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600"/>
  </bookViews>
  <sheets>
    <sheet name="Munka1" sheetId="1" r:id="rId1"/>
    <sheet name="Munka2" sheetId="2" r:id="rId2"/>
    <sheet name="Munka3" sheetId="3" r:id="rId3"/>
  </sheets>
  <calcPr calcId="191029"/>
</workbook>
</file>

<file path=xl/calcChain.xml><?xml version="1.0" encoding="utf-8"?>
<calcChain xmlns="http://schemas.openxmlformats.org/spreadsheetml/2006/main">
  <c r="F126" i="1" l="1"/>
  <c r="C101" i="1"/>
  <c r="E101" i="1"/>
  <c r="D101" i="1"/>
  <c r="F101" i="1"/>
  <c r="F59" i="1"/>
  <c r="D6" i="1"/>
  <c r="F6" i="1"/>
  <c r="E6" i="1"/>
  <c r="C6" i="1"/>
  <c r="F10" i="1"/>
  <c r="F11" i="1"/>
  <c r="F12" i="1"/>
  <c r="C135" i="1"/>
  <c r="C130" i="1"/>
  <c r="D135" i="1"/>
  <c r="D130" i="1"/>
  <c r="E135" i="1"/>
  <c r="E130" i="1"/>
  <c r="F98" i="1"/>
  <c r="F99" i="1"/>
  <c r="F100" i="1"/>
  <c r="F102" i="1"/>
  <c r="F103" i="1"/>
  <c r="F104" i="1"/>
  <c r="F105" i="1"/>
  <c r="F106" i="1"/>
  <c r="F107" i="1"/>
  <c r="F109" i="1"/>
  <c r="F110" i="1"/>
  <c r="F111" i="1"/>
  <c r="F112" i="1"/>
  <c r="F113" i="1"/>
  <c r="F114" i="1"/>
  <c r="F115" i="1"/>
  <c r="F117" i="1"/>
  <c r="F118" i="1"/>
  <c r="F120" i="1"/>
  <c r="F124" i="1"/>
  <c r="F125" i="1"/>
  <c r="F129" i="1"/>
  <c r="F131" i="1"/>
  <c r="F133" i="1"/>
  <c r="F139" i="1"/>
  <c r="F141" i="1"/>
  <c r="F142" i="1"/>
  <c r="F143" i="1"/>
  <c r="F145" i="1"/>
  <c r="F146" i="1"/>
  <c r="F149" i="1"/>
  <c r="F159" i="1"/>
  <c r="F7" i="1"/>
  <c r="F8" i="1"/>
  <c r="F9" i="1"/>
  <c r="F19" i="1"/>
  <c r="F26" i="1"/>
  <c r="F30" i="1"/>
  <c r="F31" i="1"/>
  <c r="F32" i="1"/>
  <c r="F33" i="1"/>
  <c r="F34" i="1"/>
  <c r="F38" i="1"/>
  <c r="F40" i="1"/>
  <c r="F41" i="1"/>
  <c r="F42" i="1"/>
  <c r="F44" i="1"/>
  <c r="F45" i="1"/>
  <c r="F49" i="1"/>
  <c r="F52" i="1"/>
  <c r="F58" i="1"/>
  <c r="F63" i="1"/>
  <c r="F68" i="1"/>
  <c r="F77" i="1"/>
  <c r="C29" i="1"/>
  <c r="C28" i="1"/>
  <c r="C39" i="1"/>
  <c r="D119" i="1"/>
  <c r="E119" i="1"/>
  <c r="C119" i="1"/>
  <c r="E162" i="1"/>
  <c r="D162" i="1"/>
  <c r="C162" i="1"/>
  <c r="E157" i="1"/>
  <c r="D157" i="1"/>
  <c r="C157" i="1"/>
  <c r="E152" i="1"/>
  <c r="D152" i="1"/>
  <c r="C152" i="1"/>
  <c r="E148" i="1"/>
  <c r="D148" i="1"/>
  <c r="C148" i="1"/>
  <c r="C167" i="1"/>
  <c r="E144" i="1"/>
  <c r="D144" i="1"/>
  <c r="F144" i="1"/>
  <c r="C144" i="1"/>
  <c r="E97" i="1"/>
  <c r="D97" i="1"/>
  <c r="F97" i="1"/>
  <c r="C97" i="1"/>
  <c r="C96" i="1"/>
  <c r="C147" i="1"/>
  <c r="E83" i="1"/>
  <c r="D83" i="1"/>
  <c r="C83" i="1"/>
  <c r="E79" i="1"/>
  <c r="D79" i="1"/>
  <c r="C79" i="1"/>
  <c r="E76" i="1"/>
  <c r="D76" i="1"/>
  <c r="C76" i="1"/>
  <c r="E71" i="1"/>
  <c r="D71" i="1"/>
  <c r="C71" i="1"/>
  <c r="E67" i="1"/>
  <c r="D67" i="1"/>
  <c r="C67" i="1"/>
  <c r="C89" i="1"/>
  <c r="E61" i="1"/>
  <c r="D61" i="1"/>
  <c r="C61" i="1"/>
  <c r="E56" i="1"/>
  <c r="D56" i="1"/>
  <c r="C56" i="1"/>
  <c r="E50" i="1"/>
  <c r="F50" i="1"/>
  <c r="D50" i="1"/>
  <c r="C50" i="1"/>
  <c r="E39" i="1"/>
  <c r="D39" i="1"/>
  <c r="E29" i="1"/>
  <c r="E28" i="1"/>
  <c r="F28" i="1"/>
  <c r="D29" i="1"/>
  <c r="D28" i="1"/>
  <c r="E21" i="1"/>
  <c r="D21" i="1"/>
  <c r="C21" i="1"/>
  <c r="E14" i="1"/>
  <c r="D14" i="1"/>
  <c r="C14" i="1"/>
  <c r="C66" i="1"/>
  <c r="C90" i="1"/>
  <c r="F14" i="1"/>
  <c r="F119" i="1"/>
  <c r="E167" i="1"/>
  <c r="F157" i="1"/>
  <c r="D167" i="1"/>
  <c r="F130" i="1"/>
  <c r="F135" i="1"/>
  <c r="E96" i="1"/>
  <c r="E147" i="1"/>
  <c r="E168" i="1"/>
  <c r="D96" i="1"/>
  <c r="D147" i="1"/>
  <c r="D168" i="1"/>
  <c r="F76" i="1"/>
  <c r="D89" i="1"/>
  <c r="F67" i="1"/>
  <c r="F61" i="1"/>
  <c r="F56" i="1"/>
  <c r="F39" i="1"/>
  <c r="F21" i="1"/>
  <c r="F29" i="1"/>
  <c r="E66" i="1"/>
  <c r="F167" i="1"/>
  <c r="C168" i="1"/>
  <c r="D66" i="1"/>
  <c r="D90" i="1"/>
  <c r="E89" i="1"/>
  <c r="F89" i="1"/>
  <c r="F148" i="1"/>
  <c r="F168" i="1"/>
  <c r="F96" i="1"/>
  <c r="F147" i="1"/>
  <c r="E90" i="1"/>
  <c r="F90" i="1"/>
  <c r="F66" i="1"/>
</calcChain>
</file>

<file path=xl/sharedStrings.xml><?xml version="1.0" encoding="utf-8"?>
<sst xmlns="http://schemas.openxmlformats.org/spreadsheetml/2006/main" count="307" uniqueCount="263">
  <si>
    <t>1.</t>
  </si>
  <si>
    <t>2.</t>
  </si>
  <si>
    <t>2.1.</t>
  </si>
  <si>
    <t>2.2.</t>
  </si>
  <si>
    <t>2.3.</t>
  </si>
  <si>
    <t>2.4.</t>
  </si>
  <si>
    <t>2.5.</t>
  </si>
  <si>
    <t>2.6.</t>
  </si>
  <si>
    <t>3.</t>
  </si>
  <si>
    <t>3.1.</t>
  </si>
  <si>
    <t>3.2.</t>
  </si>
  <si>
    <t>3.3.</t>
  </si>
  <si>
    <t>3.4.</t>
  </si>
  <si>
    <t>3.5.</t>
  </si>
  <si>
    <t>3.6.</t>
  </si>
  <si>
    <t>4.</t>
  </si>
  <si>
    <t>5.</t>
  </si>
  <si>
    <t>5.1.</t>
  </si>
  <si>
    <t>5.2.</t>
  </si>
  <si>
    <t>5.3.</t>
  </si>
  <si>
    <t>5.4.</t>
  </si>
  <si>
    <t>5.5.</t>
  </si>
  <si>
    <t>5.6.</t>
  </si>
  <si>
    <t>5.7.</t>
  </si>
  <si>
    <t>5.8.</t>
  </si>
  <si>
    <t>6.</t>
  </si>
  <si>
    <t>6.1.</t>
  </si>
  <si>
    <t>6.2.</t>
  </si>
  <si>
    <t>7.</t>
  </si>
  <si>
    <t>7.1.</t>
  </si>
  <si>
    <t>7.2.</t>
  </si>
  <si>
    <t>8.1.</t>
  </si>
  <si>
    <t>8.2.</t>
  </si>
  <si>
    <t>9.</t>
  </si>
  <si>
    <t>10.</t>
  </si>
  <si>
    <t>11.2.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</si>
  <si>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</si>
  <si>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</si>
  <si>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</si>
  <si>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</si>
  <si>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</si>
  <si>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</si>
  <si>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</si>
  <si>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</si>
  <si>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</si>
  <si>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</si>
  <si>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</si>
  <si>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>1.7.</t>
  </si>
  <si>
    <t>1.8.</t>
  </si>
  <si>
    <t>1.9.</t>
  </si>
  <si>
    <t>1.10.</t>
  </si>
  <si>
    <t>1.11.</t>
  </si>
  <si>
    <t>1.12.</t>
  </si>
  <si>
    <t>2.7.</t>
  </si>
  <si>
    <t>2.8.</t>
  </si>
  <si>
    <t>2.9.</t>
  </si>
  <si>
    <t>2.10.</t>
  </si>
  <si>
    <t>2.11.</t>
  </si>
  <si>
    <t>Általános tartalék</t>
  </si>
  <si>
    <t>Céltartalék</t>
  </si>
  <si>
    <t xml:space="preserve">4. </t>
  </si>
  <si>
    <t>Gépjárműadó</t>
  </si>
  <si>
    <t>8.3.</t>
  </si>
  <si>
    <t>K I A D Á S O K</t>
  </si>
  <si>
    <t>Kiadási jogcímek</t>
  </si>
  <si>
    <t>11.3.</t>
  </si>
  <si>
    <t>Sor-
szám</t>
  </si>
  <si>
    <t>Bevételi jogcím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</si>
  <si>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</si>
  <si>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</si>
  <si>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</si>
  <si>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</si>
  <si>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</si>
  <si>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1.5.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</si>
  <si>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</si>
  <si>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</si>
  <si>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</si>
  <si>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</si>
  <si>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</si>
  <si>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</si>
  <si>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</si>
  <si>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</si>
  <si>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</si>
  <si>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</si>
  <si>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</si>
  <si>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</si>
  <si>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</si>
  <si>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</si>
  <si>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</si>
  <si>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</si>
  <si>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</si>
  <si>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 xml:space="preserve">Helyi adók  </t>
  </si>
  <si>
    <t xml:space="preserve"> -építményadó</t>
  </si>
  <si>
    <t xml:space="preserve"> -telekadó</t>
  </si>
  <si>
    <t xml:space="preserve"> -magánszemélyek kommunális adója</t>
  </si>
  <si>
    <t xml:space="preserve"> - helyi iparűzési adó</t>
  </si>
  <si>
    <t xml:space="preserve"> - egyéb helyi adó</t>
  </si>
  <si>
    <t>4.2.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</si>
  <si>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</si>
  <si>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</si>
  <si>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</si>
  <si>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</si>
  <si>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</si>
  <si>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</si>
  <si>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</si>
  <si>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</si>
  <si>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</si>
  <si>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</si>
  <si>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</si>
  <si>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</si>
  <si>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</si>
  <si>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</si>
  <si>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</si>
  <si>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</si>
  <si>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</si>
  <si>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</si>
  <si>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</si>
  <si>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</si>
  <si>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</si>
  <si>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</si>
  <si>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</si>
  <si>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</si>
  <si>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</si>
  <si>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</si>
  <si>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</si>
  <si>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</si>
  <si>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</si>
  <si>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</si>
  <si>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</si>
  <si>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</si>
  <si>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</si>
  <si>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</si>
  <si>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</si>
  <si>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</si>
  <si>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</si>
  <si>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</si>
  <si>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</si>
  <si>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</si>
  <si>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</si>
  <si>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</si>
  <si>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</si>
  <si>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</si>
  <si>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</si>
  <si>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</si>
  <si>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</si>
  <si>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</si>
  <si>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</si>
  <si>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</si>
  <si>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</si>
  <si>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</si>
  <si>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</si>
  <si>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</si>
  <si>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</si>
  <si>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</si>
  <si>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</si>
  <si>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</si>
  <si>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</si>
  <si>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</si>
  <si>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</si>
  <si>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</si>
  <si>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</si>
  <si>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</si>
  <si>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</si>
  <si>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</si>
  <si>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</si>
  <si>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</si>
  <si>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</si>
  <si>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</si>
  <si>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</si>
  <si>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</si>
  <si>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</si>
  <si>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</si>
  <si>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</si>
  <si>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</si>
  <si>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</si>
  <si>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</si>
  <si>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</si>
  <si>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</si>
  <si>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</si>
  <si>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</si>
  <si>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</si>
  <si>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</si>
  <si>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</si>
  <si>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</si>
  <si>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</si>
  <si>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</si>
  <si>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 xml:space="preserve"> -foglalkoztatottak személyi juttatásai</t>
  </si>
  <si>
    <t xml:space="preserve"> -külső személyi juttatás</t>
  </si>
  <si>
    <t xml:space="preserve"> -készletbeszerzés</t>
  </si>
  <si>
    <t xml:space="preserve"> -kommunikációs szolgáltatások</t>
  </si>
  <si>
    <t xml:space="preserve"> -közüzemi díjak</t>
  </si>
  <si>
    <t xml:space="preserve"> -vásárolt élelmezés</t>
  </si>
  <si>
    <t xml:space="preserve"> -bérleti és lízing díjak</t>
  </si>
  <si>
    <t xml:space="preserve"> -karbantartás</t>
  </si>
  <si>
    <t xml:space="preserve"> -közvetített szolgáltatások</t>
  </si>
  <si>
    <t xml:space="preserve"> -szakmai tevékenységet segítő szolgáltatások</t>
  </si>
  <si>
    <t xml:space="preserve"> -egyéb szolgáltatások</t>
  </si>
  <si>
    <t xml:space="preserve"> -kiküldetés</t>
  </si>
  <si>
    <t xml:space="preserve"> -reklám- és propaganda </t>
  </si>
  <si>
    <t xml:space="preserve"> -működési célú előzetesen felszámított ÁFA</t>
  </si>
  <si>
    <t xml:space="preserve"> -fizetendő ÁFA</t>
  </si>
  <si>
    <t xml:space="preserve"> -kamatkiadások</t>
  </si>
  <si>
    <t xml:space="preserve"> -egyéb pénzügyi műveletek kiadásai</t>
  </si>
  <si>
    <t xml:space="preserve"> -egyéb dologi kiadás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</si>
  <si>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</si>
  <si>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</si>
  <si>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</si>
  <si>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</si>
  <si>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</si>
  <si>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</si>
  <si>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</si>
  <si>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</si>
  <si>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</si>
  <si>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</si>
  <si>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</si>
  <si>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</si>
  <si>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</si>
  <si>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</si>
  <si>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</si>
  <si>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</si>
  <si>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</si>
  <si>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</si>
  <si>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</si>
  <si>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</si>
  <si>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</si>
  <si>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</si>
  <si>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</si>
  <si>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</si>
  <si>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</si>
  <si>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</si>
  <si>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</si>
  <si>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</si>
  <si>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</si>
  <si>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</si>
  <si>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</si>
  <si>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</si>
  <si>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</si>
  <si>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</si>
  <si>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</si>
  <si>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</si>
  <si>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</si>
  <si>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</si>
  <si>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</si>
  <si>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</si>
  <si>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</si>
  <si>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</si>
  <si>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</si>
  <si>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</si>
  <si>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</si>
  <si>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</si>
  <si>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</si>
  <si>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 xml:space="preserve">   - Önkormányzati fenntartású intézmények finanszírozása</t>
  </si>
  <si>
    <r>
      <t xml:space="preserve">   Működési költségvetés kiadásai </t>
    </r>
    <r>
      <rPr>
        <sz val="12"/>
        <rFont val="Times New Roman CE"/>
        <charset val="238"/>
      </rPr>
      <t>(1.1+…+1.5.)</t>
    </r>
  </si>
  <si>
    <r>
      <t xml:space="preserve">   Felhalmozási költségvetés kiadásai </t>
    </r>
    <r>
      <rPr>
        <sz val="12"/>
        <rFont val="Times New Roman CE"/>
        <charset val="238"/>
      </rPr>
      <t>(2.1.+2.3.+2.5.)</t>
    </r>
  </si>
  <si>
    <t>III. Helyi önkormányzat</t>
  </si>
  <si>
    <t xml:space="preserve"> - idegenforgalmi adó</t>
  </si>
  <si>
    <t>%-os teljesítés T/Mei.</t>
  </si>
  <si>
    <t>5.  táblázat - adatok  Ft-ban</t>
  </si>
  <si>
    <t>2020. évi eredeti előirányzat</t>
  </si>
  <si>
    <t>Önkormányzatok gyermekétkeztetési feladatainak támogatása</t>
  </si>
  <si>
    <t>Elszámolásból származó bevételek</t>
  </si>
  <si>
    <t>2020.évi módosított előirányzat</t>
  </si>
  <si>
    <t>2020.évi teljesítés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</si>
</sst>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1" formatCode="_-* #,##0.00\ _F_t_-;\-* #,##0.00\ _F_t_-;_-* &quot;-&quot;??\ _F_t_-;_-@_-"/>
    <numFmt numFmtId="172" formatCode="#,###"/>
    <numFmt numFmtId="173" formatCode="_-* #,##0\ _F_t_-;\-* #,##0\ _F_t_-;_-* &quot;-&quot;??\ _F_t_-;_-@_-"/>
    <numFmt numFmtId="174" formatCode="_-* #,##0.0\ _F_t_-;\-* #,##0.0\ _F_t_-;_-* &quot;-&quot;??\ _F_t_-;_-@_-"/>
    <numFmt numFmtId="175" formatCode="0.0"/>
  </numFmts>
  <fonts count="15" x14ac:knownFonts="1">
    <font>
      <sz val="11"/>
      <color indexed="8"/>
      <name val="Calibri"/>
      <family val="2"/>
    </font>
    <font>
      <sz val="12"/>
      <name val="Times New Roman CE"/>
      <charset val="238"/>
    </font>
    <font>
      <sz val="11"/>
      <color indexed="8"/>
      <name val="Calibri"/>
      <family val="2"/>
    </font>
    <font>
      <b/>
      <sz val="12"/>
      <name val="Times New Roman CE"/>
      <family val="1"/>
      <charset val="238"/>
    </font>
    <font>
      <sz val="10"/>
      <color indexed="8"/>
      <name val="Calibri"/>
      <family val="2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Times New Roman CE"/>
      <charset val="238"/>
    </font>
    <font>
      <b/>
      <i/>
      <sz val="12"/>
      <name val="Times New Roman CE"/>
      <charset val="238"/>
    </font>
    <font>
      <sz val="12"/>
      <color indexed="8"/>
      <name val="Calibri"/>
      <family val="2"/>
    </font>
    <font>
      <sz val="12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1" fontId="2" fillId="0" borderId="0" applyFont="0" applyFill="0" applyBorder="0" applyAlignment="0" applyProtection="0"/>
    <xf numFmtId="0" fontId="1" fillId="0" borderId="0"/>
  </cellStyleXfs>
  <cellXfs count="107">
    <xf numFmtId="0" fontId="0" fillId="0" borderId="0" xfId="0"/>
    <xf numFmtId="0" fontId="3" fillId="0" borderId="0" xfId="2" applyFont="1" applyFill="1" applyBorder="1" applyAlignment="1" applyProtection="1">
      <alignment horizontal="center" vertical="center" wrapText="1"/>
    </xf>
    <xf numFmtId="0" fontId="3" fillId="0" borderId="0" xfId="2" applyFont="1" applyFill="1" applyBorder="1" applyAlignment="1" applyProtection="1">
      <alignment vertical="center" wrapText="1"/>
    </xf>
    <xf numFmtId="173" fontId="4" fillId="0" borderId="0" xfId="1" applyNumberFormat="1" applyFont="1"/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2" applyFont="1" applyFill="1" applyBorder="1" applyAlignment="1" applyProtection="1">
      <alignment horizontal="center" vertical="center" wrapText="1"/>
    </xf>
    <xf numFmtId="0" fontId="3" fillId="0" borderId="3" xfId="2" applyFont="1" applyFill="1" applyBorder="1" applyAlignment="1" applyProtection="1">
      <alignment horizontal="center" vertical="center" wrapText="1"/>
    </xf>
    <xf numFmtId="0" fontId="3" fillId="0" borderId="4" xfId="2" applyFont="1" applyFill="1" applyBorder="1" applyAlignment="1" applyProtection="1">
      <alignment horizontal="center" vertical="center" wrapText="1"/>
    </xf>
    <xf numFmtId="0" fontId="3" fillId="0" borderId="5" xfId="2" applyFont="1" applyFill="1" applyBorder="1" applyAlignment="1" applyProtection="1">
      <alignment horizontal="center" vertical="center" wrapText="1"/>
    </xf>
    <xf numFmtId="173" fontId="3" fillId="0" borderId="4" xfId="1" applyNumberFormat="1" applyFont="1" applyFill="1" applyBorder="1" applyAlignment="1" applyProtection="1">
      <alignment horizontal="center" vertical="center" wrapText="1"/>
    </xf>
    <xf numFmtId="173" fontId="3" fillId="0" borderId="5" xfId="1" applyNumberFormat="1" applyFont="1" applyFill="1" applyBorder="1" applyAlignment="1" applyProtection="1">
      <alignment horizontal="center" vertical="center" wrapText="1"/>
    </xf>
    <xf numFmtId="0" fontId="3" fillId="0" borderId="2" xfId="2" applyFont="1" applyFill="1" applyBorder="1" applyAlignment="1" applyProtection="1">
      <alignment horizontal="left" vertical="center" wrapText="1" indent="1"/>
    </xf>
    <xf numFmtId="0" fontId="3" fillId="0" borderId="3" xfId="2" applyFont="1" applyFill="1" applyBorder="1" applyAlignment="1" applyProtection="1">
      <alignment horizontal="left" vertical="center" wrapText="1" indent="1"/>
    </xf>
    <xf numFmtId="173" fontId="3" fillId="0" borderId="6" xfId="1" applyNumberFormat="1" applyFont="1" applyFill="1" applyBorder="1" applyAlignment="1" applyProtection="1">
      <alignment horizontal="right" vertical="center" wrapText="1" indent="1"/>
    </xf>
    <xf numFmtId="173" fontId="3" fillId="0" borderId="7" xfId="1" applyNumberFormat="1" applyFont="1" applyFill="1" applyBorder="1" applyAlignment="1" applyProtection="1">
      <alignment horizontal="right" vertical="center" wrapText="1" indent="1"/>
    </xf>
    <xf numFmtId="49" fontId="5" fillId="0" borderId="8" xfId="2" applyNumberFormat="1" applyFont="1" applyFill="1" applyBorder="1" applyAlignment="1" applyProtection="1">
      <alignment horizontal="left" vertical="center" wrapText="1" indent="1"/>
    </xf>
    <xf numFmtId="0" fontId="6" fillId="0" borderId="9" xfId="0" applyFont="1" applyBorder="1" applyAlignment="1" applyProtection="1">
      <alignment horizontal="left" wrapText="1" indent="1"/>
    </xf>
    <xf numFmtId="173" fontId="5" fillId="0" borderId="10" xfId="1" applyNumberFormat="1" applyFont="1" applyFill="1" applyBorder="1" applyProtection="1"/>
    <xf numFmtId="173" fontId="5" fillId="0" borderId="11" xfId="1" applyNumberFormat="1" applyFont="1" applyFill="1" applyBorder="1" applyProtection="1"/>
    <xf numFmtId="49" fontId="5" fillId="0" borderId="12" xfId="2" applyNumberFormat="1" applyFont="1" applyFill="1" applyBorder="1" applyAlignment="1" applyProtection="1">
      <alignment horizontal="left" vertical="center" wrapText="1" indent="1"/>
    </xf>
    <xf numFmtId="0" fontId="6" fillId="0" borderId="13" xfId="0" applyFont="1" applyBorder="1" applyAlignment="1" applyProtection="1">
      <alignment horizontal="left" wrapText="1" indent="1"/>
    </xf>
    <xf numFmtId="173" fontId="5" fillId="0" borderId="13" xfId="1" applyNumberFormat="1" applyFont="1" applyFill="1" applyBorder="1" applyProtection="1"/>
    <xf numFmtId="49" fontId="5" fillId="0" borderId="14" xfId="2" applyNumberFormat="1" applyFont="1" applyFill="1" applyBorder="1" applyAlignment="1" applyProtection="1">
      <alignment horizontal="left" vertical="center" wrapText="1" indent="1"/>
    </xf>
    <xf numFmtId="0" fontId="6" fillId="0" borderId="15" xfId="0" applyFont="1" applyBorder="1" applyAlignment="1" applyProtection="1">
      <alignment horizontal="left" wrapText="1" indent="1"/>
    </xf>
    <xf numFmtId="173" fontId="5" fillId="0" borderId="12" xfId="1" applyNumberFormat="1" applyFont="1" applyFill="1" applyBorder="1" applyProtection="1"/>
    <xf numFmtId="0" fontId="7" fillId="0" borderId="3" xfId="0" applyFont="1" applyBorder="1" applyAlignment="1" applyProtection="1">
      <alignment horizontal="left" vertical="center" wrapText="1" indent="1"/>
    </xf>
    <xf numFmtId="173" fontId="8" fillId="0" borderId="6" xfId="1" applyNumberFormat="1" applyFont="1" applyFill="1" applyBorder="1" applyAlignment="1" applyProtection="1">
      <alignment horizontal="right" vertical="center" wrapText="1" indent="1"/>
    </xf>
    <xf numFmtId="173" fontId="8" fillId="0" borderId="7" xfId="1" applyNumberFormat="1" applyFont="1" applyFill="1" applyBorder="1" applyAlignment="1" applyProtection="1">
      <alignment horizontal="right" vertical="center" wrapText="1" indent="1"/>
    </xf>
    <xf numFmtId="0" fontId="7" fillId="0" borderId="2" xfId="0" applyFont="1" applyBorder="1" applyAlignment="1" applyProtection="1">
      <alignment wrapText="1"/>
    </xf>
    <xf numFmtId="0" fontId="6" fillId="0" borderId="15" xfId="0" applyFont="1" applyBorder="1" applyAlignment="1" applyProtection="1">
      <alignment wrapText="1"/>
    </xf>
    <xf numFmtId="0" fontId="6" fillId="0" borderId="8" xfId="0" applyFont="1" applyBorder="1" applyAlignment="1" applyProtection="1">
      <alignment wrapText="1"/>
    </xf>
    <xf numFmtId="0" fontId="6" fillId="0" borderId="12" xfId="0" applyFont="1" applyBorder="1" applyAlignment="1" applyProtection="1">
      <alignment wrapText="1"/>
    </xf>
    <xf numFmtId="0" fontId="6" fillId="0" borderId="14" xfId="0" applyFont="1" applyBorder="1" applyAlignment="1" applyProtection="1">
      <alignment wrapText="1"/>
    </xf>
    <xf numFmtId="173" fontId="3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3" xfId="0" applyFont="1" applyBorder="1" applyAlignment="1" applyProtection="1">
      <alignment wrapText="1"/>
    </xf>
    <xf numFmtId="0" fontId="7" fillId="0" borderId="16" xfId="0" applyFont="1" applyBorder="1" applyAlignment="1" applyProtection="1">
      <alignment wrapText="1"/>
    </xf>
    <xf numFmtId="0" fontId="7" fillId="0" borderId="17" xfId="0" applyFont="1" applyBorder="1" applyAlignment="1" applyProtection="1">
      <alignment wrapText="1"/>
    </xf>
    <xf numFmtId="173" fontId="5" fillId="0" borderId="0" xfId="1" applyNumberFormat="1" applyFont="1" applyFill="1" applyProtection="1"/>
    <xf numFmtId="173" fontId="1" fillId="0" borderId="0" xfId="1" applyNumberFormat="1" applyFont="1" applyFill="1" applyProtection="1"/>
    <xf numFmtId="173" fontId="1" fillId="0" borderId="0" xfId="1" applyNumberFormat="1" applyFont="1" applyFill="1" applyAlignment="1" applyProtection="1"/>
    <xf numFmtId="173" fontId="3" fillId="0" borderId="18" xfId="1" applyNumberFormat="1" applyFont="1" applyFill="1" applyBorder="1" applyAlignment="1" applyProtection="1">
      <alignment horizontal="center" vertical="center" wrapText="1"/>
    </xf>
    <xf numFmtId="173" fontId="3" fillId="0" borderId="19" xfId="1" applyNumberFormat="1" applyFont="1" applyFill="1" applyBorder="1" applyAlignment="1" applyProtection="1">
      <alignment horizontal="center" vertical="center" wrapText="1"/>
    </xf>
    <xf numFmtId="173" fontId="3" fillId="0" borderId="20" xfId="1" applyNumberFormat="1" applyFont="1" applyFill="1" applyBorder="1" applyAlignment="1" applyProtection="1">
      <alignment horizontal="center" vertical="center" wrapText="1"/>
    </xf>
    <xf numFmtId="0" fontId="3" fillId="0" borderId="4" xfId="2" applyFont="1" applyFill="1" applyBorder="1" applyAlignment="1" applyProtection="1">
      <alignment horizontal="left" vertical="center" wrapText="1" indent="1"/>
    </xf>
    <xf numFmtId="0" fontId="3" fillId="0" borderId="5" xfId="2" applyFont="1" applyFill="1" applyBorder="1" applyAlignment="1" applyProtection="1">
      <alignment vertical="center" wrapText="1"/>
    </xf>
    <xf numFmtId="173" fontId="3" fillId="0" borderId="21" xfId="1" applyNumberFormat="1" applyFont="1" applyFill="1" applyBorder="1" applyAlignment="1" applyProtection="1">
      <alignment horizontal="right" vertical="center" wrapText="1" indent="1"/>
    </xf>
    <xf numFmtId="49" fontId="5" fillId="0" borderId="22" xfId="2" applyNumberFormat="1" applyFont="1" applyFill="1" applyBorder="1" applyAlignment="1" applyProtection="1">
      <alignment horizontal="left" vertical="center" wrapText="1" indent="1"/>
    </xf>
    <xf numFmtId="0" fontId="5" fillId="0" borderId="9" xfId="2" applyFont="1" applyFill="1" applyBorder="1" applyAlignment="1" applyProtection="1">
      <alignment horizontal="left" vertical="center" wrapText="1" indent="1"/>
    </xf>
    <xf numFmtId="173" fontId="1" fillId="0" borderId="12" xfId="1" applyNumberFormat="1" applyFont="1" applyFill="1" applyBorder="1" applyProtection="1"/>
    <xf numFmtId="173" fontId="1" fillId="0" borderId="13" xfId="1" applyNumberFormat="1" applyFont="1" applyFill="1" applyBorder="1" applyProtection="1"/>
    <xf numFmtId="0" fontId="5" fillId="0" borderId="13" xfId="2" applyFont="1" applyFill="1" applyBorder="1" applyAlignment="1" applyProtection="1">
      <alignment horizontal="left" vertical="center" wrapText="1" indent="1"/>
    </xf>
    <xf numFmtId="0" fontId="5" fillId="0" borderId="0" xfId="2" applyFont="1" applyFill="1" applyBorder="1" applyAlignment="1" applyProtection="1">
      <alignment horizontal="left" vertical="center" wrapText="1" indent="1"/>
    </xf>
    <xf numFmtId="0" fontId="5" fillId="0" borderId="13" xfId="2" applyFont="1" applyFill="1" applyBorder="1" applyAlignment="1" applyProtection="1">
      <alignment horizontal="left" vertical="center" wrapText="1" indent="6"/>
    </xf>
    <xf numFmtId="49" fontId="5" fillId="0" borderId="23" xfId="2" applyNumberFormat="1" applyFont="1" applyFill="1" applyBorder="1" applyAlignment="1" applyProtection="1">
      <alignment horizontal="left" vertical="center" wrapText="1" indent="1"/>
    </xf>
    <xf numFmtId="49" fontId="5" fillId="0" borderId="24" xfId="2" applyNumberFormat="1" applyFont="1" applyFill="1" applyBorder="1" applyAlignment="1" applyProtection="1">
      <alignment horizontal="left" vertical="center" wrapText="1" indent="1"/>
    </xf>
    <xf numFmtId="0" fontId="3" fillId="0" borderId="3" xfId="2" applyFont="1" applyFill="1" applyBorder="1" applyAlignment="1" applyProtection="1">
      <alignment vertical="center" wrapText="1"/>
    </xf>
    <xf numFmtId="0" fontId="5" fillId="0" borderId="15" xfId="2" applyFont="1" applyFill="1" applyBorder="1" applyAlignment="1" applyProtection="1">
      <alignment horizontal="left" vertical="center" wrapText="1" indent="1"/>
    </xf>
    <xf numFmtId="0" fontId="6" fillId="0" borderId="15" xfId="0" applyFont="1" applyBorder="1" applyAlignment="1" applyProtection="1">
      <alignment horizontal="left" vertical="center" wrapText="1" indent="1"/>
    </xf>
    <xf numFmtId="0" fontId="6" fillId="0" borderId="13" xfId="0" applyFont="1" applyBorder="1" applyAlignment="1" applyProtection="1">
      <alignment horizontal="left" vertical="center" wrapText="1" indent="1"/>
    </xf>
    <xf numFmtId="0" fontId="5" fillId="0" borderId="9" xfId="2" applyFont="1" applyFill="1" applyBorder="1" applyAlignment="1" applyProtection="1">
      <alignment horizontal="left" vertical="center" wrapText="1" indent="6"/>
    </xf>
    <xf numFmtId="0" fontId="8" fillId="0" borderId="3" xfId="2" applyFont="1" applyFill="1" applyBorder="1" applyAlignment="1" applyProtection="1">
      <alignment horizontal="left" vertical="center" wrapText="1" indent="1"/>
    </xf>
    <xf numFmtId="0" fontId="5" fillId="0" borderId="25" xfId="2" applyFont="1" applyFill="1" applyBorder="1" applyAlignment="1" applyProtection="1">
      <alignment horizontal="left" vertical="center" wrapText="1" indent="1"/>
    </xf>
    <xf numFmtId="173" fontId="7" fillId="0" borderId="7" xfId="1" applyNumberFormat="1" applyFont="1" applyBorder="1" applyAlignment="1" applyProtection="1">
      <alignment horizontal="right" vertical="center" wrapText="1" indent="1"/>
    </xf>
    <xf numFmtId="173" fontId="7" fillId="0" borderId="7" xfId="1" quotePrefix="1" applyNumberFormat="1" applyFont="1" applyBorder="1" applyAlignment="1" applyProtection="1">
      <alignment horizontal="right" vertical="center" wrapText="1" indent="1"/>
    </xf>
    <xf numFmtId="0" fontId="7" fillId="0" borderId="16" xfId="0" applyFont="1" applyBorder="1" applyAlignment="1" applyProtection="1">
      <alignment horizontal="left" vertical="center" wrapText="1" indent="1"/>
    </xf>
    <xf numFmtId="0" fontId="7" fillId="0" borderId="17" xfId="0" applyFont="1" applyBorder="1" applyAlignment="1" applyProtection="1">
      <alignment horizontal="left" vertical="center" wrapText="1" indent="1"/>
    </xf>
    <xf numFmtId="173" fontId="10" fillId="0" borderId="0" xfId="1" applyNumberFormat="1" applyFont="1"/>
    <xf numFmtId="173" fontId="3" fillId="0" borderId="26" xfId="1" applyNumberFormat="1" applyFont="1" applyFill="1" applyBorder="1" applyAlignment="1" applyProtection="1">
      <alignment horizontal="right" vertical="center" wrapText="1" indent="1"/>
    </xf>
    <xf numFmtId="173" fontId="8" fillId="0" borderId="26" xfId="1" applyNumberFormat="1" applyFont="1" applyFill="1" applyBorder="1" applyAlignment="1" applyProtection="1">
      <alignment horizontal="right" vertical="center" wrapText="1" indent="1"/>
    </xf>
    <xf numFmtId="173" fontId="3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73" fontId="3" fillId="0" borderId="22" xfId="1" applyNumberFormat="1" applyFont="1" applyFill="1" applyBorder="1" applyAlignment="1" applyProtection="1">
      <alignment horizontal="center" vertical="center" wrapText="1"/>
    </xf>
    <xf numFmtId="173" fontId="5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73" fontId="5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73" fontId="5" fillId="0" borderId="27" xfId="1" applyNumberFormat="1" applyFont="1" applyFill="1" applyBorder="1" applyProtection="1"/>
    <xf numFmtId="173" fontId="1" fillId="0" borderId="27" xfId="1" applyNumberFormat="1" applyFont="1" applyFill="1" applyBorder="1" applyProtection="1"/>
    <xf numFmtId="0" fontId="5" fillId="0" borderId="19" xfId="2" applyFont="1" applyFill="1" applyBorder="1" applyAlignment="1" applyProtection="1">
      <alignment horizontal="left" vertical="center" wrapText="1" indent="1"/>
    </xf>
    <xf numFmtId="0" fontId="5" fillId="0" borderId="28" xfId="2" applyFont="1" applyFill="1" applyBorder="1" applyAlignment="1" applyProtection="1">
      <alignment horizontal="left" vertical="center" wrapText="1" indent="1"/>
    </xf>
    <xf numFmtId="0" fontId="5" fillId="0" borderId="11" xfId="2" applyFont="1" applyFill="1" applyBorder="1" applyAlignment="1" applyProtection="1">
      <alignment horizontal="left" vertical="center" wrapText="1" indent="1"/>
    </xf>
    <xf numFmtId="0" fontId="5" fillId="0" borderId="29" xfId="2" applyFont="1" applyFill="1" applyBorder="1" applyAlignment="1" applyProtection="1">
      <alignment horizontal="left" vertical="center" wrapText="1" indent="1"/>
    </xf>
    <xf numFmtId="0" fontId="5" fillId="0" borderId="11" xfId="2" applyFont="1" applyFill="1" applyBorder="1" applyAlignment="1" applyProtection="1">
      <alignment horizontal="left" indent="6"/>
    </xf>
    <xf numFmtId="0" fontId="5" fillId="0" borderId="11" xfId="2" applyFont="1" applyFill="1" applyBorder="1" applyAlignment="1" applyProtection="1">
      <alignment horizontal="left" vertical="center" wrapText="1" indent="6"/>
    </xf>
    <xf numFmtId="0" fontId="5" fillId="0" borderId="30" xfId="2" applyFont="1" applyFill="1" applyBorder="1" applyAlignment="1" applyProtection="1">
      <alignment horizontal="left" vertical="center" wrapText="1" indent="6"/>
    </xf>
    <xf numFmtId="0" fontId="5" fillId="0" borderId="31" xfId="2" applyFont="1" applyFill="1" applyBorder="1" applyAlignment="1" applyProtection="1">
      <alignment horizontal="left" vertical="center" wrapText="1" indent="6"/>
    </xf>
    <xf numFmtId="0" fontId="6" fillId="0" borderId="28" xfId="0" applyFont="1" applyBorder="1" applyAlignment="1" applyProtection="1">
      <alignment horizontal="left" wrapText="1" indent="1"/>
    </xf>
    <xf numFmtId="0" fontId="6" fillId="0" borderId="11" xfId="0" applyFont="1" applyBorder="1" applyAlignment="1" applyProtection="1">
      <alignment horizontal="left" wrapText="1" indent="1"/>
    </xf>
    <xf numFmtId="0" fontId="6" fillId="0" borderId="30" xfId="0" applyFont="1" applyBorder="1" applyAlignment="1" applyProtection="1">
      <alignment horizontal="left" wrapText="1" indent="1"/>
    </xf>
    <xf numFmtId="173" fontId="5" fillId="0" borderId="22" xfId="1" applyNumberFormat="1" applyFont="1" applyFill="1" applyBorder="1" applyProtection="1"/>
    <xf numFmtId="173" fontId="11" fillId="0" borderId="12" xfId="1" applyNumberFormat="1" applyFont="1" applyBorder="1"/>
    <xf numFmtId="173" fontId="11" fillId="0" borderId="13" xfId="1" applyNumberFormat="1" applyFont="1" applyBorder="1"/>
    <xf numFmtId="173" fontId="6" fillId="0" borderId="24" xfId="1" applyNumberFormat="1" applyFont="1" applyFill="1" applyBorder="1"/>
    <xf numFmtId="173" fontId="6" fillId="0" borderId="13" xfId="1" applyNumberFormat="1" applyFont="1" applyFill="1" applyBorder="1"/>
    <xf numFmtId="173" fontId="1" fillId="0" borderId="11" xfId="1" applyNumberFormat="1" applyFont="1" applyFill="1" applyBorder="1" applyProtection="1"/>
    <xf numFmtId="173" fontId="1" fillId="0" borderId="32" xfId="1" applyNumberFormat="1" applyFont="1" applyFill="1" applyBorder="1" applyProtection="1"/>
    <xf numFmtId="175" fontId="7" fillId="0" borderId="20" xfId="0" applyNumberFormat="1" applyFont="1" applyFill="1" applyBorder="1" applyAlignment="1">
      <alignment horizontal="center" wrapText="1"/>
    </xf>
    <xf numFmtId="174" fontId="12" fillId="0" borderId="33" xfId="1" applyNumberFormat="1" applyFont="1" applyFill="1" applyBorder="1"/>
    <xf numFmtId="49" fontId="13" fillId="0" borderId="12" xfId="2" applyNumberFormat="1" applyFont="1" applyFill="1" applyBorder="1" applyAlignment="1" applyProtection="1">
      <alignment horizontal="left" vertical="center" wrapText="1" indent="1"/>
    </xf>
    <xf numFmtId="0" fontId="14" fillId="0" borderId="13" xfId="0" applyFont="1" applyBorder="1" applyAlignment="1" applyProtection="1">
      <alignment horizontal="left" wrapText="1" indent="1"/>
    </xf>
    <xf numFmtId="173" fontId="13" fillId="0" borderId="13" xfId="1" applyNumberFormat="1" applyFont="1" applyFill="1" applyBorder="1" applyProtection="1"/>
    <xf numFmtId="173" fontId="11" fillId="0" borderId="22" xfId="1" applyNumberFormat="1" applyFont="1" applyBorder="1"/>
    <xf numFmtId="173" fontId="6" fillId="0" borderId="13" xfId="1" applyNumberFormat="1" applyFont="1" applyFill="1" applyBorder="1" applyProtection="1"/>
    <xf numFmtId="173" fontId="6" fillId="0" borderId="11" xfId="1" applyNumberFormat="1" applyFont="1" applyFill="1" applyBorder="1" applyProtection="1"/>
    <xf numFmtId="172" fontId="3" fillId="0" borderId="0" xfId="2" applyNumberFormat="1" applyFont="1" applyFill="1" applyBorder="1" applyAlignment="1" applyProtection="1">
      <alignment horizontal="center" vertical="center"/>
    </xf>
    <xf numFmtId="172" fontId="9" fillId="0" borderId="34" xfId="2" applyNumberFormat="1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173" fontId="4" fillId="0" borderId="34" xfId="1" applyNumberFormat="1" applyFont="1" applyBorder="1" applyAlignment="1">
      <alignment horizontal="center"/>
    </xf>
  </cellXfs>
  <cellStyles count="3">
    <cellStyle name="Ezres" xfId="1" builtinId="3"/>
    <cellStyle name="Normál" xfId="0" builtinId="0"/>
    <cellStyle name="Normál_KVRENMUNKA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142874</xdr:rowOff>
    </xdr:from>
    <xdr:to>
      <xdr:col>5</xdr:col>
      <xdr:colOff>853423</xdr:colOff>
      <xdr:row>1</xdr:row>
      <xdr:rowOff>76199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0" y="142874"/>
          <a:ext cx="8172450" cy="695325"/>
        </a:xfrm>
        <a:prstGeom prst="rect">
          <a:avLst/>
        </a:prstGeom>
        <a:solidFill>
          <a:srgbClr val="FF9900"/>
        </a:solidFill>
        <a:ln w="101600" cmpd="tri">
          <a:solidFill>
            <a:srgbClr val="00808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hu-HU" sz="8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700"/>
            </a:lnSpc>
            <a:defRPr sz="1000"/>
          </a:pPr>
          <a:r>
            <a:rPr lang="hu-HU" sz="1600" b="1" i="1" u="none" strike="noStrike" baseline="0">
              <a:solidFill>
                <a:srgbClr val="008080"/>
              </a:solidFill>
              <a:latin typeface="Times New Roman"/>
              <a:cs typeface="Times New Roman"/>
            </a:rPr>
            <a:t>A helyi önkormányzat 2020. évi tervezett bevételei - kiadásai</a:t>
          </a:r>
          <a:endParaRPr lang="hu-HU" sz="2400" b="0" i="1" u="none" strike="noStrike" baseline="0">
            <a:solidFill>
              <a:srgbClr val="008080"/>
            </a:solidFill>
            <a:latin typeface="Times New Roman"/>
            <a:cs typeface="Times New Roman"/>
          </a:endParaRPr>
        </a:p>
        <a:p>
          <a:pPr algn="ctr" rtl="0">
            <a:lnSpc>
              <a:spcPts val="1100"/>
            </a:lnSpc>
            <a:defRPr sz="1000"/>
          </a:pPr>
          <a:endParaRPr lang="hu-H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100"/>
            </a:lnSpc>
            <a:defRPr sz="1000"/>
          </a:pPr>
          <a:endParaRPr lang="hu-HU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8"/>
  <sheetViews>
    <sheetView tabSelected="1" workbookViewId="0">
      <selection activeCell="F125" sqref="F125"/>
    </sheetView>
  </sheetViews>
  <sheetFormatPr defaultRowHeight="15.75" x14ac:dyDescent="0.25"/>
  <cols>
    <col min="1" max="1" width="8.140625" customWidth="1"/>
    <col min="2" max="2" width="70.5703125" customWidth="1"/>
    <col min="3" max="3" width="19.7109375" style="66" customWidth="1"/>
    <col min="4" max="4" width="22.7109375" style="3" customWidth="1"/>
    <col min="5" max="5" width="20" style="3" customWidth="1"/>
    <col min="6" max="6" width="14.7109375" style="3" customWidth="1"/>
  </cols>
  <sheetData>
    <row r="1" spans="1:6" ht="60" customHeight="1" x14ac:dyDescent="0.25"/>
    <row r="2" spans="1:6" ht="29.25" customHeight="1" thickBot="1" x14ac:dyDescent="0.3">
      <c r="E2" s="106" t="s">
        <v>257</v>
      </c>
      <c r="F2" s="106"/>
    </row>
    <row r="3" spans="1:6" ht="25.5" customHeight="1" thickBot="1" x14ac:dyDescent="0.3">
      <c r="A3" s="4"/>
      <c r="B3" s="103" t="s">
        <v>254</v>
      </c>
      <c r="C3" s="104"/>
      <c r="D3" s="104"/>
      <c r="E3" s="104"/>
      <c r="F3" s="105"/>
    </row>
    <row r="4" spans="1:6" ht="60" customHeight="1" thickBot="1" x14ac:dyDescent="0.3">
      <c r="A4" s="5" t="s">
        <v>66</v>
      </c>
      <c r="B4" s="6" t="s">
        <v>67</v>
      </c>
      <c r="C4" s="40" t="s">
        <v>258</v>
      </c>
      <c r="D4" s="40" t="s">
        <v>261</v>
      </c>
      <c r="E4" s="40" t="s">
        <v>262</v>
      </c>
      <c r="F4" s="93" t="s">
        <v>256</v>
      </c>
    </row>
    <row r="5" spans="1:6" ht="15.75" customHeight="1" thickBot="1" x14ac:dyDescent="0.3">
      <c r="A5" s="7">
        <v>1</v>
      </c>
      <c r="B5" s="8">
        <v>2</v>
      </c>
      <c r="C5" s="9">
        <v>3</v>
      </c>
      <c r="D5" s="10">
        <v>4</v>
      </c>
      <c r="E5" s="9">
        <v>5</v>
      </c>
      <c r="F5" s="10">
        <v>6</v>
      </c>
    </row>
    <row r="6" spans="1:6" ht="16.5" thickBot="1" x14ac:dyDescent="0.3">
      <c r="A6" s="11" t="s">
        <v>0</v>
      </c>
      <c r="B6" s="12" t="s">
        <v>68</v>
      </c>
      <c r="C6" s="67">
        <f>SUM(C7:C13)</f>
        <v>1217449278</v>
      </c>
      <c r="D6" s="67">
        <f>SUM(D7:D13)</f>
        <v>1350287273</v>
      </c>
      <c r="E6" s="67">
        <f>SUM(E7:E13)</f>
        <v>1350287273</v>
      </c>
      <c r="F6" s="94">
        <f>E6/D6*100</f>
        <v>100</v>
      </c>
    </row>
    <row r="7" spans="1:6" ht="15" x14ac:dyDescent="0.25">
      <c r="A7" s="95" t="s">
        <v>36</v>
      </c>
      <c r="B7" s="96" t="s">
        <v>69</v>
      </c>
      <c r="C7" s="97"/>
      <c r="D7" s="97">
        <v>2298434</v>
      </c>
      <c r="E7" s="97">
        <v>2298434</v>
      </c>
      <c r="F7" s="94">
        <f t="shared" ref="F7:F68" si="0">E7/D7*100</f>
        <v>100</v>
      </c>
    </row>
    <row r="8" spans="1:6" ht="15" x14ac:dyDescent="0.25">
      <c r="A8" s="95" t="s">
        <v>38</v>
      </c>
      <c r="B8" s="96" t="s">
        <v>70</v>
      </c>
      <c r="C8" s="97">
        <v>524499170</v>
      </c>
      <c r="D8" s="97">
        <v>566092834</v>
      </c>
      <c r="E8" s="97">
        <v>566092834</v>
      </c>
      <c r="F8" s="94">
        <f t="shared" si="0"/>
        <v>100</v>
      </c>
    </row>
    <row r="9" spans="1:6" ht="15" x14ac:dyDescent="0.25">
      <c r="A9" s="95" t="s">
        <v>40</v>
      </c>
      <c r="B9" s="96" t="s">
        <v>71</v>
      </c>
      <c r="C9" s="97">
        <v>454730274</v>
      </c>
      <c r="D9" s="97">
        <v>557973208</v>
      </c>
      <c r="E9" s="97">
        <v>557973208</v>
      </c>
      <c r="F9" s="94">
        <f t="shared" si="0"/>
        <v>100</v>
      </c>
    </row>
    <row r="10" spans="1:6" ht="15" x14ac:dyDescent="0.25">
      <c r="A10" s="95" t="s">
        <v>42</v>
      </c>
      <c r="B10" s="96" t="s">
        <v>259</v>
      </c>
      <c r="C10" s="97">
        <v>188932327</v>
      </c>
      <c r="D10" s="97">
        <v>149164862</v>
      </c>
      <c r="E10" s="97">
        <v>149164862</v>
      </c>
      <c r="F10" s="94">
        <f t="shared" si="0"/>
        <v>100</v>
      </c>
    </row>
    <row r="11" spans="1:6" ht="15" x14ac:dyDescent="0.25">
      <c r="A11" s="95" t="s">
        <v>73</v>
      </c>
      <c r="B11" s="96" t="s">
        <v>72</v>
      </c>
      <c r="C11" s="97">
        <v>49287507</v>
      </c>
      <c r="D11" s="97">
        <v>66299060</v>
      </c>
      <c r="E11" s="97">
        <v>66299060</v>
      </c>
      <c r="F11" s="94">
        <f t="shared" si="0"/>
        <v>100</v>
      </c>
    </row>
    <row r="12" spans="1:6" ht="15" x14ac:dyDescent="0.25">
      <c r="A12" s="95" t="s">
        <v>46</v>
      </c>
      <c r="B12" s="96" t="s">
        <v>260</v>
      </c>
      <c r="C12" s="97"/>
      <c r="D12" s="97">
        <v>7291275</v>
      </c>
      <c r="E12" s="97">
        <v>7291275</v>
      </c>
      <c r="F12" s="94">
        <f t="shared" si="0"/>
        <v>100</v>
      </c>
    </row>
    <row r="13" spans="1:6" thickBot="1" x14ac:dyDescent="0.3">
      <c r="A13" s="95" t="s">
        <v>47</v>
      </c>
      <c r="B13" s="96" t="s">
        <v>74</v>
      </c>
      <c r="C13" s="97"/>
      <c r="D13" s="97">
        <v>1167600</v>
      </c>
      <c r="E13" s="97">
        <v>1167600</v>
      </c>
      <c r="F13" s="94"/>
    </row>
    <row r="14" spans="1:6" ht="16.5" thickBot="1" x14ac:dyDescent="0.3">
      <c r="A14" s="11" t="s">
        <v>1</v>
      </c>
      <c r="B14" s="25" t="s">
        <v>75</v>
      </c>
      <c r="C14" s="67">
        <f>+C15+C16+C17+C18+C19</f>
        <v>164993000</v>
      </c>
      <c r="D14" s="13">
        <f>+D15+D16+D17+D18+D19</f>
        <v>304952902</v>
      </c>
      <c r="E14" s="13">
        <f>+E15+E16+E17+E18+E19</f>
        <v>239142947</v>
      </c>
      <c r="F14" s="94">
        <f t="shared" si="0"/>
        <v>78.419633140595593</v>
      </c>
    </row>
    <row r="15" spans="1:6" x14ac:dyDescent="0.25">
      <c r="A15" s="15" t="s">
        <v>2</v>
      </c>
      <c r="B15" s="16" t="s">
        <v>76</v>
      </c>
      <c r="C15" s="24"/>
      <c r="D15" s="21"/>
      <c r="E15" s="18"/>
      <c r="F15" s="94"/>
    </row>
    <row r="16" spans="1:6" x14ac:dyDescent="0.25">
      <c r="A16" s="19" t="s">
        <v>3</v>
      </c>
      <c r="B16" s="20" t="s">
        <v>77</v>
      </c>
      <c r="C16" s="24"/>
      <c r="D16" s="21"/>
      <c r="E16" s="18"/>
      <c r="F16" s="94"/>
    </row>
    <row r="17" spans="1:6" x14ac:dyDescent="0.25">
      <c r="A17" s="19" t="s">
        <v>4</v>
      </c>
      <c r="B17" s="20" t="s">
        <v>78</v>
      </c>
      <c r="C17" s="17"/>
      <c r="D17" s="21"/>
      <c r="E17" s="18"/>
      <c r="F17" s="94"/>
    </row>
    <row r="18" spans="1:6" x14ac:dyDescent="0.25">
      <c r="A18" s="19" t="s">
        <v>5</v>
      </c>
      <c r="B18" s="20" t="s">
        <v>79</v>
      </c>
      <c r="C18" s="17"/>
      <c r="D18" s="21"/>
      <c r="E18" s="18"/>
      <c r="F18" s="94"/>
    </row>
    <row r="19" spans="1:6" x14ac:dyDescent="0.25">
      <c r="A19" s="19" t="s">
        <v>6</v>
      </c>
      <c r="B19" s="20" t="s">
        <v>80</v>
      </c>
      <c r="C19" s="17">
        <v>164993000</v>
      </c>
      <c r="D19" s="21">
        <v>304952902</v>
      </c>
      <c r="E19" s="18">
        <v>239142947</v>
      </c>
      <c r="F19" s="94">
        <f t="shared" si="0"/>
        <v>78.419633140595593</v>
      </c>
    </row>
    <row r="20" spans="1:6" ht="16.5" thickBot="1" x14ac:dyDescent="0.3">
      <c r="A20" s="22" t="s">
        <v>7</v>
      </c>
      <c r="B20" s="23" t="s">
        <v>81</v>
      </c>
      <c r="C20" s="24"/>
      <c r="D20" s="21"/>
      <c r="E20" s="18"/>
      <c r="F20" s="94"/>
    </row>
    <row r="21" spans="1:6" ht="32.25" thickBot="1" x14ac:dyDescent="0.3">
      <c r="A21" s="11" t="s">
        <v>8</v>
      </c>
      <c r="B21" s="12" t="s">
        <v>82</v>
      </c>
      <c r="C21" s="67">
        <f>+C22+C23+C24+C25+C26</f>
        <v>761146840</v>
      </c>
      <c r="D21" s="13">
        <f>+D22+D23+D24+D25+D26</f>
        <v>758299432</v>
      </c>
      <c r="E21" s="13">
        <f>+E22+E23+E24+E25+E26</f>
        <v>299032950</v>
      </c>
      <c r="F21" s="94">
        <f t="shared" si="0"/>
        <v>39.434679413026387</v>
      </c>
    </row>
    <row r="22" spans="1:6" x14ac:dyDescent="0.25">
      <c r="A22" s="15" t="s">
        <v>9</v>
      </c>
      <c r="B22" s="16" t="s">
        <v>83</v>
      </c>
      <c r="C22" s="24"/>
      <c r="D22" s="21">
        <v>1200000</v>
      </c>
      <c r="E22" s="18">
        <v>1200000</v>
      </c>
      <c r="F22" s="94"/>
    </row>
    <row r="23" spans="1:6" x14ac:dyDescent="0.25">
      <c r="A23" s="19" t="s">
        <v>10</v>
      </c>
      <c r="B23" s="20" t="s">
        <v>84</v>
      </c>
      <c r="C23" s="24"/>
      <c r="D23" s="21"/>
      <c r="E23" s="18"/>
      <c r="F23" s="94"/>
    </row>
    <row r="24" spans="1:6" x14ac:dyDescent="0.25">
      <c r="A24" s="19" t="s">
        <v>11</v>
      </c>
      <c r="B24" s="20" t="s">
        <v>85</v>
      </c>
      <c r="C24" s="24"/>
      <c r="D24" s="21"/>
      <c r="E24" s="18"/>
      <c r="F24" s="94"/>
    </row>
    <row r="25" spans="1:6" x14ac:dyDescent="0.25">
      <c r="A25" s="19" t="s">
        <v>12</v>
      </c>
      <c r="B25" s="20" t="s">
        <v>86</v>
      </c>
      <c r="C25" s="24"/>
      <c r="D25" s="21"/>
      <c r="E25" s="18"/>
      <c r="F25" s="94"/>
    </row>
    <row r="26" spans="1:6" x14ac:dyDescent="0.25">
      <c r="A26" s="19" t="s">
        <v>13</v>
      </c>
      <c r="B26" s="20" t="s">
        <v>87</v>
      </c>
      <c r="C26" s="24">
        <v>761146840</v>
      </c>
      <c r="D26" s="21">
        <v>757099432</v>
      </c>
      <c r="E26" s="18">
        <v>297832950</v>
      </c>
      <c r="F26" s="94">
        <f t="shared" si="0"/>
        <v>39.338683587864587</v>
      </c>
    </row>
    <row r="27" spans="1:6" ht="16.5" thickBot="1" x14ac:dyDescent="0.3">
      <c r="A27" s="22" t="s">
        <v>14</v>
      </c>
      <c r="B27" s="23" t="s">
        <v>88</v>
      </c>
      <c r="C27" s="24"/>
      <c r="D27" s="21"/>
      <c r="E27" s="18"/>
      <c r="F27" s="94"/>
    </row>
    <row r="28" spans="1:6" ht="16.5" thickBot="1" x14ac:dyDescent="0.3">
      <c r="A28" s="11" t="s">
        <v>60</v>
      </c>
      <c r="B28" s="12" t="s">
        <v>89</v>
      </c>
      <c r="C28" s="68">
        <f>+C29+C36+C37+C38</f>
        <v>2944650000</v>
      </c>
      <c r="D28" s="26">
        <f>+D29+D36+D37+D38</f>
        <v>2750650000</v>
      </c>
      <c r="E28" s="26">
        <f>+E29+E36+E37+E38</f>
        <v>2963999936</v>
      </c>
      <c r="F28" s="94">
        <f t="shared" si="0"/>
        <v>107.7563461727228</v>
      </c>
    </row>
    <row r="29" spans="1:6" x14ac:dyDescent="0.25">
      <c r="A29" s="15" t="s">
        <v>90</v>
      </c>
      <c r="B29" s="83" t="s">
        <v>91</v>
      </c>
      <c r="C29" s="86">
        <f>SUM(C30:C35)</f>
        <v>2784500000</v>
      </c>
      <c r="D29" s="21">
        <f>SUM(D30:D35)</f>
        <v>2738500000</v>
      </c>
      <c r="E29" s="21">
        <f>SUM(E30:E35)</f>
        <v>2946851995</v>
      </c>
      <c r="F29" s="94">
        <f t="shared" si="0"/>
        <v>107.60825251049846</v>
      </c>
    </row>
    <row r="30" spans="1:6" x14ac:dyDescent="0.25">
      <c r="A30" s="15"/>
      <c r="B30" s="83" t="s">
        <v>92</v>
      </c>
      <c r="C30" s="21">
        <v>350000000</v>
      </c>
      <c r="D30" s="97">
        <v>338000000</v>
      </c>
      <c r="E30" s="97">
        <v>356060841</v>
      </c>
      <c r="F30" s="94">
        <f t="shared" si="0"/>
        <v>105.34344408284025</v>
      </c>
    </row>
    <row r="31" spans="1:6" x14ac:dyDescent="0.25">
      <c r="A31" s="15"/>
      <c r="B31" s="83" t="s">
        <v>93</v>
      </c>
      <c r="C31" s="21">
        <v>65000000</v>
      </c>
      <c r="D31" s="97">
        <v>65000000</v>
      </c>
      <c r="E31" s="97">
        <v>71397068</v>
      </c>
      <c r="F31" s="94">
        <f t="shared" si="0"/>
        <v>109.84164307692308</v>
      </c>
    </row>
    <row r="32" spans="1:6" x14ac:dyDescent="0.25">
      <c r="A32" s="15"/>
      <c r="B32" s="83" t="s">
        <v>94</v>
      </c>
      <c r="C32" s="21">
        <v>14000000</v>
      </c>
      <c r="D32" s="97">
        <v>14000000</v>
      </c>
      <c r="E32" s="97">
        <v>14786797</v>
      </c>
      <c r="F32" s="94">
        <f t="shared" si="0"/>
        <v>105.61997857142858</v>
      </c>
    </row>
    <row r="33" spans="1:6" x14ac:dyDescent="0.25">
      <c r="A33" s="19"/>
      <c r="B33" s="84" t="s">
        <v>95</v>
      </c>
      <c r="C33" s="21">
        <v>2350000000</v>
      </c>
      <c r="D33" s="97">
        <v>2317000000</v>
      </c>
      <c r="E33" s="97">
        <v>2502725289</v>
      </c>
      <c r="F33" s="94">
        <f t="shared" si="0"/>
        <v>108.01576560207164</v>
      </c>
    </row>
    <row r="34" spans="1:6" x14ac:dyDescent="0.25">
      <c r="A34" s="19"/>
      <c r="B34" s="84" t="s">
        <v>255</v>
      </c>
      <c r="C34" s="21">
        <v>5500000</v>
      </c>
      <c r="D34" s="97">
        <v>4500000</v>
      </c>
      <c r="E34" s="97">
        <v>1882000</v>
      </c>
      <c r="F34" s="94">
        <f t="shared" si="0"/>
        <v>41.822222222222223</v>
      </c>
    </row>
    <row r="35" spans="1:6" x14ac:dyDescent="0.25">
      <c r="A35" s="19"/>
      <c r="B35" s="84" t="s">
        <v>96</v>
      </c>
      <c r="C35" s="21"/>
      <c r="D35" s="97"/>
      <c r="E35" s="97"/>
      <c r="F35" s="94"/>
    </row>
    <row r="36" spans="1:6" x14ac:dyDescent="0.25">
      <c r="A36" s="19" t="s">
        <v>97</v>
      </c>
      <c r="B36" s="84" t="s">
        <v>61</v>
      </c>
      <c r="C36" s="21">
        <v>145000000</v>
      </c>
      <c r="D36" s="97"/>
      <c r="E36" s="97"/>
      <c r="F36" s="94"/>
    </row>
    <row r="37" spans="1:6" x14ac:dyDescent="0.25">
      <c r="A37" s="19" t="s">
        <v>98</v>
      </c>
      <c r="B37" s="84" t="s">
        <v>99</v>
      </c>
      <c r="C37" s="21"/>
      <c r="D37" s="97"/>
      <c r="E37" s="97"/>
      <c r="F37" s="94"/>
    </row>
    <row r="38" spans="1:6" ht="16.5" thickBot="1" x14ac:dyDescent="0.3">
      <c r="A38" s="22" t="s">
        <v>100</v>
      </c>
      <c r="B38" s="85" t="s">
        <v>101</v>
      </c>
      <c r="C38" s="21">
        <v>15150000</v>
      </c>
      <c r="D38" s="97">
        <v>12150000</v>
      </c>
      <c r="E38" s="97">
        <v>17147941</v>
      </c>
      <c r="F38" s="94">
        <f t="shared" si="0"/>
        <v>141.13531687242798</v>
      </c>
    </row>
    <row r="39" spans="1:6" ht="16.5" thickBot="1" x14ac:dyDescent="0.3">
      <c r="A39" s="11" t="s">
        <v>16</v>
      </c>
      <c r="B39" s="12" t="s">
        <v>102</v>
      </c>
      <c r="C39" s="67">
        <f>SUM(C40:C49)</f>
        <v>919575000</v>
      </c>
      <c r="D39" s="13">
        <f>SUM(D40:D49)</f>
        <v>896253108</v>
      </c>
      <c r="E39" s="13">
        <f>SUM(E40:E49)</f>
        <v>228660081</v>
      </c>
      <c r="F39" s="94">
        <f t="shared" si="0"/>
        <v>25.512891275797951</v>
      </c>
    </row>
    <row r="40" spans="1:6" x14ac:dyDescent="0.25">
      <c r="A40" s="15" t="s">
        <v>17</v>
      </c>
      <c r="B40" s="83" t="s">
        <v>103</v>
      </c>
      <c r="C40" s="98">
        <v>5000000</v>
      </c>
      <c r="D40" s="99">
        <v>5000000</v>
      </c>
      <c r="E40" s="100">
        <v>3053067</v>
      </c>
      <c r="F40" s="94">
        <f t="shared" si="0"/>
        <v>61.061339999999994</v>
      </c>
    </row>
    <row r="41" spans="1:6" x14ac:dyDescent="0.25">
      <c r="A41" s="19" t="s">
        <v>18</v>
      </c>
      <c r="B41" s="84" t="s">
        <v>104</v>
      </c>
      <c r="C41" s="87">
        <v>191059000</v>
      </c>
      <c r="D41" s="88">
        <v>186059000</v>
      </c>
      <c r="E41" s="100">
        <v>127483889</v>
      </c>
      <c r="F41" s="94">
        <f t="shared" si="0"/>
        <v>68.517991067349598</v>
      </c>
    </row>
    <row r="42" spans="1:6" x14ac:dyDescent="0.25">
      <c r="A42" s="19" t="s">
        <v>19</v>
      </c>
      <c r="B42" s="84" t="s">
        <v>105</v>
      </c>
      <c r="C42" s="87">
        <v>8500000</v>
      </c>
      <c r="D42" s="88">
        <v>8500000</v>
      </c>
      <c r="E42" s="100">
        <v>6424954</v>
      </c>
      <c r="F42" s="94">
        <f t="shared" si="0"/>
        <v>75.587694117647061</v>
      </c>
    </row>
    <row r="43" spans="1:6" x14ac:dyDescent="0.25">
      <c r="A43" s="19" t="s">
        <v>20</v>
      </c>
      <c r="B43" s="84" t="s">
        <v>106</v>
      </c>
      <c r="C43" s="87"/>
      <c r="D43" s="88"/>
      <c r="E43" s="100"/>
      <c r="F43" s="94"/>
    </row>
    <row r="44" spans="1:6" x14ac:dyDescent="0.25">
      <c r="A44" s="19" t="s">
        <v>21</v>
      </c>
      <c r="B44" s="84" t="s">
        <v>107</v>
      </c>
      <c r="C44" s="87">
        <v>59315000</v>
      </c>
      <c r="D44" s="88">
        <v>40815000</v>
      </c>
      <c r="E44" s="100">
        <v>38994524</v>
      </c>
      <c r="F44" s="94">
        <f t="shared" si="0"/>
        <v>95.53968883988729</v>
      </c>
    </row>
    <row r="45" spans="1:6" x14ac:dyDescent="0.25">
      <c r="A45" s="19" t="s">
        <v>22</v>
      </c>
      <c r="B45" s="84" t="s">
        <v>108</v>
      </c>
      <c r="C45" s="87">
        <v>109586000</v>
      </c>
      <c r="D45" s="88">
        <v>109586000</v>
      </c>
      <c r="E45" s="100">
        <v>42169810</v>
      </c>
      <c r="F45" s="94">
        <f t="shared" si="0"/>
        <v>38.481019473290381</v>
      </c>
    </row>
    <row r="46" spans="1:6" x14ac:dyDescent="0.25">
      <c r="A46" s="19" t="s">
        <v>23</v>
      </c>
      <c r="B46" s="84" t="s">
        <v>109</v>
      </c>
      <c r="C46" s="87">
        <v>440229000</v>
      </c>
      <c r="D46" s="88">
        <v>440229000</v>
      </c>
      <c r="E46" s="100"/>
      <c r="F46" s="94"/>
    </row>
    <row r="47" spans="1:6" x14ac:dyDescent="0.25">
      <c r="A47" s="19" t="s">
        <v>24</v>
      </c>
      <c r="B47" s="84" t="s">
        <v>110</v>
      </c>
      <c r="C47" s="87"/>
      <c r="D47" s="88"/>
      <c r="E47" s="100">
        <v>626518</v>
      </c>
      <c r="F47" s="94"/>
    </row>
    <row r="48" spans="1:6" ht="17.25" customHeight="1" x14ac:dyDescent="0.25">
      <c r="A48" s="19" t="s">
        <v>111</v>
      </c>
      <c r="B48" s="84" t="s">
        <v>112</v>
      </c>
      <c r="C48" s="87"/>
      <c r="D48" s="88"/>
      <c r="E48" s="100"/>
      <c r="F48" s="94"/>
    </row>
    <row r="49" spans="1:6" ht="17.25" customHeight="1" thickBot="1" x14ac:dyDescent="0.3">
      <c r="A49" s="22" t="s">
        <v>113</v>
      </c>
      <c r="B49" s="85" t="s">
        <v>114</v>
      </c>
      <c r="C49" s="89">
        <v>105886000</v>
      </c>
      <c r="D49" s="90">
        <v>106064108</v>
      </c>
      <c r="E49" s="100">
        <v>9907319</v>
      </c>
      <c r="F49" s="94">
        <f t="shared" si="0"/>
        <v>9.3408780659334827</v>
      </c>
    </row>
    <row r="50" spans="1:6" ht="16.5" thickBot="1" x14ac:dyDescent="0.3">
      <c r="A50" s="11" t="s">
        <v>25</v>
      </c>
      <c r="B50" s="12" t="s">
        <v>115</v>
      </c>
      <c r="C50" s="67">
        <f>SUM(C51:C55)</f>
        <v>203043000</v>
      </c>
      <c r="D50" s="13">
        <f>SUM(D51:D55)</f>
        <v>58043000</v>
      </c>
      <c r="E50" s="13">
        <f>SUM(E51:E55)</f>
        <v>50270444</v>
      </c>
      <c r="F50" s="94">
        <f t="shared" si="0"/>
        <v>86.608969212480403</v>
      </c>
    </row>
    <row r="51" spans="1:6" ht="15" customHeight="1" x14ac:dyDescent="0.25">
      <c r="A51" s="15" t="s">
        <v>26</v>
      </c>
      <c r="B51" s="16" t="s">
        <v>116</v>
      </c>
      <c r="C51" s="24"/>
      <c r="D51" s="21"/>
      <c r="E51" s="18"/>
      <c r="F51" s="94"/>
    </row>
    <row r="52" spans="1:6" ht="15.75" customHeight="1" x14ac:dyDescent="0.25">
      <c r="A52" s="19" t="s">
        <v>27</v>
      </c>
      <c r="B52" s="20" t="s">
        <v>117</v>
      </c>
      <c r="C52" s="17">
        <v>203043000</v>
      </c>
      <c r="D52" s="21">
        <v>58043000</v>
      </c>
      <c r="E52" s="18">
        <v>49245444</v>
      </c>
      <c r="F52" s="94">
        <f t="shared" si="0"/>
        <v>84.843037058732321</v>
      </c>
    </row>
    <row r="53" spans="1:6" x14ac:dyDescent="0.25">
      <c r="A53" s="19" t="s">
        <v>118</v>
      </c>
      <c r="B53" s="20" t="s">
        <v>119</v>
      </c>
      <c r="C53" s="24"/>
      <c r="D53" s="21"/>
      <c r="E53" s="18">
        <v>1025000</v>
      </c>
      <c r="F53" s="94"/>
    </row>
    <row r="54" spans="1:6" x14ac:dyDescent="0.25">
      <c r="A54" s="19" t="s">
        <v>120</v>
      </c>
      <c r="B54" s="20" t="s">
        <v>121</v>
      </c>
      <c r="C54" s="24"/>
      <c r="D54" s="21"/>
      <c r="E54" s="18"/>
      <c r="F54" s="94"/>
    </row>
    <row r="55" spans="1:6" ht="16.5" thickBot="1" x14ac:dyDescent="0.3">
      <c r="A55" s="22" t="s">
        <v>122</v>
      </c>
      <c r="B55" s="23" t="s">
        <v>123</v>
      </c>
      <c r="C55" s="24"/>
      <c r="D55" s="21"/>
      <c r="E55" s="18"/>
      <c r="F55" s="94"/>
    </row>
    <row r="56" spans="1:6" ht="16.5" thickBot="1" x14ac:dyDescent="0.3">
      <c r="A56" s="11" t="s">
        <v>124</v>
      </c>
      <c r="B56" s="12" t="s">
        <v>125</v>
      </c>
      <c r="C56" s="67">
        <f>SUM(C57:C59)</f>
        <v>23000000</v>
      </c>
      <c r="D56" s="13">
        <f>SUM(D57:D59)</f>
        <v>27584800</v>
      </c>
      <c r="E56" s="13">
        <f>SUM(E57:E59)</f>
        <v>21268055</v>
      </c>
      <c r="F56" s="94">
        <f t="shared" si="0"/>
        <v>77.100631507206856</v>
      </c>
    </row>
    <row r="57" spans="1:6" ht="14.25" customHeight="1" x14ac:dyDescent="0.25">
      <c r="A57" s="15" t="s">
        <v>29</v>
      </c>
      <c r="B57" s="16" t="s">
        <v>126</v>
      </c>
      <c r="C57" s="24"/>
      <c r="D57" s="21"/>
      <c r="E57" s="18"/>
      <c r="F57" s="94"/>
    </row>
    <row r="58" spans="1:6" ht="18.75" customHeight="1" x14ac:dyDescent="0.25">
      <c r="A58" s="19" t="s">
        <v>30</v>
      </c>
      <c r="B58" s="20" t="s">
        <v>127</v>
      </c>
      <c r="C58" s="17">
        <v>23000000</v>
      </c>
      <c r="D58" s="21">
        <v>23000000</v>
      </c>
      <c r="E58" s="21">
        <v>5546954</v>
      </c>
      <c r="F58" s="94">
        <f t="shared" si="0"/>
        <v>24.117191304347827</v>
      </c>
    </row>
    <row r="59" spans="1:6" x14ac:dyDescent="0.25">
      <c r="A59" s="19" t="s">
        <v>128</v>
      </c>
      <c r="B59" s="20" t="s">
        <v>129</v>
      </c>
      <c r="C59" s="17"/>
      <c r="D59" s="21">
        <v>4584800</v>
      </c>
      <c r="E59" s="18">
        <v>15721101</v>
      </c>
      <c r="F59" s="94">
        <f t="shared" si="0"/>
        <v>342.89611324376199</v>
      </c>
    </row>
    <row r="60" spans="1:6" ht="16.5" thickBot="1" x14ac:dyDescent="0.3">
      <c r="A60" s="22" t="s">
        <v>130</v>
      </c>
      <c r="B60" s="23" t="s">
        <v>131</v>
      </c>
      <c r="C60" s="24"/>
      <c r="D60" s="21"/>
      <c r="E60" s="18"/>
      <c r="F60" s="94"/>
    </row>
    <row r="61" spans="1:6" ht="16.5" thickBot="1" x14ac:dyDescent="0.3">
      <c r="A61" s="11" t="s">
        <v>132</v>
      </c>
      <c r="B61" s="25" t="s">
        <v>133</v>
      </c>
      <c r="C61" s="67">
        <f>SUM(C62:C64)</f>
        <v>13404000</v>
      </c>
      <c r="D61" s="13">
        <f>SUM(D62:D64)</f>
        <v>13404000</v>
      </c>
      <c r="E61" s="13">
        <f>SUM(E62:E64)</f>
        <v>13706736</v>
      </c>
      <c r="F61" s="94">
        <f t="shared" si="0"/>
        <v>102.2585496866607</v>
      </c>
    </row>
    <row r="62" spans="1:6" ht="23.25" customHeight="1" x14ac:dyDescent="0.25">
      <c r="A62" s="15" t="s">
        <v>31</v>
      </c>
      <c r="B62" s="16" t="s">
        <v>134</v>
      </c>
      <c r="C62" s="24"/>
      <c r="D62" s="21"/>
      <c r="E62" s="18"/>
      <c r="F62" s="94"/>
    </row>
    <row r="63" spans="1:6" ht="20.25" customHeight="1" x14ac:dyDescent="0.25">
      <c r="A63" s="19" t="s">
        <v>32</v>
      </c>
      <c r="B63" s="20" t="s">
        <v>135</v>
      </c>
      <c r="C63" s="17">
        <v>10404000</v>
      </c>
      <c r="D63" s="21">
        <v>10404000</v>
      </c>
      <c r="E63" s="18">
        <v>13706736</v>
      </c>
      <c r="F63" s="94">
        <f t="shared" si="0"/>
        <v>131.74486735870818</v>
      </c>
    </row>
    <row r="64" spans="1:6" x14ac:dyDescent="0.25">
      <c r="A64" s="19" t="s">
        <v>62</v>
      </c>
      <c r="B64" s="20" t="s">
        <v>136</v>
      </c>
      <c r="C64" s="17">
        <v>3000000</v>
      </c>
      <c r="D64" s="21">
        <v>3000000</v>
      </c>
      <c r="E64" s="18"/>
      <c r="F64" s="94"/>
    </row>
    <row r="65" spans="1:6" ht="16.5" thickBot="1" x14ac:dyDescent="0.3">
      <c r="A65" s="22" t="s">
        <v>137</v>
      </c>
      <c r="B65" s="23" t="s">
        <v>138</v>
      </c>
      <c r="C65" s="24"/>
      <c r="D65" s="21"/>
      <c r="E65" s="18"/>
      <c r="F65" s="94"/>
    </row>
    <row r="66" spans="1:6" ht="24.75" customHeight="1" thickBot="1" x14ac:dyDescent="0.3">
      <c r="A66" s="11" t="s">
        <v>33</v>
      </c>
      <c r="B66" s="12" t="s">
        <v>139</v>
      </c>
      <c r="C66" s="68">
        <f>+C6+C14+C21+C28+C39+C50+C56+C61</f>
        <v>6247261118</v>
      </c>
      <c r="D66" s="26">
        <f>+D6+D14+D21+D28+D39+D50+D56+D61</f>
        <v>6159474515</v>
      </c>
      <c r="E66" s="26">
        <f>+E6+E14+E21+E28+E39+E50+E56+E61</f>
        <v>5166368422</v>
      </c>
      <c r="F66" s="94">
        <f t="shared" si="0"/>
        <v>83.87677243275354</v>
      </c>
    </row>
    <row r="67" spans="1:6" ht="16.5" thickBot="1" x14ac:dyDescent="0.3">
      <c r="A67" s="28" t="s">
        <v>140</v>
      </c>
      <c r="B67" s="25" t="s">
        <v>141</v>
      </c>
      <c r="C67" s="67">
        <f>SUM(C68:C70)</f>
        <v>1162380000</v>
      </c>
      <c r="D67" s="13">
        <f>SUM(D68:D70)</f>
        <v>1110876000</v>
      </c>
      <c r="E67" s="13">
        <f>SUM(E68:E70)</f>
        <v>421330000</v>
      </c>
      <c r="F67" s="94">
        <f t="shared" si="0"/>
        <v>37.927725506717216</v>
      </c>
    </row>
    <row r="68" spans="1:6" ht="21" customHeight="1" x14ac:dyDescent="0.25">
      <c r="A68" s="15" t="s">
        <v>142</v>
      </c>
      <c r="B68" s="16" t="s">
        <v>143</v>
      </c>
      <c r="C68" s="24">
        <v>1162380000</v>
      </c>
      <c r="D68" s="21">
        <v>1110876000</v>
      </c>
      <c r="E68" s="18">
        <v>421330000</v>
      </c>
      <c r="F68" s="94">
        <f t="shared" si="0"/>
        <v>37.927725506717216</v>
      </c>
    </row>
    <row r="69" spans="1:6" ht="21" customHeight="1" x14ac:dyDescent="0.25">
      <c r="A69" s="19" t="s">
        <v>144</v>
      </c>
      <c r="B69" s="20" t="s">
        <v>145</v>
      </c>
      <c r="C69" s="24"/>
      <c r="D69" s="21"/>
      <c r="E69" s="18"/>
      <c r="F69" s="94"/>
    </row>
    <row r="70" spans="1:6" ht="21" customHeight="1" thickBot="1" x14ac:dyDescent="0.3">
      <c r="A70" s="22" t="s">
        <v>146</v>
      </c>
      <c r="B70" s="29" t="s">
        <v>147</v>
      </c>
      <c r="C70" s="24"/>
      <c r="D70" s="21"/>
      <c r="E70" s="18"/>
      <c r="F70" s="94"/>
    </row>
    <row r="71" spans="1:6" ht="21" customHeight="1" thickBot="1" x14ac:dyDescent="0.3">
      <c r="A71" s="28" t="s">
        <v>148</v>
      </c>
      <c r="B71" s="25" t="s">
        <v>149</v>
      </c>
      <c r="C71" s="67">
        <f>SUM(C72:C75)</f>
        <v>0</v>
      </c>
      <c r="D71" s="13">
        <f>SUM(D72:D75)</f>
        <v>0</v>
      </c>
      <c r="E71" s="13">
        <f>SUM(E72:E75)</f>
        <v>0</v>
      </c>
      <c r="F71" s="94"/>
    </row>
    <row r="72" spans="1:6" ht="21" customHeight="1" x14ac:dyDescent="0.25">
      <c r="A72" s="15" t="s">
        <v>150</v>
      </c>
      <c r="B72" s="16" t="s">
        <v>151</v>
      </c>
      <c r="C72" s="24"/>
      <c r="D72" s="21"/>
      <c r="E72" s="18"/>
      <c r="F72" s="94"/>
    </row>
    <row r="73" spans="1:6" ht="21" customHeight="1" x14ac:dyDescent="0.25">
      <c r="A73" s="19" t="s">
        <v>35</v>
      </c>
      <c r="B73" s="20" t="s">
        <v>152</v>
      </c>
      <c r="C73" s="24"/>
      <c r="D73" s="21"/>
      <c r="E73" s="18"/>
      <c r="F73" s="94"/>
    </row>
    <row r="74" spans="1:6" ht="21" customHeight="1" x14ac:dyDescent="0.25">
      <c r="A74" s="19" t="s">
        <v>65</v>
      </c>
      <c r="B74" s="20" t="s">
        <v>153</v>
      </c>
      <c r="C74" s="24"/>
      <c r="D74" s="21"/>
      <c r="E74" s="18"/>
      <c r="F74" s="94"/>
    </row>
    <row r="75" spans="1:6" ht="21" customHeight="1" thickBot="1" x14ac:dyDescent="0.3">
      <c r="A75" s="22" t="s">
        <v>154</v>
      </c>
      <c r="B75" s="23" t="s">
        <v>155</v>
      </c>
      <c r="C75" s="24"/>
      <c r="D75" s="21"/>
      <c r="E75" s="18"/>
      <c r="F75" s="94"/>
    </row>
    <row r="76" spans="1:6" ht="23.25" customHeight="1" thickBot="1" x14ac:dyDescent="0.3">
      <c r="A76" s="28" t="s">
        <v>156</v>
      </c>
      <c r="B76" s="25" t="s">
        <v>157</v>
      </c>
      <c r="C76" s="67">
        <f>SUM(C77:C78)</f>
        <v>2227914000</v>
      </c>
      <c r="D76" s="13">
        <f>SUM(D77:D78)</f>
        <v>2962018478</v>
      </c>
      <c r="E76" s="13">
        <f>SUM(E77:E78)</f>
        <v>2962018478</v>
      </c>
      <c r="F76" s="94">
        <f>E76/D76*100</f>
        <v>100</v>
      </c>
    </row>
    <row r="77" spans="1:6" ht="23.25" customHeight="1" x14ac:dyDescent="0.25">
      <c r="A77" s="15" t="s">
        <v>158</v>
      </c>
      <c r="B77" s="16" t="s">
        <v>159</v>
      </c>
      <c r="C77" s="24">
        <v>2227914000</v>
      </c>
      <c r="D77" s="24">
        <v>2962018478</v>
      </c>
      <c r="E77" s="18">
        <v>2962018478</v>
      </c>
      <c r="F77" s="94">
        <f>E77/D77*100</f>
        <v>100</v>
      </c>
    </row>
    <row r="78" spans="1:6" ht="23.25" customHeight="1" thickBot="1" x14ac:dyDescent="0.3">
      <c r="A78" s="22" t="s">
        <v>160</v>
      </c>
      <c r="B78" s="23" t="s">
        <v>161</v>
      </c>
      <c r="C78" s="24"/>
      <c r="D78" s="21"/>
      <c r="E78" s="18"/>
      <c r="F78" s="94"/>
    </row>
    <row r="79" spans="1:6" ht="23.25" customHeight="1" thickBot="1" x14ac:dyDescent="0.3">
      <c r="A79" s="28" t="s">
        <v>162</v>
      </c>
      <c r="B79" s="25" t="s">
        <v>163</v>
      </c>
      <c r="C79" s="67">
        <f>SUM(C80:C82)</f>
        <v>0</v>
      </c>
      <c r="D79" s="13">
        <f>SUM(D80:D82)</f>
        <v>0</v>
      </c>
      <c r="E79" s="13">
        <f>SUM(E80:E82)</f>
        <v>74159683</v>
      </c>
      <c r="F79" s="94"/>
    </row>
    <row r="80" spans="1:6" ht="21.75" customHeight="1" x14ac:dyDescent="0.25">
      <c r="A80" s="15" t="s">
        <v>164</v>
      </c>
      <c r="B80" s="16" t="s">
        <v>165</v>
      </c>
      <c r="C80" s="24"/>
      <c r="D80" s="21"/>
      <c r="E80" s="18">
        <v>74159683</v>
      </c>
      <c r="F80" s="94"/>
    </row>
    <row r="81" spans="1:6" ht="21.75" customHeight="1" x14ac:dyDescent="0.25">
      <c r="A81" s="19" t="s">
        <v>166</v>
      </c>
      <c r="B81" s="20" t="s">
        <v>167</v>
      </c>
      <c r="C81" s="24"/>
      <c r="D81" s="21"/>
      <c r="E81" s="18"/>
      <c r="F81" s="94"/>
    </row>
    <row r="82" spans="1:6" ht="25.5" customHeight="1" thickBot="1" x14ac:dyDescent="0.3">
      <c r="A82" s="22" t="s">
        <v>168</v>
      </c>
      <c r="B82" s="23" t="s">
        <v>169</v>
      </c>
      <c r="C82" s="24"/>
      <c r="D82" s="21"/>
      <c r="E82" s="18"/>
      <c r="F82" s="94"/>
    </row>
    <row r="83" spans="1:6" ht="16.5" thickBot="1" x14ac:dyDescent="0.3">
      <c r="A83" s="28" t="s">
        <v>170</v>
      </c>
      <c r="B83" s="25" t="s">
        <v>171</v>
      </c>
      <c r="C83" s="67">
        <f>SUM(C84:C87)</f>
        <v>0</v>
      </c>
      <c r="D83" s="13">
        <f>SUM(D84:D87)</f>
        <v>0</v>
      </c>
      <c r="E83" s="13">
        <f>SUM(E84:E87)</f>
        <v>0</v>
      </c>
      <c r="F83" s="94"/>
    </row>
    <row r="84" spans="1:6" x14ac:dyDescent="0.25">
      <c r="A84" s="30" t="s">
        <v>172</v>
      </c>
      <c r="B84" s="16" t="s">
        <v>173</v>
      </c>
      <c r="C84" s="24"/>
      <c r="D84" s="21"/>
      <c r="E84" s="18"/>
      <c r="F84" s="94"/>
    </row>
    <row r="85" spans="1:6" x14ac:dyDescent="0.25">
      <c r="A85" s="31" t="s">
        <v>174</v>
      </c>
      <c r="B85" s="20" t="s">
        <v>175</v>
      </c>
      <c r="C85" s="24"/>
      <c r="D85" s="21"/>
      <c r="E85" s="18"/>
      <c r="F85" s="94"/>
    </row>
    <row r="86" spans="1:6" x14ac:dyDescent="0.25">
      <c r="A86" s="31" t="s">
        <v>176</v>
      </c>
      <c r="B86" s="20" t="s">
        <v>177</v>
      </c>
      <c r="C86" s="24"/>
      <c r="D86" s="21"/>
      <c r="E86" s="18"/>
      <c r="F86" s="94"/>
    </row>
    <row r="87" spans="1:6" ht="16.5" thickBot="1" x14ac:dyDescent="0.3">
      <c r="A87" s="32" t="s">
        <v>178</v>
      </c>
      <c r="B87" s="23" t="s">
        <v>179</v>
      </c>
      <c r="C87" s="24"/>
      <c r="D87" s="21"/>
      <c r="E87" s="18"/>
      <c r="F87" s="94"/>
    </row>
    <row r="88" spans="1:6" ht="16.5" thickBot="1" x14ac:dyDescent="0.3">
      <c r="A88" s="28" t="s">
        <v>180</v>
      </c>
      <c r="B88" s="25" t="s">
        <v>181</v>
      </c>
      <c r="C88" s="69"/>
      <c r="D88" s="33"/>
      <c r="E88" s="33"/>
      <c r="F88" s="94"/>
    </row>
    <row r="89" spans="1:6" ht="16.5" thickBot="1" x14ac:dyDescent="0.3">
      <c r="A89" s="28" t="s">
        <v>182</v>
      </c>
      <c r="B89" s="34" t="s">
        <v>183</v>
      </c>
      <c r="C89" s="68">
        <f>+C67+C71+C76+C79+C83+C88</f>
        <v>3390294000</v>
      </c>
      <c r="D89" s="26">
        <f>+D67+D71+D76+D79+D83+D88</f>
        <v>4072894478</v>
      </c>
      <c r="E89" s="26">
        <f>+E67+E71+E76+E79+E83+E88</f>
        <v>3457508161</v>
      </c>
      <c r="F89" s="94">
        <f>E89/D89*100</f>
        <v>84.890688420138332</v>
      </c>
    </row>
    <row r="90" spans="1:6" ht="32.25" thickBot="1" x14ac:dyDescent="0.3">
      <c r="A90" s="35" t="s">
        <v>184</v>
      </c>
      <c r="B90" s="36" t="s">
        <v>185</v>
      </c>
      <c r="C90" s="68">
        <f>+C66+C89</f>
        <v>9637555118</v>
      </c>
      <c r="D90" s="26">
        <f>+D66+D89</f>
        <v>10232368993</v>
      </c>
      <c r="E90" s="26">
        <f>+E66+E89</f>
        <v>8623876583</v>
      </c>
      <c r="F90" s="94">
        <f>E90/D90*100</f>
        <v>84.280351782657803</v>
      </c>
    </row>
    <row r="91" spans="1:6" x14ac:dyDescent="0.25">
      <c r="A91" s="1"/>
      <c r="B91" s="2"/>
      <c r="C91" s="37"/>
      <c r="D91" s="37"/>
      <c r="E91" s="37"/>
      <c r="F91" s="37"/>
    </row>
    <row r="92" spans="1:6" x14ac:dyDescent="0.25">
      <c r="A92" s="101" t="s">
        <v>63</v>
      </c>
      <c r="B92" s="101"/>
      <c r="C92" s="38"/>
      <c r="D92" s="38"/>
      <c r="E92" s="38"/>
      <c r="F92" s="38"/>
    </row>
    <row r="93" spans="1:6" ht="16.5" thickBot="1" x14ac:dyDescent="0.3">
      <c r="A93" s="102"/>
      <c r="B93" s="102"/>
      <c r="C93" s="39"/>
      <c r="D93" s="39"/>
      <c r="E93" s="39"/>
      <c r="F93" s="39"/>
    </row>
    <row r="94" spans="1:6" ht="48" thickBot="1" x14ac:dyDescent="0.3">
      <c r="A94" s="5" t="s">
        <v>66</v>
      </c>
      <c r="B94" s="6" t="s">
        <v>64</v>
      </c>
      <c r="C94" s="40" t="s">
        <v>258</v>
      </c>
      <c r="D94" s="40" t="s">
        <v>261</v>
      </c>
      <c r="E94" s="40" t="s">
        <v>262</v>
      </c>
      <c r="F94" s="93" t="s">
        <v>256</v>
      </c>
    </row>
    <row r="95" spans="1:6" ht="16.5" thickBot="1" x14ac:dyDescent="0.3">
      <c r="A95" s="5">
        <v>1</v>
      </c>
      <c r="B95" s="6">
        <v>2</v>
      </c>
      <c r="C95" s="70">
        <v>4</v>
      </c>
      <c r="D95" s="40">
        <v>5</v>
      </c>
      <c r="E95" s="41">
        <v>6</v>
      </c>
      <c r="F95" s="42">
        <v>7</v>
      </c>
    </row>
    <row r="96" spans="1:6" ht="16.5" thickBot="1" x14ac:dyDescent="0.3">
      <c r="A96" s="43" t="s">
        <v>0</v>
      </c>
      <c r="B96" s="44" t="s">
        <v>252</v>
      </c>
      <c r="C96" s="45">
        <f>SUM(C97,C100,C101,C118,C119)</f>
        <v>4350583160</v>
      </c>
      <c r="D96" s="45">
        <f>SUM(D97,D100,D101,D118,D119)</f>
        <v>5054960456</v>
      </c>
      <c r="E96" s="45">
        <f>SUM(E97,E100,E101,E118,E119)</f>
        <v>4561312917</v>
      </c>
      <c r="F96" s="94">
        <f t="shared" ref="F96:F159" si="1">E96/D96*100</f>
        <v>90.234393655561377</v>
      </c>
    </row>
    <row r="97" spans="1:6" x14ac:dyDescent="0.25">
      <c r="A97" s="46" t="s">
        <v>36</v>
      </c>
      <c r="B97" s="75" t="s">
        <v>37</v>
      </c>
      <c r="C97" s="71">
        <f>SUM(C98:C99)</f>
        <v>105120000</v>
      </c>
      <c r="D97" s="71">
        <f>SUM(D98:D99)</f>
        <v>191087201</v>
      </c>
      <c r="E97" s="71">
        <f>SUM(E98:E99)</f>
        <v>167688914</v>
      </c>
      <c r="F97" s="94">
        <f t="shared" si="1"/>
        <v>87.755178328243971</v>
      </c>
    </row>
    <row r="98" spans="1:6" x14ac:dyDescent="0.25">
      <c r="A98" s="15"/>
      <c r="B98" s="76" t="s">
        <v>186</v>
      </c>
      <c r="C98" s="49">
        <v>14640000</v>
      </c>
      <c r="D98" s="49">
        <v>78158336</v>
      </c>
      <c r="E98" s="49">
        <v>76516314</v>
      </c>
      <c r="F98" s="94">
        <f t="shared" si="1"/>
        <v>97.899108292172443</v>
      </c>
    </row>
    <row r="99" spans="1:6" x14ac:dyDescent="0.25">
      <c r="A99" s="15"/>
      <c r="B99" s="76" t="s">
        <v>187</v>
      </c>
      <c r="C99" s="49">
        <v>90480000</v>
      </c>
      <c r="D99" s="49">
        <v>112928865</v>
      </c>
      <c r="E99" s="49">
        <v>91172600</v>
      </c>
      <c r="F99" s="94">
        <f t="shared" si="1"/>
        <v>80.734540278962342</v>
      </c>
    </row>
    <row r="100" spans="1:6" x14ac:dyDescent="0.25">
      <c r="A100" s="19" t="s">
        <v>38</v>
      </c>
      <c r="B100" s="77" t="s">
        <v>39</v>
      </c>
      <c r="C100" s="49">
        <v>22644000</v>
      </c>
      <c r="D100" s="49">
        <v>32722686</v>
      </c>
      <c r="E100" s="49">
        <v>23906109</v>
      </c>
      <c r="F100" s="94">
        <f t="shared" si="1"/>
        <v>73.056683060797639</v>
      </c>
    </row>
    <row r="101" spans="1:6" x14ac:dyDescent="0.25">
      <c r="A101" s="19" t="s">
        <v>40</v>
      </c>
      <c r="B101" s="77" t="s">
        <v>41</v>
      </c>
      <c r="C101" s="72">
        <f>SUM(C102:C117)</f>
        <v>1435415000</v>
      </c>
      <c r="D101" s="72">
        <f>SUM(D102:D117)</f>
        <v>1752389782</v>
      </c>
      <c r="E101" s="72">
        <f>SUM(E102:E117)</f>
        <v>1505544109</v>
      </c>
      <c r="F101" s="94">
        <f t="shared" si="1"/>
        <v>85.913768983617601</v>
      </c>
    </row>
    <row r="102" spans="1:6" x14ac:dyDescent="0.25">
      <c r="A102" s="19"/>
      <c r="B102" s="78" t="s">
        <v>188</v>
      </c>
      <c r="C102" s="49">
        <v>9400000</v>
      </c>
      <c r="D102" s="49">
        <v>36808974</v>
      </c>
      <c r="E102" s="49">
        <v>26786792</v>
      </c>
      <c r="F102" s="94">
        <f t="shared" si="1"/>
        <v>72.772449457569778</v>
      </c>
    </row>
    <row r="103" spans="1:6" x14ac:dyDescent="0.25">
      <c r="A103" s="19"/>
      <c r="B103" s="78" t="s">
        <v>189</v>
      </c>
      <c r="C103" s="49">
        <v>2500000</v>
      </c>
      <c r="D103" s="49">
        <v>2500000</v>
      </c>
      <c r="E103" s="49">
        <v>1444754</v>
      </c>
      <c r="F103" s="94">
        <f t="shared" si="1"/>
        <v>57.79016</v>
      </c>
    </row>
    <row r="104" spans="1:6" x14ac:dyDescent="0.25">
      <c r="A104" s="19"/>
      <c r="B104" s="78" t="s">
        <v>190</v>
      </c>
      <c r="C104" s="49">
        <v>78187000</v>
      </c>
      <c r="D104" s="49">
        <v>95187000</v>
      </c>
      <c r="E104" s="49">
        <v>89743088</v>
      </c>
      <c r="F104" s="94">
        <f t="shared" si="1"/>
        <v>94.280824062109332</v>
      </c>
    </row>
    <row r="105" spans="1:6" x14ac:dyDescent="0.25">
      <c r="A105" s="19"/>
      <c r="B105" s="78" t="s">
        <v>191</v>
      </c>
      <c r="C105" s="49">
        <v>290927000</v>
      </c>
      <c r="D105" s="49">
        <v>218832000</v>
      </c>
      <c r="E105" s="49">
        <v>199279237</v>
      </c>
      <c r="F105" s="94">
        <f t="shared" si="1"/>
        <v>91.064943426921104</v>
      </c>
    </row>
    <row r="106" spans="1:6" x14ac:dyDescent="0.25">
      <c r="A106" s="19"/>
      <c r="B106" s="78" t="s">
        <v>192</v>
      </c>
      <c r="C106" s="49">
        <v>6975000</v>
      </c>
      <c r="D106" s="49">
        <v>10085000</v>
      </c>
      <c r="E106" s="49">
        <v>8459806</v>
      </c>
      <c r="F106" s="94">
        <f t="shared" si="1"/>
        <v>83.885037183936532</v>
      </c>
    </row>
    <row r="107" spans="1:6" x14ac:dyDescent="0.25">
      <c r="A107" s="19"/>
      <c r="B107" s="78" t="s">
        <v>193</v>
      </c>
      <c r="C107" s="49">
        <v>29630000</v>
      </c>
      <c r="D107" s="49">
        <v>45884758</v>
      </c>
      <c r="E107" s="49">
        <v>18725292</v>
      </c>
      <c r="F107" s="94">
        <f t="shared" si="1"/>
        <v>40.809394701395178</v>
      </c>
    </row>
    <row r="108" spans="1:6" x14ac:dyDescent="0.25">
      <c r="A108" s="19"/>
      <c r="B108" s="78" t="s">
        <v>194</v>
      </c>
      <c r="C108" s="49"/>
      <c r="D108" s="49"/>
      <c r="E108" s="49"/>
      <c r="F108" s="94"/>
    </row>
    <row r="109" spans="1:6" x14ac:dyDescent="0.25">
      <c r="A109" s="19"/>
      <c r="B109" s="78" t="s">
        <v>195</v>
      </c>
      <c r="C109" s="49">
        <v>8540000</v>
      </c>
      <c r="D109" s="49">
        <v>51183269</v>
      </c>
      <c r="E109" s="49">
        <v>49463596</v>
      </c>
      <c r="F109" s="94">
        <f t="shared" si="1"/>
        <v>96.640165754164713</v>
      </c>
    </row>
    <row r="110" spans="1:6" x14ac:dyDescent="0.25">
      <c r="A110" s="19"/>
      <c r="B110" s="78" t="s">
        <v>196</v>
      </c>
      <c r="C110" s="49">
        <v>488073000</v>
      </c>
      <c r="D110" s="49">
        <v>528869788</v>
      </c>
      <c r="E110" s="49">
        <v>500293526</v>
      </c>
      <c r="F110" s="94">
        <f t="shared" si="1"/>
        <v>94.596730112327762</v>
      </c>
    </row>
    <row r="111" spans="1:6" x14ac:dyDescent="0.25">
      <c r="A111" s="19"/>
      <c r="B111" s="78" t="s">
        <v>197</v>
      </c>
      <c r="C111" s="49">
        <v>3600000</v>
      </c>
      <c r="D111" s="49">
        <v>3600000</v>
      </c>
      <c r="E111" s="49">
        <v>852907</v>
      </c>
      <c r="F111" s="94">
        <f t="shared" si="1"/>
        <v>23.691861111111113</v>
      </c>
    </row>
    <row r="112" spans="1:6" x14ac:dyDescent="0.25">
      <c r="A112" s="19"/>
      <c r="B112" s="78" t="s">
        <v>198</v>
      </c>
      <c r="C112" s="49">
        <v>1500000</v>
      </c>
      <c r="D112" s="49">
        <v>2295888</v>
      </c>
      <c r="E112" s="49">
        <v>2132990</v>
      </c>
      <c r="F112" s="94">
        <f t="shared" si="1"/>
        <v>92.904793265176693</v>
      </c>
    </row>
    <row r="113" spans="1:6" x14ac:dyDescent="0.25">
      <c r="A113" s="19"/>
      <c r="B113" s="78" t="s">
        <v>199</v>
      </c>
      <c r="C113" s="49">
        <v>244129000</v>
      </c>
      <c r="D113" s="49">
        <v>249238756</v>
      </c>
      <c r="E113" s="49">
        <v>215796806</v>
      </c>
      <c r="F113" s="94">
        <f t="shared" si="1"/>
        <v>86.582363619243878</v>
      </c>
    </row>
    <row r="114" spans="1:6" x14ac:dyDescent="0.25">
      <c r="A114" s="19"/>
      <c r="B114" s="78" t="s">
        <v>200</v>
      </c>
      <c r="C114" s="49">
        <v>109586000</v>
      </c>
      <c r="D114" s="49">
        <v>399359339</v>
      </c>
      <c r="E114" s="49">
        <v>356039000</v>
      </c>
      <c r="F114" s="94">
        <f t="shared" si="1"/>
        <v>89.152541390799939</v>
      </c>
    </row>
    <row r="115" spans="1:6" x14ac:dyDescent="0.25">
      <c r="A115" s="19"/>
      <c r="B115" s="78" t="s">
        <v>201</v>
      </c>
      <c r="C115" s="49">
        <v>25000000</v>
      </c>
      <c r="D115" s="49">
        <v>25000000</v>
      </c>
      <c r="E115" s="49">
        <v>10055199</v>
      </c>
      <c r="F115" s="94">
        <f t="shared" si="1"/>
        <v>40.220796</v>
      </c>
    </row>
    <row r="116" spans="1:6" x14ac:dyDescent="0.25">
      <c r="A116" s="19"/>
      <c r="B116" s="78" t="s">
        <v>202</v>
      </c>
      <c r="C116" s="49"/>
      <c r="D116" s="49"/>
      <c r="E116" s="49"/>
      <c r="F116" s="94"/>
    </row>
    <row r="117" spans="1:6" x14ac:dyDescent="0.25">
      <c r="A117" s="19"/>
      <c r="B117" s="78" t="s">
        <v>203</v>
      </c>
      <c r="C117" s="49">
        <v>137368000</v>
      </c>
      <c r="D117" s="49">
        <v>83545010</v>
      </c>
      <c r="E117" s="49">
        <v>26471116</v>
      </c>
      <c r="F117" s="94">
        <f t="shared" si="1"/>
        <v>31.684855863922934</v>
      </c>
    </row>
    <row r="118" spans="1:6" x14ac:dyDescent="0.25">
      <c r="A118" s="19" t="s">
        <v>42</v>
      </c>
      <c r="B118" s="78" t="s">
        <v>43</v>
      </c>
      <c r="C118" s="49">
        <v>100060000</v>
      </c>
      <c r="D118" s="49">
        <v>103311460</v>
      </c>
      <c r="E118" s="49">
        <v>81870931</v>
      </c>
      <c r="F118" s="94">
        <f t="shared" si="1"/>
        <v>79.246707964440731</v>
      </c>
    </row>
    <row r="119" spans="1:6" x14ac:dyDescent="0.25">
      <c r="A119" s="19" t="s">
        <v>44</v>
      </c>
      <c r="B119" s="51" t="s">
        <v>45</v>
      </c>
      <c r="C119" s="49">
        <f>SUM(C120:C129)</f>
        <v>2687344160</v>
      </c>
      <c r="D119" s="49">
        <f>SUM(D120:D129)</f>
        <v>2975449327</v>
      </c>
      <c r="E119" s="49">
        <f>SUM(E120:E129)</f>
        <v>2782302854</v>
      </c>
      <c r="F119" s="94">
        <f t="shared" si="1"/>
        <v>93.508661994430923</v>
      </c>
    </row>
    <row r="120" spans="1:6" x14ac:dyDescent="0.25">
      <c r="A120" s="19" t="s">
        <v>46</v>
      </c>
      <c r="B120" s="77" t="s">
        <v>204</v>
      </c>
      <c r="C120" s="21">
        <v>219432160</v>
      </c>
      <c r="D120" s="21">
        <v>220826419</v>
      </c>
      <c r="E120" s="49">
        <v>186788515</v>
      </c>
      <c r="F120" s="94">
        <f t="shared" si="1"/>
        <v>84.586126898158867</v>
      </c>
    </row>
    <row r="121" spans="1:6" x14ac:dyDescent="0.25">
      <c r="A121" s="19" t="s">
        <v>47</v>
      </c>
      <c r="B121" s="79" t="s">
        <v>205</v>
      </c>
      <c r="C121" s="21"/>
      <c r="D121" s="49"/>
      <c r="E121" s="49"/>
      <c r="F121" s="94"/>
    </row>
    <row r="122" spans="1:6" ht="21" customHeight="1" x14ac:dyDescent="0.25">
      <c r="A122" s="19" t="s">
        <v>48</v>
      </c>
      <c r="B122" s="80" t="s">
        <v>206</v>
      </c>
      <c r="C122" s="21"/>
      <c r="D122" s="49"/>
      <c r="E122" s="49"/>
      <c r="F122" s="94"/>
    </row>
    <row r="123" spans="1:6" ht="21" customHeight="1" x14ac:dyDescent="0.25">
      <c r="A123" s="19" t="s">
        <v>49</v>
      </c>
      <c r="B123" s="80" t="s">
        <v>207</v>
      </c>
      <c r="C123" s="21"/>
      <c r="D123" s="49"/>
      <c r="E123" s="49"/>
      <c r="F123" s="94"/>
    </row>
    <row r="124" spans="1:6" ht="21" customHeight="1" x14ac:dyDescent="0.25">
      <c r="A124" s="19" t="s">
        <v>50</v>
      </c>
      <c r="B124" s="79" t="s">
        <v>208</v>
      </c>
      <c r="C124" s="21">
        <v>7000000</v>
      </c>
      <c r="D124" s="49">
        <v>14213500</v>
      </c>
      <c r="E124" s="49">
        <v>6790000</v>
      </c>
      <c r="F124" s="94">
        <f t="shared" si="1"/>
        <v>47.771484855946809</v>
      </c>
    </row>
    <row r="125" spans="1:6" ht="21" customHeight="1" x14ac:dyDescent="0.25">
      <c r="A125" s="19" t="s">
        <v>51</v>
      </c>
      <c r="B125" s="79" t="s">
        <v>251</v>
      </c>
      <c r="C125" s="49">
        <v>1963363000</v>
      </c>
      <c r="D125" s="49">
        <v>2139066438</v>
      </c>
      <c r="E125" s="49">
        <v>2006001625</v>
      </c>
      <c r="F125" s="94">
        <f t="shared" si="1"/>
        <v>93.779304343421245</v>
      </c>
    </row>
    <row r="126" spans="1:6" ht="21" customHeight="1" x14ac:dyDescent="0.25">
      <c r="A126" s="19" t="s">
        <v>52</v>
      </c>
      <c r="B126" s="80" t="s">
        <v>209</v>
      </c>
      <c r="C126" s="21"/>
      <c r="D126" s="49">
        <v>1300000</v>
      </c>
      <c r="E126" s="49">
        <v>1300000</v>
      </c>
      <c r="F126" s="94">
        <f t="shared" si="1"/>
        <v>100</v>
      </c>
    </row>
    <row r="127" spans="1:6" ht="21" customHeight="1" x14ac:dyDescent="0.25">
      <c r="A127" s="53" t="s">
        <v>210</v>
      </c>
      <c r="B127" s="81" t="s">
        <v>211</v>
      </c>
      <c r="C127" s="21"/>
      <c r="D127" s="49"/>
      <c r="E127" s="49"/>
      <c r="F127" s="94"/>
    </row>
    <row r="128" spans="1:6" ht="21" customHeight="1" x14ac:dyDescent="0.25">
      <c r="A128" s="19" t="s">
        <v>212</v>
      </c>
      <c r="B128" s="81" t="s">
        <v>213</v>
      </c>
      <c r="C128" s="21"/>
      <c r="D128" s="49"/>
      <c r="E128" s="49"/>
      <c r="F128" s="94"/>
    </row>
    <row r="129" spans="1:6" ht="21" customHeight="1" thickBot="1" x14ac:dyDescent="0.3">
      <c r="A129" s="54" t="s">
        <v>214</v>
      </c>
      <c r="B129" s="82" t="s">
        <v>215</v>
      </c>
      <c r="C129" s="73">
        <v>497549000</v>
      </c>
      <c r="D129" s="74">
        <v>600042970</v>
      </c>
      <c r="E129" s="74">
        <v>581422714</v>
      </c>
      <c r="F129" s="94">
        <f t="shared" si="1"/>
        <v>96.896846237528621</v>
      </c>
    </row>
    <row r="130" spans="1:6" ht="16.5" thickBot="1" x14ac:dyDescent="0.3">
      <c r="A130" s="11" t="s">
        <v>1</v>
      </c>
      <c r="B130" s="55" t="s">
        <v>253</v>
      </c>
      <c r="C130" s="14">
        <f>+C131+C133+C135</f>
        <v>4806570000</v>
      </c>
      <c r="D130" s="14">
        <f>+D131+D133+D135</f>
        <v>4879166022</v>
      </c>
      <c r="E130" s="14">
        <f>+E131+E133+E135</f>
        <v>2096181252</v>
      </c>
      <c r="F130" s="94">
        <f t="shared" si="1"/>
        <v>42.9618759138014</v>
      </c>
    </row>
    <row r="131" spans="1:6" x14ac:dyDescent="0.25">
      <c r="A131" s="15" t="s">
        <v>2</v>
      </c>
      <c r="B131" s="50" t="s">
        <v>216</v>
      </c>
      <c r="C131" s="91">
        <v>2721919000</v>
      </c>
      <c r="D131" s="91">
        <v>2290122420</v>
      </c>
      <c r="E131" s="91">
        <v>896502406</v>
      </c>
      <c r="F131" s="94">
        <f t="shared" si="1"/>
        <v>39.14648396831118</v>
      </c>
    </row>
    <row r="132" spans="1:6" x14ac:dyDescent="0.25">
      <c r="A132" s="15" t="s">
        <v>3</v>
      </c>
      <c r="B132" s="56" t="s">
        <v>217</v>
      </c>
      <c r="C132" s="91"/>
      <c r="D132" s="49"/>
      <c r="E132" s="92"/>
      <c r="F132" s="94"/>
    </row>
    <row r="133" spans="1:6" x14ac:dyDescent="0.25">
      <c r="A133" s="15" t="s">
        <v>4</v>
      </c>
      <c r="B133" s="56" t="s">
        <v>218</v>
      </c>
      <c r="C133" s="91">
        <v>1986037000</v>
      </c>
      <c r="D133" s="91">
        <v>2300149602</v>
      </c>
      <c r="E133" s="91">
        <v>915678846</v>
      </c>
      <c r="F133" s="94">
        <f t="shared" si="1"/>
        <v>39.809534353931127</v>
      </c>
    </row>
    <row r="134" spans="1:6" x14ac:dyDescent="0.25">
      <c r="A134" s="15" t="s">
        <v>5</v>
      </c>
      <c r="B134" s="56" t="s">
        <v>219</v>
      </c>
      <c r="C134" s="91"/>
      <c r="D134" s="49"/>
      <c r="E134" s="92"/>
      <c r="F134" s="94"/>
    </row>
    <row r="135" spans="1:6" x14ac:dyDescent="0.25">
      <c r="A135" s="15" t="s">
        <v>6</v>
      </c>
      <c r="B135" s="57" t="s">
        <v>220</v>
      </c>
      <c r="C135" s="91">
        <f>SUM(C136:C143)</f>
        <v>98614000</v>
      </c>
      <c r="D135" s="49">
        <f>SUM(D136:D143)</f>
        <v>288894000</v>
      </c>
      <c r="E135" s="92">
        <f>SUM(E136:E143)</f>
        <v>284000000</v>
      </c>
      <c r="F135" s="94">
        <f t="shared" si="1"/>
        <v>98.30595304852298</v>
      </c>
    </row>
    <row r="136" spans="1:6" ht="18" customHeight="1" x14ac:dyDescent="0.25">
      <c r="A136" s="15" t="s">
        <v>7</v>
      </c>
      <c r="B136" s="58" t="s">
        <v>221</v>
      </c>
      <c r="C136" s="49"/>
      <c r="D136" s="49"/>
      <c r="E136" s="49"/>
      <c r="F136" s="94"/>
    </row>
    <row r="137" spans="1:6" ht="18" customHeight="1" x14ac:dyDescent="0.25">
      <c r="A137" s="15" t="s">
        <v>53</v>
      </c>
      <c r="B137" s="59" t="s">
        <v>222</v>
      </c>
      <c r="C137" s="49"/>
      <c r="D137" s="49"/>
      <c r="E137" s="49"/>
      <c r="F137" s="94"/>
    </row>
    <row r="138" spans="1:6" ht="18" customHeight="1" x14ac:dyDescent="0.25">
      <c r="A138" s="15" t="s">
        <v>54</v>
      </c>
      <c r="B138" s="52" t="s">
        <v>207</v>
      </c>
      <c r="C138" s="49"/>
      <c r="D138" s="49"/>
      <c r="E138" s="49"/>
      <c r="F138" s="94"/>
    </row>
    <row r="139" spans="1:6" ht="18" customHeight="1" x14ac:dyDescent="0.25">
      <c r="A139" s="15" t="s">
        <v>55</v>
      </c>
      <c r="B139" s="52" t="s">
        <v>223</v>
      </c>
      <c r="C139" s="49">
        <v>1600000</v>
      </c>
      <c r="D139" s="49">
        <v>268600000</v>
      </c>
      <c r="E139" s="49">
        <v>267000000</v>
      </c>
      <c r="F139" s="94">
        <f t="shared" si="1"/>
        <v>99.40431868950111</v>
      </c>
    </row>
    <row r="140" spans="1:6" ht="18" customHeight="1" x14ac:dyDescent="0.25">
      <c r="A140" s="15" t="s">
        <v>56</v>
      </c>
      <c r="B140" s="52" t="s">
        <v>251</v>
      </c>
      <c r="C140" s="49"/>
      <c r="D140" s="49"/>
      <c r="E140" s="49"/>
      <c r="F140" s="94"/>
    </row>
    <row r="141" spans="1:6" ht="18" customHeight="1" x14ac:dyDescent="0.25">
      <c r="A141" s="15" t="s">
        <v>57</v>
      </c>
      <c r="B141" s="52" t="s">
        <v>209</v>
      </c>
      <c r="C141" s="49">
        <v>20780000</v>
      </c>
      <c r="D141" s="49">
        <v>780000</v>
      </c>
      <c r="E141" s="49"/>
      <c r="F141" s="94">
        <f t="shared" si="1"/>
        <v>0</v>
      </c>
    </row>
    <row r="142" spans="1:6" ht="18" customHeight="1" x14ac:dyDescent="0.25">
      <c r="A142" s="15" t="s">
        <v>224</v>
      </c>
      <c r="B142" s="52" t="s">
        <v>225</v>
      </c>
      <c r="C142" s="49"/>
      <c r="D142" s="49">
        <v>2000000</v>
      </c>
      <c r="E142" s="49">
        <v>2000000</v>
      </c>
      <c r="F142" s="94">
        <f t="shared" si="1"/>
        <v>100</v>
      </c>
    </row>
    <row r="143" spans="1:6" ht="18" customHeight="1" thickBot="1" x14ac:dyDescent="0.3">
      <c r="A143" s="53" t="s">
        <v>226</v>
      </c>
      <c r="B143" s="52" t="s">
        <v>227</v>
      </c>
      <c r="C143" s="49">
        <v>76234000</v>
      </c>
      <c r="D143" s="49">
        <v>17514000</v>
      </c>
      <c r="E143" s="49">
        <v>15000000</v>
      </c>
      <c r="F143" s="94">
        <f t="shared" si="1"/>
        <v>85.645769099006515</v>
      </c>
    </row>
    <row r="144" spans="1:6" ht="16.5" thickBot="1" x14ac:dyDescent="0.3">
      <c r="A144" s="11" t="s">
        <v>8</v>
      </c>
      <c r="B144" s="60" t="s">
        <v>228</v>
      </c>
      <c r="C144" s="14">
        <f>+C145+C146</f>
        <v>347601000</v>
      </c>
      <c r="D144" s="14">
        <f>+D145+D146</f>
        <v>165441557</v>
      </c>
      <c r="E144" s="14">
        <f>+E145+E146</f>
        <v>0</v>
      </c>
      <c r="F144" s="94">
        <f t="shared" si="1"/>
        <v>0</v>
      </c>
    </row>
    <row r="145" spans="1:6" x14ac:dyDescent="0.25">
      <c r="A145" s="15" t="s">
        <v>9</v>
      </c>
      <c r="B145" s="47" t="s">
        <v>58</v>
      </c>
      <c r="C145" s="48">
        <v>40000000</v>
      </c>
      <c r="D145" s="48">
        <v>82823032</v>
      </c>
      <c r="E145" s="48"/>
      <c r="F145" s="94">
        <f t="shared" si="1"/>
        <v>0</v>
      </c>
    </row>
    <row r="146" spans="1:6" ht="16.5" thickBot="1" x14ac:dyDescent="0.3">
      <c r="A146" s="22" t="s">
        <v>10</v>
      </c>
      <c r="B146" s="56" t="s">
        <v>59</v>
      </c>
      <c r="C146" s="48">
        <v>307601000</v>
      </c>
      <c r="D146" s="49">
        <v>82618525</v>
      </c>
      <c r="E146" s="49"/>
      <c r="F146" s="94">
        <f t="shared" si="1"/>
        <v>0</v>
      </c>
    </row>
    <row r="147" spans="1:6" ht="16.5" thickBot="1" x14ac:dyDescent="0.3">
      <c r="A147" s="11" t="s">
        <v>15</v>
      </c>
      <c r="B147" s="60" t="s">
        <v>229</v>
      </c>
      <c r="C147" s="14">
        <f>+C96+C130+C144</f>
        <v>9504754160</v>
      </c>
      <c r="D147" s="14">
        <f>+D96+D130+D144</f>
        <v>10099568035</v>
      </c>
      <c r="E147" s="14">
        <f>+E96+E130+E144</f>
        <v>6657494169</v>
      </c>
      <c r="F147" s="94">
        <f t="shared" si="1"/>
        <v>65.918603111821099</v>
      </c>
    </row>
    <row r="148" spans="1:6" ht="16.5" thickBot="1" x14ac:dyDescent="0.3">
      <c r="A148" s="11" t="s">
        <v>16</v>
      </c>
      <c r="B148" s="60" t="s">
        <v>230</v>
      </c>
      <c r="C148" s="14">
        <f>+C149+C150+C151</f>
        <v>84760587</v>
      </c>
      <c r="D148" s="14">
        <f>+D149+D150+D151</f>
        <v>84760587</v>
      </c>
      <c r="E148" s="14">
        <f>+E149+E150+E151</f>
        <v>74730563</v>
      </c>
      <c r="F148" s="94">
        <f t="shared" si="1"/>
        <v>88.166641649142889</v>
      </c>
    </row>
    <row r="149" spans="1:6" x14ac:dyDescent="0.25">
      <c r="A149" s="15" t="s">
        <v>17</v>
      </c>
      <c r="B149" s="47" t="s">
        <v>231</v>
      </c>
      <c r="C149" s="48">
        <v>84760587</v>
      </c>
      <c r="D149" s="49">
        <v>84760587</v>
      </c>
      <c r="E149" s="49">
        <v>74730563</v>
      </c>
      <c r="F149" s="94">
        <f t="shared" si="1"/>
        <v>88.166641649142889</v>
      </c>
    </row>
    <row r="150" spans="1:6" x14ac:dyDescent="0.25">
      <c r="A150" s="15" t="s">
        <v>18</v>
      </c>
      <c r="B150" s="47" t="s">
        <v>232</v>
      </c>
      <c r="C150" s="48"/>
      <c r="D150" s="49"/>
      <c r="E150" s="49"/>
      <c r="F150" s="94"/>
    </row>
    <row r="151" spans="1:6" ht="16.5" thickBot="1" x14ac:dyDescent="0.3">
      <c r="A151" s="53" t="s">
        <v>19</v>
      </c>
      <c r="B151" s="61" t="s">
        <v>233</v>
      </c>
      <c r="C151" s="48"/>
      <c r="D151" s="49"/>
      <c r="E151" s="49"/>
      <c r="F151" s="94"/>
    </row>
    <row r="152" spans="1:6" ht="16.5" thickBot="1" x14ac:dyDescent="0.3">
      <c r="A152" s="11" t="s">
        <v>25</v>
      </c>
      <c r="B152" s="60" t="s">
        <v>234</v>
      </c>
      <c r="C152" s="14">
        <f>+C153+C154+C155+C156</f>
        <v>0</v>
      </c>
      <c r="D152" s="14">
        <f>+D153+D154+D155+D156</f>
        <v>0</v>
      </c>
      <c r="E152" s="14">
        <f>+E153+E154+E155+E156</f>
        <v>0</v>
      </c>
      <c r="F152" s="94"/>
    </row>
    <row r="153" spans="1:6" x14ac:dyDescent="0.25">
      <c r="A153" s="15" t="s">
        <v>26</v>
      </c>
      <c r="B153" s="47" t="s">
        <v>235</v>
      </c>
      <c r="C153" s="48"/>
      <c r="D153" s="49"/>
      <c r="E153" s="49"/>
      <c r="F153" s="94"/>
    </row>
    <row r="154" spans="1:6" x14ac:dyDescent="0.25">
      <c r="A154" s="15" t="s">
        <v>27</v>
      </c>
      <c r="B154" s="47" t="s">
        <v>236</v>
      </c>
      <c r="C154" s="48"/>
      <c r="D154" s="49"/>
      <c r="E154" s="49"/>
      <c r="F154" s="94"/>
    </row>
    <row r="155" spans="1:6" x14ac:dyDescent="0.25">
      <c r="A155" s="15" t="s">
        <v>118</v>
      </c>
      <c r="B155" s="47" t="s">
        <v>237</v>
      </c>
      <c r="C155" s="48"/>
      <c r="D155" s="49"/>
      <c r="E155" s="49"/>
      <c r="F155" s="94"/>
    </row>
    <row r="156" spans="1:6" ht="16.5" thickBot="1" x14ac:dyDescent="0.3">
      <c r="A156" s="53" t="s">
        <v>120</v>
      </c>
      <c r="B156" s="61" t="s">
        <v>238</v>
      </c>
      <c r="C156" s="48"/>
      <c r="D156" s="49"/>
      <c r="E156" s="49"/>
      <c r="F156" s="94"/>
    </row>
    <row r="157" spans="1:6" ht="16.5" thickBot="1" x14ac:dyDescent="0.3">
      <c r="A157" s="11" t="s">
        <v>28</v>
      </c>
      <c r="B157" s="60" t="s">
        <v>239</v>
      </c>
      <c r="C157" s="27">
        <f>+C158+C159+C160+C161</f>
        <v>48040371</v>
      </c>
      <c r="D157" s="27">
        <f>+D158+D159+D160+D161</f>
        <v>48040371</v>
      </c>
      <c r="E157" s="27">
        <f>+E158+E159+E160+E161</f>
        <v>48040371</v>
      </c>
      <c r="F157" s="94">
        <f t="shared" si="1"/>
        <v>100</v>
      </c>
    </row>
    <row r="158" spans="1:6" x14ac:dyDescent="0.25">
      <c r="A158" s="15" t="s">
        <v>29</v>
      </c>
      <c r="B158" s="47" t="s">
        <v>240</v>
      </c>
      <c r="C158" s="48"/>
      <c r="D158" s="49"/>
      <c r="E158" s="49"/>
      <c r="F158" s="94"/>
    </row>
    <row r="159" spans="1:6" x14ac:dyDescent="0.25">
      <c r="A159" s="15" t="s">
        <v>30</v>
      </c>
      <c r="B159" s="47" t="s">
        <v>241</v>
      </c>
      <c r="C159" s="48">
        <v>48040371</v>
      </c>
      <c r="D159" s="49">
        <v>48040371</v>
      </c>
      <c r="E159" s="49">
        <v>48040371</v>
      </c>
      <c r="F159" s="94">
        <f t="shared" si="1"/>
        <v>100</v>
      </c>
    </row>
    <row r="160" spans="1:6" x14ac:dyDescent="0.25">
      <c r="A160" s="15" t="s">
        <v>128</v>
      </c>
      <c r="B160" s="47" t="s">
        <v>242</v>
      </c>
      <c r="C160" s="48"/>
      <c r="D160" s="49"/>
      <c r="E160" s="49"/>
      <c r="F160" s="94"/>
    </row>
    <row r="161" spans="1:6" ht="16.5" thickBot="1" x14ac:dyDescent="0.3">
      <c r="A161" s="53" t="s">
        <v>130</v>
      </c>
      <c r="B161" s="61" t="s">
        <v>243</v>
      </c>
      <c r="C161" s="48"/>
      <c r="D161" s="49"/>
      <c r="E161" s="49"/>
      <c r="F161" s="94"/>
    </row>
    <row r="162" spans="1:6" ht="16.5" thickBot="1" x14ac:dyDescent="0.3">
      <c r="A162" s="11" t="s">
        <v>132</v>
      </c>
      <c r="B162" s="60" t="s">
        <v>244</v>
      </c>
      <c r="C162" s="62">
        <f>+C163+C164+C165+C166</f>
        <v>0</v>
      </c>
      <c r="D162" s="62">
        <f>+D163+D164+D165+D166</f>
        <v>0</v>
      </c>
      <c r="E162" s="62">
        <f>+E163+E164+E165+E166</f>
        <v>0</v>
      </c>
      <c r="F162" s="94"/>
    </row>
    <row r="163" spans="1:6" x14ac:dyDescent="0.25">
      <c r="A163" s="15" t="s">
        <v>31</v>
      </c>
      <c r="B163" s="47" t="s">
        <v>245</v>
      </c>
      <c r="C163" s="48"/>
      <c r="D163" s="49"/>
      <c r="E163" s="49"/>
      <c r="F163" s="94"/>
    </row>
    <row r="164" spans="1:6" x14ac:dyDescent="0.25">
      <c r="A164" s="15" t="s">
        <v>32</v>
      </c>
      <c r="B164" s="47" t="s">
        <v>246</v>
      </c>
      <c r="C164" s="48"/>
      <c r="D164" s="49"/>
      <c r="E164" s="49"/>
      <c r="F164" s="94"/>
    </row>
    <row r="165" spans="1:6" x14ac:dyDescent="0.25">
      <c r="A165" s="15" t="s">
        <v>62</v>
      </c>
      <c r="B165" s="47" t="s">
        <v>247</v>
      </c>
      <c r="C165" s="48"/>
      <c r="D165" s="49"/>
      <c r="E165" s="49"/>
      <c r="F165" s="94"/>
    </row>
    <row r="166" spans="1:6" ht="16.5" thickBot="1" x14ac:dyDescent="0.3">
      <c r="A166" s="15" t="s">
        <v>137</v>
      </c>
      <c r="B166" s="47" t="s">
        <v>248</v>
      </c>
      <c r="C166" s="48"/>
      <c r="D166" s="49"/>
      <c r="E166" s="49"/>
      <c r="F166" s="94"/>
    </row>
    <row r="167" spans="1:6" ht="16.5" thickBot="1" x14ac:dyDescent="0.3">
      <c r="A167" s="11" t="s">
        <v>33</v>
      </c>
      <c r="B167" s="60" t="s">
        <v>249</v>
      </c>
      <c r="C167" s="63">
        <f>+C148+C152+C157+C162</f>
        <v>132800958</v>
      </c>
      <c r="D167" s="63">
        <f>+D148+D152+D157+D162</f>
        <v>132800958</v>
      </c>
      <c r="E167" s="63">
        <f>+E148+E152+E157+E162</f>
        <v>122770934</v>
      </c>
      <c r="F167" s="94">
        <f>E167/D167*100</f>
        <v>92.447325568238753</v>
      </c>
    </row>
    <row r="168" spans="1:6" ht="25.5" customHeight="1" thickBot="1" x14ac:dyDescent="0.3">
      <c r="A168" s="64" t="s">
        <v>34</v>
      </c>
      <c r="B168" s="65" t="s">
        <v>250</v>
      </c>
      <c r="C168" s="63">
        <f>+C147+C167</f>
        <v>9637555118</v>
      </c>
      <c r="D168" s="63">
        <f>+D147+D167</f>
        <v>10232368993</v>
      </c>
      <c r="E168" s="63">
        <f>+E147+E167</f>
        <v>6780265103</v>
      </c>
      <c r="F168" s="94">
        <f>E168/D168*100</f>
        <v>66.262906543327389</v>
      </c>
    </row>
  </sheetData>
  <mergeCells count="4">
    <mergeCell ref="A92:B92"/>
    <mergeCell ref="A93:B93"/>
    <mergeCell ref="B3:F3"/>
    <mergeCell ref="E2:F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firstPageNumber="22" fitToHeight="2" orientation="portrait" useFirstPageNumber="1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2013-01-19T15:02:10Z</cp:lastPrinted>
  <dcterms:created xsi:type="dcterms:W3CDTF">2006-09-16T00:00:00Z</dcterms:created>
  <dcterms:modified xsi:type="dcterms:W3CDTF">2021-05-31T11:38:19Z</dcterms:modified>
</cp:coreProperties>
</file>