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Q:\Munkacsoport\Pénzügy-Kontrolling\TITKARSAG\2020. évi zárszámadás\2020 ÉVI ZÁRSZÁMADÁS_DÖNTÉSKÉRŐ\ELFOGADOTT RENDELET\"/>
    </mc:Choice>
  </mc:AlternateContent>
  <xr:revisionPtr revIDLastSave="0" documentId="13_ncr:1_{F1F477DC-69D7-4DE9-A2C1-88EC6019457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Maradvány" sheetId="1" r:id="rId1"/>
  </sheets>
  <definedNames>
    <definedName name="_xlnm.Print_Titles" localSheetId="0">Maradvány!$4:$10</definedName>
    <definedName name="_xlnm.Print_Area" localSheetId="0">Maradvány!$A$1:$C$140</definedName>
  </definedNames>
  <calcPr calcId="181029"/>
</workbook>
</file>

<file path=xl/calcChain.xml><?xml version="1.0" encoding="utf-8"?>
<calcChain xmlns="http://schemas.openxmlformats.org/spreadsheetml/2006/main">
  <c r="C81" i="1" l="1"/>
  <c r="C37" i="1"/>
  <c r="C39" i="1"/>
  <c r="C134" i="1" s="1"/>
  <c r="C131" i="1"/>
  <c r="C49" i="1"/>
  <c r="C121" i="1"/>
  <c r="C119" i="1"/>
  <c r="C115" i="1"/>
  <c r="C113" i="1"/>
  <c r="C95" i="1"/>
  <c r="C89" i="1"/>
  <c r="C97" i="1" s="1"/>
  <c r="C99" i="1" s="1"/>
  <c r="C63" i="1"/>
  <c r="C57" i="1"/>
  <c r="C117" i="1" s="1"/>
  <c r="C18" i="1"/>
  <c r="C24" i="1"/>
  <c r="C123" i="1" s="1"/>
  <c r="C105" i="1" l="1"/>
  <c r="C107" i="1" s="1"/>
  <c r="C109" i="1" s="1"/>
  <c r="C140" i="1" s="1"/>
  <c r="C102" i="1"/>
  <c r="C26" i="1"/>
  <c r="C65" i="1"/>
  <c r="C67" i="1" s="1"/>
  <c r="C70" i="1" l="1"/>
  <c r="C77" i="1"/>
  <c r="C75" i="1" s="1"/>
  <c r="C28" i="1"/>
  <c r="C125" i="1"/>
  <c r="C127" i="1" s="1"/>
  <c r="C79" i="1" l="1"/>
  <c r="C135" i="1"/>
  <c r="C31" i="1" l="1"/>
  <c r="C130" i="1" l="1"/>
  <c r="C33" i="1"/>
  <c r="C132" i="1" l="1"/>
  <c r="C41" i="1"/>
  <c r="C136" i="1" l="1"/>
  <c r="C138" i="1" s="1"/>
  <c r="C43" i="1"/>
</calcChain>
</file>

<file path=xl/sharedStrings.xml><?xml version="1.0" encoding="utf-8"?>
<sst xmlns="http://schemas.openxmlformats.org/spreadsheetml/2006/main" count="83" uniqueCount="46">
  <si>
    <t>Maradvány elszámolás</t>
  </si>
  <si>
    <t>A</t>
  </si>
  <si>
    <t>B</t>
  </si>
  <si>
    <t>Megnevezés</t>
  </si>
  <si>
    <t>I. Önkormányzatnál</t>
  </si>
  <si>
    <t>1. Alaptevékenység költségvetési bevételei</t>
  </si>
  <si>
    <t>2. Alaptevékenység költségvetési kiadásai</t>
  </si>
  <si>
    <t>3. Alaptevékenység költségvetési egyenlege</t>
  </si>
  <si>
    <t>4. Alaptevékenység finanszírozási bevételei</t>
  </si>
  <si>
    <t>5. Alaptevékenység finanszírozási kiadásai</t>
  </si>
  <si>
    <t>6. Alaptevékenység finanszírozási egyenlege</t>
  </si>
  <si>
    <t>7. Alaptevékenység maradványa (3+6)</t>
  </si>
  <si>
    <t>8. Alaptevékenység kötelezettségvállalással terhelt maradványa</t>
  </si>
  <si>
    <t>9. Maradvány felhasználás:</t>
  </si>
  <si>
    <t xml:space="preserve"> - tartalékba helyezés</t>
  </si>
  <si>
    <t xml:space="preserve"> - működés</t>
  </si>
  <si>
    <t xml:space="preserve"> - felújítás</t>
  </si>
  <si>
    <t xml:space="preserve"> - beruházás</t>
  </si>
  <si>
    <t>Ft-ban</t>
  </si>
  <si>
    <t xml:space="preserve"> - Finanszírozási bevételek </t>
  </si>
  <si>
    <t>II. Polgármesteri Hivatalnál</t>
  </si>
  <si>
    <t>III. Intézményeknél</t>
  </si>
  <si>
    <t>IV. Önkormányzati szintű elszámolás</t>
  </si>
  <si>
    <t xml:space="preserve"> - Működési költségvetési bevételek </t>
  </si>
  <si>
    <t xml:space="preserve"> - Felhalmozási költségvetési bevételek </t>
  </si>
  <si>
    <t>Összeg</t>
  </si>
  <si>
    <t>2020. év</t>
  </si>
  <si>
    <t xml:space="preserve"> - 2020. évről áthúzódó önkormányzati kiadások forrása</t>
  </si>
  <si>
    <r>
      <t xml:space="preserve">10. 2020. évről </t>
    </r>
    <r>
      <rPr>
        <u/>
        <sz val="11"/>
        <rFont val="Arial"/>
        <family val="2"/>
        <charset val="238"/>
      </rPr>
      <t>áthúzódó bevételek (24. melléklet):</t>
    </r>
  </si>
  <si>
    <t>13. Áthúzódó kiadások</t>
  </si>
  <si>
    <t>13. Áthúzódó kiadások összesen:</t>
  </si>
  <si>
    <t>11. Maradvány kiegészítés áthúzódó kötelezettségek rendezésére</t>
  </si>
  <si>
    <t>14. Áthúzódó kiadások</t>
  </si>
  <si>
    <t>13. Áthúzódó feladatok fedezete (10+11+12)</t>
  </si>
  <si>
    <t>12. Áthúzódó feladatok fedezete (10+11)</t>
  </si>
  <si>
    <t>10. 2020. évről áthúzódó bevételek</t>
  </si>
  <si>
    <t>14. Áthúzódó kiadások összesen:</t>
  </si>
  <si>
    <t>10. Maradvány kiegészítés áthúzódó kötelezettségek rendezésére</t>
  </si>
  <si>
    <t>11. Alaptevékenység maradványából a 2020. évi áthúzódó kötelezettségek fedezete</t>
  </si>
  <si>
    <t>12. Alaptevékenység maradványából a 2020. évi áthúzódó kötelezettségek fedezete</t>
  </si>
  <si>
    <t xml:space="preserve"> - az intézmények 2020. évről áthúzódó kötelezettségeinek rendezésére</t>
  </si>
  <si>
    <t xml:space="preserve"> - 2020. évről áthúzódó kötelezettségek rendezésére</t>
  </si>
  <si>
    <t>12. Alaptevékenység maradványából a 2020. évről áthúzódó kiadások fedezete</t>
  </si>
  <si>
    <t>11. Alaptevékenység maradványából a 2020. évről áthúzódó kiadások fedezete</t>
  </si>
  <si>
    <t>10. Áthúzódó bevételek összesen :</t>
  </si>
  <si>
    <t>20. melléklet Az Önkormányzat 2020. évi zárszámadásáról szóló 16/2021. (IV.29.)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</si>
</sst>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1" x14ac:knownFonts="1">
    <font>
      <sz val="10"/>
      <name val="Arial CE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3"/>
      <name val="Arial"/>
      <family val="2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horizontal="right" vertical="center"/>
    </xf>
    <xf numFmtId="3" fontId="1" fillId="0" borderId="6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vertical="center"/>
    </xf>
    <xf numFmtId="3" fontId="1" fillId="0" borderId="8" xfId="0" applyNumberFormat="1" applyFont="1" applyFill="1" applyBorder="1" applyAlignment="1">
      <alignment vertical="center"/>
    </xf>
    <xf numFmtId="164" fontId="1" fillId="0" borderId="6" xfId="0" applyNumberFormat="1" applyFont="1" applyFill="1" applyBorder="1" applyAlignment="1">
      <alignment vertical="center"/>
    </xf>
    <xf numFmtId="164" fontId="1" fillId="0" borderId="9" xfId="0" applyNumberFormat="1" applyFont="1" applyFill="1" applyBorder="1" applyAlignment="1">
      <alignment vertical="center"/>
    </xf>
    <xf numFmtId="164" fontId="1" fillId="0" borderId="5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164" fontId="1" fillId="0" borderId="18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164" fontId="1" fillId="0" borderId="20" xfId="0" applyNumberFormat="1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164" fontId="1" fillId="0" borderId="22" xfId="0" applyNumberFormat="1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0" fontId="1" fillId="0" borderId="23" xfId="0" applyFont="1" applyFill="1" applyBorder="1" applyAlignment="1">
      <alignment horizontal="left" vertical="center" indent="1"/>
    </xf>
    <xf numFmtId="3" fontId="1" fillId="0" borderId="24" xfId="0" applyNumberFormat="1" applyFont="1" applyFill="1" applyBorder="1" applyAlignment="1">
      <alignment horizontal="right" vertical="center"/>
    </xf>
    <xf numFmtId="0" fontId="1" fillId="0" borderId="25" xfId="0" applyFont="1" applyFill="1" applyBorder="1" applyAlignment="1">
      <alignment horizontal="left" vertical="center" indent="1"/>
    </xf>
    <xf numFmtId="3" fontId="1" fillId="0" borderId="26" xfId="0" applyNumberFormat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left" vertical="center"/>
    </xf>
    <xf numFmtId="3" fontId="4" fillId="0" borderId="28" xfId="0" applyNumberFormat="1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3" fontId="1" fillId="0" borderId="30" xfId="0" applyNumberFormat="1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164" fontId="1" fillId="0" borderId="26" xfId="0" applyNumberFormat="1" applyFont="1" applyFill="1" applyBorder="1" applyAlignment="1">
      <alignment vertical="center"/>
    </xf>
    <xf numFmtId="0" fontId="1" fillId="0" borderId="29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164" fontId="4" fillId="0" borderId="24" xfId="0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horizontal="left" vertical="center"/>
    </xf>
    <xf numFmtId="164" fontId="4" fillId="0" borderId="22" xfId="0" applyNumberFormat="1" applyFont="1" applyFill="1" applyBorder="1" applyAlignment="1">
      <alignment vertical="center"/>
    </xf>
    <xf numFmtId="164" fontId="1" fillId="0" borderId="24" xfId="0" applyNumberFormat="1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3" fontId="4" fillId="0" borderId="32" xfId="0" applyNumberFormat="1" applyFont="1" applyFill="1" applyBorder="1" applyAlignment="1">
      <alignment vertical="center"/>
    </xf>
    <xf numFmtId="0" fontId="2" fillId="0" borderId="33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vertical="center"/>
    </xf>
    <xf numFmtId="3" fontId="7" fillId="0" borderId="22" xfId="0" applyNumberFormat="1" applyFont="1" applyFill="1" applyBorder="1" applyAlignment="1">
      <alignment vertical="center"/>
    </xf>
    <xf numFmtId="3" fontId="1" fillId="0" borderId="20" xfId="0" applyNumberFormat="1" applyFont="1" applyFill="1" applyBorder="1" applyAlignment="1">
      <alignment vertical="center"/>
    </xf>
    <xf numFmtId="3" fontId="1" fillId="0" borderId="22" xfId="0" applyNumberFormat="1" applyFont="1" applyFill="1" applyBorder="1" applyAlignment="1">
      <alignment vertical="center"/>
    </xf>
    <xf numFmtId="3" fontId="1" fillId="0" borderId="26" xfId="0" applyNumberFormat="1" applyFont="1" applyFill="1" applyBorder="1" applyAlignment="1">
      <alignment vertical="center"/>
    </xf>
    <xf numFmtId="0" fontId="1" fillId="0" borderId="29" xfId="0" applyFont="1" applyFill="1" applyBorder="1" applyAlignment="1">
      <alignment horizontal="left" vertical="center" indent="1"/>
    </xf>
    <xf numFmtId="0" fontId="4" fillId="0" borderId="21" xfId="0" applyFont="1" applyFill="1" applyBorder="1" applyAlignment="1">
      <alignment vertical="center"/>
    </xf>
    <xf numFmtId="0" fontId="1" fillId="0" borderId="34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164" fontId="1" fillId="0" borderId="30" xfId="0" applyNumberFormat="1" applyFont="1" applyFill="1" applyBorder="1" applyAlignment="1">
      <alignment vertical="center"/>
    </xf>
    <xf numFmtId="0" fontId="1" fillId="0" borderId="23" xfId="0" applyFont="1" applyFill="1" applyBorder="1" applyAlignment="1">
      <alignment vertical="center" wrapText="1"/>
    </xf>
    <xf numFmtId="0" fontId="7" fillId="0" borderId="35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1"/>
    </xf>
    <xf numFmtId="0" fontId="1" fillId="0" borderId="36" xfId="0" applyFont="1" applyFill="1" applyBorder="1" applyAlignment="1">
      <alignment horizontal="left" vertical="center" indent="1"/>
    </xf>
    <xf numFmtId="0" fontId="4" fillId="0" borderId="37" xfId="0" applyFont="1" applyFill="1" applyBorder="1" applyAlignment="1">
      <alignment horizontal="left" vertical="center"/>
    </xf>
    <xf numFmtId="0" fontId="1" fillId="0" borderId="35" xfId="0" applyFont="1" applyFill="1" applyBorder="1" applyAlignment="1">
      <alignment vertical="center"/>
    </xf>
    <xf numFmtId="0" fontId="6" fillId="0" borderId="36" xfId="0" applyFont="1" applyFill="1" applyBorder="1" applyAlignment="1">
      <alignment vertical="center"/>
    </xf>
    <xf numFmtId="0" fontId="1" fillId="0" borderId="35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vertical="center"/>
    </xf>
    <xf numFmtId="3" fontId="7" fillId="0" borderId="3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164" fontId="1" fillId="0" borderId="38" xfId="0" applyNumberFormat="1" applyFont="1" applyFill="1" applyBorder="1" applyAlignment="1">
      <alignment vertical="center"/>
    </xf>
    <xf numFmtId="0" fontId="1" fillId="0" borderId="39" xfId="0" applyFont="1" applyFill="1" applyBorder="1" applyAlignment="1">
      <alignment horizontal="left" vertical="center"/>
    </xf>
    <xf numFmtId="3" fontId="1" fillId="0" borderId="40" xfId="0" applyNumberFormat="1" applyFont="1" applyFill="1" applyBorder="1" applyAlignment="1">
      <alignment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wrapText="1"/>
    </xf>
    <xf numFmtId="0" fontId="1" fillId="0" borderId="41" xfId="0" applyFont="1" applyFill="1" applyBorder="1" applyAlignment="1">
      <alignment horizontal="left" vertical="center"/>
    </xf>
    <xf numFmtId="3" fontId="1" fillId="0" borderId="42" xfId="0" applyNumberFormat="1" applyFont="1" applyFill="1" applyBorder="1" applyAlignment="1">
      <alignment vertical="center"/>
    </xf>
    <xf numFmtId="3" fontId="7" fillId="0" borderId="0" xfId="0" applyNumberFormat="1" applyFont="1" applyFill="1" applyAlignment="1">
      <alignment horizontal="right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3" fontId="5" fillId="0" borderId="45" xfId="0" applyNumberFormat="1" applyFont="1" applyFill="1" applyBorder="1" applyAlignment="1">
      <alignment horizontal="center" vertical="center"/>
    </xf>
    <xf numFmtId="3" fontId="5" fillId="0" borderId="4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9"/>
  <sheetViews>
    <sheetView tabSelected="1" zoomScaleNormal="100" zoomScaleSheetLayoutView="100" workbookViewId="0">
      <selection activeCell="F2" sqref="F2"/>
    </sheetView>
  </sheetViews>
  <sheetFormatPr defaultRowHeight="15" x14ac:dyDescent="0.2"/>
  <cols>
    <col min="1" max="1" width="4" style="4" customWidth="1"/>
    <col min="2" max="2" width="64.5703125" style="4" customWidth="1"/>
    <col min="3" max="3" width="19.140625" style="6" customWidth="1"/>
    <col min="4" max="16384" width="9.140625" style="4"/>
  </cols>
  <sheetData>
    <row r="1" spans="1:3" ht="15" customHeight="1" x14ac:dyDescent="0.2">
      <c r="B1" s="100" t="s">
        <v>45</v>
      </c>
      <c r="C1" s="100"/>
    </row>
    <row r="2" spans="1:3" ht="31.5" customHeight="1" x14ac:dyDescent="0.2">
      <c r="B2" s="100"/>
      <c r="C2" s="100"/>
    </row>
    <row r="4" spans="1:3" s="5" customFormat="1" ht="15.95" customHeight="1" x14ac:dyDescent="0.2">
      <c r="B4" s="105" t="s">
        <v>0</v>
      </c>
      <c r="C4" s="105"/>
    </row>
    <row r="5" spans="1:3" s="5" customFormat="1" ht="15.95" customHeight="1" x14ac:dyDescent="0.2">
      <c r="B5" s="105" t="s">
        <v>26</v>
      </c>
      <c r="C5" s="105"/>
    </row>
    <row r="6" spans="1:3" s="5" customFormat="1" ht="14.25" customHeight="1" x14ac:dyDescent="0.2">
      <c r="B6" s="4"/>
      <c r="C6" s="6"/>
    </row>
    <row r="7" spans="1:3" s="5" customFormat="1" x14ac:dyDescent="0.2">
      <c r="B7" s="1"/>
      <c r="C7" s="2" t="s">
        <v>18</v>
      </c>
    </row>
    <row r="8" spans="1:3" s="5" customFormat="1" ht="15.75" thickBot="1" x14ac:dyDescent="0.25">
      <c r="A8" s="3"/>
      <c r="B8" s="34" t="s">
        <v>1</v>
      </c>
      <c r="C8" s="35" t="s">
        <v>2</v>
      </c>
    </row>
    <row r="9" spans="1:3" s="5" customFormat="1" ht="15.75" thickBot="1" x14ac:dyDescent="0.25">
      <c r="A9" s="106"/>
      <c r="B9" s="101" t="s">
        <v>3</v>
      </c>
      <c r="C9" s="103" t="s">
        <v>25</v>
      </c>
    </row>
    <row r="10" spans="1:3" s="5" customFormat="1" ht="15.75" thickBot="1" x14ac:dyDescent="0.25">
      <c r="A10" s="106"/>
      <c r="B10" s="102"/>
      <c r="C10" s="104"/>
    </row>
    <row r="11" spans="1:3" s="5" customFormat="1" ht="13.9" customHeight="1" x14ac:dyDescent="0.2">
      <c r="A11" s="3"/>
      <c r="B11" s="36"/>
      <c r="C11" s="37"/>
    </row>
    <row r="12" spans="1:3" s="7" customFormat="1" ht="15" customHeight="1" x14ac:dyDescent="0.2">
      <c r="A12" s="3">
        <v>1</v>
      </c>
      <c r="B12" s="38" t="s">
        <v>4</v>
      </c>
      <c r="C12" s="39"/>
    </row>
    <row r="13" spans="1:3" s="7" customFormat="1" ht="15" customHeight="1" x14ac:dyDescent="0.2">
      <c r="A13" s="3"/>
      <c r="B13" s="40"/>
      <c r="C13" s="41"/>
    </row>
    <row r="14" spans="1:3" s="7" customFormat="1" ht="15" customHeight="1" x14ac:dyDescent="0.2">
      <c r="A14" s="3">
        <v>2</v>
      </c>
      <c r="B14" s="42" t="s">
        <v>5</v>
      </c>
      <c r="C14" s="43">
        <v>47004684701</v>
      </c>
    </row>
    <row r="15" spans="1:3" s="7" customFormat="1" ht="15" customHeight="1" x14ac:dyDescent="0.2">
      <c r="A15" s="3"/>
      <c r="B15" s="42"/>
      <c r="C15" s="43"/>
    </row>
    <row r="16" spans="1:3" s="7" customFormat="1" ht="15" customHeight="1" x14ac:dyDescent="0.2">
      <c r="A16" s="3">
        <v>3</v>
      </c>
      <c r="B16" s="42" t="s">
        <v>6</v>
      </c>
      <c r="C16" s="43">
        <v>36045191553</v>
      </c>
    </row>
    <row r="17" spans="1:3" s="7" customFormat="1" ht="15" customHeight="1" x14ac:dyDescent="0.2">
      <c r="A17" s="3"/>
      <c r="B17" s="44"/>
      <c r="C17" s="43"/>
    </row>
    <row r="18" spans="1:3" s="7" customFormat="1" ht="15" customHeight="1" x14ac:dyDescent="0.2">
      <c r="A18" s="3">
        <v>4</v>
      </c>
      <c r="B18" s="42" t="s">
        <v>7</v>
      </c>
      <c r="C18" s="45">
        <f>+C14-C16</f>
        <v>10959493148</v>
      </c>
    </row>
    <row r="19" spans="1:3" s="7" customFormat="1" ht="15" customHeight="1" x14ac:dyDescent="0.2">
      <c r="A19" s="3"/>
      <c r="B19" s="44"/>
      <c r="C19" s="45"/>
    </row>
    <row r="20" spans="1:3" s="7" customFormat="1" ht="15" customHeight="1" x14ac:dyDescent="0.2">
      <c r="A20" s="3">
        <v>5</v>
      </c>
      <c r="B20" s="42" t="s">
        <v>8</v>
      </c>
      <c r="C20" s="45">
        <v>35982096966</v>
      </c>
    </row>
    <row r="21" spans="1:3" s="7" customFormat="1" ht="15" customHeight="1" x14ac:dyDescent="0.2">
      <c r="A21" s="3"/>
      <c r="B21" s="42"/>
      <c r="C21" s="45"/>
    </row>
    <row r="22" spans="1:3" s="7" customFormat="1" ht="15" customHeight="1" x14ac:dyDescent="0.2">
      <c r="A22" s="3">
        <v>6</v>
      </c>
      <c r="B22" s="42" t="s">
        <v>9</v>
      </c>
      <c r="C22" s="45">
        <v>15599174087</v>
      </c>
    </row>
    <row r="23" spans="1:3" s="7" customFormat="1" ht="15" customHeight="1" x14ac:dyDescent="0.2">
      <c r="A23" s="3"/>
      <c r="B23" s="44"/>
      <c r="C23" s="45"/>
    </row>
    <row r="24" spans="1:3" s="7" customFormat="1" ht="15" customHeight="1" x14ac:dyDescent="0.2">
      <c r="A24" s="3">
        <v>7</v>
      </c>
      <c r="B24" s="42" t="s">
        <v>10</v>
      </c>
      <c r="C24" s="45">
        <f>+C20-C22</f>
        <v>20382922879</v>
      </c>
    </row>
    <row r="25" spans="1:3" s="7" customFormat="1" ht="15" customHeight="1" thickBot="1" x14ac:dyDescent="0.25">
      <c r="A25" s="11"/>
      <c r="B25" s="46"/>
      <c r="C25" s="47"/>
    </row>
    <row r="26" spans="1:3" s="8" customFormat="1" ht="15" customHeight="1" thickTop="1" thickBot="1" x14ac:dyDescent="0.25">
      <c r="A26" s="32">
        <v>8</v>
      </c>
      <c r="B26" s="48" t="s">
        <v>11</v>
      </c>
      <c r="C26" s="49">
        <f>+C18+C24</f>
        <v>31342416027</v>
      </c>
    </row>
    <row r="27" spans="1:3" s="8" customFormat="1" ht="15" customHeight="1" thickTop="1" x14ac:dyDescent="0.2">
      <c r="A27" s="12"/>
      <c r="B27" s="50"/>
      <c r="C27" s="51"/>
    </row>
    <row r="28" spans="1:3" s="8" customFormat="1" ht="15" customHeight="1" x14ac:dyDescent="0.2">
      <c r="A28" s="3">
        <v>9</v>
      </c>
      <c r="B28" s="42" t="s">
        <v>12</v>
      </c>
      <c r="C28" s="43">
        <f>C26</f>
        <v>31342416027</v>
      </c>
    </row>
    <row r="29" spans="1:3" s="8" customFormat="1" ht="15" customHeight="1" x14ac:dyDescent="0.2">
      <c r="A29" s="3"/>
      <c r="B29" s="42"/>
      <c r="C29" s="43"/>
    </row>
    <row r="30" spans="1:3" s="7" customFormat="1" ht="15" customHeight="1" x14ac:dyDescent="0.2">
      <c r="A30" s="3">
        <v>10</v>
      </c>
      <c r="B30" s="52" t="s">
        <v>13</v>
      </c>
      <c r="C30" s="53"/>
    </row>
    <row r="31" spans="1:3" s="7" customFormat="1" ht="28.5" x14ac:dyDescent="0.2">
      <c r="A31" s="3">
        <v>11</v>
      </c>
      <c r="B31" s="54" t="s">
        <v>40</v>
      </c>
      <c r="C31" s="51">
        <f>-C135</f>
        <v>-868970308</v>
      </c>
    </row>
    <row r="32" spans="1:3" s="7" customFormat="1" ht="16.149999999999999" customHeight="1" x14ac:dyDescent="0.2">
      <c r="A32" s="3">
        <v>12</v>
      </c>
      <c r="B32" s="55" t="s">
        <v>14</v>
      </c>
      <c r="C32" s="43">
        <v>-267440878</v>
      </c>
    </row>
    <row r="33" spans="1:6" s="7" customFormat="1" ht="16.149999999999999" customHeight="1" x14ac:dyDescent="0.2">
      <c r="A33" s="3">
        <v>13</v>
      </c>
      <c r="B33" s="94" t="s">
        <v>27</v>
      </c>
      <c r="C33" s="95">
        <f>-C28-(C31+C32)</f>
        <v>-30206004841</v>
      </c>
    </row>
    <row r="34" spans="1:6" s="7" customFormat="1" ht="15" customHeight="1" x14ac:dyDescent="0.2">
      <c r="A34" s="11"/>
      <c r="B34" s="56"/>
      <c r="C34" s="41"/>
    </row>
    <row r="35" spans="1:6" s="7" customFormat="1" ht="15" customHeight="1" x14ac:dyDescent="0.2">
      <c r="A35" s="12">
        <v>14</v>
      </c>
      <c r="B35" s="57" t="s">
        <v>28</v>
      </c>
      <c r="C35" s="41"/>
    </row>
    <row r="36" spans="1:6" s="7" customFormat="1" ht="15" customHeight="1" x14ac:dyDescent="0.2">
      <c r="A36" s="12">
        <v>15</v>
      </c>
      <c r="B36" s="75" t="s">
        <v>23</v>
      </c>
      <c r="C36" s="93">
        <v>4916395968</v>
      </c>
    </row>
    <row r="37" spans="1:6" s="7" customFormat="1" ht="15" customHeight="1" x14ac:dyDescent="0.2">
      <c r="A37" s="12">
        <v>16</v>
      </c>
      <c r="B37" s="75" t="s">
        <v>24</v>
      </c>
      <c r="C37" s="93">
        <f>12902213178-192740016</f>
        <v>12709473162</v>
      </c>
      <c r="D37" s="9"/>
      <c r="E37" s="9"/>
      <c r="F37" s="9"/>
    </row>
    <row r="38" spans="1:6" s="7" customFormat="1" ht="15" customHeight="1" x14ac:dyDescent="0.2">
      <c r="A38" s="12">
        <v>17</v>
      </c>
      <c r="B38" s="57" t="s">
        <v>19</v>
      </c>
      <c r="C38" s="41">
        <v>4340000000</v>
      </c>
    </row>
    <row r="39" spans="1:6" s="8" customFormat="1" ht="15" customHeight="1" x14ac:dyDescent="0.2">
      <c r="A39" s="12">
        <v>18</v>
      </c>
      <c r="B39" s="58" t="s">
        <v>44</v>
      </c>
      <c r="C39" s="59">
        <f>SUM(C36:C38)</f>
        <v>21965869130</v>
      </c>
      <c r="D39" s="7"/>
      <c r="E39" s="7"/>
      <c r="F39" s="7"/>
    </row>
    <row r="40" spans="1:6" s="8" customFormat="1" ht="15" customHeight="1" x14ac:dyDescent="0.2">
      <c r="A40" s="33"/>
      <c r="B40" s="60"/>
      <c r="C40" s="61"/>
      <c r="D40" s="7"/>
      <c r="E40" s="7"/>
      <c r="F40" s="7"/>
    </row>
    <row r="41" spans="1:6" s="7" customFormat="1" ht="28.5" x14ac:dyDescent="0.2">
      <c r="A41" s="3">
        <v>19</v>
      </c>
      <c r="B41" s="80" t="s">
        <v>43</v>
      </c>
      <c r="C41" s="62">
        <f>-C33</f>
        <v>30206004841</v>
      </c>
    </row>
    <row r="42" spans="1:6" s="7" customFormat="1" ht="15" customHeight="1" x14ac:dyDescent="0.2">
      <c r="A42" s="33"/>
      <c r="B42" s="56"/>
      <c r="C42" s="41"/>
    </row>
    <row r="43" spans="1:6" s="9" customFormat="1" ht="15" customHeight="1" x14ac:dyDescent="0.2">
      <c r="A43" s="3">
        <v>20</v>
      </c>
      <c r="B43" s="63" t="s">
        <v>34</v>
      </c>
      <c r="C43" s="59">
        <f>SUM(C39:C42)</f>
        <v>52171873971</v>
      </c>
      <c r="D43" s="7"/>
      <c r="E43" s="7"/>
      <c r="F43" s="7"/>
    </row>
    <row r="44" spans="1:6" s="7" customFormat="1" ht="15" customHeight="1" x14ac:dyDescent="0.2">
      <c r="A44" s="33"/>
      <c r="B44" s="56"/>
      <c r="C44" s="41"/>
    </row>
    <row r="45" spans="1:6" s="7" customFormat="1" ht="15" customHeight="1" x14ac:dyDescent="0.2">
      <c r="A45" s="3">
        <v>21</v>
      </c>
      <c r="B45" s="64" t="s">
        <v>29</v>
      </c>
      <c r="C45" s="41"/>
    </row>
    <row r="46" spans="1:6" s="7" customFormat="1" ht="15" customHeight="1" x14ac:dyDescent="0.2">
      <c r="A46" s="3">
        <v>22</v>
      </c>
      <c r="B46" s="75" t="s">
        <v>15</v>
      </c>
      <c r="C46" s="93">
        <v>5184921762</v>
      </c>
      <c r="D46" s="5"/>
      <c r="E46" s="5"/>
      <c r="F46" s="5"/>
    </row>
    <row r="47" spans="1:6" s="7" customFormat="1" ht="15" customHeight="1" x14ac:dyDescent="0.2">
      <c r="A47" s="3">
        <v>23</v>
      </c>
      <c r="B47" s="96" t="s">
        <v>16</v>
      </c>
      <c r="C47" s="39">
        <v>113354823</v>
      </c>
      <c r="D47" s="5"/>
      <c r="E47" s="5"/>
      <c r="F47" s="5"/>
    </row>
    <row r="48" spans="1:6" s="7" customFormat="1" ht="15" customHeight="1" x14ac:dyDescent="0.2">
      <c r="A48" s="3">
        <v>24</v>
      </c>
      <c r="B48" s="57" t="s">
        <v>17</v>
      </c>
      <c r="C48" s="41">
        <v>46873597386</v>
      </c>
      <c r="D48" s="5"/>
      <c r="E48" s="5"/>
      <c r="F48" s="5"/>
    </row>
    <row r="49" spans="1:6" s="7" customFormat="1" ht="13.5" customHeight="1" thickBot="1" x14ac:dyDescent="0.25">
      <c r="A49" s="3">
        <v>25</v>
      </c>
      <c r="B49" s="65" t="s">
        <v>30</v>
      </c>
      <c r="C49" s="66">
        <f>SUM(C46:C48)</f>
        <v>52171873971</v>
      </c>
      <c r="D49" s="5"/>
      <c r="E49" s="5"/>
      <c r="F49" s="5"/>
    </row>
    <row r="50" spans="1:6" s="5" customFormat="1" ht="15" customHeight="1" x14ac:dyDescent="0.2">
      <c r="A50" s="3"/>
      <c r="B50" s="68"/>
      <c r="C50" s="69"/>
      <c r="D50" s="7"/>
      <c r="E50" s="7"/>
      <c r="F50" s="7"/>
    </row>
    <row r="51" spans="1:6" s="7" customFormat="1" ht="15" customHeight="1" x14ac:dyDescent="0.2">
      <c r="A51" s="3">
        <v>26</v>
      </c>
      <c r="B51" s="38" t="s">
        <v>20</v>
      </c>
      <c r="C51" s="70"/>
    </row>
    <row r="52" spans="1:6" s="7" customFormat="1" ht="15" customHeight="1" x14ac:dyDescent="0.2">
      <c r="A52" s="3"/>
      <c r="B52" s="56"/>
      <c r="C52" s="71"/>
    </row>
    <row r="53" spans="1:6" s="7" customFormat="1" ht="15" customHeight="1" x14ac:dyDescent="0.2">
      <c r="A53" s="3">
        <v>27</v>
      </c>
      <c r="B53" s="42" t="s">
        <v>5</v>
      </c>
      <c r="C53" s="43">
        <v>183818752</v>
      </c>
    </row>
    <row r="54" spans="1:6" s="7" customFormat="1" ht="15" customHeight="1" x14ac:dyDescent="0.2">
      <c r="A54" s="3"/>
      <c r="B54" s="42"/>
      <c r="C54" s="43"/>
    </row>
    <row r="55" spans="1:6" s="7" customFormat="1" ht="15" customHeight="1" x14ac:dyDescent="0.2">
      <c r="A55" s="3">
        <v>28</v>
      </c>
      <c r="B55" s="42" t="s">
        <v>6</v>
      </c>
      <c r="C55" s="43">
        <v>2766899078</v>
      </c>
    </row>
    <row r="56" spans="1:6" s="7" customFormat="1" ht="15" customHeight="1" x14ac:dyDescent="0.2">
      <c r="A56" s="3"/>
      <c r="B56" s="44"/>
      <c r="C56" s="43"/>
    </row>
    <row r="57" spans="1:6" s="7" customFormat="1" ht="15" customHeight="1" x14ac:dyDescent="0.2">
      <c r="A57" s="3">
        <v>29</v>
      </c>
      <c r="B57" s="42" t="s">
        <v>7</v>
      </c>
      <c r="C57" s="45">
        <f>+C53-C55</f>
        <v>-2583080326</v>
      </c>
    </row>
    <row r="58" spans="1:6" s="7" customFormat="1" ht="15" customHeight="1" x14ac:dyDescent="0.2">
      <c r="A58" s="3"/>
      <c r="B58" s="44"/>
      <c r="C58" s="45"/>
    </row>
    <row r="59" spans="1:6" s="7" customFormat="1" ht="15" customHeight="1" x14ac:dyDescent="0.2">
      <c r="A59" s="3">
        <v>30</v>
      </c>
      <c r="B59" s="42" t="s">
        <v>8</v>
      </c>
      <c r="C59" s="45">
        <v>2684590469</v>
      </c>
    </row>
    <row r="60" spans="1:6" s="7" customFormat="1" ht="15" customHeight="1" x14ac:dyDescent="0.2">
      <c r="A60" s="3"/>
      <c r="B60" s="42"/>
      <c r="C60" s="45"/>
      <c r="D60" s="10"/>
      <c r="E60" s="10"/>
      <c r="F60" s="10"/>
    </row>
    <row r="61" spans="1:6" s="7" customFormat="1" ht="15" customHeight="1" x14ac:dyDescent="0.2">
      <c r="A61" s="3">
        <v>31</v>
      </c>
      <c r="B61" s="42" t="s">
        <v>9</v>
      </c>
      <c r="C61" s="45">
        <v>0</v>
      </c>
      <c r="D61" s="10"/>
      <c r="E61" s="10"/>
      <c r="F61" s="10"/>
    </row>
    <row r="62" spans="1:6" s="7" customFormat="1" ht="15" customHeight="1" x14ac:dyDescent="0.2">
      <c r="A62" s="3"/>
      <c r="B62" s="44"/>
      <c r="C62" s="45"/>
      <c r="D62" s="10"/>
      <c r="E62" s="10"/>
      <c r="F62" s="10"/>
    </row>
    <row r="63" spans="1:6" s="7" customFormat="1" ht="15" customHeight="1" x14ac:dyDescent="0.2">
      <c r="A63" s="3">
        <v>32</v>
      </c>
      <c r="B63" s="42" t="s">
        <v>10</v>
      </c>
      <c r="C63" s="45">
        <f>+C59-C61</f>
        <v>2684590469</v>
      </c>
      <c r="D63" s="10"/>
      <c r="E63" s="10"/>
      <c r="F63" s="10"/>
    </row>
    <row r="64" spans="1:6" s="7" customFormat="1" ht="15" customHeight="1" thickBot="1" x14ac:dyDescent="0.25">
      <c r="A64" s="11"/>
      <c r="B64" s="46"/>
      <c r="C64" s="47"/>
      <c r="D64" s="10"/>
      <c r="E64" s="10"/>
      <c r="F64" s="10"/>
    </row>
    <row r="65" spans="1:6" s="7" customFormat="1" ht="15" customHeight="1" thickTop="1" thickBot="1" x14ac:dyDescent="0.25">
      <c r="A65" s="32">
        <v>33</v>
      </c>
      <c r="B65" s="48" t="s">
        <v>11</v>
      </c>
      <c r="C65" s="49">
        <f>+C57+C63</f>
        <v>101510143</v>
      </c>
      <c r="D65" s="10"/>
      <c r="E65" s="10"/>
      <c r="F65" s="10"/>
    </row>
    <row r="66" spans="1:6" s="10" customFormat="1" ht="15" customHeight="1" thickTop="1" x14ac:dyDescent="0.2">
      <c r="A66" s="12"/>
      <c r="B66" s="50"/>
      <c r="C66" s="51"/>
    </row>
    <row r="67" spans="1:6" s="10" customFormat="1" ht="15" customHeight="1" x14ac:dyDescent="0.2">
      <c r="A67" s="3">
        <v>34</v>
      </c>
      <c r="B67" s="42" t="s">
        <v>12</v>
      </c>
      <c r="C67" s="43">
        <f>C65</f>
        <v>101510143</v>
      </c>
    </row>
    <row r="68" spans="1:6" s="10" customFormat="1" ht="15" customHeight="1" x14ac:dyDescent="0.2">
      <c r="A68" s="3"/>
      <c r="B68" s="42"/>
      <c r="C68" s="43"/>
    </row>
    <row r="69" spans="1:6" s="10" customFormat="1" ht="15" customHeight="1" x14ac:dyDescent="0.2">
      <c r="A69" s="3">
        <v>35</v>
      </c>
      <c r="B69" s="52" t="s">
        <v>13</v>
      </c>
      <c r="C69" s="72"/>
    </row>
    <row r="70" spans="1:6" s="10" customFormat="1" ht="15" customHeight="1" x14ac:dyDescent="0.2">
      <c r="A70" s="3">
        <v>36</v>
      </c>
      <c r="B70" s="73" t="s">
        <v>41</v>
      </c>
      <c r="C70" s="51">
        <f>-(C67)</f>
        <v>-101510143</v>
      </c>
    </row>
    <row r="71" spans="1:6" s="10" customFormat="1" ht="15" customHeight="1" x14ac:dyDescent="0.2">
      <c r="A71" s="11"/>
      <c r="B71" s="74"/>
      <c r="C71" s="41"/>
    </row>
    <row r="72" spans="1:6" s="7" customFormat="1" ht="15" customHeight="1" x14ac:dyDescent="0.2">
      <c r="A72" s="67">
        <v>37</v>
      </c>
      <c r="B72" s="57" t="s">
        <v>28</v>
      </c>
      <c r="C72" s="41"/>
    </row>
    <row r="73" spans="1:6" s="7" customFormat="1" ht="15" customHeight="1" x14ac:dyDescent="0.2">
      <c r="A73" s="67">
        <v>38</v>
      </c>
      <c r="B73" s="75" t="s">
        <v>23</v>
      </c>
      <c r="C73" s="93">
        <v>99582110</v>
      </c>
      <c r="D73" s="9"/>
      <c r="E73" s="9"/>
      <c r="F73" s="9"/>
    </row>
    <row r="74" spans="1:6" s="8" customFormat="1" ht="15" customHeight="1" x14ac:dyDescent="0.2">
      <c r="A74" s="33"/>
      <c r="B74" s="60"/>
      <c r="C74" s="61"/>
      <c r="D74" s="7"/>
      <c r="E74" s="7"/>
      <c r="F74" s="7"/>
    </row>
    <row r="75" spans="1:6" s="7" customFormat="1" ht="32.25" customHeight="1" x14ac:dyDescent="0.2">
      <c r="A75" s="3">
        <v>39</v>
      </c>
      <c r="B75" s="76" t="s">
        <v>31</v>
      </c>
      <c r="C75" s="62">
        <f>C81-C73-C77</f>
        <v>282731127</v>
      </c>
    </row>
    <row r="76" spans="1:6" s="7" customFormat="1" ht="15" customHeight="1" x14ac:dyDescent="0.2">
      <c r="A76" s="33"/>
      <c r="B76" s="56"/>
      <c r="C76" s="41"/>
      <c r="D76" s="4"/>
      <c r="E76" s="4"/>
      <c r="F76" s="4"/>
    </row>
    <row r="77" spans="1:6" s="10" customFormat="1" ht="28.5" x14ac:dyDescent="0.2">
      <c r="A77" s="3">
        <v>40</v>
      </c>
      <c r="B77" s="80" t="s">
        <v>42</v>
      </c>
      <c r="C77" s="62">
        <f>C67</f>
        <v>101510143</v>
      </c>
      <c r="D77" s="4"/>
      <c r="E77" s="4"/>
      <c r="F77" s="4"/>
    </row>
    <row r="78" spans="1:6" s="7" customFormat="1" ht="15" customHeight="1" x14ac:dyDescent="0.2">
      <c r="A78" s="33"/>
      <c r="B78" s="56"/>
      <c r="C78" s="41"/>
      <c r="D78" s="5"/>
      <c r="E78" s="5"/>
      <c r="F78" s="5"/>
    </row>
    <row r="79" spans="1:6" s="9" customFormat="1" ht="15" customHeight="1" x14ac:dyDescent="0.2">
      <c r="A79" s="3">
        <v>41</v>
      </c>
      <c r="B79" s="63" t="s">
        <v>33</v>
      </c>
      <c r="C79" s="59">
        <f>C73+C75+C77</f>
        <v>483823380</v>
      </c>
      <c r="D79" s="5"/>
      <c r="E79" s="5"/>
      <c r="F79" s="5"/>
    </row>
    <row r="80" spans="1:6" s="7" customFormat="1" ht="15" customHeight="1" x14ac:dyDescent="0.2">
      <c r="A80" s="33"/>
      <c r="B80" s="57"/>
      <c r="C80" s="41"/>
      <c r="D80" s="5"/>
      <c r="E80" s="5"/>
      <c r="F80" s="5"/>
    </row>
    <row r="81" spans="1:6" s="7" customFormat="1" ht="12.95" customHeight="1" thickBot="1" x14ac:dyDescent="0.25">
      <c r="A81" s="3">
        <v>42</v>
      </c>
      <c r="B81" s="65" t="s">
        <v>32</v>
      </c>
      <c r="C81" s="66">
        <f>408733668+75089712</f>
        <v>483823380</v>
      </c>
      <c r="D81" s="5"/>
      <c r="E81" s="5"/>
      <c r="F81" s="5"/>
    </row>
    <row r="82" spans="1:6" s="5" customFormat="1" ht="15" customHeight="1" x14ac:dyDescent="0.2">
      <c r="A82" s="3"/>
      <c r="B82" s="89"/>
      <c r="C82" s="90"/>
      <c r="D82" s="7"/>
      <c r="E82" s="7"/>
      <c r="F82" s="7"/>
    </row>
    <row r="83" spans="1:6" s="7" customFormat="1" ht="15" customHeight="1" x14ac:dyDescent="0.2">
      <c r="A83" s="3">
        <v>43</v>
      </c>
      <c r="B83" s="77" t="s">
        <v>21</v>
      </c>
      <c r="C83" s="43"/>
    </row>
    <row r="84" spans="1:6" s="7" customFormat="1" ht="15" customHeight="1" x14ac:dyDescent="0.2">
      <c r="A84" s="3"/>
      <c r="B84" s="42"/>
      <c r="C84" s="43"/>
    </row>
    <row r="85" spans="1:6" s="7" customFormat="1" ht="15" customHeight="1" x14ac:dyDescent="0.2">
      <c r="A85" s="3">
        <v>44</v>
      </c>
      <c r="B85" s="42" t="s">
        <v>5</v>
      </c>
      <c r="C85" s="43">
        <v>2759334965</v>
      </c>
    </row>
    <row r="86" spans="1:6" s="7" customFormat="1" ht="15" customHeight="1" x14ac:dyDescent="0.2">
      <c r="A86" s="3"/>
      <c r="B86" s="42"/>
      <c r="C86" s="43"/>
    </row>
    <row r="87" spans="1:6" s="7" customFormat="1" ht="15" customHeight="1" x14ac:dyDescent="0.2">
      <c r="A87" s="3">
        <v>45</v>
      </c>
      <c r="B87" s="42" t="s">
        <v>6</v>
      </c>
      <c r="C87" s="43">
        <v>13162008359</v>
      </c>
    </row>
    <row r="88" spans="1:6" s="7" customFormat="1" ht="15" customHeight="1" x14ac:dyDescent="0.2">
      <c r="A88" s="3"/>
      <c r="B88" s="44"/>
      <c r="C88" s="43"/>
    </row>
    <row r="89" spans="1:6" s="7" customFormat="1" ht="15" customHeight="1" x14ac:dyDescent="0.2">
      <c r="A89" s="3">
        <v>46</v>
      </c>
      <c r="B89" s="42" t="s">
        <v>7</v>
      </c>
      <c r="C89" s="45">
        <f>+C85-C87</f>
        <v>-10402673394</v>
      </c>
    </row>
    <row r="90" spans="1:6" s="7" customFormat="1" ht="15" customHeight="1" x14ac:dyDescent="0.2">
      <c r="A90" s="3"/>
      <c r="B90" s="44"/>
      <c r="C90" s="45"/>
    </row>
    <row r="91" spans="1:6" s="7" customFormat="1" ht="15" customHeight="1" x14ac:dyDescent="0.2">
      <c r="A91" s="3">
        <v>47</v>
      </c>
      <c r="B91" s="42" t="s">
        <v>8</v>
      </c>
      <c r="C91" s="45">
        <v>11120334610</v>
      </c>
    </row>
    <row r="92" spans="1:6" s="7" customFormat="1" ht="15" customHeight="1" x14ac:dyDescent="0.2">
      <c r="A92" s="3"/>
      <c r="B92" s="42"/>
      <c r="C92" s="45"/>
    </row>
    <row r="93" spans="1:6" s="7" customFormat="1" ht="15" customHeight="1" x14ac:dyDescent="0.2">
      <c r="A93" s="3">
        <v>48</v>
      </c>
      <c r="B93" s="42" t="s">
        <v>9</v>
      </c>
      <c r="C93" s="45">
        <v>0</v>
      </c>
    </row>
    <row r="94" spans="1:6" s="7" customFormat="1" ht="15" customHeight="1" x14ac:dyDescent="0.2">
      <c r="A94" s="3"/>
      <c r="B94" s="44"/>
      <c r="C94" s="45"/>
    </row>
    <row r="95" spans="1:6" s="7" customFormat="1" ht="15" customHeight="1" x14ac:dyDescent="0.2">
      <c r="A95" s="3">
        <v>49</v>
      </c>
      <c r="B95" s="42" t="s">
        <v>10</v>
      </c>
      <c r="C95" s="45">
        <f>+C91-C93</f>
        <v>11120334610</v>
      </c>
    </row>
    <row r="96" spans="1:6" s="7" customFormat="1" ht="15" customHeight="1" thickBot="1" x14ac:dyDescent="0.25">
      <c r="A96" s="11"/>
      <c r="B96" s="46"/>
      <c r="C96" s="47"/>
    </row>
    <row r="97" spans="1:6" s="7" customFormat="1" ht="15" customHeight="1" thickTop="1" thickBot="1" x14ac:dyDescent="0.25">
      <c r="A97" s="32">
        <v>50</v>
      </c>
      <c r="B97" s="48" t="s">
        <v>11</v>
      </c>
      <c r="C97" s="49">
        <f>+C89+C95</f>
        <v>717661216</v>
      </c>
    </row>
    <row r="98" spans="1:6" s="7" customFormat="1" ht="15" customHeight="1" thickTop="1" x14ac:dyDescent="0.2">
      <c r="A98" s="12"/>
      <c r="B98" s="50"/>
      <c r="C98" s="51"/>
    </row>
    <row r="99" spans="1:6" s="7" customFormat="1" ht="15" customHeight="1" x14ac:dyDescent="0.2">
      <c r="A99" s="3">
        <v>51</v>
      </c>
      <c r="B99" s="42" t="s">
        <v>12</v>
      </c>
      <c r="C99" s="43">
        <f>C97</f>
        <v>717661216</v>
      </c>
    </row>
    <row r="100" spans="1:6" s="7" customFormat="1" ht="15" customHeight="1" x14ac:dyDescent="0.2">
      <c r="A100" s="33"/>
      <c r="B100" s="42"/>
      <c r="C100" s="43"/>
    </row>
    <row r="101" spans="1:6" s="7" customFormat="1" ht="15" customHeight="1" x14ac:dyDescent="0.2">
      <c r="A101" s="3">
        <v>52</v>
      </c>
      <c r="B101" s="52" t="s">
        <v>13</v>
      </c>
      <c r="C101" s="72"/>
    </row>
    <row r="102" spans="1:6" s="7" customFormat="1" ht="15" customHeight="1" x14ac:dyDescent="0.2">
      <c r="A102" s="33">
        <v>53</v>
      </c>
      <c r="B102" s="73" t="s">
        <v>41</v>
      </c>
      <c r="C102" s="51">
        <f>-(C99)</f>
        <v>-717661216</v>
      </c>
      <c r="D102" s="10"/>
      <c r="E102" s="10"/>
      <c r="F102" s="10"/>
    </row>
    <row r="103" spans="1:6" s="10" customFormat="1" ht="15" customHeight="1" x14ac:dyDescent="0.2">
      <c r="A103" s="3"/>
      <c r="B103" s="78"/>
      <c r="C103" s="79"/>
    </row>
    <row r="104" spans="1:6" s="10" customFormat="1" ht="18.75" customHeight="1" x14ac:dyDescent="0.2">
      <c r="A104" s="3">
        <v>54</v>
      </c>
      <c r="B104" s="97" t="s">
        <v>37</v>
      </c>
      <c r="C104" s="79">
        <v>586239181</v>
      </c>
      <c r="D104" s="4"/>
      <c r="E104" s="4"/>
      <c r="F104" s="4"/>
    </row>
    <row r="105" spans="1:6" s="10" customFormat="1" ht="28.5" x14ac:dyDescent="0.2">
      <c r="A105" s="3">
        <v>55</v>
      </c>
      <c r="B105" s="97" t="s">
        <v>38</v>
      </c>
      <c r="C105" s="53">
        <f>C99</f>
        <v>717661216</v>
      </c>
      <c r="D105" s="4"/>
      <c r="E105" s="4"/>
      <c r="F105" s="4"/>
    </row>
    <row r="106" spans="1:6" s="10" customFormat="1" ht="15" customHeight="1" x14ac:dyDescent="0.2">
      <c r="A106" s="33"/>
      <c r="B106" s="42"/>
      <c r="C106" s="62"/>
      <c r="D106" s="5"/>
      <c r="E106" s="5"/>
      <c r="F106" s="5"/>
    </row>
    <row r="107" spans="1:6" s="10" customFormat="1" ht="15" customHeight="1" x14ac:dyDescent="0.2">
      <c r="A107" s="3">
        <v>56</v>
      </c>
      <c r="B107" s="63" t="s">
        <v>34</v>
      </c>
      <c r="C107" s="59">
        <f>+C104+C105</f>
        <v>1303900397</v>
      </c>
      <c r="D107" s="5"/>
      <c r="E107" s="5"/>
      <c r="F107" s="5"/>
    </row>
    <row r="108" spans="1:6" s="10" customFormat="1" ht="15" customHeight="1" x14ac:dyDescent="0.2">
      <c r="A108" s="33"/>
      <c r="B108" s="42"/>
      <c r="C108" s="62"/>
      <c r="D108" s="5"/>
      <c r="E108" s="5"/>
      <c r="F108" s="5"/>
    </row>
    <row r="109" spans="1:6" s="10" customFormat="1" ht="15" customHeight="1" thickBot="1" x14ac:dyDescent="0.25">
      <c r="A109" s="3">
        <v>57</v>
      </c>
      <c r="B109" s="65" t="s">
        <v>29</v>
      </c>
      <c r="C109" s="66">
        <f>C107</f>
        <v>1303900397</v>
      </c>
      <c r="D109" s="5"/>
      <c r="E109" s="5"/>
      <c r="F109" s="5"/>
    </row>
    <row r="110" spans="1:6" s="7" customFormat="1" ht="15" customHeight="1" x14ac:dyDescent="0.2">
      <c r="A110" s="3"/>
      <c r="B110" s="81"/>
      <c r="C110" s="13"/>
    </row>
    <row r="111" spans="1:6" s="7" customFormat="1" ht="15" customHeight="1" x14ac:dyDescent="0.2">
      <c r="A111" s="3">
        <v>58</v>
      </c>
      <c r="B111" s="82" t="s">
        <v>22</v>
      </c>
      <c r="C111" s="14"/>
    </row>
    <row r="112" spans="1:6" s="7" customFormat="1" ht="15" customHeight="1" x14ac:dyDescent="0.2">
      <c r="A112" s="3"/>
      <c r="B112" s="28"/>
      <c r="C112" s="14"/>
    </row>
    <row r="113" spans="1:3" s="7" customFormat="1" ht="15" customHeight="1" x14ac:dyDescent="0.2">
      <c r="A113" s="3">
        <v>59</v>
      </c>
      <c r="B113" s="28" t="s">
        <v>5</v>
      </c>
      <c r="C113" s="14">
        <f>C14+C53+C85</f>
        <v>49947838418</v>
      </c>
    </row>
    <row r="114" spans="1:3" s="7" customFormat="1" ht="15" customHeight="1" x14ac:dyDescent="0.2">
      <c r="A114" s="3"/>
      <c r="B114" s="28"/>
      <c r="C114" s="14"/>
    </row>
    <row r="115" spans="1:3" s="7" customFormat="1" ht="15" customHeight="1" x14ac:dyDescent="0.2">
      <c r="A115" s="3">
        <v>60</v>
      </c>
      <c r="B115" s="28" t="s">
        <v>6</v>
      </c>
      <c r="C115" s="14">
        <f>C16+C55+C87</f>
        <v>51974098990</v>
      </c>
    </row>
    <row r="116" spans="1:3" s="7" customFormat="1" ht="15" customHeight="1" x14ac:dyDescent="0.2">
      <c r="A116" s="3"/>
      <c r="B116" s="83"/>
      <c r="C116" s="14"/>
    </row>
    <row r="117" spans="1:3" s="7" customFormat="1" ht="15" customHeight="1" x14ac:dyDescent="0.2">
      <c r="A117" s="3">
        <v>61</v>
      </c>
      <c r="B117" s="28" t="s">
        <v>7</v>
      </c>
      <c r="C117" s="15">
        <f>C18+C57+C89</f>
        <v>-2026260572</v>
      </c>
    </row>
    <row r="118" spans="1:3" s="7" customFormat="1" ht="15" customHeight="1" x14ac:dyDescent="0.2">
      <c r="A118" s="3"/>
      <c r="B118" s="83"/>
      <c r="C118" s="15"/>
    </row>
    <row r="119" spans="1:3" s="7" customFormat="1" ht="15" customHeight="1" x14ac:dyDescent="0.2">
      <c r="A119" s="3">
        <v>62</v>
      </c>
      <c r="B119" s="28" t="s">
        <v>8</v>
      </c>
      <c r="C119" s="15">
        <f>C20+C59+C91</f>
        <v>49787022045</v>
      </c>
    </row>
    <row r="120" spans="1:3" s="7" customFormat="1" ht="15" customHeight="1" x14ac:dyDescent="0.2">
      <c r="A120" s="3"/>
      <c r="B120" s="28"/>
      <c r="C120" s="15"/>
    </row>
    <row r="121" spans="1:3" s="7" customFormat="1" ht="15" customHeight="1" x14ac:dyDescent="0.2">
      <c r="A121" s="3">
        <v>63</v>
      </c>
      <c r="B121" s="28" t="s">
        <v>9</v>
      </c>
      <c r="C121" s="15">
        <f>C22+C61+C93</f>
        <v>15599174087</v>
      </c>
    </row>
    <row r="122" spans="1:3" s="7" customFormat="1" ht="15" customHeight="1" x14ac:dyDescent="0.2">
      <c r="A122" s="3"/>
      <c r="B122" s="83"/>
      <c r="C122" s="15"/>
    </row>
    <row r="123" spans="1:3" s="7" customFormat="1" ht="15" customHeight="1" x14ac:dyDescent="0.2">
      <c r="A123" s="3">
        <v>64</v>
      </c>
      <c r="B123" s="28" t="s">
        <v>10</v>
      </c>
      <c r="C123" s="15">
        <f>C24+C63+C95</f>
        <v>34187847958</v>
      </c>
    </row>
    <row r="124" spans="1:3" s="7" customFormat="1" ht="15" customHeight="1" thickBot="1" x14ac:dyDescent="0.25">
      <c r="A124" s="11"/>
      <c r="B124" s="84"/>
      <c r="C124" s="16"/>
    </row>
    <row r="125" spans="1:3" s="7" customFormat="1" ht="15" customHeight="1" thickTop="1" thickBot="1" x14ac:dyDescent="0.25">
      <c r="A125" s="32">
        <v>65</v>
      </c>
      <c r="B125" s="85" t="s">
        <v>11</v>
      </c>
      <c r="C125" s="17">
        <f>C26+C65+C97</f>
        <v>32161587386</v>
      </c>
    </row>
    <row r="126" spans="1:3" s="7" customFormat="1" ht="15" customHeight="1" thickTop="1" x14ac:dyDescent="0.2">
      <c r="A126" s="12"/>
      <c r="B126" s="86"/>
      <c r="C126" s="18"/>
    </row>
    <row r="127" spans="1:3" s="7" customFormat="1" ht="15" customHeight="1" x14ac:dyDescent="0.2">
      <c r="A127" s="3">
        <v>66</v>
      </c>
      <c r="B127" s="28" t="s">
        <v>12</v>
      </c>
      <c r="C127" s="14">
        <f>C125</f>
        <v>32161587386</v>
      </c>
    </row>
    <row r="128" spans="1:3" s="7" customFormat="1" ht="15" customHeight="1" x14ac:dyDescent="0.2">
      <c r="A128" s="11"/>
      <c r="B128" s="28"/>
      <c r="C128" s="14"/>
    </row>
    <row r="129" spans="1:6" s="7" customFormat="1" ht="15" customHeight="1" x14ac:dyDescent="0.2">
      <c r="A129" s="3">
        <v>67</v>
      </c>
      <c r="B129" s="87" t="s">
        <v>13</v>
      </c>
      <c r="C129" s="19"/>
    </row>
    <row r="130" spans="1:6" s="7" customFormat="1" ht="28.5" x14ac:dyDescent="0.2">
      <c r="A130" s="3">
        <v>68</v>
      </c>
      <c r="B130" s="88" t="s">
        <v>40</v>
      </c>
      <c r="C130" s="18">
        <f>C31+C70+C102</f>
        <v>-1688141667</v>
      </c>
    </row>
    <row r="131" spans="1:6" s="7" customFormat="1" ht="15" customHeight="1" x14ac:dyDescent="0.2">
      <c r="A131" s="3">
        <v>69</v>
      </c>
      <c r="B131" s="25" t="s">
        <v>14</v>
      </c>
      <c r="C131" s="14">
        <f>C32</f>
        <v>-267440878</v>
      </c>
    </row>
    <row r="132" spans="1:6" s="7" customFormat="1" ht="15" customHeight="1" x14ac:dyDescent="0.2">
      <c r="A132" s="3">
        <v>70</v>
      </c>
      <c r="B132" s="98" t="s">
        <v>27</v>
      </c>
      <c r="C132" s="99">
        <f>C33</f>
        <v>-30206004841</v>
      </c>
    </row>
    <row r="133" spans="1:6" s="7" customFormat="1" ht="15" customHeight="1" x14ac:dyDescent="0.2">
      <c r="A133" s="12"/>
      <c r="B133" s="24"/>
      <c r="C133" s="20"/>
    </row>
    <row r="134" spans="1:6" s="7" customFormat="1" ht="15" customHeight="1" x14ac:dyDescent="0.2">
      <c r="A134" s="12">
        <v>71</v>
      </c>
      <c r="B134" s="25" t="s">
        <v>35</v>
      </c>
      <c r="C134" s="21">
        <f>C39+C73</f>
        <v>22065451240</v>
      </c>
    </row>
    <row r="135" spans="1:6" s="7" customFormat="1" x14ac:dyDescent="0.2">
      <c r="A135" s="3">
        <v>72</v>
      </c>
      <c r="B135" s="26" t="s">
        <v>31</v>
      </c>
      <c r="C135" s="22">
        <f>C75+C104</f>
        <v>868970308</v>
      </c>
      <c r="D135" s="4"/>
      <c r="E135" s="4"/>
      <c r="F135" s="4"/>
    </row>
    <row r="136" spans="1:6" s="7" customFormat="1" ht="28.5" x14ac:dyDescent="0.2">
      <c r="A136" s="3">
        <v>73</v>
      </c>
      <c r="B136" s="27" t="s">
        <v>39</v>
      </c>
      <c r="C136" s="21">
        <f>C41+C77+C105</f>
        <v>31025176200</v>
      </c>
      <c r="D136" s="4"/>
      <c r="E136" s="4"/>
      <c r="F136" s="4"/>
    </row>
    <row r="137" spans="1:6" s="7" customFormat="1" ht="15" customHeight="1" x14ac:dyDescent="0.2">
      <c r="A137" s="3"/>
      <c r="B137" s="28"/>
      <c r="C137" s="21"/>
      <c r="D137" s="4"/>
      <c r="E137" s="4"/>
      <c r="F137" s="4"/>
    </row>
    <row r="138" spans="1:6" s="7" customFormat="1" ht="15" customHeight="1" x14ac:dyDescent="0.2">
      <c r="A138" s="3">
        <v>74</v>
      </c>
      <c r="B138" s="29" t="s">
        <v>33</v>
      </c>
      <c r="C138" s="23">
        <f>C134+C135+C136</f>
        <v>53959597748</v>
      </c>
      <c r="D138" s="4"/>
      <c r="E138" s="4"/>
      <c r="F138" s="4"/>
    </row>
    <row r="139" spans="1:6" s="7" customFormat="1" ht="15" customHeight="1" x14ac:dyDescent="0.2">
      <c r="A139" s="3"/>
      <c r="B139" s="24"/>
      <c r="C139" s="20"/>
      <c r="D139" s="4"/>
      <c r="E139" s="4"/>
      <c r="F139" s="4"/>
    </row>
    <row r="140" spans="1:6" s="7" customFormat="1" ht="15" customHeight="1" thickBot="1" x14ac:dyDescent="0.25">
      <c r="A140" s="3">
        <v>75</v>
      </c>
      <c r="B140" s="30" t="s">
        <v>36</v>
      </c>
      <c r="C140" s="31">
        <f>C49+C81+C109</f>
        <v>53959597748</v>
      </c>
      <c r="D140" s="4"/>
      <c r="E140" s="4"/>
      <c r="F140" s="4"/>
    </row>
    <row r="141" spans="1:6" x14ac:dyDescent="0.2">
      <c r="B141" s="91"/>
      <c r="C141" s="92"/>
    </row>
    <row r="142" spans="1:6" x14ac:dyDescent="0.2">
      <c r="B142" s="91"/>
      <c r="C142" s="92"/>
    </row>
    <row r="143" spans="1:6" x14ac:dyDescent="0.2">
      <c r="B143" s="91"/>
      <c r="C143" s="92"/>
    </row>
    <row r="144" spans="1:6" x14ac:dyDescent="0.2">
      <c r="B144" s="91"/>
      <c r="C144" s="92"/>
    </row>
    <row r="145" spans="2:3" x14ac:dyDescent="0.2">
      <c r="B145" s="91"/>
      <c r="C145" s="92"/>
    </row>
    <row r="146" spans="2:3" x14ac:dyDescent="0.2">
      <c r="B146" s="91"/>
      <c r="C146" s="92"/>
    </row>
    <row r="147" spans="2:3" x14ac:dyDescent="0.2">
      <c r="B147" s="91"/>
      <c r="C147" s="92"/>
    </row>
    <row r="148" spans="2:3" x14ac:dyDescent="0.2">
      <c r="B148" s="91"/>
      <c r="C148" s="92"/>
    </row>
    <row r="149" spans="2:3" x14ac:dyDescent="0.2">
      <c r="B149" s="91"/>
      <c r="C149" s="92"/>
    </row>
    <row r="150" spans="2:3" x14ac:dyDescent="0.2">
      <c r="B150" s="91"/>
      <c r="C150" s="92"/>
    </row>
    <row r="151" spans="2:3" x14ac:dyDescent="0.2">
      <c r="B151" s="91"/>
      <c r="C151" s="92"/>
    </row>
    <row r="152" spans="2:3" x14ac:dyDescent="0.2">
      <c r="B152" s="91"/>
      <c r="C152" s="92"/>
    </row>
    <row r="153" spans="2:3" x14ac:dyDescent="0.2">
      <c r="B153" s="91"/>
      <c r="C153" s="92"/>
    </row>
    <row r="154" spans="2:3" x14ac:dyDescent="0.2">
      <c r="B154" s="91"/>
      <c r="C154" s="92"/>
    </row>
    <row r="155" spans="2:3" x14ac:dyDescent="0.2">
      <c r="B155" s="91"/>
      <c r="C155" s="92"/>
    </row>
    <row r="156" spans="2:3" x14ac:dyDescent="0.2">
      <c r="B156" s="91"/>
      <c r="C156" s="92"/>
    </row>
    <row r="157" spans="2:3" x14ac:dyDescent="0.2">
      <c r="B157" s="91"/>
      <c r="C157" s="92"/>
    </row>
    <row r="158" spans="2:3" x14ac:dyDescent="0.2">
      <c r="B158" s="91"/>
      <c r="C158" s="92"/>
    </row>
    <row r="159" spans="2:3" x14ac:dyDescent="0.2">
      <c r="B159" s="91"/>
      <c r="C159" s="92"/>
    </row>
  </sheetData>
  <sheetProtection selectLockedCells="1" selectUnlockedCells="1"/>
  <mergeCells count="6">
    <mergeCell ref="A9:A10"/>
    <mergeCell ref="B1:C2"/>
    <mergeCell ref="B9:B10"/>
    <mergeCell ref="C9:C10"/>
    <mergeCell ref="B4:C4"/>
    <mergeCell ref="B5:C5"/>
  </mergeCells>
  <printOptions horizontalCentered="1"/>
  <pageMargins left="0.70866141732283472" right="0.78740157480314965" top="0.98425196850393704" bottom="0.27559055118110237" header="0.51181102362204722" footer="0.51181102362204722"/>
  <pageSetup paperSize="9" scale="70" firstPageNumber="0" orientation="portrait" r:id="rId1"/>
  <headerFooter alignWithMargins="0"/>
  <rowBreaks count="3" manualBreakCount="3">
    <brk id="49" max="2" man="1"/>
    <brk id="81" max="2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Maradvány</vt:lpstr>
      <vt:lpstr>Maradvány!Nyomtatási_cím</vt:lpstr>
      <vt:lpstr>Maradvány!Nyomtatási_terület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Gyöngyösi Mária</dc:creator>
  <cp:lastModifiedBy>Lovasné Czél Mariann</cp:lastModifiedBy>
  <cp:lastPrinted>2021-04-19T14:09:26Z</cp:lastPrinted>
  <dcterms:created xsi:type="dcterms:W3CDTF">2016-04-21T14:15:59Z</dcterms:created>
  <dcterms:modified xsi:type="dcterms:W3CDTF">2021-04-29T09:01:44Z</dcterms:modified>
</cp:coreProperties>
</file>