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defaultThemeVersion="124226"/>
  <mc:AlternateContent xmlns:mc="http://schemas.openxmlformats.org/markup-compatibility/2006">
    <mc:Choice Requires="x15">
      <x15ac:absPath xmlns:x15ac="http://schemas.microsoft.com/office/spreadsheetml/2010/11/ac" url="D:\System\Desktop\Új mappa\"/>
    </mc:Choice>
  </mc:AlternateContent>
  <xr:revisionPtr revIDLastSave="0" documentId="8_{6EC8893A-26F7-41D9-BBF0-188C6998DD44}" xr6:coauthVersionLast="47" xr6:coauthVersionMax="47" xr10:uidLastSave="{00000000-0000-0000-0000-000000000000}"/>
  <bookViews>
    <workbookView xWindow="-120" yWindow="-120" windowWidth="29040" windowHeight="15990" firstSheet="3" activeTab="3"/>
  </bookViews>
  <sheets>
    <sheet name="Címlap" sheetId="1" state="hidden" r:id="rId1"/>
    <sheet name="Tartalom" sheetId="2" state="hidden" r:id="rId2"/>
    <sheet name="99" sheetId="3" state="hidden" r:id="rId3"/>
    <sheet name="01" sheetId="4" r:id="rId4"/>
    <sheet name="08" sheetId="8" state="hidden" r:id="rId5"/>
    <sheet name="09" sheetId="9" state="hidden" r:id="rId6"/>
    <sheet name="TECHAD2" sheetId="10" state="hidden" r:id="rId7"/>
  </sheets>
  <definedNames>
    <definedName name="_xlnm.Print_Area" localSheetId="3">'01'!$A$5:$AD$60</definedName>
    <definedName name="_xlnm.Print_Area" localSheetId="0">Címlap!$A$1:$AF$61</definedName>
  </definedNames>
  <calcPr calcId="181029"/>
</workbook>
</file>

<file path=xl/calcChain.xml><?xml version="1.0" encoding="utf-8"?>
<calcChain xmlns="http://schemas.openxmlformats.org/spreadsheetml/2006/main">
  <c r="AA61" i="4" l="1"/>
  <c r="AD61" i="4"/>
  <c r="AD63" i="4" s="1"/>
  <c r="AD64" i="4" s="1"/>
  <c r="G63" i="4"/>
  <c r="G64" i="4"/>
  <c r="H63" i="4"/>
  <c r="H64" i="4"/>
  <c r="I63" i="4"/>
  <c r="I64" i="4"/>
  <c r="J63" i="4"/>
  <c r="J64" i="4"/>
  <c r="K63" i="4"/>
  <c r="K64" i="4"/>
  <c r="L63" i="4"/>
  <c r="L64" i="4"/>
  <c r="M63" i="4"/>
  <c r="M64" i="4"/>
  <c r="N63" i="4"/>
  <c r="N64" i="4"/>
  <c r="O63" i="4"/>
  <c r="O64" i="4"/>
  <c r="P63" i="4"/>
  <c r="P64" i="4"/>
  <c r="Q63" i="4"/>
  <c r="Q64" i="4"/>
  <c r="S63" i="4"/>
  <c r="S64" i="4"/>
  <c r="T63" i="4"/>
  <c r="T64" i="4"/>
  <c r="U63" i="4"/>
  <c r="U64" i="4"/>
  <c r="V63" i="4"/>
  <c r="V64" i="4"/>
  <c r="W63" i="4"/>
  <c r="W64" i="4"/>
  <c r="X63" i="4"/>
  <c r="X64" i="4"/>
  <c r="Y63" i="4"/>
  <c r="Y64" i="4"/>
  <c r="AA63" i="4"/>
  <c r="AA64" i="4"/>
  <c r="AB63" i="4"/>
  <c r="AB64" i="4"/>
  <c r="AC63" i="4"/>
  <c r="AC64" i="4"/>
  <c r="F63" i="4"/>
  <c r="F64" i="4" s="1"/>
  <c r="C63" i="4"/>
  <c r="E62" i="4"/>
  <c r="D61" i="4"/>
  <c r="D63" i="4" s="1"/>
  <c r="D64" i="4" s="1"/>
  <c r="E64" i="4" s="1"/>
  <c r="E8" i="4"/>
  <c r="I8" i="4"/>
  <c r="M8" i="4"/>
  <c r="Q8" i="4"/>
  <c r="U8" i="4"/>
  <c r="Y8" i="4"/>
  <c r="AA8" i="4"/>
  <c r="AB8" i="4"/>
  <c r="AD8" i="4"/>
  <c r="D9" i="4"/>
  <c r="E9" i="4"/>
  <c r="H9" i="4"/>
  <c r="I9" i="4" s="1"/>
  <c r="M9" i="4"/>
  <c r="P9" i="4"/>
  <c r="Q9" i="4"/>
  <c r="T9" i="4"/>
  <c r="U9" i="4"/>
  <c r="X9" i="4"/>
  <c r="Y9" i="4"/>
  <c r="Y15" i="4" s="1"/>
  <c r="Y20" i="4" s="1"/>
  <c r="AA9" i="4"/>
  <c r="AB9" i="4"/>
  <c r="AD9" i="4"/>
  <c r="D10" i="4"/>
  <c r="E10" i="4"/>
  <c r="H10" i="4"/>
  <c r="I10" i="4"/>
  <c r="M10" i="4"/>
  <c r="P10" i="4"/>
  <c r="Q10" i="4" s="1"/>
  <c r="T10" i="4"/>
  <c r="U10" i="4" s="1"/>
  <c r="X10" i="4"/>
  <c r="Y10" i="4" s="1"/>
  <c r="AA10" i="4"/>
  <c r="AD10" i="4"/>
  <c r="D11" i="4"/>
  <c r="E11" i="4" s="1"/>
  <c r="H11" i="4"/>
  <c r="I11" i="4" s="1"/>
  <c r="L11" i="4"/>
  <c r="M11" i="4" s="1"/>
  <c r="Q11" i="4"/>
  <c r="T11" i="4"/>
  <c r="U11" i="4"/>
  <c r="X11" i="4"/>
  <c r="Y11" i="4"/>
  <c r="AA11" i="4"/>
  <c r="AB11" i="4"/>
  <c r="AD11" i="4"/>
  <c r="D12" i="4"/>
  <c r="E12" i="4" s="1"/>
  <c r="I12" i="4"/>
  <c r="L12" i="4"/>
  <c r="Q12" i="4"/>
  <c r="T12" i="4"/>
  <c r="U12" i="4"/>
  <c r="Y12" i="4"/>
  <c r="AA12" i="4"/>
  <c r="AD12" i="4"/>
  <c r="D13" i="4"/>
  <c r="I13" i="4"/>
  <c r="M13" i="4"/>
  <c r="Q13" i="4"/>
  <c r="T13" i="4"/>
  <c r="U13" i="4" s="1"/>
  <c r="Y13" i="4"/>
  <c r="AA13" i="4"/>
  <c r="AD13" i="4"/>
  <c r="AD15" i="4" s="1"/>
  <c r="E14" i="4"/>
  <c r="I14" i="4"/>
  <c r="M14" i="4"/>
  <c r="Q14" i="4"/>
  <c r="U14" i="4"/>
  <c r="Y14" i="4"/>
  <c r="AA14" i="4"/>
  <c r="AB14" i="4"/>
  <c r="AD14" i="4"/>
  <c r="C15" i="4"/>
  <c r="F15" i="4"/>
  <c r="G15" i="4"/>
  <c r="I15" i="4"/>
  <c r="J15" i="4"/>
  <c r="K15" i="4"/>
  <c r="K20" i="4" s="1"/>
  <c r="N15" i="4"/>
  <c r="N20" i="4" s="1"/>
  <c r="O15" i="4"/>
  <c r="O20" i="4"/>
  <c r="R15" i="4"/>
  <c r="S15" i="4"/>
  <c r="S20" i="4"/>
  <c r="T15" i="4"/>
  <c r="U15" i="4"/>
  <c r="V15" i="4"/>
  <c r="W15" i="4"/>
  <c r="W20" i="4" s="1"/>
  <c r="Z15" i="4"/>
  <c r="E16" i="4"/>
  <c r="H16" i="4"/>
  <c r="I16" i="4"/>
  <c r="L16" i="4"/>
  <c r="M16" i="4"/>
  <c r="P16" i="4"/>
  <c r="Q16" i="4"/>
  <c r="T16" i="4"/>
  <c r="U16" i="4"/>
  <c r="X16" i="4"/>
  <c r="Y16" i="4"/>
  <c r="AA16" i="4"/>
  <c r="AB16" i="4"/>
  <c r="AD16" i="4"/>
  <c r="E17" i="4"/>
  <c r="I17" i="4"/>
  <c r="M17" i="4"/>
  <c r="Q17" i="4"/>
  <c r="U17" i="4"/>
  <c r="X17" i="4"/>
  <c r="AA17" i="4"/>
  <c r="AD17" i="4"/>
  <c r="E18" i="4"/>
  <c r="H18" i="4"/>
  <c r="I18" i="4"/>
  <c r="M18" i="4"/>
  <c r="P18" i="4"/>
  <c r="Q18" i="4" s="1"/>
  <c r="T18" i="4"/>
  <c r="U18" i="4" s="1"/>
  <c r="Y18" i="4"/>
  <c r="AA18" i="4"/>
  <c r="AD18" i="4"/>
  <c r="C19" i="4"/>
  <c r="D19" i="4"/>
  <c r="F19" i="4"/>
  <c r="G19" i="4"/>
  <c r="G20" i="4" s="1"/>
  <c r="H19" i="4"/>
  <c r="J19" i="4"/>
  <c r="J20" i="4" s="1"/>
  <c r="K19" i="4"/>
  <c r="L19" i="4"/>
  <c r="N19" i="4"/>
  <c r="M19" i="4"/>
  <c r="O19" i="4"/>
  <c r="P19" i="4"/>
  <c r="R19" i="4"/>
  <c r="V19" i="4"/>
  <c r="U19" i="4" s="1"/>
  <c r="W19" i="4"/>
  <c r="X19" i="4"/>
  <c r="Z19" i="4"/>
  <c r="Z20" i="4" s="1"/>
  <c r="AD19" i="4"/>
  <c r="R20" i="4"/>
  <c r="T20" i="4"/>
  <c r="V20" i="4"/>
  <c r="E21" i="4"/>
  <c r="I21" i="4"/>
  <c r="M21" i="4"/>
  <c r="Q21" i="4"/>
  <c r="U21" i="4"/>
  <c r="Y21" i="4"/>
  <c r="AA21" i="4"/>
  <c r="AB21" i="4"/>
  <c r="AD21" i="4"/>
  <c r="E22" i="4"/>
  <c r="H22" i="4"/>
  <c r="M22" i="4"/>
  <c r="Q22" i="4"/>
  <c r="U22" i="4"/>
  <c r="Y22" i="4"/>
  <c r="AA22" i="4"/>
  <c r="AD22" i="4"/>
  <c r="E23" i="4"/>
  <c r="I23" i="4"/>
  <c r="M23" i="4"/>
  <c r="Q23" i="4"/>
  <c r="U23" i="4"/>
  <c r="Y23" i="4"/>
  <c r="AA23" i="4"/>
  <c r="AB23" i="4"/>
  <c r="AC23" i="4"/>
  <c r="AD23" i="4"/>
  <c r="C24" i="4"/>
  <c r="D24" i="4"/>
  <c r="E24" i="4"/>
  <c r="F24" i="4"/>
  <c r="G24" i="4"/>
  <c r="J24" i="4"/>
  <c r="K24" i="4"/>
  <c r="L24" i="4"/>
  <c r="M24" i="4"/>
  <c r="N24" i="4"/>
  <c r="O24" i="4"/>
  <c r="P24" i="4"/>
  <c r="Q24" i="4"/>
  <c r="R24" i="4"/>
  <c r="S24" i="4"/>
  <c r="S42" i="4" s="1"/>
  <c r="T24" i="4"/>
  <c r="U24" i="4"/>
  <c r="V24" i="4"/>
  <c r="W24" i="4"/>
  <c r="X24" i="4"/>
  <c r="Y24" i="4"/>
  <c r="Z24" i="4"/>
  <c r="AA24" i="4"/>
  <c r="AD24" i="4"/>
  <c r="E25" i="4"/>
  <c r="I25" i="4"/>
  <c r="M25" i="4"/>
  <c r="Q25" i="4"/>
  <c r="U25" i="4"/>
  <c r="Y25" i="4"/>
  <c r="AA25" i="4"/>
  <c r="AB25" i="4"/>
  <c r="AD25" i="4"/>
  <c r="E26" i="4"/>
  <c r="I26" i="4"/>
  <c r="M26" i="4"/>
  <c r="Q26" i="4"/>
  <c r="T26" i="4"/>
  <c r="U26" i="4"/>
  <c r="Y26" i="4"/>
  <c r="AA26" i="4"/>
  <c r="AB26" i="4"/>
  <c r="AD26" i="4"/>
  <c r="C27" i="4"/>
  <c r="D27" i="4"/>
  <c r="F27" i="4"/>
  <c r="E27" i="4"/>
  <c r="G27" i="4"/>
  <c r="H27" i="4"/>
  <c r="J27" i="4"/>
  <c r="K27" i="4"/>
  <c r="L27" i="4"/>
  <c r="N27" i="4"/>
  <c r="M27" i="4" s="1"/>
  <c r="O27" i="4"/>
  <c r="P27" i="4"/>
  <c r="R27" i="4"/>
  <c r="S27" i="4"/>
  <c r="T27" i="4"/>
  <c r="V27" i="4"/>
  <c r="U27" i="4"/>
  <c r="W27" i="4"/>
  <c r="X27" i="4"/>
  <c r="Z27" i="4"/>
  <c r="AB27" i="4"/>
  <c r="E28" i="4"/>
  <c r="I28" i="4"/>
  <c r="M28" i="4"/>
  <c r="Q28" i="4"/>
  <c r="U28" i="4"/>
  <c r="Y28" i="4"/>
  <c r="AA28" i="4"/>
  <c r="AB28" i="4"/>
  <c r="AD28" i="4"/>
  <c r="D29" i="4"/>
  <c r="E29" i="4"/>
  <c r="H29" i="4"/>
  <c r="I29" i="4"/>
  <c r="M29" i="4"/>
  <c r="P29" i="4"/>
  <c r="AB29" i="4" s="1"/>
  <c r="T29" i="4"/>
  <c r="U29" i="4"/>
  <c r="Y29" i="4"/>
  <c r="AA29" i="4"/>
  <c r="AD29" i="4"/>
  <c r="AD34" i="4" s="1"/>
  <c r="D30" i="4"/>
  <c r="E30" i="4"/>
  <c r="H30" i="4"/>
  <c r="I30" i="4"/>
  <c r="M30" i="4"/>
  <c r="Q30" i="4"/>
  <c r="T30" i="4"/>
  <c r="U30" i="4"/>
  <c r="Y30" i="4"/>
  <c r="AA30" i="4"/>
  <c r="AB30" i="4"/>
  <c r="AC30" i="4"/>
  <c r="AD30" i="4"/>
  <c r="D31" i="4"/>
  <c r="H31" i="4"/>
  <c r="M31" i="4"/>
  <c r="Q31" i="4"/>
  <c r="U31" i="4"/>
  <c r="Y31" i="4"/>
  <c r="AA31" i="4"/>
  <c r="AD31" i="4"/>
  <c r="D32" i="4"/>
  <c r="I32" i="4"/>
  <c r="L32" i="4"/>
  <c r="M32" i="4" s="1"/>
  <c r="P32" i="4"/>
  <c r="Q32" i="4" s="1"/>
  <c r="U32" i="4"/>
  <c r="X32" i="4"/>
  <c r="Y32" i="4"/>
  <c r="AA32" i="4"/>
  <c r="AD32" i="4"/>
  <c r="E33" i="4"/>
  <c r="I33" i="4"/>
  <c r="M33" i="4"/>
  <c r="Q33" i="4"/>
  <c r="U33" i="4"/>
  <c r="Y33" i="4"/>
  <c r="AA33" i="4"/>
  <c r="AB33" i="4"/>
  <c r="AD33" i="4"/>
  <c r="C34" i="4"/>
  <c r="F34" i="4"/>
  <c r="G34" i="4"/>
  <c r="J34" i="4"/>
  <c r="K34" i="4"/>
  <c r="N34" i="4"/>
  <c r="O34" i="4"/>
  <c r="R34" i="4"/>
  <c r="R42" i="4" s="1"/>
  <c r="R60" i="4" s="1"/>
  <c r="R65" i="4" s="1"/>
  <c r="S34" i="4"/>
  <c r="T34" i="4"/>
  <c r="V34" i="4"/>
  <c r="U34" i="4"/>
  <c r="W34" i="4"/>
  <c r="X34" i="4"/>
  <c r="Z34" i="4"/>
  <c r="Y34" i="4"/>
  <c r="D35" i="4"/>
  <c r="E35" i="4"/>
  <c r="I35" i="4"/>
  <c r="M35" i="4"/>
  <c r="P35" i="4"/>
  <c r="Q35" i="4"/>
  <c r="T35" i="4"/>
  <c r="U35" i="4"/>
  <c r="Y35" i="4"/>
  <c r="AA35" i="4"/>
  <c r="AB35" i="4"/>
  <c r="AC35" i="4"/>
  <c r="AD35" i="4"/>
  <c r="D36" i="4"/>
  <c r="H36" i="4"/>
  <c r="L36" i="4"/>
  <c r="P36" i="4"/>
  <c r="T36" i="4"/>
  <c r="U36" i="4" s="1"/>
  <c r="Y36" i="4"/>
  <c r="AA36" i="4"/>
  <c r="AB36" i="4"/>
  <c r="AD36" i="4"/>
  <c r="C37" i="4"/>
  <c r="C42" i="4" s="1"/>
  <c r="F37" i="4"/>
  <c r="G37" i="4"/>
  <c r="J37" i="4"/>
  <c r="K37" i="4"/>
  <c r="K42" i="4" s="1"/>
  <c r="K60" i="4" s="1"/>
  <c r="K65" i="4" s="1"/>
  <c r="N37" i="4"/>
  <c r="O37" i="4"/>
  <c r="R37" i="4"/>
  <c r="T37" i="4"/>
  <c r="U37" i="4" s="1"/>
  <c r="W37" i="4"/>
  <c r="X37" i="4"/>
  <c r="Z37" i="4"/>
  <c r="Y37" i="4" s="1"/>
  <c r="AA37" i="4"/>
  <c r="AD37" i="4"/>
  <c r="E38" i="4"/>
  <c r="I38" i="4"/>
  <c r="M38" i="4"/>
  <c r="Q38" i="4"/>
  <c r="U38" i="4"/>
  <c r="Y38" i="4"/>
  <c r="AA38" i="4"/>
  <c r="AB38" i="4"/>
  <c r="AD38" i="4"/>
  <c r="E39" i="4"/>
  <c r="H39" i="4"/>
  <c r="M39" i="4"/>
  <c r="P39" i="4"/>
  <c r="Q39" i="4"/>
  <c r="T39" i="4"/>
  <c r="U39" i="4"/>
  <c r="X39" i="4"/>
  <c r="Y39" i="4"/>
  <c r="AA39" i="4"/>
  <c r="AD39" i="4"/>
  <c r="D40" i="4"/>
  <c r="E40" i="4"/>
  <c r="H40" i="4"/>
  <c r="I40" i="4" s="1"/>
  <c r="M40" i="4"/>
  <c r="P40" i="4"/>
  <c r="Q40" i="4"/>
  <c r="T40" i="4"/>
  <c r="U40" i="4"/>
  <c r="X40" i="4"/>
  <c r="Y40" i="4"/>
  <c r="AA40" i="4"/>
  <c r="AB40" i="4"/>
  <c r="AD40" i="4"/>
  <c r="C41" i="4"/>
  <c r="AA41" i="4" s="1"/>
  <c r="D41" i="4"/>
  <c r="F41" i="4"/>
  <c r="G41" i="4"/>
  <c r="J41" i="4"/>
  <c r="K41" i="4"/>
  <c r="L41" i="4"/>
  <c r="N41" i="4"/>
  <c r="O41" i="4"/>
  <c r="P41" i="4"/>
  <c r="R41" i="4"/>
  <c r="Q41" i="4"/>
  <c r="S41" i="4"/>
  <c r="T41" i="4"/>
  <c r="V41" i="4"/>
  <c r="U41" i="4"/>
  <c r="W41" i="4"/>
  <c r="X41" i="4"/>
  <c r="Z41" i="4"/>
  <c r="Y41" i="4"/>
  <c r="G42" i="4"/>
  <c r="N42" i="4"/>
  <c r="T42" i="4"/>
  <c r="V42" i="4"/>
  <c r="W42" i="4"/>
  <c r="Z42" i="4"/>
  <c r="E43" i="4"/>
  <c r="H43" i="4"/>
  <c r="M43" i="4"/>
  <c r="P43" i="4"/>
  <c r="T43" i="4"/>
  <c r="X43" i="4"/>
  <c r="AA43" i="4"/>
  <c r="AD43" i="4"/>
  <c r="C44" i="4"/>
  <c r="D44" i="4"/>
  <c r="F44" i="4"/>
  <c r="E44" i="4" s="1"/>
  <c r="G44" i="4"/>
  <c r="J44" i="4"/>
  <c r="M44" i="4"/>
  <c r="O44" i="4"/>
  <c r="R44" i="4"/>
  <c r="S44" i="4"/>
  <c r="V44" i="4"/>
  <c r="W44" i="4"/>
  <c r="Z44" i="4"/>
  <c r="AA44" i="4"/>
  <c r="E45" i="4"/>
  <c r="H45" i="4"/>
  <c r="I45" i="4" s="1"/>
  <c r="M45" i="4"/>
  <c r="P45" i="4"/>
  <c r="Q45" i="4" s="1"/>
  <c r="T45" i="4"/>
  <c r="U45" i="4" s="1"/>
  <c r="X45" i="4"/>
  <c r="Y45" i="4" s="1"/>
  <c r="AA45" i="4"/>
  <c r="AD45" i="4"/>
  <c r="C46" i="4"/>
  <c r="D46" i="4"/>
  <c r="E46" i="4"/>
  <c r="F46" i="4"/>
  <c r="G46" i="4"/>
  <c r="J46" i="4"/>
  <c r="K46" i="4"/>
  <c r="L46" i="4"/>
  <c r="M46" i="4"/>
  <c r="N46" i="4"/>
  <c r="O46" i="4"/>
  <c r="R46" i="4"/>
  <c r="S46" i="4"/>
  <c r="V46" i="4"/>
  <c r="W46" i="4"/>
  <c r="Z46" i="4"/>
  <c r="AA46" i="4"/>
  <c r="AD46" i="4"/>
  <c r="E47" i="4"/>
  <c r="H47" i="4"/>
  <c r="I47" i="4"/>
  <c r="M47" i="4"/>
  <c r="P47" i="4"/>
  <c r="Q47" i="4" s="1"/>
  <c r="T47" i="4"/>
  <c r="U47" i="4" s="1"/>
  <c r="X47" i="4"/>
  <c r="Y47" i="4" s="1"/>
  <c r="AA47" i="4"/>
  <c r="AD47" i="4"/>
  <c r="E48" i="4"/>
  <c r="H48" i="4"/>
  <c r="I48" i="4"/>
  <c r="M48" i="4"/>
  <c r="P48" i="4"/>
  <c r="Q48" i="4" s="1"/>
  <c r="T48" i="4"/>
  <c r="U48" i="4" s="1"/>
  <c r="X48" i="4"/>
  <c r="Y48" i="4" s="1"/>
  <c r="AA48" i="4"/>
  <c r="AD48" i="4"/>
  <c r="E49" i="4"/>
  <c r="H49" i="4"/>
  <c r="I49" i="4"/>
  <c r="M49" i="4"/>
  <c r="P49" i="4"/>
  <c r="Q49" i="4" s="1"/>
  <c r="T49" i="4"/>
  <c r="U49" i="4" s="1"/>
  <c r="X49" i="4"/>
  <c r="Y49" i="4" s="1"/>
  <c r="AA49" i="4"/>
  <c r="AD49" i="4"/>
  <c r="C50" i="4"/>
  <c r="D50" i="4"/>
  <c r="E50" i="4"/>
  <c r="F50" i="4"/>
  <c r="G50" i="4"/>
  <c r="J50" i="4"/>
  <c r="K50" i="4"/>
  <c r="L50" i="4"/>
  <c r="M50" i="4"/>
  <c r="N50" i="4"/>
  <c r="O50" i="4"/>
  <c r="R50" i="4"/>
  <c r="S50" i="4"/>
  <c r="V50" i="4"/>
  <c r="W50" i="4"/>
  <c r="Z50" i="4"/>
  <c r="AA50" i="4"/>
  <c r="AD50" i="4"/>
  <c r="E51" i="4"/>
  <c r="H51" i="4"/>
  <c r="I51" i="4"/>
  <c r="M51" i="4"/>
  <c r="P51" i="4"/>
  <c r="Q51" i="4" s="1"/>
  <c r="T51" i="4"/>
  <c r="U51" i="4" s="1"/>
  <c r="X51" i="4"/>
  <c r="Y51" i="4" s="1"/>
  <c r="AA51" i="4"/>
  <c r="AA55" i="4" s="1"/>
  <c r="AD51" i="4"/>
  <c r="D52" i="4"/>
  <c r="E52" i="4" s="1"/>
  <c r="I52" i="4"/>
  <c r="M52" i="4"/>
  <c r="M55" i="4" s="1"/>
  <c r="Q52" i="4"/>
  <c r="T52" i="4"/>
  <c r="U52" i="4" s="1"/>
  <c r="Y52" i="4"/>
  <c r="AA52" i="4"/>
  <c r="AD52" i="4"/>
  <c r="AD55" i="4" s="1"/>
  <c r="E53" i="4"/>
  <c r="I53" i="4"/>
  <c r="M53" i="4"/>
  <c r="Q53" i="4"/>
  <c r="T53" i="4"/>
  <c r="U53" i="4"/>
  <c r="Y53" i="4"/>
  <c r="AA53" i="4"/>
  <c r="AB53" i="4"/>
  <c r="AD53" i="4"/>
  <c r="D54" i="4"/>
  <c r="E54" i="4" s="1"/>
  <c r="H54" i="4"/>
  <c r="I54" i="4" s="1"/>
  <c r="M54" i="4"/>
  <c r="Q54" i="4"/>
  <c r="T54" i="4"/>
  <c r="U54" i="4" s="1"/>
  <c r="Y54" i="4"/>
  <c r="AA54" i="4"/>
  <c r="AB54" i="4"/>
  <c r="AD54" i="4"/>
  <c r="C55" i="4"/>
  <c r="F55" i="4"/>
  <c r="G55" i="4"/>
  <c r="H55" i="4"/>
  <c r="J55" i="4"/>
  <c r="I55" i="4" s="1"/>
  <c r="K55" i="4"/>
  <c r="L55" i="4"/>
  <c r="N55" i="4"/>
  <c r="N60" i="4" s="1"/>
  <c r="N65" i="4" s="1"/>
  <c r="O55" i="4"/>
  <c r="P55" i="4"/>
  <c r="R55" i="4"/>
  <c r="Q55" i="4" s="1"/>
  <c r="S55" i="4"/>
  <c r="V55" i="4"/>
  <c r="V60" i="4" s="1"/>
  <c r="V65" i="4" s="1"/>
  <c r="W55" i="4"/>
  <c r="X55" i="4"/>
  <c r="Z55" i="4"/>
  <c r="Y55" i="4" s="1"/>
  <c r="E56" i="4"/>
  <c r="H56" i="4"/>
  <c r="I56" i="4"/>
  <c r="M56" i="4"/>
  <c r="P56" i="4"/>
  <c r="Q56" i="4" s="1"/>
  <c r="T56" i="4"/>
  <c r="U56" i="4" s="1"/>
  <c r="X56" i="4"/>
  <c r="Y56" i="4" s="1"/>
  <c r="AA56" i="4"/>
  <c r="AA59" i="4" s="1"/>
  <c r="AD56" i="4"/>
  <c r="E57" i="4"/>
  <c r="H57" i="4"/>
  <c r="I57" i="4" s="1"/>
  <c r="L57" i="4"/>
  <c r="M57" i="4" s="1"/>
  <c r="P57" i="4"/>
  <c r="Q57" i="4" s="1"/>
  <c r="T57" i="4"/>
  <c r="U57" i="4" s="1"/>
  <c r="X57" i="4"/>
  <c r="Y57" i="4" s="1"/>
  <c r="AA57" i="4"/>
  <c r="AD57" i="4"/>
  <c r="AD59" i="4" s="1"/>
  <c r="E58" i="4"/>
  <c r="AC58" i="4" s="1"/>
  <c r="H58" i="4"/>
  <c r="I58" i="4"/>
  <c r="L58" i="4"/>
  <c r="M58" i="4"/>
  <c r="P58" i="4"/>
  <c r="Q58" i="4"/>
  <c r="T58" i="4"/>
  <c r="U58" i="4"/>
  <c r="X58" i="4"/>
  <c r="Y58" i="4"/>
  <c r="AA58" i="4"/>
  <c r="AD58" i="4"/>
  <c r="C59" i="4"/>
  <c r="D59" i="4"/>
  <c r="F59" i="4"/>
  <c r="E59" i="4" s="1"/>
  <c r="G59" i="4"/>
  <c r="J59" i="4"/>
  <c r="I59" i="4" s="1"/>
  <c r="K59" i="4"/>
  <c r="N59" i="4"/>
  <c r="M59" i="4" s="1"/>
  <c r="O59" i="4"/>
  <c r="R59" i="4"/>
  <c r="Q59" i="4" s="1"/>
  <c r="S59" i="4"/>
  <c r="V59" i="4"/>
  <c r="U59" i="4" s="1"/>
  <c r="W59" i="4"/>
  <c r="Z59" i="4"/>
  <c r="Y59" i="4" s="1"/>
  <c r="G60" i="4"/>
  <c r="S60" i="4"/>
  <c r="W60" i="4"/>
  <c r="W65" i="4" s="1"/>
  <c r="AC53" i="4"/>
  <c r="U42" i="4"/>
  <c r="E32" i="4"/>
  <c r="AC32" i="4" s="1"/>
  <c r="AB32" i="4"/>
  <c r="I31" i="4"/>
  <c r="H34" i="4"/>
  <c r="Q29" i="4"/>
  <c r="P34" i="4"/>
  <c r="AC29" i="4"/>
  <c r="AC21" i="4"/>
  <c r="AC18" i="4"/>
  <c r="Y17" i="4"/>
  <c r="AC17" i="4" s="1"/>
  <c r="AB17" i="4"/>
  <c r="U20" i="4"/>
  <c r="E13" i="4"/>
  <c r="AC13" i="4"/>
  <c r="AB13" i="4"/>
  <c r="M12" i="4"/>
  <c r="AC12" i="4" s="1"/>
  <c r="AB12" i="4"/>
  <c r="AC11" i="4"/>
  <c r="X59" i="4"/>
  <c r="T59" i="4"/>
  <c r="P59" i="4"/>
  <c r="L59" i="4"/>
  <c r="H59" i="4"/>
  <c r="AB58" i="4"/>
  <c r="AB56" i="4"/>
  <c r="T55" i="4"/>
  <c r="U55" i="4" s="1"/>
  <c r="D55" i="4"/>
  <c r="E55" i="4" s="1"/>
  <c r="AB52" i="4"/>
  <c r="AB51" i="4"/>
  <c r="AB49" i="4"/>
  <c r="AB48" i="4"/>
  <c r="AB47" i="4"/>
  <c r="X46" i="4"/>
  <c r="T46" i="4"/>
  <c r="U46" i="4" s="1"/>
  <c r="P46" i="4"/>
  <c r="AB45" i="4"/>
  <c r="AB46" i="4" s="1"/>
  <c r="AB50" i="4" s="1"/>
  <c r="AD44" i="4"/>
  <c r="AB39" i="4"/>
  <c r="E31" i="4"/>
  <c r="AB31" i="4"/>
  <c r="AB34" i="4" s="1"/>
  <c r="D34" i="4"/>
  <c r="AC28" i="4"/>
  <c r="Y27" i="4"/>
  <c r="Y42" i="4"/>
  <c r="Q27" i="4"/>
  <c r="I27" i="4"/>
  <c r="AC27" i="4" s="1"/>
  <c r="AC26" i="4"/>
  <c r="I22" i="4"/>
  <c r="AC22" i="4"/>
  <c r="AB22" i="4"/>
  <c r="AB24" i="4"/>
  <c r="H24" i="4"/>
  <c r="I24" i="4"/>
  <c r="AC24" i="4" s="1"/>
  <c r="Y19" i="4"/>
  <c r="Q19" i="4"/>
  <c r="I19" i="4"/>
  <c r="I20" i="4"/>
  <c r="AC16" i="4"/>
  <c r="AA15" i="4"/>
  <c r="AC10" i="4"/>
  <c r="X15" i="4"/>
  <c r="X20" i="4"/>
  <c r="P15" i="4"/>
  <c r="P20" i="4"/>
  <c r="L15" i="4"/>
  <c r="M15" i="4" s="1"/>
  <c r="L20" i="4"/>
  <c r="M20" i="4" s="1"/>
  <c r="H15" i="4"/>
  <c r="H20" i="4"/>
  <c r="D15" i="4"/>
  <c r="D20" i="4"/>
  <c r="AB10" i="4"/>
  <c r="T50" i="4"/>
  <c r="E15" i="4"/>
  <c r="AC31" i="4"/>
  <c r="P50" i="4"/>
  <c r="Q50" i="4"/>
  <c r="Q46" i="4"/>
  <c r="X50" i="4"/>
  <c r="Y50" i="4" s="1"/>
  <c r="Y46" i="4"/>
  <c r="AB55" i="4"/>
  <c r="AB15" i="4"/>
  <c r="I34" i="4"/>
  <c r="Q34" i="4"/>
  <c r="U50" i="4"/>
  <c r="S65" i="4"/>
  <c r="G65" i="4"/>
  <c r="E63" i="4"/>
  <c r="C64" i="4"/>
  <c r="R64" i="4"/>
  <c r="Z63" i="4"/>
  <c r="Z64" i="4" s="1"/>
  <c r="AC54" i="4" l="1"/>
  <c r="AC55" i="4"/>
  <c r="AC59" i="4"/>
  <c r="AC56" i="4"/>
  <c r="AC51" i="4"/>
  <c r="AC48" i="4"/>
  <c r="AC45" i="4"/>
  <c r="AC57" i="4"/>
  <c r="AC52" i="4"/>
  <c r="AC49" i="4"/>
  <c r="AC47" i="4"/>
  <c r="U43" i="4"/>
  <c r="T44" i="4"/>
  <c r="T60" i="4" s="1"/>
  <c r="T65" i="4" s="1"/>
  <c r="I43" i="4"/>
  <c r="AB43" i="4"/>
  <c r="J42" i="4"/>
  <c r="J60" i="4" s="1"/>
  <c r="J65" i="4" s="1"/>
  <c r="E41" i="4"/>
  <c r="AD41" i="4"/>
  <c r="I39" i="4"/>
  <c r="AC39" i="4" s="1"/>
  <c r="H41" i="4"/>
  <c r="I41" i="4" s="1"/>
  <c r="Q36" i="4"/>
  <c r="P37" i="4"/>
  <c r="P42" i="4" s="1"/>
  <c r="P60" i="4" s="1"/>
  <c r="P65" i="4" s="1"/>
  <c r="I36" i="4"/>
  <c r="H37" i="4"/>
  <c r="AC33" i="4"/>
  <c r="X42" i="4"/>
  <c r="X60" i="4" s="1"/>
  <c r="X65" i="4" s="1"/>
  <c r="AC14" i="4"/>
  <c r="AC9" i="4"/>
  <c r="E34" i="4"/>
  <c r="Z60" i="4"/>
  <c r="Z65" i="4" s="1"/>
  <c r="AB57" i="4"/>
  <c r="AB59" i="4" s="1"/>
  <c r="H46" i="4"/>
  <c r="H44" i="4"/>
  <c r="I44" i="4" s="1"/>
  <c r="Y43" i="4"/>
  <c r="X44" i="4"/>
  <c r="Y44" i="4" s="1"/>
  <c r="Y60" i="4" s="1"/>
  <c r="Y65" i="4" s="1"/>
  <c r="Q43" i="4"/>
  <c r="P44" i="4"/>
  <c r="Q44" i="4" s="1"/>
  <c r="AC40" i="4"/>
  <c r="M41" i="4"/>
  <c r="AC38" i="4"/>
  <c r="Q37" i="4"/>
  <c r="Q42" i="4" s="1"/>
  <c r="I37" i="4"/>
  <c r="M36" i="4"/>
  <c r="L37" i="4"/>
  <c r="E36" i="4"/>
  <c r="AC36" i="4" s="1"/>
  <c r="D37" i="4"/>
  <c r="AB37" i="4" s="1"/>
  <c r="L34" i="4"/>
  <c r="M34" i="4" s="1"/>
  <c r="F42" i="4"/>
  <c r="AA34" i="4"/>
  <c r="AD27" i="4"/>
  <c r="AA27" i="4"/>
  <c r="AC25" i="4"/>
  <c r="O42" i="4"/>
  <c r="O60" i="4" s="1"/>
  <c r="O65" i="4" s="1"/>
  <c r="E19" i="4"/>
  <c r="AC19" i="4" s="1"/>
  <c r="F20" i="4"/>
  <c r="AA19" i="4"/>
  <c r="AB18" i="4"/>
  <c r="AB19" i="4" s="1"/>
  <c r="AB20" i="4" s="1"/>
  <c r="C20" i="4"/>
  <c r="Q15" i="4"/>
  <c r="Q20" i="4" s="1"/>
  <c r="AC8" i="4"/>
  <c r="Q60" i="4" l="1"/>
  <c r="Q65" i="4" s="1"/>
  <c r="AD20" i="4"/>
  <c r="F60" i="4"/>
  <c r="E20" i="4"/>
  <c r="AC20" i="4" s="1"/>
  <c r="AB44" i="4"/>
  <c r="H50" i="4"/>
  <c r="I50" i="4" s="1"/>
  <c r="AC50" i="4" s="1"/>
  <c r="I46" i="4"/>
  <c r="AC46" i="4" s="1"/>
  <c r="AC41" i="4"/>
  <c r="AC43" i="4"/>
  <c r="U44" i="4"/>
  <c r="U60" i="4" s="1"/>
  <c r="U65" i="4" s="1"/>
  <c r="D42" i="4"/>
  <c r="C60" i="4"/>
  <c r="C65" i="4" s="1"/>
  <c r="AA20" i="4"/>
  <c r="AD42" i="4"/>
  <c r="E42" i="4"/>
  <c r="L42" i="4"/>
  <c r="L60" i="4" s="1"/>
  <c r="L65" i="4" s="1"/>
  <c r="E37" i="4"/>
  <c r="AC37" i="4" s="1"/>
  <c r="M37" i="4"/>
  <c r="M42" i="4" s="1"/>
  <c r="M60" i="4" s="1"/>
  <c r="M65" i="4" s="1"/>
  <c r="AC34" i="4"/>
  <c r="H42" i="4"/>
  <c r="H60" i="4" s="1"/>
  <c r="H65" i="4" s="1"/>
  <c r="AB41" i="4"/>
  <c r="I42" i="4"/>
  <c r="I60" i="4" s="1"/>
  <c r="I65" i="4" s="1"/>
  <c r="AA42" i="4"/>
  <c r="AC15" i="4"/>
  <c r="AC42" i="4" l="1"/>
  <c r="AA60" i="4"/>
  <c r="AA65" i="4" s="1"/>
  <c r="AB42" i="4"/>
  <c r="AB60" i="4" s="1"/>
  <c r="AB65" i="4" s="1"/>
  <c r="D60" i="4"/>
  <c r="D65" i="4" s="1"/>
  <c r="AD60" i="4"/>
  <c r="AD65" i="4" s="1"/>
  <c r="AC44" i="4"/>
  <c r="F65" i="4"/>
  <c r="E60" i="4"/>
  <c r="E65" i="4" l="1"/>
  <c r="AC60" i="4"/>
  <c r="AC65" i="4" s="1"/>
</calcChain>
</file>

<file path=xl/sharedStrings.xml><?xml version="1.0" encoding="utf-8"?>
<sst xmlns="http://schemas.openxmlformats.org/spreadsheetml/2006/main" count="635" uniqueCount="412">
  <si>
    <t>PIR-törzsszám</t>
  </si>
  <si>
    <t xml:space="preserve"> Irányító szerv:</t>
  </si>
  <si>
    <t>.................................................................</t>
  </si>
  <si>
    <t>számjel</t>
  </si>
  <si>
    <t xml:space="preserve"> </t>
  </si>
  <si>
    <t>A költségvetési szerv megnevezése, székhelye:</t>
  </si>
  <si>
    <t>.......................................................................................</t>
  </si>
  <si>
    <t xml:space="preserve">.....................................................................   </t>
  </si>
  <si>
    <t xml:space="preserve"> a szerv vezetője</t>
  </si>
  <si>
    <t>Kelt</t>
  </si>
  <si>
    <t>…......................,  ..........év...............hó.......nap</t>
  </si>
  <si>
    <t>……………………,   ……….év………….hó……..nap</t>
  </si>
  <si>
    <t>Kapcsolattartó, ill. felvilágosítást nyújtó személy:</t>
  </si>
  <si>
    <t>Az irányító szerv részéről ellenőrizte:</t>
  </si>
  <si>
    <t>.........................................................................(név)</t>
  </si>
  <si>
    <t>.....................................................................(név)</t>
  </si>
  <si>
    <t>....................................................................(telefon)</t>
  </si>
  <si>
    <t>.................................................................(telefon)</t>
  </si>
  <si>
    <t>PÜK</t>
  </si>
  <si>
    <t>P. H.</t>
  </si>
  <si>
    <t>Szakágazat</t>
  </si>
  <si>
    <t>Szektor</t>
  </si>
  <si>
    <t>Megye</t>
  </si>
  <si>
    <t xml:space="preserve">mérlegképes regisztrációs szám: </t>
  </si>
  <si>
    <t>vagy</t>
  </si>
  <si>
    <t>könyvvizsgálói kamarai tagszám:</t>
  </si>
  <si>
    <t>a beszámoló elkészítéséért kijelölt felelős személy</t>
  </si>
  <si>
    <t>NYÉKLÁDHÁZA VÁROS ÖNKORMÁNYZATA</t>
  </si>
  <si>
    <t xml:space="preserve">3433 Nyékládháza Vasút utca 16 </t>
  </si>
  <si>
    <t>Elemi költségvetés</t>
  </si>
  <si>
    <t>2020 Elemi költségvetés</t>
  </si>
  <si>
    <t>Készült: 2020.09.14 14:22</t>
  </si>
  <si>
    <t>Adatellenőrző kód: 1e7e-8-16-11-5e687d3-28-f-201c1c-e573d5be-6f</t>
  </si>
  <si>
    <t>A megye megnevezése, székhelye:</t>
  </si>
  <si>
    <t>726027</t>
  </si>
  <si>
    <t>1254</t>
  </si>
  <si>
    <t>05</t>
  </si>
  <si>
    <t>1507</t>
  </si>
  <si>
    <t>841105</t>
  </si>
  <si>
    <t>Tartalomjegyzék</t>
  </si>
  <si>
    <t>Szám</t>
  </si>
  <si>
    <t>Űrlap megnevezés</t>
  </si>
  <si>
    <t>01</t>
  </si>
  <si>
    <t>K1-K8. Költségvetési kiadások</t>
  </si>
  <si>
    <t>02</t>
  </si>
  <si>
    <t>B1-B7. Költségvetési bevételek</t>
  </si>
  <si>
    <t>03</t>
  </si>
  <si>
    <t>K9. Finanszírozási kiadások</t>
  </si>
  <si>
    <t>04</t>
  </si>
  <si>
    <t>B8. Finanszírozási bevételek</t>
  </si>
  <si>
    <t>08</t>
  </si>
  <si>
    <t>Adatszolgáltatás a személyi juttatások és a foglalkoztatottak, választott tisztségviselők összetételéréről</t>
  </si>
  <si>
    <t>09</t>
  </si>
  <si>
    <t>A létszám funkciócsoportonkénti megoszlása</t>
  </si>
  <si>
    <t>TECHAD2</t>
  </si>
  <si>
    <t>Technikai űrlap a támogatási adatokhoz</t>
  </si>
  <si>
    <t>Üres űrlapok jegyzéke</t>
  </si>
  <si>
    <t>#</t>
  </si>
  <si>
    <t>Megnevezés</t>
  </si>
  <si>
    <t>Eredeti előirányzat</t>
  </si>
  <si>
    <t>Törvény szerinti illetmények, munkabérek (K1101)</t>
  </si>
  <si>
    <t>Céljuttatás, projektprémium (K1103)</t>
  </si>
  <si>
    <t>Készenléti, ügyeleti, helyettesítési díj, túlóra, túlszolgálat (K1104)</t>
  </si>
  <si>
    <t>06</t>
  </si>
  <si>
    <t>Jubileumi jutalom (K1106)</t>
  </si>
  <si>
    <t>07</t>
  </si>
  <si>
    <t>Béren kívüli juttatások (K1107)</t>
  </si>
  <si>
    <t>Közlekedési költségtérítés (K1109)</t>
  </si>
  <si>
    <t>10</t>
  </si>
  <si>
    <t>11</t>
  </si>
  <si>
    <t>12</t>
  </si>
  <si>
    <t>13</t>
  </si>
  <si>
    <t>Foglalkoztatottak egyéb személyi juttatásai (K1113)</t>
  </si>
  <si>
    <t>14</t>
  </si>
  <si>
    <t>15</t>
  </si>
  <si>
    <t>Választott tisztségviselők juttatásai (K121)</t>
  </si>
  <si>
    <t>16</t>
  </si>
  <si>
    <t>Munkavégzésre irányuló egyéb jogviszonyban nem saját foglalkoztatottnak fizetett juttatások (K122)</t>
  </si>
  <si>
    <t>17</t>
  </si>
  <si>
    <t>Egyéb külső személyi juttatások (K123)</t>
  </si>
  <si>
    <t>18</t>
  </si>
  <si>
    <t>19</t>
  </si>
  <si>
    <t>20</t>
  </si>
  <si>
    <t>Munkaadókat terhelő járulékok és szociális hozzájárulási adó                                                                             (K2)</t>
  </si>
  <si>
    <t>21</t>
  </si>
  <si>
    <t>Szakmai anyagok beszerzése (K311)</t>
  </si>
  <si>
    <t>22</t>
  </si>
  <si>
    <t>Üzemeltetési anyagok beszerzése (K312)</t>
  </si>
  <si>
    <t>23</t>
  </si>
  <si>
    <t>24</t>
  </si>
  <si>
    <t>25</t>
  </si>
  <si>
    <t>Informatikai szolgáltatások igénybevétele (K321)</t>
  </si>
  <si>
    <t>26</t>
  </si>
  <si>
    <t>Egyéb kommunikációs szolgáltatások (K322)</t>
  </si>
  <si>
    <t>27</t>
  </si>
  <si>
    <t>28</t>
  </si>
  <si>
    <t>Közüzemi díjak (K331)</t>
  </si>
  <si>
    <t>29</t>
  </si>
  <si>
    <t>Vásárolt élelmezés (K332)</t>
  </si>
  <si>
    <t>30</t>
  </si>
  <si>
    <t>Bérleti és lízing díjak (K333)</t>
  </si>
  <si>
    <t>31</t>
  </si>
  <si>
    <t>Karbantartási, kisjavítási szolgáltatások (K334)</t>
  </si>
  <si>
    <t>32</t>
  </si>
  <si>
    <t>33</t>
  </si>
  <si>
    <t>Szakmai tevékenységet segítő szolgáltatások  (K336)</t>
  </si>
  <si>
    <t>34</t>
  </si>
  <si>
    <t>Egyéb szolgáltatások (K337)</t>
  </si>
  <si>
    <t>35</t>
  </si>
  <si>
    <t>36</t>
  </si>
  <si>
    <t>Kiküldetések kiadásai (K341)</t>
  </si>
  <si>
    <t>37</t>
  </si>
  <si>
    <t>Reklám- és propagandakiadások (K342)</t>
  </si>
  <si>
    <t>38</t>
  </si>
  <si>
    <t>39</t>
  </si>
  <si>
    <t>Működési célú előzetesen felszámított általános forgalmi adó (K351)</t>
  </si>
  <si>
    <t>40</t>
  </si>
  <si>
    <t>Fizetendő általános forgalmi adó  (K352)</t>
  </si>
  <si>
    <t>41</t>
  </si>
  <si>
    <t>42</t>
  </si>
  <si>
    <t>43</t>
  </si>
  <si>
    <t>Egyéb dologi kiadások (K355)</t>
  </si>
  <si>
    <t>44</t>
  </si>
  <si>
    <t>45</t>
  </si>
  <si>
    <t>46</t>
  </si>
  <si>
    <t>47</t>
  </si>
  <si>
    <t>48</t>
  </si>
  <si>
    <t>49</t>
  </si>
  <si>
    <t>50</t>
  </si>
  <si>
    <t>51</t>
  </si>
  <si>
    <t>52</t>
  </si>
  <si>
    <t>53</t>
  </si>
  <si>
    <t>Egyéb nem intézményi ellátások (K48)</t>
  </si>
  <si>
    <t>54</t>
  </si>
  <si>
    <t>55</t>
  </si>
  <si>
    <t>56</t>
  </si>
  <si>
    <t>A helyi önkormányzatok előző évi elszámolásából származó kiadások (K5021)</t>
  </si>
  <si>
    <t>57</t>
  </si>
  <si>
    <t>58</t>
  </si>
  <si>
    <t>59</t>
  </si>
  <si>
    <t>60</t>
  </si>
  <si>
    <t>61</t>
  </si>
  <si>
    <t>62</t>
  </si>
  <si>
    <t>63</t>
  </si>
  <si>
    <t>Egyéb működési célú támogatások államháztartáson belülre (K506)</t>
  </si>
  <si>
    <t>64</t>
  </si>
  <si>
    <t>65</t>
  </si>
  <si>
    <t>66</t>
  </si>
  <si>
    <t>67</t>
  </si>
  <si>
    <t>68</t>
  </si>
  <si>
    <t>69</t>
  </si>
  <si>
    <t>Egyéb működési célú támogatások államháztartáson kívülre (K512)</t>
  </si>
  <si>
    <t>70</t>
  </si>
  <si>
    <t>Tartalékok (K513)</t>
  </si>
  <si>
    <t>71</t>
  </si>
  <si>
    <t>72</t>
  </si>
  <si>
    <t>73</t>
  </si>
  <si>
    <t>Ingatlanok beszerzése, létesítése (K62)</t>
  </si>
  <si>
    <t>74</t>
  </si>
  <si>
    <t>Informatikai eszközök beszerzése, létesítése (K63)</t>
  </si>
  <si>
    <t>75</t>
  </si>
  <si>
    <t>Egyéb tárgyi eszközök beszerzése, létesítése (K64)</t>
  </si>
  <si>
    <t>76</t>
  </si>
  <si>
    <t>77</t>
  </si>
  <si>
    <t>78</t>
  </si>
  <si>
    <t>Beruházási célú előzetesen felszámított általános forgalmi adó (K67)</t>
  </si>
  <si>
    <t>79</t>
  </si>
  <si>
    <t>80</t>
  </si>
  <si>
    <t>Ingatlanok felújítása (K71)</t>
  </si>
  <si>
    <t>81</t>
  </si>
  <si>
    <t>82</t>
  </si>
  <si>
    <t>Egyéb tárgyi eszközök felújítása  (K73)</t>
  </si>
  <si>
    <t>83</t>
  </si>
  <si>
    <t>Felújítási célú előzetesen felszámított általános forgalmi adó (K74)</t>
  </si>
  <si>
    <t>84</t>
  </si>
  <si>
    <t>85</t>
  </si>
  <si>
    <t>86</t>
  </si>
  <si>
    <t>87</t>
  </si>
  <si>
    <t>88</t>
  </si>
  <si>
    <t>89</t>
  </si>
  <si>
    <t>90</t>
  </si>
  <si>
    <t>91</t>
  </si>
  <si>
    <t>92</t>
  </si>
  <si>
    <t>93</t>
  </si>
  <si>
    <t>94</t>
  </si>
  <si>
    <t>95</t>
  </si>
  <si>
    <t>Államháztartáson belüli megelőlegezések visszafizetése (K914)</t>
  </si>
  <si>
    <t>Központi, irányító szervi támogatások folyósítása (K915)</t>
  </si>
  <si>
    <t>08 - Adatszolgáltatás a személyi juttatások és a foglalkoztatottak, választott tisztségviselők összetételéréről</t>
  </si>
  <si>
    <t>Létszám fő (Tervezett átlagos statisztikai állományi létszám, éves)</t>
  </si>
  <si>
    <t>Törvény szerinti illetmények, munkabérek</t>
  </si>
  <si>
    <t>Normatív jutalmak, céljuttatás, projektprémium</t>
  </si>
  <si>
    <t>Készenléti, ügyeleti, helyettesítési díj, túlóra, túlszolgálat</t>
  </si>
  <si>
    <t>Végkielégítés, jubileumi jutalom</t>
  </si>
  <si>
    <t>Béren kívüli juttatások</t>
  </si>
  <si>
    <t>Költségtérítések</t>
  </si>
  <si>
    <t>Támogatások</t>
  </si>
  <si>
    <t>Foglalkoztatottak egyéb személyi juttatásai</t>
  </si>
  <si>
    <t>Választott tisztségviselők juttatásai</t>
  </si>
  <si>
    <t>miniszterelnök, miniszterelnök-helyettes</t>
  </si>
  <si>
    <t>miniszter, miniszterrel azonos illetményre jogosult vezető</t>
  </si>
  <si>
    <t>kormánybiztos, miniszterelnöki biztos, miniszteri biztos, miniszterelnöki megbízott</t>
  </si>
  <si>
    <t>közigazgatási államtitkár</t>
  </si>
  <si>
    <t>államtitkár (kivéve közigazgatási államtitkár) (közigazgatási) államtitkárral azonos illetményre jogosult vezető (közigazgatási) államtitkári illetményhez kötött illetményre jogosult vezető MNB elnök béréhez kötött illetményre jogosult vezető képviselői tiszteletdíjhoz kötött illetményre jogosult vezetőosult vezető</t>
  </si>
  <si>
    <t>helyettes államtitkár helyettes államtitkárral azonos illetményre jogosult vezető helyettes államtitkári illetményhez kötött illetményre jogosult vezető</t>
  </si>
  <si>
    <t>főosztályvezető, főosztályvezető-helyettes, osztályvezető, ügykezelő osztályvezető, további vezető (Kttv. 236. § (5) bek.)</t>
  </si>
  <si>
    <t>főjegyző, jegyző, aljegyző, címzetes főjegyző, közös önkormányzati hivatal jegyzője</t>
  </si>
  <si>
    <t>NAV főigazgató, NAV szakfőigazgató, NAV főigazgató-helyettes, NAV igazgató, NAV igazgató-helyettes</t>
  </si>
  <si>
    <t>számvevő főigazgató, főtitkár, igazgató, Gazdasági Versenyhivatal elnöke, Gazdasági Versenyhivatal elnökhelyettese, főtitkára</t>
  </si>
  <si>
    <t>számvevő igazgató-helyettes, elnöki (alelnöki) főtanácsadó, Versenytanács tagja</t>
  </si>
  <si>
    <t>számvevő osztályvezető-főtanácsos, elnöki (alelnöki) tanácsadó, ellenőrzésvezető, főosztályvezető-helyettes, Gazdasági Versenyhivatal irodavezető, irodavezető-helyettes, csoportvezető</t>
  </si>
  <si>
    <t>fővárosi és megyei kormányhivatalt vezető kormánymegbízott, járási hivatal vezetője</t>
  </si>
  <si>
    <t>fővárosi és megyei kormányhivatal főigazgatója, igazgatója, járási hivatalvezető helyettese</t>
  </si>
  <si>
    <t>Kttv.136. § (1) bekezdés szerinti vezető</t>
  </si>
  <si>
    <t>Kttv.136. § (1) bekezdés szerinti vezető-helyettes</t>
  </si>
  <si>
    <t>Kttv. 136. § (3) bekezdés a) pontja szerinti vezető,  b) pontja szerinti vezető-helyettes, tankerületi központ kormánytisztviselő vezetője</t>
  </si>
  <si>
    <t>I.  besorolási osztály összesen</t>
  </si>
  <si>
    <t>II.  besorolási osztály összesen</t>
  </si>
  <si>
    <t>III.  besorolási osztály összesen</t>
  </si>
  <si>
    <t>vezető-kormányfőtanácsos, vezető-hivatalifőtanácsos, kormányhivatali kiemelt ügyintézői osztályba tartozó kormánytisztviselő</t>
  </si>
  <si>
    <t>kormány-főtanácsos, hivatali főtanácsos II., kormányhivatali felsőfokú végzettséggel rendelkező kormánytisztviselő</t>
  </si>
  <si>
    <t>hivatali főtanácsos I.</t>
  </si>
  <si>
    <t>vezető-kormánytanácsos, vezető-hivatalitanácsos, kormányhivatali érettségi végzettséggel rendelkező kormánytisztviselő</t>
  </si>
  <si>
    <t>kormánytanácsos, hivatalitanácsos, kormányhivatali kormányzati ügykezelő</t>
  </si>
  <si>
    <t>KÖZTISZTVISELŐK, KORMÁNYTISZTVISELŐK ÖSSZESEN (=01+…+25)</t>
  </si>
  <si>
    <t>igazgató (főigazgató), igazgatóhelyettes (főigazgató-helyettes)</t>
  </si>
  <si>
    <t>főosztályvezető, főosztályvezető-helyettes, osztályvezető, ügykezelő osztályvezető, további vezető</t>
  </si>
  <si>
    <t>főtanácsos, főmunkatárs, tanácsos, munkatárs</t>
  </si>
  <si>
    <t>"A", "B" fizetési  osztály összesen</t>
  </si>
  <si>
    <t>"C", "D" fizetési osztály  összesen</t>
  </si>
  <si>
    <t>"E"-"J"  fizetési  osztály  összesen</t>
  </si>
  <si>
    <t>kutató, felsőoktatásban oktató</t>
  </si>
  <si>
    <t>gyakornok (pedagógus)</t>
  </si>
  <si>
    <t>pedagógus I.</t>
  </si>
  <si>
    <t>pedagógus II.</t>
  </si>
  <si>
    <t>mesterpedagógus</t>
  </si>
  <si>
    <t>kutatótanár</t>
  </si>
  <si>
    <t>pedagógus (magasabb) vezetői megbízással</t>
  </si>
  <si>
    <t>KÖZALKALMAZOTTAK ÖSSZESEN (=27+...+39)</t>
  </si>
  <si>
    <t>Kúria bírája, Legfőbb  Ügyészség ügyésze</t>
  </si>
  <si>
    <t>ítélőtábla bírája, fellebbviteli főügyészség ügyésze</t>
  </si>
  <si>
    <t>törvényszék bírája, főügyészség ügyésze</t>
  </si>
  <si>
    <t>helyi bírósági bíró, helyi ügyészség ügyésze</t>
  </si>
  <si>
    <t>bírósági titkár, alügyész, igazságügyi szakértő</t>
  </si>
  <si>
    <t>bírósági fogalmazó, ügyészségi fogalmazó, szakértőjelölt</t>
  </si>
  <si>
    <t>szakirányú felsőfokú végzettségű tisztviselő és technikus</t>
  </si>
  <si>
    <t>nem szakirányú felsőfokú és középfokú végzettségű tisztviselő technikus és írnok</t>
  </si>
  <si>
    <t>vezető</t>
  </si>
  <si>
    <t>fizikai dolgozó, fizikai alkalmazott</t>
  </si>
  <si>
    <t>BÍRÁK, ÜGYÉSZEK, IGAZSÁGÜGYI ÉS ÜGYÉSZSÉGI ALKALMAZOTTAK ÖSSZESEN (=41+...+50)</t>
  </si>
  <si>
    <t>országos parancsnok, országos parancsnok-helyettes, NAV szakfőigazgató</t>
  </si>
  <si>
    <t>főosztályvezető, főosztályvezető-helyettes, igazgató, osztályvezető, NAV főigazgató, NAV főigazgató-helyettes, NAV igazgató-helyettes, főosztályvezetőnek minősülő vezető, NAV főigazgatónak minősülő vezető</t>
  </si>
  <si>
    <t>NAV főosztályvezető, főosztályvezető-helyettes, osztályvezető, főosztályvezető-helyettesnek minősülő vezető, NAV főigazgató-helyettesnek minősülő vezető, osztályvezetőnek minősülő vezető, NAV főosztályvezetőnek minősülő vezető, főosztályvezető-helyettesnek minősülő vezető</t>
  </si>
  <si>
    <t>RENDVÉDELMI SZERVEK ÖSSZESEN (=52+...+56)</t>
  </si>
  <si>
    <t>Főigazgató, igazgató, főosztályvezető, osztályvezető</t>
  </si>
  <si>
    <t>"A", "B" munkakör összesen</t>
  </si>
  <si>
    <t>"C", "D" munkakör  összesen</t>
  </si>
  <si>
    <t>"E", "F"  munkakör  összesen</t>
  </si>
  <si>
    <t>RENDVÉDELMI ALKALMAZOTTAK ÖSSZESEN (=58+...+61)</t>
  </si>
  <si>
    <t>Tábornokok, tisztek</t>
  </si>
  <si>
    <t>Zászlósok, altisztek</t>
  </si>
  <si>
    <t>Diplomáciai szolgálatot teljesítők</t>
  </si>
  <si>
    <t>Szerződéses legénységi állomány</t>
  </si>
  <si>
    <t>HONVÉDELMI MINISZTÉRIUM SZERVEI ÖSSZESEN (=63+...+66)</t>
  </si>
  <si>
    <t>Vezető</t>
  </si>
  <si>
    <t>Pedagógus</t>
  </si>
  <si>
    <t>HONVÉDELMI ALKALMAZOTTAK ÖSSZESEN (=68+...+72)</t>
  </si>
  <si>
    <t>vezető, igazgató, elnök, igazgató-helyettes, elnök-helyettes, hivatalvezető, hivatalvezető-helyettes, a költségvetési szerveknél foglalkoztatott egyéb munkavállaló (vezető)</t>
  </si>
  <si>
    <t>felsőfokú végzettségű, a költségvetési szerveknél foglalkoztatott egyéb munkavállaló  (nem vezető)</t>
  </si>
  <si>
    <t>középfokú végzettségű, a költségvetési szerveknél foglalkoztatott egyéb munkavállaló  (nem vezető)</t>
  </si>
  <si>
    <t>fizikai alkalmazott, a költségvetési szerveknél foglalkoztatott egyéb munkavállaló  (fizikai alkalmazott)</t>
  </si>
  <si>
    <t>ösztöndíjas foglalkoztatott</t>
  </si>
  <si>
    <t>közfoglalkoztatott</t>
  </si>
  <si>
    <t>Munka Törvénykönyve vezetőkre vonatkozó rendelkezései alapján foglalkoztatott vezető</t>
  </si>
  <si>
    <t>EGYÉB BÉRRENDSZER ÖSSZESEN (=74+…+80)</t>
  </si>
  <si>
    <t>országgyűlési képviselő</t>
  </si>
  <si>
    <t>köztársasági elnök</t>
  </si>
  <si>
    <t>alkotmánybíró</t>
  </si>
  <si>
    <t>Kúria elnöke, legfőbb ügyész</t>
  </si>
  <si>
    <t>alapvető jogok biztosa, helyettes biztos</t>
  </si>
  <si>
    <t>Állami Számvevőszék elnöke, alelnöke</t>
  </si>
  <si>
    <t>egyéb választott tisztségviselő (vezető)</t>
  </si>
  <si>
    <t>egyéb választott tisztségviselő (nem vezető)</t>
  </si>
  <si>
    <t>polgármester, főpolgármester</t>
  </si>
  <si>
    <t>helyi önkormányzati képviselő-testület tagja, megyei közgyűlés tagja</t>
  </si>
  <si>
    <t>alpolgármester, főpolgármester-helyettes, megyei közgyűlés elnöke, alelnöke</t>
  </si>
  <si>
    <t>VÁLASZTOTT TISZTSÉGVISELŐK ÖSSZESEN (=82+...+92)</t>
  </si>
  <si>
    <t>FOGLALKOZTATOTTAK ÖSSZESEN (=26+40+51+57+62+67+73+81+93)</t>
  </si>
  <si>
    <t>Nyitólétszám (az időszak első napján munkavégzésre irányuló jogviszonyban állók statisztikai állományi létszáma) (fő)</t>
  </si>
  <si>
    <t>96</t>
  </si>
  <si>
    <t>Munkajogi nyitólétszám (az időszak első napján munkaviszonyban állók létszáma) (fő)</t>
  </si>
  <si>
    <t>97</t>
  </si>
  <si>
    <t>Üres álláshelyek száma az időszak első napján</t>
  </si>
  <si>
    <t>98</t>
  </si>
  <si>
    <t>Tartósan (legalább három hónapja) üres álláshelyek száma az időszak első napján</t>
  </si>
  <si>
    <t>99</t>
  </si>
  <si>
    <t>Átlagos statisztikai állományi létszám (tényleges éves átlagos statisztikai állományi létszám) (fő)</t>
  </si>
  <si>
    <t>100</t>
  </si>
  <si>
    <t>az Európai Unió költségvetésében biztosított forrásból finanszírozott, határozott idejű jogviszony keretében foglalkoztatottak száma az időszak első napján</t>
  </si>
  <si>
    <t>101</t>
  </si>
  <si>
    <t>prémiumévek programról és a különleges foglalkoztatási állományról szóló 2004. évi CXXII. törvény alapján foglalkoztatott prémiumévesek száma az időszak első napján</t>
  </si>
  <si>
    <t>102</t>
  </si>
  <si>
    <t>prémiumévek programról és a különleges foglalkoztatási állományról szóló 2004. évi CXXII. törvény alapján foglalkoztatott különleges foglalkoztatási állományba helyezettek száma az időszak első napján</t>
  </si>
  <si>
    <t>103</t>
  </si>
  <si>
    <t>a Romák foglalkoztatása a közigazgatásban program keretében a Miniszterelnökségen és a minisztériumokban foglalkoztatottak száma az időszak első napján</t>
  </si>
  <si>
    <t>104</t>
  </si>
  <si>
    <t>ösztöndíjas foglalkoztatottak  száma az időszak első napján (Pftv, illetve Magyar Közigazgatási Ösztöndíjról szóló 228/2011. (X. 28.) Korm. rendelet)</t>
  </si>
  <si>
    <t>105</t>
  </si>
  <si>
    <t>munkaerőpiactól tartósan távol lévő személyek száma az időszak első napján</t>
  </si>
  <si>
    <t>09 - A létszám funkciócsoportonkénti megoszlása</t>
  </si>
  <si>
    <t>Vezetői létszám: középfokú végzettséggel</t>
  </si>
  <si>
    <t>Vezetői létszám: felsőfokú végzettséggel</t>
  </si>
  <si>
    <t>Vezetői létszám - Összesen</t>
  </si>
  <si>
    <t>Nem vezetői létszám: alapfokú végzettséggel</t>
  </si>
  <si>
    <t>Nem vezetői létszám: középfokú végzettséggel</t>
  </si>
  <si>
    <t>Nem vezetői létszám: felsőfokú végzettséggel</t>
  </si>
  <si>
    <t>Nem vezetői létszám - Összesen</t>
  </si>
  <si>
    <t>Létszám összesen</t>
  </si>
  <si>
    <t/>
  </si>
  <si>
    <t>Létszám funkciócsoportonkénti megoszlása</t>
  </si>
  <si>
    <t>I. funkció-csoport</t>
  </si>
  <si>
    <t>a) csoport</t>
  </si>
  <si>
    <t>b) csoport</t>
  </si>
  <si>
    <t>Összesen (01+02)</t>
  </si>
  <si>
    <t>II. funkció-csoport</t>
  </si>
  <si>
    <t>Humánpolitikai</t>
  </si>
  <si>
    <t>Gazdálkodási-költségvetési</t>
  </si>
  <si>
    <t>Jogi</t>
  </si>
  <si>
    <t>Nemzetközi</t>
  </si>
  <si>
    <t>Ellenőrzési</t>
  </si>
  <si>
    <t>Koordinációs</t>
  </si>
  <si>
    <t>Informatikai</t>
  </si>
  <si>
    <t>Kommunikációs</t>
  </si>
  <si>
    <t>Egyéb (…)</t>
  </si>
  <si>
    <t>Összesen (04+…+12)</t>
  </si>
  <si>
    <t>III. funkció-csoport</t>
  </si>
  <si>
    <t>Adminisztratív-titkársági (15+16+17)</t>
  </si>
  <si>
    <t>- I. csoport feladatait segítő</t>
  </si>
  <si>
    <t>- II. csoport feladatait segítő</t>
  </si>
  <si>
    <t>- III. csoport feladatait segítő</t>
  </si>
  <si>
    <t>Protokolláris</t>
  </si>
  <si>
    <t>Kézbesítési</t>
  </si>
  <si>
    <t>Szállítási</t>
  </si>
  <si>
    <t>Jóléti</t>
  </si>
  <si>
    <t>Üzemeltetési</t>
  </si>
  <si>
    <t>Rendészeti</t>
  </si>
  <si>
    <t>Raktározási</t>
  </si>
  <si>
    <t>Összesen (14+18+…+25)</t>
  </si>
  <si>
    <t>Összesen (03+13+26) = (28+32+48+56)</t>
  </si>
  <si>
    <t>A funkciócsoportokba sorolt létszámok megoszlása bérrendszerek szerint</t>
  </si>
  <si>
    <t>Köztisztviselők, kormánytisztviselők (29+30+31)</t>
  </si>
  <si>
    <t>I. funkció csoport</t>
  </si>
  <si>
    <t>II. funkció csoport</t>
  </si>
  <si>
    <t>III. funkció csoport</t>
  </si>
  <si>
    <t>Közalkalmazottak (33+34+35)</t>
  </si>
  <si>
    <t>Bírák, ügyészek, igazságügyi, ügyészségi alkalmazottak (37+38+39)</t>
  </si>
  <si>
    <t>Rendvédelmi szervek hivatásos állományú tagjai (41+42+43)</t>
  </si>
  <si>
    <t>Rendvédelmi alkalmazottak (45+46+47)</t>
  </si>
  <si>
    <t>Magyar Honvédség hivatásos állományú katonái (49+50+51)</t>
  </si>
  <si>
    <t>Honvédelmi alkamazottak (53+54+55)</t>
  </si>
  <si>
    <t>Munka Törvénykönyve hatálya alá tartozók (57+58+59)</t>
  </si>
  <si>
    <t>- ebből: közfoglalkoztatottak (61+62+63)</t>
  </si>
  <si>
    <t>Választott tisztségviselők (65+66+67)</t>
  </si>
  <si>
    <t>Megbízási szerződés alapján foglalkoztatottak (69+70+71)</t>
  </si>
  <si>
    <t>TECHAD2 - Technikai űrlap a támogatási adatokhoz</t>
  </si>
  <si>
    <t>Helyi önkormányzatok működésének általános támogatása (B111)</t>
  </si>
  <si>
    <t>Települési önkormányzatok egyes köznevelési feladatainak támogatása (B112)</t>
  </si>
  <si>
    <t>Települési önkormányzatok egyes szociális és gyermekjóléti feladatainak támogatása (B1131)</t>
  </si>
  <si>
    <t>Települési önkormányzatok gyermekétkeztetési feladatainak támogatása (B1132)</t>
  </si>
  <si>
    <t>Települési önkormányzatok kulturális feladatainak támogatása (B114)</t>
  </si>
  <si>
    <t>Települési önkormányzatok kulturális feladatainak kiegészítő támogatása (B114)</t>
  </si>
  <si>
    <t>Módosított  előirányzat</t>
  </si>
  <si>
    <t>Módosított előirányzat</t>
  </si>
  <si>
    <t>Eredeti előirányzat összesen</t>
  </si>
  <si>
    <t>Módosított előirányzat összesen</t>
  </si>
  <si>
    <t>Nyékládházi Polgármesteri Hivatal</t>
  </si>
  <si>
    <t>Nyékládházi Városgondnokság</t>
  </si>
  <si>
    <t>Furmann Imre Művelődési Ház és Könyvtár</t>
  </si>
  <si>
    <t>Nyékládházi Gondozási Központ</t>
  </si>
  <si>
    <t>Módosítás (+/-) 11/2020. (X.1.)</t>
  </si>
  <si>
    <t>Módosítás (+/-) XII.31</t>
  </si>
  <si>
    <t>Foglalkoztatottak személyi juttatásai (K11)</t>
  </si>
  <si>
    <t>Külső személyi juttatások  (K12)</t>
  </si>
  <si>
    <t>Személyi juttatások  (K1)</t>
  </si>
  <si>
    <t>Készletbeszerzés  (K31)</t>
  </si>
  <si>
    <t>Kommunikációs szolgáltatások(K32)</t>
  </si>
  <si>
    <t>Nyékládháza Város Önkormányzata</t>
  </si>
  <si>
    <t>Dargay Attila Óvoda és Bölcsöde</t>
  </si>
  <si>
    <t>Nyékládháza Város Önkormányzata Mind összesen</t>
  </si>
  <si>
    <t>Kiadási jogcímek</t>
  </si>
  <si>
    <t>Szolgáltatási kiadások  (K33)</t>
  </si>
  <si>
    <t>Kiküldetések, reklám- és propagandakiadások  (K34)</t>
  </si>
  <si>
    <t>Különféle befizetések és egyéb dologi kiadások  (K35)</t>
  </si>
  <si>
    <t>Dologi kiadások  (K3)</t>
  </si>
  <si>
    <t>Ellátottak pénzbeli juttatásai  (K4)</t>
  </si>
  <si>
    <t>Elvonások és befizetések  (K502)</t>
  </si>
  <si>
    <t>Egyéb működési célú kiadások  (K5)</t>
  </si>
  <si>
    <t>Beruházások  (K6)</t>
  </si>
  <si>
    <t>Felújítások  (K7)</t>
  </si>
  <si>
    <t>Költségvetési kiadások  (K1-K8)</t>
  </si>
  <si>
    <t>Belföldi finanszírozás kiadásai (K91)</t>
  </si>
  <si>
    <t>Finanszírozási kiadások  (K9)</t>
  </si>
  <si>
    <t>Kiadás Összesen</t>
  </si>
  <si>
    <t xml:space="preserve"> Kiadások</t>
  </si>
  <si>
    <t>4/2020. (II.27.) Önkormányzati rendelet 2. számú módosítása</t>
  </si>
  <si>
    <t>2/A melléklet</t>
  </si>
  <si>
    <t>2/B melléklet</t>
  </si>
  <si>
    <t>2/C melléklet</t>
  </si>
  <si>
    <t>2/D melléklet</t>
  </si>
  <si>
    <t>2/E melléklet</t>
  </si>
  <si>
    <t>2/F melléklet</t>
  </si>
  <si>
    <t>2 melléklet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</si>
</sst>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CE"/>
      <charset val="238"/>
    </font>
    <font>
      <b/>
      <sz val="16"/>
      <name val="Arial"/>
      <family val="2"/>
      <charset val="238"/>
    </font>
    <font>
      <sz val="10"/>
      <name val="Arial"/>
      <family val="2"/>
      <charset val="238"/>
    </font>
    <font>
      <sz val="10"/>
      <name val="MS Sans Serif"/>
      <charset val="238"/>
    </font>
    <font>
      <sz val="8.5"/>
      <name val="Arial"/>
      <family val="2"/>
      <charset val="238"/>
    </font>
    <font>
      <b/>
      <sz val="18"/>
      <name val="Arial"/>
      <family val="2"/>
      <charset val="238"/>
    </font>
    <font>
      <sz val="10"/>
      <color indexed="8"/>
      <name val="Arial"/>
      <family val="2"/>
      <charset val="238"/>
    </font>
    <font>
      <sz val="10"/>
      <color indexed="8"/>
      <name val="MS Sans Serif"/>
      <charset val="238"/>
    </font>
    <font>
      <sz val="10"/>
      <name val="Arial"/>
      <family val="2"/>
      <charset val="238"/>
    </font>
    <font>
      <sz val="10"/>
      <name val="Arial"/>
      <family val="2"/>
      <charset val="238"/>
    </font>
    <font>
      <sz val="18"/>
      <name val="Arial"/>
      <family val="2"/>
      <charset val="238"/>
    </font>
    <font>
      <sz val="10"/>
      <name val="Arial"/>
      <family val="2"/>
      <charset val="238"/>
    </font>
    <font>
      <sz val="12"/>
      <name val="Arial"/>
      <family val="2"/>
      <charset val="238"/>
    </font>
    <font>
      <sz val="10"/>
      <name val="Arial"/>
      <family val="2"/>
      <charset val="238"/>
    </font>
    <font>
      <b/>
      <sz val="10"/>
      <name val="Arial"/>
      <family val="2"/>
      <charset val="238"/>
    </font>
    <font>
      <b/>
      <sz val="10"/>
      <name val="Arial"/>
      <family val="2"/>
      <charset val="238"/>
    </font>
    <font>
      <b/>
      <sz val="10"/>
      <name val="Arial"/>
      <family val="2"/>
      <charset val="238"/>
    </font>
    <font>
      <sz val="10"/>
      <name val="Arial"/>
      <family val="2"/>
      <charset val="238"/>
    </font>
    <font>
      <sz val="10"/>
      <name val="Arial"/>
      <family val="2"/>
      <charset val="238"/>
    </font>
    <font>
      <sz val="12"/>
      <name val="Times New Roman"/>
      <family val="1"/>
      <charset val="238"/>
    </font>
    <font>
      <sz val="10"/>
      <name val="Times New Roman"/>
      <family val="1"/>
      <charset val="238"/>
    </font>
    <font>
      <b/>
      <sz val="10"/>
      <name val="Times New Roman"/>
      <family val="1"/>
      <charset val="238"/>
    </font>
    <font>
      <b/>
      <sz val="12"/>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8"/>
      </left>
      <right style="medium">
        <color indexed="8"/>
      </right>
      <top style="medium">
        <color indexed="8"/>
      </top>
      <bottom style="medium">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168">
    <xf numFmtId="0" fontId="0" fillId="0" borderId="0" xfId="0"/>
    <xf numFmtId="0" fontId="2" fillId="2" borderId="1" xfId="1" applyFont="1" applyFill="1" applyBorder="1"/>
    <xf numFmtId="0" fontId="2" fillId="2" borderId="2" xfId="1" applyFont="1" applyFill="1" applyBorder="1"/>
    <xf numFmtId="0" fontId="2" fillId="2" borderId="3" xfId="1" applyFont="1" applyFill="1" applyBorder="1"/>
    <xf numFmtId="0" fontId="2" fillId="0" borderId="0" xfId="1" applyFont="1"/>
    <xf numFmtId="0" fontId="3" fillId="0" borderId="0" xfId="1"/>
    <xf numFmtId="0" fontId="2" fillId="2" borderId="4" xfId="1" applyFont="1" applyFill="1" applyBorder="1"/>
    <xf numFmtId="0" fontId="2" fillId="2" borderId="0" xfId="1" applyFont="1" applyFill="1" applyBorder="1"/>
    <xf numFmtId="0" fontId="2" fillId="2" borderId="5" xfId="1" applyFont="1" applyFill="1" applyBorder="1"/>
    <xf numFmtId="0" fontId="2" fillId="2" borderId="6" xfId="1" applyFont="1" applyFill="1" applyBorder="1"/>
    <xf numFmtId="0" fontId="2" fillId="2" borderId="7" xfId="1" applyFont="1" applyFill="1" applyBorder="1"/>
    <xf numFmtId="0" fontId="2" fillId="2" borderId="8" xfId="1" applyFont="1" applyFill="1" applyBorder="1"/>
    <xf numFmtId="0" fontId="2" fillId="2" borderId="2" xfId="1" applyFont="1" applyFill="1" applyBorder="1" applyAlignment="1">
      <alignment horizontal="centerContinuous"/>
    </xf>
    <xf numFmtId="0" fontId="2" fillId="2" borderId="9" xfId="1" applyFont="1" applyFill="1" applyBorder="1"/>
    <xf numFmtId="0" fontId="2" fillId="2" borderId="10" xfId="1" applyFont="1" applyFill="1" applyBorder="1"/>
    <xf numFmtId="0" fontId="2" fillId="2" borderId="11" xfId="1" applyFont="1" applyFill="1" applyBorder="1"/>
    <xf numFmtId="0" fontId="2" fillId="2" borderId="12" xfId="1" applyFont="1" applyFill="1" applyBorder="1"/>
    <xf numFmtId="0" fontId="2" fillId="2" borderId="13" xfId="1" applyFont="1" applyFill="1" applyBorder="1"/>
    <xf numFmtId="0" fontId="4" fillId="2" borderId="12" xfId="1" applyFont="1" applyFill="1" applyBorder="1"/>
    <xf numFmtId="0" fontId="2" fillId="2" borderId="0" xfId="1" applyFont="1" applyFill="1" applyBorder="1" applyAlignment="1">
      <alignment horizontal="centerContinuous" vertical="top"/>
    </xf>
    <xf numFmtId="0" fontId="2" fillId="2" borderId="0" xfId="1" applyFont="1" applyFill="1" applyBorder="1" applyAlignment="1">
      <alignment vertical="top"/>
    </xf>
    <xf numFmtId="0" fontId="2" fillId="2" borderId="0" xfId="1" applyFont="1" applyFill="1" applyBorder="1" applyAlignment="1">
      <alignment horizontal="centerContinuous" vertical="top" wrapText="1"/>
    </xf>
    <xf numFmtId="0" fontId="2" fillId="0" borderId="0" xfId="1" applyFont="1" applyAlignment="1">
      <alignment horizontal="centerContinuous" vertical="top"/>
    </xf>
    <xf numFmtId="0" fontId="2" fillId="2" borderId="14" xfId="1" applyFont="1" applyFill="1" applyBorder="1"/>
    <xf numFmtId="0" fontId="2" fillId="2" borderId="15" xfId="1" applyFont="1" applyFill="1" applyBorder="1" applyAlignment="1">
      <alignment horizontal="centerContinuous" vertical="top"/>
    </xf>
    <xf numFmtId="0" fontId="2" fillId="2" borderId="15" xfId="1" applyFont="1" applyFill="1" applyBorder="1" applyAlignment="1">
      <alignment vertical="top"/>
    </xf>
    <xf numFmtId="0" fontId="2" fillId="2" borderId="15" xfId="1" applyFont="1" applyFill="1" applyBorder="1" applyAlignment="1">
      <alignment horizontal="centerContinuous" vertical="top" wrapText="1"/>
    </xf>
    <xf numFmtId="0" fontId="2" fillId="2" borderId="15" xfId="1" applyFont="1" applyFill="1" applyBorder="1"/>
    <xf numFmtId="0" fontId="2" fillId="2" borderId="16" xfId="1" applyFont="1" applyFill="1" applyBorder="1"/>
    <xf numFmtId="0" fontId="2" fillId="2" borderId="17" xfId="1" applyFont="1" applyFill="1" applyBorder="1"/>
    <xf numFmtId="0" fontId="2" fillId="2" borderId="0" xfId="1" applyFont="1" applyFill="1" applyBorder="1" applyAlignment="1">
      <alignment horizontal="centerContinuous"/>
    </xf>
    <xf numFmtId="0" fontId="2" fillId="2" borderId="5" xfId="1" applyFont="1" applyFill="1" applyBorder="1" applyAlignment="1">
      <alignment horizontal="centerContinuous"/>
    </xf>
    <xf numFmtId="0" fontId="2" fillId="0" borderId="0" xfId="1" applyFont="1" applyBorder="1"/>
    <xf numFmtId="0" fontId="3" fillId="0" borderId="0" xfId="1" applyBorder="1"/>
    <xf numFmtId="0" fontId="2" fillId="2" borderId="4" xfId="1" applyFont="1" applyFill="1" applyBorder="1" applyAlignment="1">
      <alignment horizontal="centerContinuous"/>
    </xf>
    <xf numFmtId="0" fontId="3" fillId="0" borderId="4" xfId="1" applyBorder="1"/>
    <xf numFmtId="0" fontId="2" fillId="2" borderId="0" xfId="1" applyFont="1" applyFill="1" applyBorder="1" applyAlignment="1"/>
    <xf numFmtId="0" fontId="2" fillId="2" borderId="0" xfId="1" applyFont="1" applyFill="1"/>
    <xf numFmtId="0" fontId="6" fillId="2" borderId="4" xfId="0" applyFont="1" applyFill="1" applyBorder="1"/>
    <xf numFmtId="0" fontId="6" fillId="2" borderId="0" xfId="0" applyFont="1" applyFill="1" applyBorder="1"/>
    <xf numFmtId="0" fontId="7" fillId="0" borderId="0" xfId="0" applyFont="1" applyBorder="1"/>
    <xf numFmtId="0" fontId="6" fillId="2" borderId="18" xfId="0" applyFont="1" applyFill="1" applyBorder="1"/>
    <xf numFmtId="0" fontId="7" fillId="0" borderId="18" xfId="0" applyFont="1" applyBorder="1"/>
    <xf numFmtId="0" fontId="6" fillId="2" borderId="5" xfId="0" applyFont="1" applyFill="1" applyBorder="1"/>
    <xf numFmtId="0" fontId="6" fillId="0" borderId="0" xfId="0" applyFont="1"/>
    <xf numFmtId="0" fontId="7" fillId="0" borderId="0" xfId="0" applyFont="1"/>
    <xf numFmtId="0" fontId="6" fillId="2" borderId="13" xfId="0" applyFont="1" applyFill="1" applyBorder="1"/>
    <xf numFmtId="0" fontId="8" fillId="0" borderId="0" xfId="0" applyFont="1" applyAlignment="1">
      <alignment horizontal="left" vertical="top" wrapText="1"/>
    </xf>
    <xf numFmtId="0" fontId="9" fillId="0" borderId="0" xfId="0" applyFont="1" applyAlignment="1">
      <alignment horizontal="center" vertical="top" wrapText="1"/>
    </xf>
    <xf numFmtId="0" fontId="12" fillId="3" borderId="0" xfId="0" applyFont="1" applyFill="1" applyAlignment="1">
      <alignment horizontal="center" vertical="top" wrapText="1"/>
    </xf>
    <xf numFmtId="3" fontId="13" fillId="0" borderId="0" xfId="0" applyNumberFormat="1" applyFont="1" applyAlignment="1">
      <alignment horizontal="right" vertical="top" wrapText="1"/>
    </xf>
    <xf numFmtId="0" fontId="14" fillId="0" borderId="0" xfId="0" applyFont="1" applyAlignment="1">
      <alignment horizontal="center" vertical="top" wrapText="1"/>
    </xf>
    <xf numFmtId="0" fontId="15" fillId="0" borderId="0" xfId="0" applyFont="1" applyAlignment="1">
      <alignment horizontal="left" vertical="top" wrapText="1"/>
    </xf>
    <xf numFmtId="3" fontId="16" fillId="0" borderId="0" xfId="0" applyNumberFormat="1" applyFont="1" applyAlignment="1">
      <alignment horizontal="right" vertical="top" wrapText="1"/>
    </xf>
    <xf numFmtId="0" fontId="17" fillId="0" borderId="0" xfId="0" applyFont="1" applyAlignment="1">
      <alignment horizontal="center" vertical="top" wrapText="1"/>
    </xf>
    <xf numFmtId="0" fontId="18" fillId="0" borderId="0" xfId="0" applyFont="1" applyAlignment="1">
      <alignment horizontal="left" vertical="top" wrapText="1"/>
    </xf>
    <xf numFmtId="0" fontId="19" fillId="3" borderId="0" xfId="0" applyFont="1" applyFill="1" applyAlignment="1">
      <alignment horizontal="center" vertical="top" wrapText="1"/>
    </xf>
    <xf numFmtId="0" fontId="20" fillId="0" borderId="18" xfId="0" applyFont="1" applyBorder="1" applyAlignment="1">
      <alignment horizontal="left" vertical="center" wrapText="1"/>
    </xf>
    <xf numFmtId="3" fontId="20" fillId="0" borderId="18" xfId="0" applyNumberFormat="1" applyFont="1" applyBorder="1" applyAlignment="1">
      <alignment horizontal="right" vertical="center" wrapText="1"/>
    </xf>
    <xf numFmtId="3" fontId="20" fillId="0" borderId="18" xfId="0" applyNumberFormat="1" applyFont="1" applyBorder="1" applyAlignment="1">
      <alignment vertical="center"/>
    </xf>
    <xf numFmtId="0" fontId="21" fillId="0" borderId="18" xfId="0" applyFont="1" applyBorder="1" applyAlignment="1">
      <alignment horizontal="left" vertical="center" wrapText="1"/>
    </xf>
    <xf numFmtId="3" fontId="21" fillId="0" borderId="18" xfId="0" applyNumberFormat="1" applyFont="1" applyBorder="1" applyAlignment="1">
      <alignment horizontal="right" vertical="center" wrapText="1"/>
    </xf>
    <xf numFmtId="3" fontId="20" fillId="0" borderId="18" xfId="0" applyNumberFormat="1" applyFont="1" applyBorder="1" applyAlignment="1">
      <alignment vertical="center" wrapText="1"/>
    </xf>
    <xf numFmtId="3" fontId="20" fillId="0" borderId="19" xfId="0" applyNumberFormat="1" applyFont="1" applyBorder="1" applyAlignment="1">
      <alignment vertical="center" wrapText="1"/>
    </xf>
    <xf numFmtId="3" fontId="20" fillId="0" borderId="19" xfId="0" applyNumberFormat="1" applyFont="1" applyBorder="1" applyAlignment="1">
      <alignment vertical="center"/>
    </xf>
    <xf numFmtId="3" fontId="20" fillId="0" borderId="20" xfId="0" applyNumberFormat="1" applyFont="1" applyBorder="1" applyAlignment="1">
      <alignment vertical="center" wrapText="1"/>
    </xf>
    <xf numFmtId="3" fontId="20" fillId="0" borderId="20" xfId="0" applyNumberFormat="1" applyFont="1" applyBorder="1" applyAlignment="1">
      <alignment vertical="center"/>
    </xf>
    <xf numFmtId="3" fontId="21" fillId="0" borderId="21" xfId="0" applyNumberFormat="1" applyFont="1" applyBorder="1" applyAlignment="1">
      <alignment vertical="center" wrapText="1"/>
    </xf>
    <xf numFmtId="3" fontId="21" fillId="0" borderId="18" xfId="0" applyNumberFormat="1" applyFont="1" applyBorder="1" applyAlignment="1">
      <alignment vertical="center" wrapText="1"/>
    </xf>
    <xf numFmtId="3" fontId="20" fillId="0" borderId="19" xfId="0" applyNumberFormat="1" applyFont="1" applyBorder="1" applyAlignment="1">
      <alignment horizontal="right" vertical="center" wrapText="1"/>
    </xf>
    <xf numFmtId="3" fontId="21" fillId="0" borderId="21" xfId="0" applyNumberFormat="1" applyFont="1" applyBorder="1" applyAlignment="1">
      <alignment horizontal="right" vertical="center" wrapText="1"/>
    </xf>
    <xf numFmtId="3" fontId="20" fillId="0" borderId="20" xfId="0" applyNumberFormat="1" applyFont="1" applyBorder="1" applyAlignment="1">
      <alignment horizontal="right" vertical="center" wrapText="1"/>
    </xf>
    <xf numFmtId="0" fontId="19" fillId="3" borderId="22" xfId="0" applyFont="1" applyFill="1" applyBorder="1" applyAlignment="1">
      <alignment horizontal="center" vertical="top" wrapText="1"/>
    </xf>
    <xf numFmtId="0" fontId="20" fillId="0" borderId="0" xfId="0" applyFont="1" applyAlignment="1">
      <alignment horizontal="center" vertical="top" wrapText="1"/>
    </xf>
    <xf numFmtId="0" fontId="20" fillId="0" borderId="0" xfId="0" applyFont="1"/>
    <xf numFmtId="0" fontId="21" fillId="0" borderId="0" xfId="0" applyFont="1" applyAlignment="1">
      <alignment horizontal="center" vertical="top"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19" fillId="3" borderId="19" xfId="0" applyFont="1" applyFill="1" applyBorder="1" applyAlignment="1">
      <alignment horizontal="center" vertical="top" wrapText="1"/>
    </xf>
    <xf numFmtId="0" fontId="20" fillId="0" borderId="18" xfId="0" applyFont="1" applyBorder="1" applyAlignment="1">
      <alignment vertical="center"/>
    </xf>
    <xf numFmtId="0" fontId="20" fillId="0" borderId="20" xfId="0" applyFont="1" applyBorder="1" applyAlignment="1">
      <alignment vertical="center"/>
    </xf>
    <xf numFmtId="0" fontId="21" fillId="0" borderId="21" xfId="0" applyFont="1" applyBorder="1" applyAlignment="1">
      <alignment horizontal="left" vertical="center" wrapText="1"/>
    </xf>
    <xf numFmtId="3" fontId="21" fillId="0" borderId="21" xfId="0" applyNumberFormat="1" applyFont="1" applyBorder="1" applyAlignment="1">
      <alignment vertical="center"/>
    </xf>
    <xf numFmtId="3" fontId="21" fillId="0" borderId="18" xfId="0" applyNumberFormat="1" applyFont="1" applyBorder="1" applyAlignment="1">
      <alignment vertical="center"/>
    </xf>
    <xf numFmtId="0" fontId="22" fillId="3" borderId="0" xfId="0" applyFont="1" applyFill="1" applyAlignment="1">
      <alignment vertical="top" wrapText="1"/>
    </xf>
    <xf numFmtId="0" fontId="21" fillId="0" borderId="0" xfId="0" applyFont="1"/>
    <xf numFmtId="3" fontId="20" fillId="0" borderId="23" xfId="0" applyNumberFormat="1" applyFont="1" applyBorder="1" applyAlignment="1">
      <alignment vertical="center"/>
    </xf>
    <xf numFmtId="3" fontId="20" fillId="0" borderId="24" xfId="0" applyNumberFormat="1" applyFont="1" applyBorder="1" applyAlignment="1">
      <alignment vertical="center"/>
    </xf>
    <xf numFmtId="3" fontId="21" fillId="0" borderId="23" xfId="0" applyNumberFormat="1" applyFont="1" applyBorder="1" applyAlignment="1">
      <alignment vertical="center"/>
    </xf>
    <xf numFmtId="3" fontId="21" fillId="0" borderId="24" xfId="0" applyNumberFormat="1" applyFont="1" applyBorder="1" applyAlignment="1">
      <alignment vertical="center"/>
    </xf>
    <xf numFmtId="3" fontId="21" fillId="0" borderId="25" xfId="0" applyNumberFormat="1" applyFont="1" applyBorder="1" applyAlignment="1">
      <alignment vertical="center" wrapText="1"/>
    </xf>
    <xf numFmtId="3" fontId="21" fillId="0" borderId="23" xfId="0" applyNumberFormat="1" applyFont="1" applyBorder="1" applyAlignment="1">
      <alignment horizontal="right" vertical="center" wrapText="1"/>
    </xf>
    <xf numFmtId="3" fontId="21" fillId="0" borderId="24" xfId="0" applyNumberFormat="1" applyFont="1" applyBorder="1" applyAlignment="1">
      <alignment horizontal="right" vertical="center" wrapText="1"/>
    </xf>
    <xf numFmtId="0" fontId="20" fillId="0" borderId="19" xfId="0" applyFont="1" applyBorder="1" applyAlignment="1">
      <alignment vertical="center"/>
    </xf>
    <xf numFmtId="0" fontId="21" fillId="0" borderId="24" xfId="0" applyFont="1" applyBorder="1" applyAlignment="1">
      <alignment horizontal="left" vertical="center" wrapText="1"/>
    </xf>
    <xf numFmtId="0" fontId="21" fillId="0" borderId="26" xfId="0" applyFont="1" applyBorder="1" applyAlignment="1">
      <alignment horizontal="center" vertical="top" wrapText="1"/>
    </xf>
    <xf numFmtId="0" fontId="21" fillId="0" borderId="23" xfId="0" applyFont="1" applyBorder="1" applyAlignment="1">
      <alignment horizontal="left" vertical="center" wrapText="1"/>
    </xf>
    <xf numFmtId="0" fontId="20" fillId="0" borderId="26" xfId="0" applyFont="1" applyBorder="1"/>
    <xf numFmtId="0" fontId="20" fillId="0" borderId="26" xfId="0" applyFont="1" applyBorder="1" applyAlignment="1">
      <alignment horizontal="center" vertical="top" wrapText="1"/>
    </xf>
    <xf numFmtId="0" fontId="20" fillId="0" borderId="23" xfId="0" applyFont="1" applyBorder="1" applyAlignment="1">
      <alignment horizontal="left" vertical="center" wrapText="1"/>
    </xf>
    <xf numFmtId="3" fontId="20" fillId="0" borderId="23" xfId="0" applyNumberFormat="1" applyFont="1" applyBorder="1" applyAlignment="1">
      <alignment horizontal="right" vertical="center" wrapText="1"/>
    </xf>
    <xf numFmtId="0" fontId="21" fillId="0" borderId="26" xfId="0" applyFont="1" applyBorder="1"/>
    <xf numFmtId="0" fontId="21" fillId="0" borderId="7" xfId="0" applyFont="1" applyBorder="1" applyAlignment="1">
      <alignment horizontal="center" vertical="top" wrapText="1"/>
    </xf>
    <xf numFmtId="0" fontId="21" fillId="0" borderId="7" xfId="0" applyFont="1" applyBorder="1"/>
    <xf numFmtId="3" fontId="20" fillId="0" borderId="23" xfId="0" applyNumberFormat="1" applyFont="1" applyBorder="1" applyAlignment="1">
      <alignment vertical="center" wrapText="1"/>
    </xf>
    <xf numFmtId="0" fontId="20" fillId="0" borderId="23" xfId="0" applyFont="1" applyBorder="1" applyAlignment="1">
      <alignment vertical="center"/>
    </xf>
    <xf numFmtId="0" fontId="20" fillId="0" borderId="7" xfId="0" applyFont="1" applyBorder="1"/>
    <xf numFmtId="3" fontId="21" fillId="0" borderId="23" xfId="0" applyNumberFormat="1" applyFont="1" applyBorder="1" applyAlignment="1">
      <alignment vertical="center" wrapText="1"/>
    </xf>
    <xf numFmtId="3" fontId="21" fillId="0" borderId="24" xfId="0" applyNumberFormat="1" applyFont="1" applyBorder="1" applyAlignment="1">
      <alignment vertical="center" wrapText="1"/>
    </xf>
    <xf numFmtId="0" fontId="20" fillId="0" borderId="7" xfId="0" applyFont="1" applyBorder="1" applyAlignment="1">
      <alignment horizontal="center" vertical="top" wrapText="1"/>
    </xf>
    <xf numFmtId="0" fontId="20" fillId="0" borderId="24" xfId="0" applyFont="1" applyBorder="1" applyAlignment="1">
      <alignment horizontal="left" vertical="center" wrapText="1"/>
    </xf>
    <xf numFmtId="3" fontId="20" fillId="0" borderId="24" xfId="0" applyNumberFormat="1" applyFont="1" applyBorder="1" applyAlignment="1">
      <alignment horizontal="right" vertical="center" wrapText="1"/>
    </xf>
    <xf numFmtId="3" fontId="20" fillId="0" borderId="24" xfId="0" applyNumberFormat="1" applyFont="1" applyBorder="1" applyAlignment="1">
      <alignment vertical="center" wrapText="1"/>
    </xf>
    <xf numFmtId="0" fontId="20" fillId="0" borderId="24" xfId="0" applyFont="1" applyBorder="1" applyAlignment="1">
      <alignment vertical="center"/>
    </xf>
    <xf numFmtId="0" fontId="19" fillId="3" borderId="12" xfId="0" applyFont="1" applyFill="1" applyBorder="1" applyAlignment="1">
      <alignment horizontal="center" vertical="top" wrapText="1"/>
    </xf>
    <xf numFmtId="3" fontId="20" fillId="0" borderId="27" xfId="0" applyNumberFormat="1" applyFont="1" applyBorder="1" applyAlignment="1">
      <alignment vertical="center"/>
    </xf>
    <xf numFmtId="3" fontId="20" fillId="0" borderId="9" xfId="0" applyNumberFormat="1" applyFont="1" applyBorder="1" applyAlignment="1">
      <alignment vertical="center"/>
    </xf>
    <xf numFmtId="3" fontId="21" fillId="0" borderId="28" xfId="0" applyNumberFormat="1" applyFont="1" applyBorder="1" applyAlignment="1">
      <alignment vertical="center"/>
    </xf>
    <xf numFmtId="3" fontId="20" fillId="0" borderId="14" xfId="0" applyNumberFormat="1" applyFont="1" applyBorder="1" applyAlignment="1">
      <alignment vertical="center"/>
    </xf>
    <xf numFmtId="3" fontId="21" fillId="0" borderId="27" xfId="0" applyNumberFormat="1" applyFont="1" applyBorder="1" applyAlignment="1">
      <alignment vertical="center"/>
    </xf>
    <xf numFmtId="3" fontId="21" fillId="0" borderId="27" xfId="0" applyNumberFormat="1" applyFont="1" applyBorder="1" applyAlignment="1">
      <alignment horizontal="right" vertical="center" wrapText="1"/>
    </xf>
    <xf numFmtId="3" fontId="21" fillId="0" borderId="29" xfId="0" applyNumberFormat="1" applyFont="1" applyBorder="1" applyAlignment="1">
      <alignment vertical="center"/>
    </xf>
    <xf numFmtId="3" fontId="21" fillId="0" borderId="30" xfId="0" applyNumberFormat="1" applyFont="1" applyBorder="1" applyAlignment="1">
      <alignment vertical="center"/>
    </xf>
    <xf numFmtId="3" fontId="20" fillId="0" borderId="30" xfId="0" applyNumberFormat="1" applyFont="1" applyBorder="1" applyAlignment="1">
      <alignment vertical="center"/>
    </xf>
    <xf numFmtId="3" fontId="20" fillId="0" borderId="29" xfId="0" applyNumberFormat="1" applyFont="1" applyBorder="1" applyAlignment="1">
      <alignment vertical="center"/>
    </xf>
    <xf numFmtId="3" fontId="21" fillId="0" borderId="30" xfId="0" applyNumberFormat="1" applyFont="1" applyBorder="1" applyAlignment="1">
      <alignment horizontal="right" vertical="center" wrapText="1"/>
    </xf>
    <xf numFmtId="0" fontId="20" fillId="0" borderId="0" xfId="0" applyFont="1" applyBorder="1"/>
    <xf numFmtId="0" fontId="21" fillId="0" borderId="0" xfId="0" applyFont="1" applyBorder="1"/>
    <xf numFmtId="0" fontId="0" fillId="0" borderId="0" xfId="0" applyBorder="1"/>
    <xf numFmtId="0" fontId="20" fillId="0" borderId="12" xfId="0" applyFont="1" applyBorder="1"/>
    <xf numFmtId="0" fontId="21" fillId="0" borderId="12" xfId="0" applyFont="1" applyBorder="1"/>
    <xf numFmtId="0" fontId="0" fillId="0" borderId="12" xfId="0" applyBorder="1"/>
    <xf numFmtId="0" fontId="21" fillId="0" borderId="18" xfId="0" applyFont="1" applyBorder="1" applyAlignment="1">
      <alignment vertical="center"/>
    </xf>
    <xf numFmtId="0" fontId="21" fillId="0" borderId="25" xfId="0" applyFont="1" applyBorder="1" applyAlignment="1">
      <alignment horizontal="left" vertical="center" wrapText="1"/>
    </xf>
    <xf numFmtId="3" fontId="21" fillId="0" borderId="25" xfId="0" applyNumberFormat="1" applyFont="1" applyBorder="1" applyAlignment="1">
      <alignment horizontal="right" vertical="center" wrapText="1"/>
    </xf>
    <xf numFmtId="0" fontId="21" fillId="0" borderId="18" xfId="0" applyFont="1" applyFill="1" applyBorder="1" applyAlignment="1">
      <alignment horizontal="left" vertical="center" wrapText="1"/>
    </xf>
    <xf numFmtId="0" fontId="0" fillId="0" borderId="18" xfId="0" applyBorder="1"/>
    <xf numFmtId="3" fontId="21" fillId="0" borderId="18" xfId="0" applyNumberFormat="1" applyFont="1" applyBorder="1"/>
    <xf numFmtId="3" fontId="21" fillId="0" borderId="25" xfId="0" applyNumberFormat="1" applyFont="1" applyBorder="1" applyAlignment="1">
      <alignment vertical="center"/>
    </xf>
    <xf numFmtId="3" fontId="21" fillId="0" borderId="22" xfId="0" applyNumberFormat="1" applyFont="1" applyBorder="1" applyAlignment="1">
      <alignment horizontal="right" vertical="center" wrapText="1"/>
    </xf>
    <xf numFmtId="3" fontId="21" fillId="0" borderId="12" xfId="0" applyNumberFormat="1" applyFont="1" applyBorder="1" applyAlignment="1">
      <alignment horizontal="right" vertical="center" wrapText="1"/>
    </xf>
    <xf numFmtId="3" fontId="21" fillId="0" borderId="31" xfId="0" applyNumberFormat="1" applyFont="1" applyBorder="1" applyAlignment="1">
      <alignment vertical="center"/>
    </xf>
    <xf numFmtId="3" fontId="21" fillId="0" borderId="0" xfId="0" applyNumberFormat="1" applyFont="1" applyBorder="1" applyAlignment="1">
      <alignment horizontal="right" vertical="center" wrapText="1"/>
    </xf>
    <xf numFmtId="0" fontId="20" fillId="0" borderId="0" xfId="0" applyFont="1" applyBorder="1" applyAlignment="1">
      <alignment horizontal="right" vertical="center" wrapText="1"/>
    </xf>
    <xf numFmtId="0" fontId="22" fillId="4" borderId="0" xfId="0" applyFont="1" applyFill="1" applyAlignment="1">
      <alignment vertical="top" wrapText="1"/>
    </xf>
    <xf numFmtId="0" fontId="2" fillId="2" borderId="0" xfId="1" applyFont="1" applyFill="1" applyBorder="1" applyAlignment="1">
      <alignment horizontal="center" vertical="top"/>
    </xf>
    <xf numFmtId="0" fontId="2" fillId="2" borderId="0" xfId="1" applyFont="1" applyFill="1" applyBorder="1" applyAlignment="1">
      <alignment horizontal="center" vertical="center"/>
    </xf>
    <xf numFmtId="0" fontId="2" fillId="2" borderId="0" xfId="1" applyFont="1" applyFill="1" applyBorder="1" applyAlignment="1">
      <alignment horizontal="center"/>
    </xf>
    <xf numFmtId="0" fontId="2" fillId="2" borderId="5" xfId="1" applyFont="1" applyFill="1" applyBorder="1" applyAlignment="1">
      <alignment horizontal="center"/>
    </xf>
    <xf numFmtId="0" fontId="8" fillId="0" borderId="0" xfId="0" applyFont="1" applyAlignment="1">
      <alignment horizontal="left" vertical="top" wrapText="1"/>
    </xf>
    <xf numFmtId="0" fontId="2" fillId="2" borderId="0" xfId="1" applyFont="1" applyFill="1" applyBorder="1" applyAlignment="1">
      <alignment horizontal="left" vertical="center"/>
    </xf>
    <xf numFmtId="0" fontId="9" fillId="0" borderId="0" xfId="0" applyFont="1" applyAlignment="1">
      <alignment horizontal="center" vertical="top" wrapText="1"/>
    </xf>
    <xf numFmtId="0" fontId="11" fillId="0" borderId="32" xfId="0" applyFont="1" applyBorder="1" applyAlignment="1">
      <alignment horizontal="center" vertical="top" wrapText="1"/>
    </xf>
    <xf numFmtId="0" fontId="2" fillId="2" borderId="33" xfId="1" applyFont="1" applyFill="1" applyBorder="1" applyAlignment="1">
      <alignment horizontal="center"/>
    </xf>
    <xf numFmtId="0" fontId="2" fillId="2" borderId="34" xfId="1" applyFont="1" applyFill="1" applyBorder="1" applyAlignment="1">
      <alignment horizontal="center"/>
    </xf>
    <xf numFmtId="0" fontId="10" fillId="0" borderId="0" xfId="0" applyFont="1" applyAlignment="1">
      <alignment horizontal="center" vertical="center" wrapText="1"/>
    </xf>
    <xf numFmtId="0" fontId="1" fillId="2" borderId="0" xfId="1" applyFont="1" applyFill="1" applyBorder="1" applyAlignment="1">
      <alignment horizontal="center" vertical="center"/>
    </xf>
    <xf numFmtId="0" fontId="1" fillId="2" borderId="5" xfId="1" applyFont="1" applyFill="1" applyBorder="1" applyAlignment="1">
      <alignment horizontal="center" vertical="center"/>
    </xf>
    <xf numFmtId="0" fontId="2" fillId="2" borderId="0" xfId="1" applyFont="1" applyFill="1" applyBorder="1" applyAlignment="1">
      <alignment horizontal="left" vertical="top" wrapText="1"/>
    </xf>
    <xf numFmtId="0" fontId="5" fillId="2" borderId="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0" fontId="12" fillId="3" borderId="0" xfId="0" applyFont="1" applyFill="1" applyAlignment="1">
      <alignment horizontal="center" vertical="top" wrapText="1"/>
    </xf>
    <xf numFmtId="0" fontId="0" fillId="0" borderId="0" xfId="0"/>
    <xf numFmtId="0" fontId="20" fillId="0" borderId="0" xfId="0" applyFont="1" applyAlignment="1">
      <alignment horizontal="center"/>
    </xf>
    <xf numFmtId="0" fontId="20" fillId="0" borderId="13" xfId="0" applyFont="1" applyBorder="1" applyAlignment="1">
      <alignment horizontal="center"/>
    </xf>
    <xf numFmtId="0" fontId="21" fillId="4" borderId="18" xfId="0" applyFont="1" applyFill="1" applyBorder="1" applyAlignment="1">
      <alignment horizontal="center"/>
    </xf>
    <xf numFmtId="0" fontId="19" fillId="4" borderId="0" xfId="0" applyFont="1" applyFill="1" applyAlignment="1">
      <alignment horizontal="center" vertical="top" wrapText="1"/>
    </xf>
  </cellXfs>
  <cellStyles count="2">
    <cellStyle name="Normál" xfId="0" builtinId="0"/>
    <cellStyle name="Normá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C0C0C0"/>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0"/>
  <sheetViews>
    <sheetView showGridLines="0" zoomScaleNormal="100" workbookViewId="0">
      <selection activeCell="A60" sqref="A60:AF60"/>
    </sheetView>
  </sheetViews>
  <sheetFormatPr defaultColWidth="3.28515625" defaultRowHeight="12.75" x14ac:dyDescent="0.2"/>
  <cols>
    <col min="1" max="1" width="3.85546875" style="5" customWidth="1"/>
    <col min="2" max="2" width="4.28515625" style="5" customWidth="1"/>
    <col min="3" max="32" width="3.28515625" style="5" customWidth="1"/>
    <col min="33" max="33" width="4.5703125" style="5" customWidth="1"/>
    <col min="34" max="16384" width="3.28515625" style="5"/>
  </cols>
  <sheetData>
    <row r="1" spans="1:48" ht="21.75" customHeight="1" thickBo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c r="AG1" s="4"/>
      <c r="AH1" s="4"/>
      <c r="AI1" s="4"/>
      <c r="AJ1" s="4"/>
      <c r="AK1" s="4"/>
      <c r="AL1" s="4"/>
      <c r="AM1" s="4"/>
      <c r="AN1" s="4"/>
      <c r="AO1" s="4"/>
      <c r="AP1" s="4"/>
      <c r="AQ1" s="4"/>
      <c r="AR1" s="4"/>
      <c r="AS1" s="4"/>
      <c r="AT1" s="4"/>
      <c r="AU1" s="4"/>
      <c r="AV1" s="4"/>
    </row>
    <row r="2" spans="1:48" x14ac:dyDescent="0.2">
      <c r="A2" s="6"/>
      <c r="B2" s="1" t="s">
        <v>33</v>
      </c>
      <c r="C2" s="2"/>
      <c r="D2" s="2"/>
      <c r="E2" s="2"/>
      <c r="F2" s="2"/>
      <c r="G2" s="2"/>
      <c r="H2" s="2"/>
      <c r="I2" s="2"/>
      <c r="J2" s="2"/>
      <c r="K2" s="2"/>
      <c r="L2" s="2"/>
      <c r="M2" s="3"/>
      <c r="N2" s="7"/>
      <c r="O2" s="7"/>
      <c r="P2" s="7"/>
      <c r="Q2" s="7"/>
      <c r="R2" s="7"/>
      <c r="S2" s="7"/>
      <c r="T2" s="1" t="s">
        <v>1</v>
      </c>
      <c r="U2" s="2"/>
      <c r="V2" s="2"/>
      <c r="W2" s="2"/>
      <c r="X2" s="2"/>
      <c r="Y2" s="2"/>
      <c r="Z2" s="2"/>
      <c r="AA2" s="2"/>
      <c r="AB2" s="2"/>
      <c r="AC2" s="2"/>
      <c r="AD2" s="2"/>
      <c r="AE2" s="3"/>
      <c r="AF2" s="8"/>
      <c r="AG2" s="4"/>
      <c r="AH2" s="4"/>
      <c r="AI2" s="4"/>
      <c r="AJ2" s="4"/>
      <c r="AK2" s="4"/>
      <c r="AL2" s="4"/>
      <c r="AM2" s="4"/>
      <c r="AN2" s="4"/>
      <c r="AO2" s="4"/>
      <c r="AP2" s="4"/>
      <c r="AQ2" s="4"/>
      <c r="AR2" s="4"/>
      <c r="AS2" s="4"/>
      <c r="AT2" s="4"/>
      <c r="AU2" s="4"/>
      <c r="AV2" s="4"/>
    </row>
    <row r="3" spans="1:48" x14ac:dyDescent="0.2">
      <c r="A3" s="6"/>
      <c r="B3" s="6"/>
      <c r="C3" s="7"/>
      <c r="D3" s="7"/>
      <c r="E3" s="7"/>
      <c r="F3" s="7"/>
      <c r="G3" s="7"/>
      <c r="H3" s="7"/>
      <c r="I3" s="7"/>
      <c r="J3" s="7"/>
      <c r="K3" s="7"/>
      <c r="L3" s="7"/>
      <c r="M3" s="8"/>
      <c r="N3" s="7"/>
      <c r="O3" s="7"/>
      <c r="P3" s="7"/>
      <c r="Q3" s="7"/>
      <c r="R3" s="7"/>
      <c r="S3" s="7"/>
      <c r="T3" s="6"/>
      <c r="U3" s="7"/>
      <c r="V3" s="7"/>
      <c r="W3" s="7"/>
      <c r="X3" s="7"/>
      <c r="Y3" s="7"/>
      <c r="Z3" s="7"/>
      <c r="AA3" s="7"/>
      <c r="AB3" s="7"/>
      <c r="AC3" s="7"/>
      <c r="AD3" s="7"/>
      <c r="AE3" s="8"/>
      <c r="AF3" s="8"/>
      <c r="AG3" s="4"/>
      <c r="AH3" s="4"/>
      <c r="AI3" s="4"/>
      <c r="AJ3" s="4"/>
      <c r="AK3" s="4"/>
      <c r="AL3" s="4"/>
      <c r="AM3" s="4"/>
      <c r="AN3" s="4"/>
      <c r="AO3" s="4"/>
      <c r="AP3" s="4"/>
      <c r="AQ3" s="4"/>
      <c r="AR3" s="4"/>
      <c r="AS3" s="4"/>
      <c r="AT3" s="4"/>
      <c r="AU3" s="4"/>
      <c r="AV3" s="4"/>
    </row>
    <row r="4" spans="1:48" x14ac:dyDescent="0.2">
      <c r="A4" s="6"/>
      <c r="B4" s="6" t="s">
        <v>2</v>
      </c>
      <c r="C4" s="7"/>
      <c r="D4" s="7"/>
      <c r="E4" s="7"/>
      <c r="F4" s="7"/>
      <c r="G4" s="7"/>
      <c r="H4" s="7"/>
      <c r="I4" s="7"/>
      <c r="J4" s="7"/>
      <c r="K4" s="7"/>
      <c r="L4" s="7"/>
      <c r="M4" s="8"/>
      <c r="N4" s="7"/>
      <c r="O4" s="7"/>
      <c r="P4" s="7"/>
      <c r="Q4" s="7"/>
      <c r="R4" s="7"/>
      <c r="S4" s="7"/>
      <c r="T4" s="6" t="s">
        <v>2</v>
      </c>
      <c r="U4" s="7"/>
      <c r="V4" s="7"/>
      <c r="W4" s="7"/>
      <c r="X4" s="7"/>
      <c r="Y4" s="7"/>
      <c r="Z4" s="7"/>
      <c r="AA4" s="7"/>
      <c r="AB4" s="7"/>
      <c r="AC4" s="7"/>
      <c r="AD4" s="7"/>
      <c r="AE4" s="8"/>
      <c r="AF4" s="8"/>
      <c r="AG4" s="4"/>
      <c r="AH4" s="4"/>
      <c r="AI4" s="4"/>
      <c r="AJ4" s="4"/>
      <c r="AK4" s="4"/>
      <c r="AL4" s="4"/>
      <c r="AM4" s="4"/>
      <c r="AN4" s="4"/>
      <c r="AO4" s="4"/>
      <c r="AP4" s="4"/>
      <c r="AQ4" s="4"/>
      <c r="AR4" s="4"/>
      <c r="AS4" s="4"/>
      <c r="AT4" s="4"/>
      <c r="AU4" s="4"/>
      <c r="AV4" s="4"/>
    </row>
    <row r="5" spans="1:48" x14ac:dyDescent="0.2">
      <c r="A5" s="6"/>
      <c r="B5" s="6" t="s">
        <v>2</v>
      </c>
      <c r="C5" s="7"/>
      <c r="D5" s="7"/>
      <c r="E5" s="7"/>
      <c r="F5" s="7"/>
      <c r="G5" s="7"/>
      <c r="H5" s="7"/>
      <c r="I5" s="7"/>
      <c r="J5" s="7"/>
      <c r="K5" s="7"/>
      <c r="L5" s="7"/>
      <c r="M5" s="8"/>
      <c r="N5" s="7"/>
      <c r="O5" s="7"/>
      <c r="P5" s="7"/>
      <c r="Q5" s="7"/>
      <c r="R5" s="7"/>
      <c r="S5" s="7"/>
      <c r="T5" s="6" t="s">
        <v>2</v>
      </c>
      <c r="U5" s="7"/>
      <c r="V5" s="7"/>
      <c r="W5" s="7"/>
      <c r="X5" s="7"/>
      <c r="Y5" s="7"/>
      <c r="Z5" s="7"/>
      <c r="AA5" s="7"/>
      <c r="AB5" s="7"/>
      <c r="AC5" s="7"/>
      <c r="AD5" s="7"/>
      <c r="AE5" s="8"/>
      <c r="AF5" s="8"/>
      <c r="AG5" s="4"/>
      <c r="AH5" s="4"/>
      <c r="AI5" s="4"/>
      <c r="AJ5" s="4"/>
      <c r="AK5" s="4"/>
      <c r="AL5" s="4"/>
      <c r="AM5" s="4"/>
      <c r="AN5" s="4"/>
      <c r="AO5" s="4"/>
      <c r="AP5" s="4"/>
      <c r="AQ5" s="4"/>
      <c r="AR5" s="4"/>
      <c r="AS5" s="4"/>
      <c r="AT5" s="4"/>
      <c r="AU5" s="4"/>
      <c r="AV5" s="4"/>
    </row>
    <row r="6" spans="1:48" x14ac:dyDescent="0.2">
      <c r="A6" s="6"/>
      <c r="B6" s="6" t="s">
        <v>2</v>
      </c>
      <c r="C6" s="7"/>
      <c r="D6" s="7"/>
      <c r="E6" s="7"/>
      <c r="F6" s="7"/>
      <c r="G6" s="7"/>
      <c r="H6" s="7"/>
      <c r="I6" s="7"/>
      <c r="J6" s="7"/>
      <c r="K6" s="7"/>
      <c r="L6" s="7"/>
      <c r="M6" s="8"/>
      <c r="N6" s="7"/>
      <c r="O6" s="7"/>
      <c r="P6" s="7"/>
      <c r="Q6" s="7"/>
      <c r="R6" s="7"/>
      <c r="S6" s="7"/>
      <c r="T6" s="6" t="s">
        <v>2</v>
      </c>
      <c r="U6" s="7"/>
      <c r="V6" s="7"/>
      <c r="W6" s="7"/>
      <c r="X6" s="7"/>
      <c r="Y6" s="7"/>
      <c r="Z6" s="7"/>
      <c r="AA6" s="7"/>
      <c r="AB6" s="7"/>
      <c r="AC6" s="7"/>
      <c r="AD6" s="7"/>
      <c r="AE6" s="8"/>
      <c r="AF6" s="8"/>
      <c r="AG6" s="4"/>
      <c r="AH6" s="4"/>
      <c r="AI6" s="4"/>
      <c r="AJ6" s="4"/>
      <c r="AK6" s="4"/>
      <c r="AL6" s="4"/>
      <c r="AM6" s="4"/>
      <c r="AN6" s="4"/>
      <c r="AO6" s="4"/>
      <c r="AP6" s="4"/>
      <c r="AQ6" s="4"/>
      <c r="AR6" s="4"/>
      <c r="AS6" s="4"/>
      <c r="AT6" s="4"/>
      <c r="AU6" s="4"/>
      <c r="AV6" s="4"/>
    </row>
    <row r="7" spans="1:48" ht="13.5" thickBot="1" x14ac:dyDescent="0.25">
      <c r="A7" s="6"/>
      <c r="B7" s="9"/>
      <c r="C7" s="10"/>
      <c r="D7" s="10"/>
      <c r="E7" s="10"/>
      <c r="F7" s="10"/>
      <c r="G7" s="10"/>
      <c r="H7" s="10"/>
      <c r="I7" s="10"/>
      <c r="J7" s="10"/>
      <c r="K7" s="10"/>
      <c r="L7" s="10"/>
      <c r="M7" s="11"/>
      <c r="N7" s="7"/>
      <c r="O7" s="7"/>
      <c r="P7" s="7"/>
      <c r="Q7" s="7"/>
      <c r="R7" s="7"/>
      <c r="S7" s="7"/>
      <c r="T7" s="9"/>
      <c r="U7" s="10"/>
      <c r="V7" s="10"/>
      <c r="W7" s="10"/>
      <c r="X7" s="10"/>
      <c r="Y7" s="10"/>
      <c r="Z7" s="10"/>
      <c r="AA7" s="10"/>
      <c r="AB7" s="10"/>
      <c r="AC7" s="10"/>
      <c r="AD7" s="10"/>
      <c r="AE7" s="11"/>
      <c r="AF7" s="8"/>
      <c r="AG7" s="4"/>
      <c r="AH7" s="4"/>
      <c r="AI7" s="4"/>
      <c r="AJ7" s="4"/>
      <c r="AK7" s="4"/>
      <c r="AL7" s="4"/>
      <c r="AM7" s="4"/>
      <c r="AN7" s="4"/>
      <c r="AO7" s="4"/>
      <c r="AP7" s="4"/>
      <c r="AQ7" s="4"/>
      <c r="AR7" s="4"/>
      <c r="AS7" s="4"/>
      <c r="AT7" s="4"/>
      <c r="AU7" s="4"/>
      <c r="AV7" s="4"/>
    </row>
    <row r="8" spans="1:48" ht="21" customHeight="1" thickBot="1" x14ac:dyDescent="0.2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8"/>
      <c r="AG8" s="4"/>
      <c r="AH8" s="4"/>
      <c r="AI8" s="4"/>
      <c r="AJ8" s="4"/>
      <c r="AK8" s="4"/>
      <c r="AL8" s="4"/>
      <c r="AM8" s="4"/>
      <c r="AN8" s="4"/>
      <c r="AO8" s="4"/>
      <c r="AP8" s="4"/>
      <c r="AQ8" s="4"/>
      <c r="AR8" s="4"/>
      <c r="AS8" s="4"/>
      <c r="AT8" s="4"/>
      <c r="AU8" s="4"/>
      <c r="AV8" s="4"/>
    </row>
    <row r="9" spans="1:48" x14ac:dyDescent="0.2">
      <c r="A9" s="6"/>
      <c r="B9" s="1"/>
      <c r="C9" s="12" t="s">
        <v>3</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3"/>
      <c r="AF9" s="8"/>
      <c r="AG9" s="4"/>
      <c r="AH9" s="4"/>
      <c r="AI9" s="4"/>
      <c r="AJ9" s="4"/>
      <c r="AK9" s="4"/>
      <c r="AL9" s="4"/>
      <c r="AM9" s="4"/>
      <c r="AN9" s="4"/>
      <c r="AO9" s="4"/>
      <c r="AP9" s="4"/>
      <c r="AQ9" s="4"/>
      <c r="AR9" s="4"/>
      <c r="AS9" s="4"/>
      <c r="AT9" s="4"/>
      <c r="AU9" s="4"/>
      <c r="AV9" s="4"/>
    </row>
    <row r="10" spans="1:48" ht="13.5" thickBot="1" x14ac:dyDescent="0.25">
      <c r="A10" s="6"/>
      <c r="B10" s="6"/>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5"/>
      <c r="AE10" s="8"/>
      <c r="AF10" s="8"/>
      <c r="AG10" s="4"/>
      <c r="AH10" s="4"/>
      <c r="AI10" s="4"/>
      <c r="AJ10" s="4"/>
      <c r="AK10" s="4"/>
      <c r="AL10" s="4"/>
      <c r="AM10" s="4"/>
      <c r="AN10" s="4"/>
      <c r="AO10" s="4"/>
      <c r="AP10" s="4"/>
      <c r="AQ10" s="4"/>
      <c r="AR10" s="4"/>
      <c r="AS10" s="4"/>
      <c r="AT10" s="4"/>
      <c r="AU10" s="4"/>
      <c r="AV10" s="4"/>
    </row>
    <row r="11" spans="1:48" ht="13.5" thickBot="1" x14ac:dyDescent="0.25">
      <c r="A11" s="6"/>
      <c r="B11" s="6"/>
      <c r="C11" s="16"/>
      <c r="D11" s="152" t="s">
        <v>34</v>
      </c>
      <c r="E11" s="153"/>
      <c r="F11" s="153"/>
      <c r="G11" s="153"/>
      <c r="H11" s="153"/>
      <c r="I11" s="154"/>
      <c r="J11" s="7"/>
      <c r="K11" s="152" t="s">
        <v>35</v>
      </c>
      <c r="L11" s="153"/>
      <c r="M11" s="153"/>
      <c r="N11" s="154"/>
      <c r="O11" s="7"/>
      <c r="P11" s="152" t="s">
        <v>36</v>
      </c>
      <c r="Q11" s="154"/>
      <c r="R11" s="7"/>
      <c r="S11" s="152" t="s">
        <v>37</v>
      </c>
      <c r="T11" s="153"/>
      <c r="U11" s="153"/>
      <c r="V11" s="154"/>
      <c r="W11" s="7"/>
      <c r="X11" s="152" t="s">
        <v>38</v>
      </c>
      <c r="Y11" s="153"/>
      <c r="Z11" s="153"/>
      <c r="AA11" s="153"/>
      <c r="AB11" s="153"/>
      <c r="AC11" s="154"/>
      <c r="AD11" s="17"/>
      <c r="AE11" s="8"/>
      <c r="AF11" s="8"/>
      <c r="AG11" s="4"/>
      <c r="AH11" s="4"/>
      <c r="AI11" s="4"/>
      <c r="AJ11" s="4"/>
      <c r="AK11" s="4"/>
      <c r="AL11" s="4"/>
      <c r="AM11" s="4"/>
      <c r="AN11" s="4"/>
      <c r="AO11" s="4"/>
      <c r="AP11" s="4"/>
      <c r="AQ11" s="4"/>
      <c r="AR11" s="4"/>
      <c r="AS11" s="4"/>
      <c r="AT11" s="4"/>
      <c r="AU11" s="4"/>
      <c r="AV11" s="4"/>
    </row>
    <row r="12" spans="1:48" x14ac:dyDescent="0.2">
      <c r="A12" s="6"/>
      <c r="B12" s="6"/>
      <c r="C12" s="18"/>
      <c r="D12" s="19" t="s">
        <v>0</v>
      </c>
      <c r="E12" s="19"/>
      <c r="F12" s="19"/>
      <c r="G12" s="19"/>
      <c r="H12" s="19"/>
      <c r="I12" s="19"/>
      <c r="J12" s="20"/>
      <c r="K12" s="19" t="s">
        <v>21</v>
      </c>
      <c r="L12" s="19"/>
      <c r="M12" s="19"/>
      <c r="N12" s="19"/>
      <c r="O12" s="20"/>
      <c r="P12" s="21" t="s">
        <v>22</v>
      </c>
      <c r="Q12" s="21"/>
      <c r="R12" s="20"/>
      <c r="S12" s="21" t="s">
        <v>18</v>
      </c>
      <c r="T12" s="21"/>
      <c r="U12" s="21"/>
      <c r="V12" s="21"/>
      <c r="W12" s="20"/>
      <c r="X12" s="19" t="s">
        <v>20</v>
      </c>
      <c r="Y12" s="22"/>
      <c r="Z12" s="19"/>
      <c r="AA12" s="19"/>
      <c r="AB12" s="19"/>
      <c r="AC12" s="19"/>
      <c r="AD12" s="17"/>
      <c r="AE12" s="8"/>
      <c r="AF12" s="8"/>
      <c r="AG12" s="4"/>
      <c r="AH12" s="4"/>
      <c r="AI12" s="4"/>
      <c r="AJ12" s="4"/>
      <c r="AK12" s="4"/>
      <c r="AL12" s="4"/>
      <c r="AM12" s="4"/>
      <c r="AN12" s="4"/>
      <c r="AO12" s="4"/>
      <c r="AP12" s="4"/>
      <c r="AQ12" s="4"/>
      <c r="AR12" s="4"/>
      <c r="AS12" s="4"/>
      <c r="AT12" s="4"/>
      <c r="AU12" s="4"/>
      <c r="AV12" s="4"/>
    </row>
    <row r="13" spans="1:48" x14ac:dyDescent="0.2">
      <c r="A13" s="6"/>
      <c r="B13" s="6"/>
      <c r="C13" s="23"/>
      <c r="D13" s="24" t="s">
        <v>4</v>
      </c>
      <c r="E13" s="24" t="s">
        <v>4</v>
      </c>
      <c r="F13" s="24"/>
      <c r="G13" s="24" t="s">
        <v>4</v>
      </c>
      <c r="H13" s="24"/>
      <c r="I13" s="24" t="s">
        <v>4</v>
      </c>
      <c r="J13" s="25" t="s">
        <v>4</v>
      </c>
      <c r="K13" s="24" t="s">
        <v>4</v>
      </c>
      <c r="L13" s="24" t="s">
        <v>4</v>
      </c>
      <c r="M13" s="24"/>
      <c r="N13" s="24"/>
      <c r="O13" s="25"/>
      <c r="P13" s="26"/>
      <c r="Q13" s="26"/>
      <c r="R13" s="25"/>
      <c r="S13" s="26"/>
      <c r="T13" s="26"/>
      <c r="U13" s="26"/>
      <c r="V13" s="26"/>
      <c r="W13" s="25"/>
      <c r="X13" s="27"/>
      <c r="Y13" s="24"/>
      <c r="Z13" s="24"/>
      <c r="AA13" s="24"/>
      <c r="AB13" s="24"/>
      <c r="AC13" s="24"/>
      <c r="AD13" s="28"/>
      <c r="AE13" s="8"/>
      <c r="AF13" s="8"/>
      <c r="AG13" s="4"/>
      <c r="AH13" s="4"/>
      <c r="AI13" s="4"/>
      <c r="AJ13" s="4"/>
      <c r="AK13" s="4"/>
      <c r="AL13" s="4"/>
      <c r="AM13" s="4"/>
      <c r="AN13" s="4"/>
      <c r="AO13" s="4"/>
      <c r="AP13" s="4"/>
      <c r="AQ13" s="4"/>
      <c r="AR13" s="4"/>
      <c r="AS13" s="4"/>
      <c r="AT13" s="4"/>
      <c r="AU13" s="4"/>
      <c r="AV13" s="4"/>
    </row>
    <row r="14" spans="1:48" ht="19.5" customHeight="1" x14ac:dyDescent="0.2">
      <c r="A14" s="6"/>
      <c r="B14" s="6"/>
      <c r="C14" s="7" t="s">
        <v>5</v>
      </c>
      <c r="D14" s="19"/>
      <c r="E14" s="19"/>
      <c r="F14" s="19"/>
      <c r="G14" s="19"/>
      <c r="H14" s="19"/>
      <c r="I14" s="19"/>
      <c r="J14" s="20"/>
      <c r="K14" s="19"/>
      <c r="L14" s="19"/>
      <c r="M14" s="19"/>
      <c r="N14" s="19"/>
      <c r="O14" s="20"/>
      <c r="P14" s="21"/>
      <c r="Q14" s="21"/>
      <c r="R14" s="20"/>
      <c r="S14" s="21"/>
      <c r="T14" s="21"/>
      <c r="U14" s="21"/>
      <c r="V14" s="21"/>
      <c r="W14" s="20"/>
      <c r="X14" s="7"/>
      <c r="Y14" s="19"/>
      <c r="Z14" s="19"/>
      <c r="AA14" s="19"/>
      <c r="AB14" s="19"/>
      <c r="AC14" s="19"/>
      <c r="AD14" s="7"/>
      <c r="AE14" s="8"/>
      <c r="AF14" s="8"/>
      <c r="AG14" s="4"/>
      <c r="AH14" s="4"/>
      <c r="AI14" s="4"/>
      <c r="AJ14" s="4"/>
      <c r="AK14" s="4"/>
      <c r="AL14" s="4"/>
      <c r="AM14" s="4"/>
      <c r="AN14" s="4"/>
      <c r="AO14" s="4"/>
      <c r="AP14" s="4"/>
      <c r="AQ14" s="4"/>
      <c r="AR14" s="4"/>
      <c r="AS14" s="4"/>
      <c r="AT14" s="4"/>
      <c r="AU14" s="4"/>
      <c r="AV14" s="4"/>
    </row>
    <row r="15" spans="1:48" x14ac:dyDescent="0.2">
      <c r="A15" s="6"/>
      <c r="B15" s="6"/>
      <c r="C15" s="149" t="s">
        <v>27</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8"/>
      <c r="AF15" s="8"/>
      <c r="AG15" s="4"/>
      <c r="AH15" s="4"/>
      <c r="AI15" s="4"/>
      <c r="AJ15" s="4"/>
      <c r="AK15" s="4"/>
      <c r="AL15" s="4"/>
      <c r="AM15" s="4"/>
      <c r="AN15" s="4"/>
      <c r="AO15" s="4"/>
      <c r="AP15" s="4"/>
      <c r="AQ15" s="4"/>
      <c r="AR15" s="4"/>
      <c r="AS15" s="4"/>
      <c r="AT15" s="4"/>
      <c r="AU15" s="4"/>
      <c r="AV15" s="4"/>
    </row>
    <row r="16" spans="1:48" x14ac:dyDescent="0.2">
      <c r="A16" s="6"/>
      <c r="B16" s="6"/>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8"/>
      <c r="AF16" s="29"/>
      <c r="AG16" s="4"/>
      <c r="AH16" s="4"/>
      <c r="AI16" s="4"/>
      <c r="AJ16" s="4"/>
      <c r="AK16" s="4"/>
      <c r="AL16" s="4"/>
      <c r="AM16" s="4"/>
      <c r="AN16" s="4"/>
      <c r="AO16" s="4"/>
      <c r="AP16" s="4"/>
      <c r="AQ16" s="4"/>
      <c r="AR16" s="4"/>
      <c r="AS16" s="4"/>
      <c r="AT16" s="4"/>
      <c r="AU16" s="4"/>
      <c r="AV16" s="4"/>
    </row>
    <row r="17" spans="1:48" x14ac:dyDescent="0.2">
      <c r="A17" s="6"/>
      <c r="B17" s="6"/>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8"/>
      <c r="AF17" s="29"/>
      <c r="AG17" s="4"/>
      <c r="AH17" s="4"/>
      <c r="AI17" s="4"/>
      <c r="AJ17" s="4"/>
      <c r="AK17" s="4"/>
      <c r="AL17" s="4"/>
      <c r="AM17" s="4"/>
      <c r="AN17" s="4"/>
      <c r="AO17" s="4"/>
      <c r="AP17" s="4"/>
      <c r="AQ17" s="4"/>
      <c r="AR17" s="4"/>
      <c r="AS17" s="4"/>
      <c r="AT17" s="4"/>
      <c r="AU17" s="4"/>
      <c r="AV17" s="4"/>
    </row>
    <row r="18" spans="1:48" ht="13.5" thickBot="1" x14ac:dyDescent="0.25">
      <c r="A18" s="6"/>
      <c r="B18" s="6"/>
      <c r="C18" s="149" t="s">
        <v>28</v>
      </c>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8"/>
      <c r="AF18" s="29"/>
      <c r="AG18" s="4"/>
      <c r="AH18" s="4"/>
      <c r="AI18" s="4"/>
      <c r="AJ18" s="4"/>
      <c r="AK18" s="4"/>
      <c r="AL18" s="4"/>
      <c r="AM18" s="4"/>
      <c r="AN18" s="4"/>
      <c r="AO18" s="4"/>
      <c r="AP18" s="4"/>
      <c r="AQ18" s="4"/>
      <c r="AR18" s="4"/>
      <c r="AS18" s="4"/>
      <c r="AT18" s="4"/>
      <c r="AU18" s="4"/>
      <c r="AV18" s="4"/>
    </row>
    <row r="19" spans="1:48" ht="6" customHeight="1" x14ac:dyDescent="0.2">
      <c r="A19" s="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3"/>
      <c r="AG19" s="4"/>
      <c r="AH19" s="4"/>
      <c r="AI19" s="4"/>
      <c r="AJ19" s="4"/>
      <c r="AK19" s="4"/>
      <c r="AL19" s="4"/>
      <c r="AM19" s="4"/>
      <c r="AN19" s="4"/>
      <c r="AO19" s="4"/>
      <c r="AP19" s="4"/>
      <c r="AQ19" s="4"/>
      <c r="AR19" s="4"/>
      <c r="AS19" s="4"/>
      <c r="AT19" s="4"/>
      <c r="AU19" s="4"/>
      <c r="AV19" s="4"/>
    </row>
    <row r="20" spans="1:48" ht="6" customHeight="1" x14ac:dyDescent="0.2">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8"/>
      <c r="AG20" s="4"/>
      <c r="AH20" s="4"/>
      <c r="AI20" s="4"/>
      <c r="AJ20" s="4"/>
      <c r="AK20" s="4"/>
      <c r="AL20" s="4"/>
      <c r="AM20" s="4"/>
      <c r="AN20" s="4"/>
      <c r="AO20" s="4"/>
      <c r="AP20" s="4"/>
      <c r="AQ20" s="4"/>
      <c r="AR20" s="4"/>
      <c r="AS20" s="4"/>
      <c r="AT20" s="4"/>
      <c r="AU20" s="4"/>
      <c r="AV20" s="4"/>
    </row>
    <row r="21" spans="1:48" ht="6" customHeight="1" x14ac:dyDescent="0.2">
      <c r="A21" s="6"/>
      <c r="B21" s="7"/>
      <c r="C21" s="7"/>
      <c r="D21" s="7"/>
      <c r="E21" s="7"/>
      <c r="F21" s="7"/>
      <c r="G21" s="7"/>
      <c r="H21" s="7"/>
      <c r="I21" s="7"/>
      <c r="J21" s="7"/>
      <c r="K21" s="7"/>
      <c r="L21" s="7" t="s">
        <v>4</v>
      </c>
      <c r="M21" s="7"/>
      <c r="N21" s="7"/>
      <c r="O21" s="7"/>
      <c r="P21" s="7"/>
      <c r="Q21" s="7"/>
      <c r="R21" s="7"/>
      <c r="S21" s="7"/>
      <c r="T21" s="7"/>
      <c r="U21" s="7"/>
      <c r="V21" s="7"/>
      <c r="W21" s="7"/>
      <c r="X21" s="7"/>
      <c r="Y21" s="7"/>
      <c r="Z21" s="7"/>
      <c r="AA21" s="7"/>
      <c r="AB21" s="7"/>
      <c r="AC21" s="7"/>
      <c r="AD21" s="7"/>
      <c r="AE21" s="7"/>
      <c r="AF21" s="8"/>
      <c r="AG21" s="4"/>
      <c r="AH21" s="4"/>
      <c r="AI21" s="4"/>
      <c r="AJ21" s="4"/>
      <c r="AK21" s="4"/>
      <c r="AL21" s="4"/>
      <c r="AM21" s="4"/>
      <c r="AN21" s="4"/>
      <c r="AO21" s="4"/>
      <c r="AP21" s="4"/>
      <c r="AQ21" s="4"/>
      <c r="AR21" s="4"/>
      <c r="AS21" s="4"/>
      <c r="AT21" s="4"/>
      <c r="AU21" s="4"/>
      <c r="AV21" s="4"/>
    </row>
    <row r="22" spans="1:48" ht="6" customHeight="1" x14ac:dyDescent="0.2">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8"/>
      <c r="AG22" s="4"/>
      <c r="AH22" s="4"/>
      <c r="AI22" s="4"/>
      <c r="AJ22" s="4"/>
      <c r="AK22" s="4"/>
      <c r="AL22" s="4"/>
      <c r="AM22" s="4"/>
      <c r="AN22" s="4"/>
      <c r="AO22" s="4"/>
      <c r="AP22" s="4"/>
      <c r="AQ22" s="4"/>
      <c r="AR22" s="4"/>
      <c r="AS22" s="4"/>
      <c r="AT22" s="4"/>
      <c r="AU22" s="4"/>
      <c r="AV22" s="4"/>
    </row>
    <row r="23" spans="1:48" ht="24" customHeight="1" x14ac:dyDescent="0.2">
      <c r="A23" s="155" t="s">
        <v>29</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7"/>
      <c r="AG23" s="4"/>
      <c r="AH23" s="4"/>
      <c r="AI23" s="4"/>
      <c r="AJ23" s="4"/>
      <c r="AK23" s="4"/>
      <c r="AL23" s="4"/>
      <c r="AM23" s="4"/>
      <c r="AN23" s="4"/>
      <c r="AO23" s="4"/>
      <c r="AP23" s="4"/>
      <c r="AQ23" s="4"/>
      <c r="AR23" s="4"/>
      <c r="AS23" s="4"/>
      <c r="AT23" s="4"/>
      <c r="AU23" s="4"/>
      <c r="AV23" s="4"/>
    </row>
    <row r="24" spans="1:48" ht="12.75" customHeight="1" x14ac:dyDescent="0.2">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8"/>
      <c r="AG24" s="4"/>
      <c r="AH24" s="4"/>
      <c r="AI24" s="4"/>
      <c r="AJ24" s="4"/>
      <c r="AK24" s="4"/>
      <c r="AL24" s="4"/>
      <c r="AM24" s="4"/>
      <c r="AN24" s="4"/>
      <c r="AO24" s="4"/>
      <c r="AP24" s="4"/>
      <c r="AQ24" s="4"/>
      <c r="AR24" s="4"/>
      <c r="AS24" s="4"/>
      <c r="AT24" s="4"/>
      <c r="AU24" s="4"/>
      <c r="AV24" s="4"/>
    </row>
    <row r="25" spans="1:48" ht="12.75" customHeight="1" x14ac:dyDescent="0.2">
      <c r="A25" s="155" t="s">
        <v>30</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60"/>
      <c r="AG25" s="4"/>
      <c r="AH25" s="4"/>
      <c r="AI25" s="4"/>
      <c r="AJ25" s="4"/>
      <c r="AK25" s="4"/>
      <c r="AL25" s="4"/>
      <c r="AM25" s="4"/>
      <c r="AN25" s="4"/>
      <c r="AO25" s="4"/>
      <c r="AP25" s="4"/>
      <c r="AQ25" s="4"/>
      <c r="AR25" s="4"/>
      <c r="AS25" s="4"/>
      <c r="AT25" s="4"/>
      <c r="AU25" s="4"/>
      <c r="AV25" s="4"/>
    </row>
    <row r="26" spans="1:48" ht="19.5" customHeight="1" x14ac:dyDescent="0.2">
      <c r="A26" s="161"/>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60"/>
      <c r="AG26" s="4"/>
      <c r="AH26" s="4"/>
      <c r="AI26" s="4"/>
      <c r="AJ26" s="4"/>
      <c r="AK26" s="4"/>
      <c r="AL26" s="4"/>
      <c r="AM26" s="4"/>
      <c r="AN26" s="4"/>
      <c r="AO26" s="4"/>
      <c r="AP26" s="4"/>
      <c r="AQ26" s="4"/>
      <c r="AR26" s="4"/>
      <c r="AS26" s="4"/>
      <c r="AT26" s="4"/>
      <c r="AU26" s="4"/>
      <c r="AV26" s="4"/>
    </row>
    <row r="27" spans="1:48" ht="19.5" customHeight="1" x14ac:dyDescent="0.2">
      <c r="A27" s="161"/>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60"/>
      <c r="AG27" s="4"/>
      <c r="AH27" s="4"/>
      <c r="AI27" s="4"/>
      <c r="AJ27" s="4"/>
      <c r="AK27" s="4"/>
      <c r="AL27" s="4"/>
      <c r="AM27" s="4"/>
      <c r="AN27" s="4"/>
      <c r="AO27" s="4"/>
      <c r="AP27" s="4"/>
      <c r="AQ27" s="4"/>
      <c r="AR27" s="4"/>
      <c r="AS27" s="4"/>
      <c r="AT27" s="4"/>
      <c r="AU27" s="4"/>
      <c r="AV27" s="4"/>
    </row>
    <row r="28" spans="1:48" s="33" customFormat="1" ht="19.5" customHeight="1" x14ac:dyDescent="0.2">
      <c r="A28" s="161"/>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60"/>
      <c r="AG28" s="32"/>
      <c r="AH28" s="32"/>
      <c r="AI28" s="32"/>
      <c r="AJ28" s="32"/>
      <c r="AK28" s="32"/>
      <c r="AL28" s="32"/>
      <c r="AM28" s="32"/>
      <c r="AN28" s="32"/>
      <c r="AO28" s="32"/>
      <c r="AP28" s="32"/>
      <c r="AQ28" s="32"/>
      <c r="AR28" s="32"/>
      <c r="AS28" s="32"/>
      <c r="AT28" s="32"/>
      <c r="AU28" s="32"/>
      <c r="AV28" s="32"/>
    </row>
    <row r="29" spans="1:48" s="33" customFormat="1" x14ac:dyDescent="0.2">
      <c r="A29" s="34"/>
      <c r="B29" s="30"/>
      <c r="C29" s="30"/>
      <c r="D29" s="30"/>
      <c r="E29" s="30"/>
      <c r="F29" s="30"/>
      <c r="G29" s="30"/>
      <c r="H29" s="30"/>
      <c r="I29" s="30"/>
      <c r="J29" s="147"/>
      <c r="K29" s="147"/>
      <c r="L29" s="147"/>
      <c r="M29" s="147"/>
      <c r="N29" s="147"/>
      <c r="O29" s="147"/>
      <c r="P29" s="147"/>
      <c r="Q29" s="147"/>
      <c r="R29" s="147"/>
      <c r="S29" s="147"/>
      <c r="T29" s="147"/>
      <c r="U29" s="147"/>
      <c r="V29" s="147"/>
      <c r="W29" s="30"/>
      <c r="X29" s="30"/>
      <c r="Y29" s="30"/>
      <c r="Z29" s="30"/>
      <c r="AA29" s="30"/>
      <c r="AB29" s="30"/>
      <c r="AC29" s="30"/>
      <c r="AD29" s="30"/>
      <c r="AE29" s="30"/>
      <c r="AF29" s="31"/>
      <c r="AG29" s="32"/>
      <c r="AH29" s="32"/>
      <c r="AI29" s="32"/>
      <c r="AJ29" s="32"/>
      <c r="AK29" s="32"/>
      <c r="AL29" s="32"/>
      <c r="AM29" s="32"/>
      <c r="AN29" s="32"/>
      <c r="AO29" s="32"/>
      <c r="AP29" s="32"/>
      <c r="AQ29" s="32"/>
      <c r="AR29" s="32"/>
      <c r="AS29" s="32"/>
      <c r="AT29" s="32"/>
      <c r="AU29" s="32"/>
      <c r="AV29" s="32"/>
    </row>
    <row r="30" spans="1:48" x14ac:dyDescent="0.2">
      <c r="A30" s="6"/>
      <c r="B30" s="7"/>
      <c r="C30" s="7"/>
      <c r="D30" s="7"/>
      <c r="E30" s="7"/>
      <c r="F30" s="7"/>
      <c r="G30" s="7"/>
      <c r="H30" s="7"/>
      <c r="I30" s="7"/>
      <c r="J30" s="7"/>
      <c r="K30" s="7"/>
      <c r="L30" s="7"/>
      <c r="M30" s="7"/>
      <c r="N30" s="7"/>
      <c r="O30" s="7"/>
      <c r="P30" s="146" t="s">
        <v>19</v>
      </c>
      <c r="Q30" s="146"/>
      <c r="R30" s="7"/>
      <c r="S30" s="7"/>
      <c r="T30" s="7"/>
      <c r="U30" s="7"/>
      <c r="V30" s="7"/>
      <c r="W30" s="7"/>
      <c r="X30" s="7"/>
      <c r="Y30" s="7"/>
      <c r="Z30" s="7"/>
      <c r="AA30" s="7"/>
      <c r="AB30" s="7"/>
      <c r="AC30" s="7"/>
      <c r="AD30" s="7"/>
      <c r="AE30" s="7"/>
      <c r="AF30" s="8"/>
      <c r="AG30" s="4"/>
      <c r="AH30" s="4"/>
      <c r="AI30" s="4"/>
      <c r="AJ30" s="4"/>
      <c r="AK30" s="4"/>
      <c r="AL30" s="4"/>
      <c r="AM30" s="4"/>
      <c r="AN30" s="4"/>
      <c r="AO30" s="4"/>
      <c r="AP30" s="4"/>
      <c r="AQ30" s="4"/>
      <c r="AR30" s="4"/>
      <c r="AS30" s="4"/>
      <c r="AT30" s="4"/>
      <c r="AU30" s="4"/>
      <c r="AV30" s="4"/>
    </row>
    <row r="31" spans="1:48" hidden="1" x14ac:dyDescent="0.2">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8"/>
      <c r="AG31" s="4"/>
      <c r="AH31" s="4"/>
      <c r="AI31" s="4"/>
      <c r="AJ31" s="4"/>
      <c r="AK31" s="4"/>
      <c r="AL31" s="4"/>
      <c r="AM31" s="4"/>
      <c r="AN31" s="4"/>
      <c r="AO31" s="4"/>
      <c r="AP31" s="4"/>
      <c r="AQ31" s="4"/>
      <c r="AR31" s="4"/>
      <c r="AS31" s="4"/>
      <c r="AT31" s="4"/>
      <c r="AU31" s="4"/>
      <c r="AV31" s="4"/>
    </row>
    <row r="32" spans="1:48" hidden="1" x14ac:dyDescent="0.2">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8"/>
      <c r="AG32" s="4"/>
      <c r="AH32" s="4"/>
      <c r="AI32" s="4"/>
      <c r="AJ32" s="4"/>
      <c r="AK32" s="4"/>
      <c r="AL32" s="4"/>
      <c r="AM32" s="4"/>
      <c r="AN32" s="4"/>
      <c r="AO32" s="4"/>
      <c r="AP32" s="4"/>
      <c r="AQ32" s="4"/>
      <c r="AR32" s="4"/>
      <c r="AS32" s="4"/>
      <c r="AT32" s="4"/>
      <c r="AU32" s="4"/>
      <c r="AV32" s="4"/>
    </row>
    <row r="33" spans="1:48" x14ac:dyDescent="0.2">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8"/>
      <c r="AG33" s="4"/>
      <c r="AH33" s="4"/>
      <c r="AI33" s="4"/>
      <c r="AJ33" s="4"/>
      <c r="AK33" s="4"/>
      <c r="AL33" s="4"/>
      <c r="AM33" s="4"/>
      <c r="AN33" s="4"/>
      <c r="AO33" s="4"/>
      <c r="AP33" s="4"/>
      <c r="AQ33" s="4"/>
      <c r="AR33" s="4"/>
      <c r="AS33" s="4"/>
      <c r="AT33" s="4"/>
      <c r="AU33" s="4"/>
      <c r="AV33" s="4"/>
    </row>
    <row r="34" spans="1:48" x14ac:dyDescent="0.2">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8"/>
      <c r="AG34" s="4"/>
      <c r="AH34" s="4"/>
      <c r="AI34" s="4"/>
      <c r="AJ34" s="4"/>
      <c r="AK34" s="4"/>
      <c r="AL34" s="4"/>
      <c r="AM34" s="4"/>
      <c r="AN34" s="4"/>
      <c r="AO34" s="4"/>
      <c r="AP34" s="4"/>
      <c r="AQ34" s="4"/>
      <c r="AR34" s="4"/>
      <c r="AS34" s="4"/>
      <c r="AT34" s="4"/>
      <c r="AU34" s="4"/>
      <c r="AV34" s="4"/>
    </row>
    <row r="35" spans="1:48" x14ac:dyDescent="0.2">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8"/>
      <c r="AG35" s="4"/>
      <c r="AH35" s="4"/>
      <c r="AI35" s="4"/>
      <c r="AJ35" s="4"/>
      <c r="AK35" s="4"/>
      <c r="AL35" s="4"/>
      <c r="AM35" s="4"/>
      <c r="AN35" s="4"/>
      <c r="AO35" s="4"/>
      <c r="AP35" s="4"/>
      <c r="AQ35" s="4"/>
      <c r="AR35" s="4"/>
      <c r="AS35" s="4"/>
      <c r="AT35" s="4"/>
      <c r="AU35" s="4"/>
      <c r="AV35" s="4"/>
    </row>
    <row r="36" spans="1:48" x14ac:dyDescent="0.2">
      <c r="A36" s="6"/>
      <c r="B36" s="7" t="s">
        <v>6</v>
      </c>
      <c r="C36" s="7"/>
      <c r="D36" s="7"/>
      <c r="E36" s="7"/>
      <c r="F36" s="7"/>
      <c r="G36" s="7"/>
      <c r="H36" s="7"/>
      <c r="I36" s="7"/>
      <c r="J36" s="7"/>
      <c r="K36" s="7"/>
      <c r="L36" s="7"/>
      <c r="M36" s="7"/>
      <c r="N36" s="7"/>
      <c r="O36" s="7"/>
      <c r="P36" s="7"/>
      <c r="Q36" s="7"/>
      <c r="R36" s="7"/>
      <c r="S36" s="7"/>
      <c r="T36" s="7" t="s">
        <v>7</v>
      </c>
      <c r="U36" s="7"/>
      <c r="V36" s="32"/>
      <c r="W36" s="7"/>
      <c r="X36" s="7"/>
      <c r="Y36" s="7"/>
      <c r="Z36" s="7"/>
      <c r="AA36" s="7"/>
      <c r="AB36" s="7"/>
      <c r="AC36" s="7"/>
      <c r="AD36" s="7"/>
      <c r="AE36" s="7"/>
      <c r="AF36" s="8"/>
      <c r="AG36" s="4"/>
      <c r="AH36" s="4"/>
      <c r="AI36" s="4"/>
      <c r="AJ36" s="4"/>
      <c r="AK36" s="4"/>
      <c r="AL36" s="4"/>
      <c r="AM36" s="4"/>
      <c r="AN36" s="4"/>
      <c r="AO36" s="4"/>
      <c r="AP36" s="4"/>
      <c r="AQ36" s="4"/>
      <c r="AR36" s="4"/>
      <c r="AS36" s="4"/>
      <c r="AT36" s="4"/>
      <c r="AU36" s="4"/>
      <c r="AV36" s="4"/>
    </row>
    <row r="37" spans="1:48" ht="16.5" customHeight="1" x14ac:dyDescent="0.2">
      <c r="A37" s="6"/>
      <c r="B37" s="146" t="s">
        <v>26</v>
      </c>
      <c r="C37" s="146"/>
      <c r="D37" s="146"/>
      <c r="E37" s="146"/>
      <c r="F37" s="146"/>
      <c r="G37" s="146"/>
      <c r="H37" s="146"/>
      <c r="I37" s="146"/>
      <c r="J37" s="146"/>
      <c r="K37" s="146"/>
      <c r="L37" s="146"/>
      <c r="M37" s="146"/>
      <c r="N37" s="146"/>
      <c r="O37" s="146"/>
      <c r="P37" s="146"/>
      <c r="Q37" s="146"/>
      <c r="R37" s="7"/>
      <c r="S37" s="7"/>
      <c r="T37" s="147" t="s">
        <v>8</v>
      </c>
      <c r="U37" s="147"/>
      <c r="V37" s="147"/>
      <c r="W37" s="147"/>
      <c r="X37" s="147"/>
      <c r="Y37" s="147"/>
      <c r="Z37" s="147"/>
      <c r="AA37" s="147"/>
      <c r="AB37" s="147"/>
      <c r="AC37" s="147"/>
      <c r="AD37" s="147"/>
      <c r="AE37" s="147"/>
      <c r="AF37" s="148"/>
      <c r="AG37" s="4"/>
      <c r="AH37" s="4"/>
      <c r="AI37" s="4"/>
      <c r="AJ37" s="4"/>
      <c r="AK37" s="4"/>
      <c r="AL37" s="4"/>
      <c r="AM37" s="4"/>
      <c r="AN37" s="4"/>
      <c r="AO37" s="4"/>
      <c r="AP37" s="4"/>
      <c r="AQ37" s="4"/>
      <c r="AR37" s="4"/>
      <c r="AS37" s="4"/>
      <c r="AT37" s="4"/>
      <c r="AU37" s="4"/>
      <c r="AV37" s="4"/>
    </row>
    <row r="38" spans="1:48"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8"/>
      <c r="AG38" s="4"/>
      <c r="AH38" s="4"/>
      <c r="AI38" s="4"/>
      <c r="AJ38" s="4"/>
      <c r="AK38" s="4"/>
      <c r="AL38" s="4"/>
      <c r="AM38" s="4"/>
      <c r="AN38" s="4"/>
      <c r="AO38" s="4"/>
      <c r="AP38" s="4"/>
      <c r="AQ38" s="4"/>
      <c r="AR38" s="4"/>
      <c r="AS38" s="4"/>
      <c r="AT38" s="4"/>
      <c r="AU38" s="4"/>
      <c r="AV38" s="4"/>
    </row>
    <row r="39" spans="1:48" s="45" customFormat="1" ht="15" customHeight="1" x14ac:dyDescent="0.2">
      <c r="A39" s="38"/>
      <c r="B39" s="39" t="s">
        <v>23</v>
      </c>
      <c r="C39" s="39"/>
      <c r="D39" s="39"/>
      <c r="E39" s="39"/>
      <c r="F39" s="39"/>
      <c r="G39" s="39"/>
      <c r="H39" s="39"/>
      <c r="I39" s="39"/>
      <c r="J39" s="39"/>
      <c r="K39" s="40"/>
      <c r="L39" s="41"/>
      <c r="M39" s="42"/>
      <c r="N39" s="42"/>
      <c r="O39" s="42"/>
      <c r="P39" s="42"/>
      <c r="Q39" s="41"/>
      <c r="R39" s="39"/>
      <c r="S39" s="39"/>
      <c r="T39" s="39"/>
      <c r="U39" s="39"/>
      <c r="V39" s="39"/>
      <c r="W39" s="39"/>
      <c r="X39" s="39"/>
      <c r="Y39" s="39"/>
      <c r="Z39" s="39"/>
      <c r="AA39" s="39"/>
      <c r="AB39" s="39"/>
      <c r="AC39" s="39"/>
      <c r="AD39" s="39"/>
      <c r="AE39" s="39"/>
      <c r="AF39" s="43"/>
      <c r="AG39" s="44"/>
      <c r="AH39" s="44"/>
      <c r="AI39" s="44"/>
      <c r="AJ39" s="44"/>
      <c r="AK39" s="44"/>
      <c r="AL39" s="44"/>
      <c r="AM39" s="44"/>
      <c r="AN39" s="44"/>
      <c r="AO39" s="44"/>
      <c r="AP39" s="44"/>
      <c r="AQ39" s="44"/>
      <c r="AR39" s="44"/>
      <c r="AS39" s="44"/>
      <c r="AT39" s="44"/>
      <c r="AU39" s="44"/>
      <c r="AV39" s="44"/>
    </row>
    <row r="40" spans="1:48" s="45" customFormat="1" ht="12" customHeight="1" x14ac:dyDescent="0.2">
      <c r="A40" s="38"/>
      <c r="B40" s="39" t="s">
        <v>24</v>
      </c>
      <c r="C40" s="39"/>
      <c r="D40" s="39"/>
      <c r="E40" s="39"/>
      <c r="F40" s="39"/>
      <c r="G40" s="39"/>
      <c r="H40" s="39"/>
      <c r="I40" s="39"/>
      <c r="J40" s="39"/>
      <c r="K40" s="39"/>
      <c r="P40" s="39"/>
      <c r="Q40" s="39"/>
      <c r="R40" s="39"/>
      <c r="S40" s="39"/>
      <c r="T40" s="39"/>
      <c r="U40" s="39"/>
      <c r="V40" s="39"/>
      <c r="W40" s="39"/>
      <c r="X40" s="39"/>
      <c r="Y40" s="39"/>
      <c r="Z40" s="39"/>
      <c r="AA40" s="39"/>
      <c r="AB40" s="39"/>
      <c r="AC40" s="39"/>
      <c r="AD40" s="39"/>
      <c r="AE40" s="39"/>
      <c r="AF40" s="43"/>
      <c r="AG40" s="44"/>
      <c r="AH40" s="44"/>
      <c r="AI40" s="44"/>
      <c r="AJ40" s="44"/>
      <c r="AK40" s="44"/>
      <c r="AL40" s="44"/>
      <c r="AM40" s="44"/>
      <c r="AN40" s="44"/>
      <c r="AO40" s="44"/>
      <c r="AP40" s="44"/>
      <c r="AQ40" s="44"/>
      <c r="AR40" s="44"/>
      <c r="AS40" s="44"/>
      <c r="AT40" s="44"/>
      <c r="AU40" s="44"/>
      <c r="AV40" s="44"/>
    </row>
    <row r="41" spans="1:48" s="45" customFormat="1" ht="14.25" customHeight="1" x14ac:dyDescent="0.2">
      <c r="A41" s="38"/>
      <c r="B41" s="44" t="s">
        <v>25</v>
      </c>
      <c r="C41" s="39"/>
      <c r="D41" s="39"/>
      <c r="E41" s="39"/>
      <c r="F41" s="39"/>
      <c r="G41" s="39"/>
      <c r="H41" s="39"/>
      <c r="I41" s="39"/>
      <c r="J41" s="39"/>
      <c r="K41" s="46"/>
      <c r="L41" s="41"/>
      <c r="M41" s="42"/>
      <c r="N41" s="42"/>
      <c r="O41" s="42"/>
      <c r="P41" s="42"/>
      <c r="Q41" s="41"/>
      <c r="R41" s="39"/>
      <c r="S41" s="39"/>
      <c r="T41" s="39"/>
      <c r="U41" s="39"/>
      <c r="V41" s="39"/>
      <c r="W41" s="39"/>
      <c r="X41" s="39"/>
      <c r="Y41" s="39"/>
      <c r="Z41" s="39"/>
      <c r="AA41" s="39"/>
      <c r="AB41" s="39"/>
      <c r="AC41" s="39"/>
      <c r="AD41" s="39"/>
      <c r="AE41" s="39"/>
      <c r="AF41" s="43"/>
      <c r="AG41" s="44"/>
      <c r="AH41" s="44"/>
      <c r="AI41" s="44"/>
      <c r="AJ41" s="44"/>
      <c r="AK41" s="44"/>
      <c r="AL41" s="44"/>
      <c r="AM41" s="44"/>
      <c r="AN41" s="44"/>
      <c r="AO41" s="44"/>
      <c r="AP41" s="44"/>
      <c r="AQ41" s="44"/>
      <c r="AR41" s="44"/>
      <c r="AS41" s="44"/>
      <c r="AT41" s="44"/>
      <c r="AU41" s="44"/>
      <c r="AV41" s="44"/>
    </row>
    <row r="42" spans="1:48" x14ac:dyDescent="0.2">
      <c r="A42" s="6"/>
      <c r="B42" s="7"/>
      <c r="C42" s="7"/>
      <c r="D42" s="7"/>
      <c r="E42" s="7"/>
      <c r="F42" s="7"/>
      <c r="G42" s="7"/>
      <c r="H42" s="7"/>
      <c r="I42" s="7"/>
      <c r="J42" s="7"/>
      <c r="K42" s="7"/>
      <c r="L42" s="7"/>
      <c r="M42" s="7"/>
      <c r="N42" s="7"/>
      <c r="O42" s="7"/>
      <c r="P42" s="7"/>
      <c r="Q42" s="4"/>
      <c r="R42" s="4"/>
      <c r="S42" s="4"/>
      <c r="T42" s="4"/>
      <c r="U42" s="4"/>
      <c r="V42" s="4"/>
      <c r="W42" s="4"/>
      <c r="X42" s="4"/>
      <c r="Y42" s="4"/>
      <c r="Z42" s="4"/>
      <c r="AA42" s="4"/>
      <c r="AB42" s="4"/>
      <c r="AC42" s="4"/>
      <c r="AD42" s="4"/>
      <c r="AE42" s="4"/>
      <c r="AF42" s="8"/>
    </row>
    <row r="43" spans="1:48" x14ac:dyDescent="0.2">
      <c r="A43" s="6"/>
      <c r="B43" s="7"/>
      <c r="C43" s="7"/>
      <c r="D43" s="7"/>
      <c r="E43" s="7"/>
      <c r="F43" s="7"/>
      <c r="G43" s="7"/>
      <c r="H43" s="7"/>
      <c r="I43" s="7"/>
      <c r="J43" s="7"/>
      <c r="K43" s="7"/>
      <c r="L43" s="7"/>
      <c r="M43" s="7"/>
      <c r="N43" s="7"/>
      <c r="O43" s="7"/>
      <c r="P43" s="7"/>
      <c r="Q43" s="4"/>
      <c r="R43" s="4"/>
      <c r="S43" s="4"/>
      <c r="T43" s="4"/>
      <c r="U43" s="4"/>
      <c r="V43" s="4"/>
      <c r="W43" s="4"/>
      <c r="X43" s="4"/>
      <c r="Y43" s="4"/>
      <c r="Z43" s="4"/>
      <c r="AA43" s="4"/>
      <c r="AB43" s="4"/>
      <c r="AC43" s="4"/>
      <c r="AD43" s="4"/>
      <c r="AE43" s="4"/>
      <c r="AF43" s="8"/>
    </row>
    <row r="44" spans="1:48" ht="21.75" customHeight="1" x14ac:dyDescent="0.2">
      <c r="A44" s="6"/>
      <c r="B44" s="145"/>
      <c r="C44" s="145"/>
      <c r="D44" s="145"/>
      <c r="E44" s="145"/>
      <c r="F44" s="145"/>
      <c r="G44" s="145"/>
      <c r="H44" s="145"/>
      <c r="I44" s="145"/>
      <c r="J44" s="145"/>
      <c r="K44" s="145"/>
      <c r="L44" s="145"/>
      <c r="M44" s="145"/>
      <c r="N44" s="145"/>
      <c r="O44" s="145"/>
      <c r="P44" s="145"/>
      <c r="Q44" s="145"/>
      <c r="R44" s="7"/>
      <c r="S44" s="7"/>
      <c r="T44" s="7"/>
      <c r="U44" s="7"/>
      <c r="V44" s="7"/>
      <c r="W44" s="7"/>
      <c r="X44" s="7"/>
      <c r="Y44" s="7"/>
      <c r="Z44" s="7"/>
      <c r="AA44" s="7"/>
      <c r="AB44" s="7"/>
      <c r="AC44" s="7"/>
      <c r="AD44" s="7"/>
      <c r="AE44" s="7"/>
      <c r="AF44" s="8"/>
      <c r="AG44" s="4"/>
      <c r="AH44" s="4"/>
      <c r="AI44" s="4"/>
      <c r="AJ44" s="4"/>
      <c r="AK44" s="4"/>
      <c r="AL44" s="4"/>
      <c r="AM44" s="4"/>
      <c r="AN44" s="4"/>
      <c r="AO44" s="4"/>
      <c r="AP44" s="4"/>
      <c r="AQ44" s="4"/>
      <c r="AR44" s="4"/>
      <c r="AS44" s="4"/>
      <c r="AT44" s="4"/>
      <c r="AU44" s="4"/>
      <c r="AV44" s="4"/>
    </row>
    <row r="45" spans="1:48" x14ac:dyDescent="0.2">
      <c r="A45" s="35"/>
      <c r="B45" s="7" t="s">
        <v>9</v>
      </c>
      <c r="C45" s="7" t="s">
        <v>10</v>
      </c>
      <c r="D45" s="7"/>
      <c r="E45" s="7"/>
      <c r="F45" s="7"/>
      <c r="G45" s="7"/>
      <c r="H45" s="7"/>
      <c r="I45" s="7"/>
      <c r="J45" s="7"/>
      <c r="K45" s="7"/>
      <c r="L45" s="7"/>
      <c r="M45" s="7"/>
      <c r="N45" s="7"/>
      <c r="O45" s="7"/>
      <c r="P45" s="33"/>
      <c r="Q45" s="7" t="s">
        <v>9</v>
      </c>
      <c r="R45" s="33"/>
      <c r="S45" s="7" t="s">
        <v>11</v>
      </c>
      <c r="T45" s="7"/>
      <c r="U45" s="7"/>
      <c r="V45" s="7"/>
      <c r="W45" s="7"/>
      <c r="X45" s="7"/>
      <c r="Y45" s="7"/>
      <c r="Z45" s="7"/>
      <c r="AA45" s="7"/>
      <c r="AB45" s="7"/>
      <c r="AC45" s="7"/>
      <c r="AD45" s="7"/>
      <c r="AE45" s="7"/>
      <c r="AF45" s="8"/>
      <c r="AG45" s="4"/>
      <c r="AH45" s="4"/>
      <c r="AI45" s="4"/>
      <c r="AJ45" s="4"/>
      <c r="AK45" s="4"/>
      <c r="AL45" s="4"/>
      <c r="AM45" s="4"/>
      <c r="AN45" s="4"/>
      <c r="AO45" s="4"/>
      <c r="AP45" s="4"/>
      <c r="AQ45" s="4"/>
      <c r="AR45" s="4"/>
      <c r="AS45" s="4"/>
      <c r="AT45" s="4"/>
      <c r="AU45" s="4"/>
      <c r="AV45" s="4"/>
    </row>
    <row r="46" spans="1:48" x14ac:dyDescent="0.2">
      <c r="A46" s="35"/>
      <c r="B46" s="7"/>
      <c r="C46" s="7"/>
      <c r="D46" s="7"/>
      <c r="E46" s="7"/>
      <c r="F46" s="7"/>
      <c r="G46" s="7"/>
      <c r="H46" s="7"/>
      <c r="I46" s="7"/>
      <c r="J46" s="7"/>
      <c r="K46" s="7"/>
      <c r="L46" s="7"/>
      <c r="M46" s="7"/>
      <c r="N46" s="7"/>
      <c r="O46" s="7"/>
      <c r="P46" s="33"/>
      <c r="Q46" s="7"/>
      <c r="R46" s="33"/>
      <c r="S46" s="7"/>
      <c r="T46" s="7"/>
      <c r="U46" s="7"/>
      <c r="V46" s="7"/>
      <c r="W46" s="7"/>
      <c r="X46" s="7"/>
      <c r="Y46" s="7"/>
      <c r="Z46" s="7"/>
      <c r="AA46" s="7"/>
      <c r="AB46" s="7"/>
      <c r="AC46" s="7"/>
      <c r="AD46" s="7"/>
      <c r="AE46" s="7"/>
      <c r="AF46" s="8"/>
      <c r="AG46" s="4"/>
      <c r="AH46" s="4"/>
      <c r="AI46" s="4"/>
      <c r="AJ46" s="4"/>
      <c r="AK46" s="4"/>
      <c r="AL46" s="4"/>
      <c r="AM46" s="4"/>
      <c r="AN46" s="4"/>
      <c r="AO46" s="4"/>
      <c r="AP46" s="4"/>
      <c r="AQ46" s="4"/>
      <c r="AR46" s="4"/>
      <c r="AS46" s="4"/>
      <c r="AT46" s="4"/>
      <c r="AU46" s="4"/>
      <c r="AV46" s="4"/>
    </row>
    <row r="47" spans="1:48" x14ac:dyDescent="0.2">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8"/>
      <c r="AG47" s="4"/>
      <c r="AH47" s="4"/>
      <c r="AI47" s="4"/>
      <c r="AJ47" s="4"/>
      <c r="AK47" s="4"/>
      <c r="AL47" s="4"/>
      <c r="AM47" s="4"/>
      <c r="AN47" s="4"/>
      <c r="AO47" s="4"/>
      <c r="AP47" s="4"/>
      <c r="AQ47" s="4"/>
      <c r="AR47" s="4"/>
      <c r="AS47" s="4"/>
      <c r="AT47" s="4"/>
      <c r="AU47" s="4"/>
      <c r="AV47" s="4"/>
    </row>
    <row r="48" spans="1:48" x14ac:dyDescent="0.2">
      <c r="A48" s="6"/>
      <c r="B48" s="7" t="s">
        <v>12</v>
      </c>
      <c r="C48" s="7"/>
      <c r="D48" s="7"/>
      <c r="E48" s="7"/>
      <c r="F48" s="7"/>
      <c r="G48" s="7"/>
      <c r="H48" s="7"/>
      <c r="I48" s="7"/>
      <c r="J48" s="7"/>
      <c r="K48" s="7"/>
      <c r="L48" s="7"/>
      <c r="M48" s="7"/>
      <c r="N48" s="7"/>
      <c r="O48" s="7"/>
      <c r="P48" s="7"/>
      <c r="Q48" s="7"/>
      <c r="R48" s="7" t="s">
        <v>13</v>
      </c>
      <c r="S48" s="7"/>
      <c r="T48" s="7"/>
      <c r="U48" s="32"/>
      <c r="V48" s="7"/>
      <c r="W48" s="7"/>
      <c r="X48" s="7"/>
      <c r="Y48" s="7"/>
      <c r="Z48" s="7"/>
      <c r="AA48" s="7"/>
      <c r="AB48" s="7"/>
      <c r="AC48" s="7"/>
      <c r="AD48" s="7"/>
      <c r="AE48" s="7"/>
      <c r="AF48" s="8"/>
      <c r="AG48" s="4"/>
      <c r="AH48" s="4"/>
      <c r="AI48" s="4"/>
      <c r="AJ48" s="4"/>
      <c r="AK48" s="4"/>
      <c r="AL48" s="4"/>
      <c r="AM48" s="4"/>
      <c r="AN48" s="4"/>
      <c r="AO48" s="4"/>
      <c r="AP48" s="4"/>
      <c r="AQ48" s="4"/>
      <c r="AR48" s="4"/>
      <c r="AS48" s="4"/>
      <c r="AT48" s="4"/>
      <c r="AU48" s="4"/>
      <c r="AV48" s="4"/>
    </row>
    <row r="49" spans="1:48" x14ac:dyDescent="0.2">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8"/>
      <c r="AG49" s="4"/>
      <c r="AH49" s="4"/>
      <c r="AI49" s="4"/>
      <c r="AJ49" s="4"/>
      <c r="AK49" s="4"/>
      <c r="AL49" s="4"/>
      <c r="AM49" s="4"/>
      <c r="AN49" s="4"/>
      <c r="AO49" s="4"/>
      <c r="AP49" s="4"/>
      <c r="AQ49" s="4"/>
      <c r="AR49" s="4"/>
      <c r="AS49" s="4"/>
      <c r="AT49" s="4"/>
      <c r="AU49" s="4"/>
      <c r="AV49" s="4"/>
    </row>
    <row r="50" spans="1:48" x14ac:dyDescent="0.2">
      <c r="A50" s="6"/>
      <c r="B50" s="7" t="s">
        <v>14</v>
      </c>
      <c r="C50" s="7"/>
      <c r="D50" s="7"/>
      <c r="E50" s="7"/>
      <c r="F50" s="7"/>
      <c r="G50" s="7"/>
      <c r="H50" s="7"/>
      <c r="I50" s="7"/>
      <c r="J50" s="7"/>
      <c r="K50" s="7"/>
      <c r="L50" s="7"/>
      <c r="M50" s="7"/>
      <c r="N50" s="7"/>
      <c r="O50" s="7"/>
      <c r="P50" s="7"/>
      <c r="Q50" s="7"/>
      <c r="R50" s="7" t="s">
        <v>15</v>
      </c>
      <c r="S50" s="7"/>
      <c r="T50" s="7"/>
      <c r="U50" s="7"/>
      <c r="V50" s="7"/>
      <c r="W50" s="7"/>
      <c r="X50" s="7"/>
      <c r="Y50" s="7"/>
      <c r="Z50" s="7"/>
      <c r="AA50" s="7"/>
      <c r="AB50" s="7"/>
      <c r="AC50" s="7"/>
      <c r="AD50" s="7"/>
      <c r="AE50" s="7"/>
      <c r="AF50" s="8"/>
      <c r="AG50" s="4"/>
      <c r="AH50" s="4"/>
      <c r="AI50" s="4"/>
      <c r="AJ50" s="4"/>
      <c r="AK50" s="4"/>
      <c r="AL50" s="4"/>
      <c r="AM50" s="4"/>
      <c r="AN50" s="4"/>
      <c r="AO50" s="4"/>
      <c r="AP50" s="4"/>
      <c r="AQ50" s="4"/>
      <c r="AR50" s="4"/>
      <c r="AS50" s="4"/>
      <c r="AT50" s="4"/>
      <c r="AU50" s="4"/>
      <c r="AV50" s="4"/>
    </row>
    <row r="51" spans="1:48" x14ac:dyDescent="0.2">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8"/>
      <c r="AG51" s="4"/>
      <c r="AH51" s="4"/>
      <c r="AI51" s="4"/>
      <c r="AJ51" s="4"/>
      <c r="AK51" s="4"/>
      <c r="AL51" s="4"/>
      <c r="AM51" s="4"/>
      <c r="AN51" s="4"/>
      <c r="AO51" s="4"/>
      <c r="AP51" s="4"/>
      <c r="AQ51" s="4"/>
      <c r="AR51" s="4"/>
      <c r="AS51" s="4"/>
      <c r="AT51" s="4"/>
      <c r="AU51" s="4"/>
      <c r="AV51" s="4"/>
    </row>
    <row r="52" spans="1:48" x14ac:dyDescent="0.2">
      <c r="A52" s="6"/>
      <c r="B52" s="7" t="s">
        <v>16</v>
      </c>
      <c r="C52" s="7"/>
      <c r="D52" s="7"/>
      <c r="E52" s="7"/>
      <c r="F52" s="7"/>
      <c r="G52" s="7"/>
      <c r="H52" s="7"/>
      <c r="I52" s="7"/>
      <c r="J52" s="7"/>
      <c r="K52" s="7"/>
      <c r="L52" s="7"/>
      <c r="M52" s="7"/>
      <c r="N52" s="7"/>
      <c r="O52" s="7"/>
      <c r="P52" s="7"/>
      <c r="Q52" s="7"/>
      <c r="R52" s="36" t="s">
        <v>17</v>
      </c>
      <c r="S52" s="36"/>
      <c r="T52" s="36"/>
      <c r="U52" s="36"/>
      <c r="V52" s="36"/>
      <c r="W52" s="36"/>
      <c r="X52" s="36"/>
      <c r="Y52" s="36"/>
      <c r="Z52" s="36"/>
      <c r="AA52" s="36"/>
      <c r="AB52" s="36"/>
      <c r="AC52" s="36"/>
      <c r="AD52" s="36"/>
      <c r="AE52" s="36"/>
      <c r="AF52" s="8"/>
      <c r="AG52" s="4"/>
      <c r="AH52" s="4"/>
      <c r="AI52" s="4"/>
      <c r="AJ52" s="4"/>
      <c r="AK52" s="4"/>
      <c r="AL52" s="4"/>
      <c r="AM52" s="4"/>
      <c r="AN52" s="4"/>
      <c r="AO52" s="4"/>
      <c r="AP52" s="4"/>
      <c r="AQ52" s="4"/>
      <c r="AR52" s="4"/>
      <c r="AS52" s="4"/>
      <c r="AT52" s="4"/>
      <c r="AU52" s="4"/>
      <c r="AV52" s="4"/>
    </row>
    <row r="53" spans="1:48" x14ac:dyDescent="0.2">
      <c r="A53" s="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8"/>
      <c r="AG53" s="4"/>
      <c r="AH53" s="4"/>
      <c r="AI53" s="4"/>
      <c r="AJ53" s="4"/>
      <c r="AK53" s="4"/>
      <c r="AL53" s="4"/>
      <c r="AM53" s="4"/>
      <c r="AN53" s="4"/>
      <c r="AO53" s="4"/>
      <c r="AP53" s="4"/>
      <c r="AQ53" s="4"/>
      <c r="AR53" s="4"/>
      <c r="AS53" s="4"/>
      <c r="AT53" s="4"/>
      <c r="AU53" s="4"/>
      <c r="AV53" s="4"/>
    </row>
    <row r="54" spans="1:48" hidden="1" x14ac:dyDescent="0.2">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8"/>
      <c r="AG54" s="4"/>
      <c r="AH54" s="4"/>
      <c r="AI54" s="4"/>
      <c r="AJ54" s="4"/>
      <c r="AK54" s="4"/>
      <c r="AL54" s="4"/>
      <c r="AM54" s="4"/>
      <c r="AN54" s="4"/>
      <c r="AO54" s="4"/>
      <c r="AP54" s="4"/>
      <c r="AQ54" s="4"/>
      <c r="AR54" s="4"/>
      <c r="AS54" s="4"/>
      <c r="AT54" s="4"/>
      <c r="AU54" s="4"/>
      <c r="AV54" s="4"/>
    </row>
    <row r="55" spans="1:48" hidden="1" x14ac:dyDescent="0.2">
      <c r="A55" s="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8"/>
      <c r="AG55" s="4"/>
      <c r="AH55" s="4"/>
      <c r="AI55" s="4"/>
      <c r="AJ55" s="4"/>
      <c r="AK55" s="4"/>
      <c r="AL55" s="4"/>
      <c r="AM55" s="4"/>
      <c r="AN55" s="4"/>
      <c r="AO55" s="4"/>
      <c r="AP55" s="4"/>
      <c r="AQ55" s="4"/>
      <c r="AR55" s="4"/>
      <c r="AS55" s="4"/>
      <c r="AT55" s="4"/>
      <c r="AU55" s="4"/>
      <c r="AV55" s="4"/>
    </row>
    <row r="56" spans="1:48" x14ac:dyDescent="0.2">
      <c r="A56" s="6"/>
      <c r="B56" s="7"/>
      <c r="C56" s="7"/>
      <c r="D56" s="7"/>
      <c r="E56" s="7"/>
      <c r="F56" s="7"/>
      <c r="G56" s="7"/>
      <c r="H56" s="7"/>
      <c r="I56" s="7"/>
      <c r="J56" s="7"/>
      <c r="K56" s="7"/>
      <c r="L56" s="7"/>
      <c r="M56" s="7"/>
      <c r="N56" s="7"/>
      <c r="O56" s="7"/>
      <c r="P56" s="33"/>
      <c r="Q56" s="7" t="s">
        <v>9</v>
      </c>
      <c r="R56" s="7" t="s">
        <v>11</v>
      </c>
      <c r="S56" s="7"/>
      <c r="T56" s="7"/>
      <c r="U56" s="7"/>
      <c r="V56" s="7"/>
      <c r="W56" s="7"/>
      <c r="X56" s="7"/>
      <c r="Y56" s="7"/>
      <c r="Z56" s="7"/>
      <c r="AA56" s="7"/>
      <c r="AB56" s="7"/>
      <c r="AC56" s="7"/>
      <c r="AD56" s="7"/>
      <c r="AE56" s="7"/>
      <c r="AF56" s="8"/>
      <c r="AG56" s="4"/>
      <c r="AH56" s="4"/>
      <c r="AI56" s="4"/>
      <c r="AJ56" s="4"/>
      <c r="AK56" s="4"/>
      <c r="AL56" s="4"/>
      <c r="AM56" s="4"/>
      <c r="AN56" s="4"/>
      <c r="AO56" s="4"/>
      <c r="AP56" s="4"/>
      <c r="AQ56" s="4"/>
      <c r="AR56" s="4"/>
      <c r="AS56" s="4"/>
      <c r="AT56" s="4"/>
      <c r="AU56" s="4"/>
      <c r="AV56" s="4"/>
    </row>
    <row r="57" spans="1:48" x14ac:dyDescent="0.2">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8"/>
      <c r="AG57" s="4"/>
      <c r="AH57" s="4"/>
      <c r="AI57" s="4"/>
      <c r="AJ57" s="4"/>
      <c r="AK57" s="4"/>
      <c r="AL57" s="4"/>
      <c r="AM57" s="4"/>
      <c r="AN57" s="4"/>
      <c r="AO57" s="4"/>
      <c r="AP57" s="4"/>
      <c r="AQ57" s="4"/>
      <c r="AR57" s="4"/>
      <c r="AS57" s="4"/>
      <c r="AT57" s="4"/>
      <c r="AU57" s="4"/>
      <c r="AV57" s="4"/>
    </row>
    <row r="58" spans="1:48" x14ac:dyDescent="0.2">
      <c r="A58" s="6"/>
      <c r="B58" s="7"/>
      <c r="C58" s="7"/>
      <c r="D58" s="7"/>
      <c r="E58" s="7"/>
      <c r="F58" s="7"/>
      <c r="G58" s="7"/>
      <c r="H58" s="7"/>
      <c r="I58" s="7"/>
      <c r="J58" s="151" t="s">
        <v>31</v>
      </c>
      <c r="K58" s="146"/>
      <c r="L58" s="146"/>
      <c r="M58" s="146"/>
      <c r="N58" s="146"/>
      <c r="O58" s="146"/>
      <c r="P58" s="146"/>
      <c r="Q58" s="146"/>
      <c r="R58" s="146"/>
      <c r="S58" s="146"/>
      <c r="T58" s="146"/>
      <c r="U58" s="146"/>
      <c r="V58" s="146"/>
      <c r="W58" s="7"/>
      <c r="X58" s="7"/>
      <c r="Y58" s="7"/>
      <c r="Z58" s="7"/>
      <c r="AA58" s="7"/>
      <c r="AB58" s="7"/>
      <c r="AC58" s="7"/>
      <c r="AD58" s="7"/>
      <c r="AE58" s="7"/>
      <c r="AF58" s="8"/>
      <c r="AG58" s="4"/>
      <c r="AH58" s="4"/>
      <c r="AI58" s="4"/>
      <c r="AJ58" s="4"/>
      <c r="AK58" s="4"/>
      <c r="AL58" s="4"/>
      <c r="AM58" s="4"/>
      <c r="AN58" s="4"/>
      <c r="AO58" s="4"/>
      <c r="AP58" s="4"/>
      <c r="AQ58" s="4"/>
      <c r="AR58" s="4"/>
      <c r="AS58" s="4"/>
      <c r="AT58" s="4"/>
      <c r="AU58" s="4"/>
      <c r="AV58" s="4"/>
    </row>
    <row r="59" spans="1:48" x14ac:dyDescent="0.2">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8"/>
      <c r="AG59" s="4"/>
      <c r="AH59" s="4"/>
      <c r="AI59" s="4"/>
      <c r="AJ59" s="4"/>
      <c r="AK59" s="4"/>
      <c r="AL59" s="4"/>
      <c r="AM59" s="4"/>
      <c r="AN59" s="4"/>
      <c r="AO59" s="4"/>
      <c r="AP59" s="4"/>
      <c r="AQ59" s="4"/>
      <c r="AR59" s="4"/>
      <c r="AS59" s="4"/>
      <c r="AT59" s="4"/>
      <c r="AU59" s="4"/>
      <c r="AV59" s="4"/>
    </row>
    <row r="60" spans="1:48" x14ac:dyDescent="0.2">
      <c r="A60" s="151" t="s">
        <v>32</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8"/>
      <c r="AG60" s="4"/>
      <c r="AH60" s="4"/>
      <c r="AI60" s="4"/>
      <c r="AJ60" s="4"/>
      <c r="AK60" s="4"/>
      <c r="AL60" s="4"/>
      <c r="AM60" s="4"/>
      <c r="AN60" s="4"/>
      <c r="AO60" s="4"/>
      <c r="AP60" s="4"/>
      <c r="AQ60" s="4"/>
      <c r="AR60" s="4"/>
      <c r="AS60" s="4"/>
      <c r="AT60" s="4"/>
      <c r="AU60" s="4"/>
      <c r="AV60" s="4"/>
    </row>
    <row r="61" spans="1:48" ht="13.5" thickBot="1" x14ac:dyDescent="0.25">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1"/>
      <c r="AG61" s="4"/>
      <c r="AH61" s="4"/>
      <c r="AI61" s="4"/>
      <c r="AJ61" s="4"/>
      <c r="AK61" s="4"/>
      <c r="AL61" s="4"/>
      <c r="AM61" s="4"/>
      <c r="AN61" s="4"/>
      <c r="AO61" s="4"/>
      <c r="AP61" s="4"/>
      <c r="AQ61" s="4"/>
      <c r="AR61" s="4"/>
      <c r="AS61" s="4"/>
      <c r="AT61" s="4"/>
      <c r="AU61" s="4"/>
      <c r="AV61" s="4"/>
    </row>
    <row r="62" spans="1:48"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4"/>
      <c r="AH62" s="4"/>
      <c r="AI62" s="4"/>
      <c r="AJ62" s="4"/>
      <c r="AK62" s="4"/>
      <c r="AL62" s="4"/>
      <c r="AM62" s="4"/>
      <c r="AN62" s="4"/>
      <c r="AO62" s="4"/>
      <c r="AP62" s="4"/>
      <c r="AQ62" s="4"/>
      <c r="AR62" s="4"/>
      <c r="AS62" s="4"/>
      <c r="AT62" s="4"/>
      <c r="AU62" s="4"/>
      <c r="AV62" s="4"/>
    </row>
    <row r="63" spans="1:48"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4"/>
      <c r="AH63" s="4"/>
      <c r="AI63" s="4"/>
      <c r="AJ63" s="4"/>
      <c r="AK63" s="4"/>
      <c r="AL63" s="4"/>
      <c r="AM63" s="4"/>
      <c r="AN63" s="4"/>
      <c r="AO63" s="4"/>
      <c r="AP63" s="4"/>
      <c r="AQ63" s="4"/>
      <c r="AR63" s="4"/>
      <c r="AS63" s="4"/>
      <c r="AT63" s="4"/>
      <c r="AU63" s="4"/>
      <c r="AV63" s="4"/>
    </row>
    <row r="64" spans="1:48"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sheetData>
  <mergeCells count="16">
    <mergeCell ref="A60:AF60"/>
    <mergeCell ref="D11:I11"/>
    <mergeCell ref="K11:N11"/>
    <mergeCell ref="P11:Q11"/>
    <mergeCell ref="S11:V11"/>
    <mergeCell ref="X11:AC11"/>
    <mergeCell ref="J29:V29"/>
    <mergeCell ref="A23:AF23"/>
    <mergeCell ref="C15:AD17"/>
    <mergeCell ref="A25:AF28"/>
    <mergeCell ref="B44:Q44"/>
    <mergeCell ref="B37:Q37"/>
    <mergeCell ref="T37:AF37"/>
    <mergeCell ref="C18:AD18"/>
    <mergeCell ref="J58:V58"/>
    <mergeCell ref="P30:Q30"/>
  </mergeCells>
  <printOptions horizontalCentered="1" verticalCentered="1" gridLinesSet="0"/>
  <pageMargins left="0.19685039370078741" right="0.27559055118110237" top="0.39370078740157483" bottom="0.39370078740157483" header="0.31496062992125984" footer="3.937007874015748E-2"/>
  <pageSetup paperSize="9" scale="85" orientation="portrait" horizontalDpi="300" verticalDpi="300" r:id="rId1"/>
  <headerFooter alignWithMargins="0">
    <oddFooter>&amp;C&amp;LAdatellenőrző kód: 1e7e-8-16-11-5e687d3-28-f-201c1c-e573d5be-6f&amp;R</oddFooter>
  </headerFooter>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pane ySplit="2" topLeftCell="A3" activePane="bottomLeft" state="frozen"/>
      <selection pane="bottomLeft" sqref="A1:B1"/>
    </sheetView>
  </sheetViews>
  <sheetFormatPr defaultRowHeight="12.75" x14ac:dyDescent="0.2"/>
  <cols>
    <col min="1" max="1" width="13.7109375" customWidth="1"/>
    <col min="2" max="2" width="82" customWidth="1"/>
  </cols>
  <sheetData>
    <row r="1" spans="1:2" x14ac:dyDescent="0.2">
      <c r="A1" s="162" t="s">
        <v>39</v>
      </c>
      <c r="B1" s="163"/>
    </row>
    <row r="2" spans="1:2" ht="15" x14ac:dyDescent="0.2">
      <c r="A2" s="49" t="s">
        <v>40</v>
      </c>
      <c r="B2" s="49" t="s">
        <v>41</v>
      </c>
    </row>
    <row r="3" spans="1:2" x14ac:dyDescent="0.2">
      <c r="A3" s="48" t="s">
        <v>42</v>
      </c>
      <c r="B3" s="47" t="s">
        <v>43</v>
      </c>
    </row>
    <row r="4" spans="1:2" x14ac:dyDescent="0.2">
      <c r="A4" s="48" t="s">
        <v>44</v>
      </c>
      <c r="B4" s="47" t="s">
        <v>45</v>
      </c>
    </row>
    <row r="5" spans="1:2" x14ac:dyDescent="0.2">
      <c r="A5" s="48" t="s">
        <v>46</v>
      </c>
      <c r="B5" s="47" t="s">
        <v>47</v>
      </c>
    </row>
    <row r="6" spans="1:2" x14ac:dyDescent="0.2">
      <c r="A6" s="48" t="s">
        <v>48</v>
      </c>
      <c r="B6" s="47" t="s">
        <v>49</v>
      </c>
    </row>
    <row r="7" spans="1:2" ht="25.5" x14ac:dyDescent="0.2">
      <c r="A7" s="48" t="s">
        <v>50</v>
      </c>
      <c r="B7" s="47" t="s">
        <v>51</v>
      </c>
    </row>
    <row r="8" spans="1:2" x14ac:dyDescent="0.2">
      <c r="A8" s="48" t="s">
        <v>52</v>
      </c>
      <c r="B8" s="47" t="s">
        <v>53</v>
      </c>
    </row>
    <row r="9" spans="1:2" x14ac:dyDescent="0.2">
      <c r="A9" s="48" t="s">
        <v>54</v>
      </c>
      <c r="B9" s="47" t="s">
        <v>55</v>
      </c>
    </row>
  </sheetData>
  <mergeCells count="1">
    <mergeCell ref="A1:B1"/>
  </mergeCells>
  <pageMargins left="0.75" right="0.75" top="1" bottom="1" header="0.5" footer="0.5"/>
  <pageSetup orientation="portrait" horizontalDpi="300" verticalDpi="300"/>
  <headerFooter alignWithMargins="0">
    <oddFooter>&amp;C&amp;LAdatellenőrző kód: 1e7e-8-16-11-5e687d3-28-f-201c1c-e573d5be-6f&amp;R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pane ySplit="2" topLeftCell="A3" activePane="bottomLeft" state="frozen"/>
      <selection pane="bottomLeft" sqref="A1:B1"/>
    </sheetView>
  </sheetViews>
  <sheetFormatPr defaultRowHeight="12.75" x14ac:dyDescent="0.2"/>
  <cols>
    <col min="1" max="1" width="13.7109375" customWidth="1"/>
    <col min="2" max="2" width="82" customWidth="1"/>
  </cols>
  <sheetData>
    <row r="1" spans="1:2" x14ac:dyDescent="0.2">
      <c r="A1" s="162" t="s">
        <v>56</v>
      </c>
      <c r="B1" s="163"/>
    </row>
    <row r="2" spans="1:2" ht="15" x14ac:dyDescent="0.2">
      <c r="A2" s="49" t="s">
        <v>40</v>
      </c>
      <c r="B2" s="49" t="s">
        <v>41</v>
      </c>
    </row>
    <row r="3" spans="1:2" x14ac:dyDescent="0.2">
      <c r="A3" s="151" t="s">
        <v>4</v>
      </c>
      <c r="B3" s="163"/>
    </row>
  </sheetData>
  <mergeCells count="2">
    <mergeCell ref="A1:B1"/>
    <mergeCell ref="A3:B3"/>
  </mergeCells>
  <pageMargins left="0.75" right="0.75" top="1" bottom="1" header="0.5" footer="0.5"/>
  <pageSetup orientation="portrait" horizontalDpi="300" verticalDpi="300"/>
  <headerFooter alignWithMargins="0">
    <oddFooter>&amp;C&amp;LAdatellenőrző kód: 1e7e-8-16-11-5e687d3-28-f-201c1c-e573d5be-6f&amp;R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65"/>
  <sheetViews>
    <sheetView tabSelected="1" zoomScaleNormal="100" workbookViewId="0">
      <pane xSplit="2" ySplit="7" topLeftCell="C8" activePane="bottomRight" state="frozen"/>
      <selection pane="topRight" activeCell="C1" sqref="C1"/>
      <selection pane="bottomLeft" activeCell="A4" sqref="A4"/>
      <selection pane="bottomRight" activeCell="X7" sqref="X7"/>
    </sheetView>
  </sheetViews>
  <sheetFormatPr defaultRowHeight="12.75" x14ac:dyDescent="0.2"/>
  <cols>
    <col min="1" max="1" width="8.140625" hidden="1" customWidth="1"/>
    <col min="2" max="2" width="41" customWidth="1"/>
    <col min="3" max="3" width="19.140625" customWidth="1"/>
    <col min="4" max="4" width="21.5703125" customWidth="1"/>
    <col min="5" max="5" width="17" customWidth="1"/>
    <col min="6" max="7" width="17.5703125" customWidth="1"/>
    <col min="8" max="8" width="21.140625" customWidth="1"/>
    <col min="9" max="9" width="20.28515625" customWidth="1"/>
    <col min="10" max="10" width="17.5703125" customWidth="1"/>
    <col min="11" max="11" width="18.5703125" customWidth="1"/>
    <col min="12" max="12" width="19.28515625" customWidth="1"/>
    <col min="13" max="13" width="16.85546875" customWidth="1"/>
    <col min="14" max="14" width="17.42578125" customWidth="1"/>
    <col min="15" max="15" width="17" customWidth="1"/>
    <col min="16" max="16" width="17.5703125" customWidth="1"/>
    <col min="17" max="17" width="18" customWidth="1"/>
    <col min="18" max="18" width="15.5703125" customWidth="1"/>
    <col min="19" max="19" width="17.42578125" customWidth="1"/>
    <col min="20" max="20" width="18.140625" customWidth="1"/>
    <col min="21" max="21" width="17.42578125" customWidth="1"/>
    <col min="22" max="22" width="18.85546875" customWidth="1"/>
    <col min="23" max="23" width="15.5703125" customWidth="1"/>
    <col min="24" max="24" width="17.7109375" customWidth="1"/>
    <col min="25" max="25" width="18.7109375" customWidth="1"/>
    <col min="26" max="27" width="15.5703125" customWidth="1"/>
    <col min="28" max="28" width="18.7109375" customWidth="1"/>
    <col min="29" max="29" width="17.42578125" customWidth="1"/>
    <col min="30" max="30" width="18.7109375" customWidth="1"/>
    <col min="31" max="31" width="9.140625" style="131" customWidth="1"/>
    <col min="32" max="84" width="9.140625" style="128" customWidth="1"/>
  </cols>
  <sheetData>
    <row r="1" spans="1:84" x14ac:dyDescent="0.2">
      <c r="B1" s="74" t="s">
        <v>386</v>
      </c>
      <c r="F1" s="143" t="s">
        <v>405</v>
      </c>
      <c r="J1" s="143" t="s">
        <v>406</v>
      </c>
      <c r="N1" s="143" t="s">
        <v>407</v>
      </c>
      <c r="R1" s="143" t="s">
        <v>408</v>
      </c>
      <c r="V1" s="143" t="s">
        <v>409</v>
      </c>
      <c r="Z1" s="143" t="s">
        <v>410</v>
      </c>
      <c r="AD1" s="143" t="s">
        <v>411</v>
      </c>
    </row>
    <row r="2" spans="1:84" x14ac:dyDescent="0.2">
      <c r="B2" s="74"/>
    </row>
    <row r="3" spans="1:84" x14ac:dyDescent="0.2">
      <c r="B3" s="164" t="s">
        <v>404</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5"/>
    </row>
    <row r="4" spans="1:84" x14ac:dyDescent="0.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5"/>
    </row>
    <row r="5" spans="1:84" s="74" customFormat="1" ht="18.75" customHeight="1" x14ac:dyDescent="0.2">
      <c r="B5" s="167" t="s">
        <v>403</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29"/>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row>
    <row r="6" spans="1:84" s="85" customFormat="1" ht="12.75" customHeight="1" x14ac:dyDescent="0.2">
      <c r="A6" s="84"/>
      <c r="B6" s="144"/>
      <c r="C6" s="166" t="s">
        <v>386</v>
      </c>
      <c r="D6" s="166"/>
      <c r="E6" s="166"/>
      <c r="F6" s="166"/>
      <c r="G6" s="166" t="s">
        <v>375</v>
      </c>
      <c r="H6" s="166"/>
      <c r="I6" s="166"/>
      <c r="J6" s="166"/>
      <c r="K6" s="166" t="s">
        <v>376</v>
      </c>
      <c r="L6" s="166"/>
      <c r="M6" s="166"/>
      <c r="N6" s="166"/>
      <c r="O6" s="166" t="s">
        <v>387</v>
      </c>
      <c r="P6" s="166"/>
      <c r="Q6" s="166"/>
      <c r="R6" s="166"/>
      <c r="S6" s="166" t="s">
        <v>377</v>
      </c>
      <c r="T6" s="166"/>
      <c r="U6" s="166"/>
      <c r="V6" s="166"/>
      <c r="W6" s="166" t="s">
        <v>378</v>
      </c>
      <c r="X6" s="166"/>
      <c r="Y6" s="166"/>
      <c r="Z6" s="166"/>
      <c r="AA6" s="166" t="s">
        <v>388</v>
      </c>
      <c r="AB6" s="166"/>
      <c r="AC6" s="166"/>
      <c r="AD6" s="166"/>
      <c r="AE6" s="130"/>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row>
    <row r="7" spans="1:84" s="74" customFormat="1" ht="30.75" customHeight="1" x14ac:dyDescent="0.2">
      <c r="A7" s="56" t="s">
        <v>57</v>
      </c>
      <c r="B7" s="56" t="s">
        <v>389</v>
      </c>
      <c r="C7" s="72" t="s">
        <v>59</v>
      </c>
      <c r="D7" s="56" t="s">
        <v>379</v>
      </c>
      <c r="E7" s="56" t="s">
        <v>380</v>
      </c>
      <c r="F7" s="72" t="s">
        <v>371</v>
      </c>
      <c r="G7" s="72" t="s">
        <v>59</v>
      </c>
      <c r="H7" s="56" t="s">
        <v>379</v>
      </c>
      <c r="I7" s="56" t="s">
        <v>380</v>
      </c>
      <c r="J7" s="72" t="s">
        <v>372</v>
      </c>
      <c r="K7" s="72" t="s">
        <v>59</v>
      </c>
      <c r="L7" s="56" t="s">
        <v>379</v>
      </c>
      <c r="M7" s="56" t="s">
        <v>380</v>
      </c>
      <c r="N7" s="72" t="s">
        <v>371</v>
      </c>
      <c r="O7" s="72" t="s">
        <v>59</v>
      </c>
      <c r="P7" s="56" t="s">
        <v>379</v>
      </c>
      <c r="Q7" s="56" t="s">
        <v>380</v>
      </c>
      <c r="R7" s="72" t="s">
        <v>372</v>
      </c>
      <c r="S7" s="72" t="s">
        <v>59</v>
      </c>
      <c r="T7" s="56" t="s">
        <v>379</v>
      </c>
      <c r="U7" s="56" t="s">
        <v>380</v>
      </c>
      <c r="V7" s="72" t="s">
        <v>372</v>
      </c>
      <c r="W7" s="78" t="s">
        <v>59</v>
      </c>
      <c r="X7" s="56" t="s">
        <v>379</v>
      </c>
      <c r="Y7" s="56" t="s">
        <v>380</v>
      </c>
      <c r="Z7" s="78" t="s">
        <v>372</v>
      </c>
      <c r="AA7" s="72" t="s">
        <v>373</v>
      </c>
      <c r="AB7" s="56" t="s">
        <v>379</v>
      </c>
      <c r="AC7" s="56" t="s">
        <v>380</v>
      </c>
      <c r="AD7" s="114" t="s">
        <v>374</v>
      </c>
      <c r="AE7" s="129"/>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row>
    <row r="8" spans="1:84" s="74" customFormat="1" x14ac:dyDescent="0.2">
      <c r="A8" s="73" t="s">
        <v>42</v>
      </c>
      <c r="B8" s="57" t="s">
        <v>60</v>
      </c>
      <c r="C8" s="58">
        <v>4046000</v>
      </c>
      <c r="D8" s="59">
        <v>13787055</v>
      </c>
      <c r="E8" s="59">
        <f>F8-C8-D8</f>
        <v>3112977</v>
      </c>
      <c r="F8" s="59">
        <v>20946032</v>
      </c>
      <c r="G8" s="62">
        <v>61143200</v>
      </c>
      <c r="H8" s="59">
        <v>-1110419</v>
      </c>
      <c r="I8" s="59">
        <f>J8-G8-H8</f>
        <v>-622850</v>
      </c>
      <c r="J8" s="62">
        <v>59409931</v>
      </c>
      <c r="K8" s="58">
        <v>85814023</v>
      </c>
      <c r="L8" s="59">
        <v>-1329000</v>
      </c>
      <c r="M8" s="59">
        <f>N8-K8-L8</f>
        <v>2164998</v>
      </c>
      <c r="N8" s="59">
        <v>86650021</v>
      </c>
      <c r="O8" s="58">
        <v>89067163</v>
      </c>
      <c r="P8" s="59">
        <v>-880968</v>
      </c>
      <c r="Q8" s="59">
        <f>R8-O8-P8</f>
        <v>10312435</v>
      </c>
      <c r="R8" s="59">
        <v>98498630</v>
      </c>
      <c r="S8" s="58">
        <v>18366610</v>
      </c>
      <c r="T8" s="59">
        <v>-593198</v>
      </c>
      <c r="U8" s="59">
        <f>V8-S8-T8</f>
        <v>128810</v>
      </c>
      <c r="V8" s="59">
        <v>17902222</v>
      </c>
      <c r="W8" s="58">
        <v>24149300</v>
      </c>
      <c r="X8" s="59">
        <v>1828618</v>
      </c>
      <c r="Y8" s="59">
        <f>Z8-W8-X8</f>
        <v>3212352</v>
      </c>
      <c r="Z8" s="59">
        <v>29190270</v>
      </c>
      <c r="AA8" s="59">
        <f>C8+G8+K8+O8+S8+W8</f>
        <v>282586296</v>
      </c>
      <c r="AB8" s="59">
        <f>D8+H8+L8+P8+T8+X8</f>
        <v>11702088</v>
      </c>
      <c r="AC8" s="59">
        <f>E8+I8+M8+Q8+U8+Y8</f>
        <v>18308722</v>
      </c>
      <c r="AD8" s="115">
        <f>F8+J8+N8+R8+V8+Z8</f>
        <v>312597106</v>
      </c>
      <c r="AE8" s="129"/>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row>
    <row r="9" spans="1:84" s="74" customFormat="1" x14ac:dyDescent="0.2">
      <c r="A9" s="73" t="s">
        <v>46</v>
      </c>
      <c r="B9" s="57" t="s">
        <v>61</v>
      </c>
      <c r="C9" s="58">
        <v>0</v>
      </c>
      <c r="D9" s="59">
        <f>F9-C9</f>
        <v>0</v>
      </c>
      <c r="E9" s="59">
        <f t="shared" ref="E9:E60" si="0">F9-C9-D9</f>
        <v>0</v>
      </c>
      <c r="F9" s="59"/>
      <c r="G9" s="62">
        <v>2500000</v>
      </c>
      <c r="H9" s="59">
        <f>J9-G9</f>
        <v>0</v>
      </c>
      <c r="I9" s="59">
        <f t="shared" ref="I9:I59" si="1">J9-G9-H9</f>
        <v>0</v>
      </c>
      <c r="J9" s="62">
        <v>2500000</v>
      </c>
      <c r="K9" s="58">
        <v>0</v>
      </c>
      <c r="L9" s="59">
        <v>0</v>
      </c>
      <c r="M9" s="59">
        <f t="shared" ref="M9:M59" si="2">N9-K9-L9</f>
        <v>576408</v>
      </c>
      <c r="N9" s="59">
        <v>576408</v>
      </c>
      <c r="O9" s="58">
        <v>0</v>
      </c>
      <c r="P9" s="59">
        <f>R9-O9</f>
        <v>0</v>
      </c>
      <c r="Q9" s="59">
        <f t="shared" ref="Q9:Q59" si="3">R9-O9-P9</f>
        <v>0</v>
      </c>
      <c r="R9" s="59"/>
      <c r="S9" s="58">
        <v>0</v>
      </c>
      <c r="T9" s="59">
        <f>V9-S9</f>
        <v>0</v>
      </c>
      <c r="U9" s="59">
        <f t="shared" ref="U9:U59" si="4">V9-S9-T9</f>
        <v>0</v>
      </c>
      <c r="V9" s="59"/>
      <c r="W9" s="58">
        <v>0</v>
      </c>
      <c r="X9" s="59">
        <f t="shared" ref="X9:X17" si="5">Z9-W9</f>
        <v>0</v>
      </c>
      <c r="Y9" s="59">
        <f t="shared" ref="Y9:Y59" si="6">Z9-W9-X9</f>
        <v>0</v>
      </c>
      <c r="Z9" s="59"/>
      <c r="AA9" s="59">
        <f>C9+G9+K9+O9+S9+W9</f>
        <v>2500000</v>
      </c>
      <c r="AB9" s="59">
        <f t="shared" ref="AB9:AB47" si="7">D9+H9+L9+P9+T9+X9</f>
        <v>0</v>
      </c>
      <c r="AC9" s="59">
        <f t="shared" ref="AC9:AC60" si="8">E9+I9+M9+Q9+U9+Y9</f>
        <v>576408</v>
      </c>
      <c r="AD9" s="115">
        <f t="shared" ref="AD9:AD47" si="9">F9+J9+N9+R9+V9+Z9</f>
        <v>3076408</v>
      </c>
      <c r="AE9" s="129"/>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row>
    <row r="10" spans="1:84" s="74" customFormat="1" ht="25.5" x14ac:dyDescent="0.2">
      <c r="A10" s="73" t="s">
        <v>48</v>
      </c>
      <c r="B10" s="57" t="s">
        <v>62</v>
      </c>
      <c r="C10" s="58">
        <v>0</v>
      </c>
      <c r="D10" s="59">
        <f>F10-C10</f>
        <v>0</v>
      </c>
      <c r="E10" s="59">
        <f t="shared" si="0"/>
        <v>0</v>
      </c>
      <c r="F10" s="59"/>
      <c r="G10" s="62">
        <v>0</v>
      </c>
      <c r="H10" s="59">
        <f>J10-G10</f>
        <v>0</v>
      </c>
      <c r="I10" s="59">
        <f t="shared" si="1"/>
        <v>0</v>
      </c>
      <c r="J10" s="62"/>
      <c r="K10" s="58">
        <v>820000</v>
      </c>
      <c r="L10" s="59">
        <v>0</v>
      </c>
      <c r="M10" s="59">
        <f t="shared" si="2"/>
        <v>-520000</v>
      </c>
      <c r="N10" s="59">
        <v>300000</v>
      </c>
      <c r="O10" s="58">
        <v>0</v>
      </c>
      <c r="P10" s="59">
        <f>R10-O10</f>
        <v>0</v>
      </c>
      <c r="Q10" s="59">
        <f t="shared" si="3"/>
        <v>0</v>
      </c>
      <c r="R10" s="59"/>
      <c r="S10" s="58">
        <v>0</v>
      </c>
      <c r="T10" s="59">
        <f>V10-S10</f>
        <v>0</v>
      </c>
      <c r="U10" s="59">
        <f t="shared" si="4"/>
        <v>0</v>
      </c>
      <c r="V10" s="59"/>
      <c r="W10" s="58">
        <v>0</v>
      </c>
      <c r="X10" s="59">
        <f t="shared" si="5"/>
        <v>0</v>
      </c>
      <c r="Y10" s="59">
        <f t="shared" si="6"/>
        <v>0</v>
      </c>
      <c r="Z10" s="59"/>
      <c r="AA10" s="59">
        <f t="shared" ref="AA10:AA47" si="10">C10+G10+K10+O10+S10+W10</f>
        <v>820000</v>
      </c>
      <c r="AB10" s="59">
        <f t="shared" si="7"/>
        <v>0</v>
      </c>
      <c r="AC10" s="59">
        <f t="shared" si="8"/>
        <v>-520000</v>
      </c>
      <c r="AD10" s="115">
        <f t="shared" si="9"/>
        <v>300000</v>
      </c>
      <c r="AE10" s="129"/>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row>
    <row r="11" spans="1:84" s="74" customFormat="1" x14ac:dyDescent="0.2">
      <c r="A11" s="73" t="s">
        <v>63</v>
      </c>
      <c r="B11" s="57" t="s">
        <v>64</v>
      </c>
      <c r="C11" s="58">
        <v>0</v>
      </c>
      <c r="D11" s="59">
        <f>F11-C11</f>
        <v>0</v>
      </c>
      <c r="E11" s="59">
        <f t="shared" si="0"/>
        <v>0</v>
      </c>
      <c r="F11" s="59"/>
      <c r="G11" s="62">
        <v>0</v>
      </c>
      <c r="H11" s="59">
        <f>J11-G11</f>
        <v>0</v>
      </c>
      <c r="I11" s="59">
        <f t="shared" si="1"/>
        <v>0</v>
      </c>
      <c r="J11" s="62"/>
      <c r="K11" s="58">
        <v>504000</v>
      </c>
      <c r="L11" s="59">
        <f>N11-K11</f>
        <v>0</v>
      </c>
      <c r="M11" s="59">
        <f t="shared" si="2"/>
        <v>0</v>
      </c>
      <c r="N11" s="59">
        <v>504000</v>
      </c>
      <c r="O11" s="58">
        <v>3425625</v>
      </c>
      <c r="P11" s="59">
        <v>0</v>
      </c>
      <c r="Q11" s="59">
        <f t="shared" si="3"/>
        <v>342565</v>
      </c>
      <c r="R11" s="59">
        <v>3768190</v>
      </c>
      <c r="S11" s="58">
        <v>1531000</v>
      </c>
      <c r="T11" s="59">
        <f>V11-S11</f>
        <v>0</v>
      </c>
      <c r="U11" s="59">
        <f t="shared" si="4"/>
        <v>0</v>
      </c>
      <c r="V11" s="59">
        <v>1531000</v>
      </c>
      <c r="W11" s="58">
        <v>0</v>
      </c>
      <c r="X11" s="59">
        <f t="shared" si="5"/>
        <v>0</v>
      </c>
      <c r="Y11" s="59">
        <f t="shared" si="6"/>
        <v>0</v>
      </c>
      <c r="Z11" s="59"/>
      <c r="AA11" s="59">
        <f t="shared" si="10"/>
        <v>5460625</v>
      </c>
      <c r="AB11" s="59">
        <f t="shared" si="7"/>
        <v>0</v>
      </c>
      <c r="AC11" s="59">
        <f t="shared" si="8"/>
        <v>342565</v>
      </c>
      <c r="AD11" s="115">
        <f t="shared" si="9"/>
        <v>5803190</v>
      </c>
      <c r="AE11" s="129"/>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row>
    <row r="12" spans="1:84" s="74" customFormat="1" x14ac:dyDescent="0.2">
      <c r="A12" s="73" t="s">
        <v>65</v>
      </c>
      <c r="B12" s="57" t="s">
        <v>66</v>
      </c>
      <c r="C12" s="58">
        <v>0</v>
      </c>
      <c r="D12" s="59">
        <f>F12-C12</f>
        <v>0</v>
      </c>
      <c r="E12" s="59">
        <f t="shared" si="0"/>
        <v>0</v>
      </c>
      <c r="F12" s="59"/>
      <c r="G12" s="62">
        <v>2235000</v>
      </c>
      <c r="H12" s="59">
        <v>0</v>
      </c>
      <c r="I12" s="59">
        <f t="shared" si="1"/>
        <v>120000</v>
      </c>
      <c r="J12" s="62">
        <v>2355000</v>
      </c>
      <c r="K12" s="58">
        <v>3076000</v>
      </c>
      <c r="L12" s="59">
        <f>N12-K12</f>
        <v>0</v>
      </c>
      <c r="M12" s="59">
        <f t="shared" si="2"/>
        <v>0</v>
      </c>
      <c r="N12" s="59">
        <v>3076000</v>
      </c>
      <c r="O12" s="58">
        <v>2640000</v>
      </c>
      <c r="P12" s="59">
        <v>0</v>
      </c>
      <c r="Q12" s="59">
        <f t="shared" si="3"/>
        <v>-45000</v>
      </c>
      <c r="R12" s="59">
        <v>2595000</v>
      </c>
      <c r="S12" s="58">
        <v>544000</v>
      </c>
      <c r="T12" s="59">
        <f>V12-S12</f>
        <v>0</v>
      </c>
      <c r="U12" s="59">
        <f t="shared" si="4"/>
        <v>0</v>
      </c>
      <c r="V12" s="59">
        <v>544000</v>
      </c>
      <c r="W12" s="58">
        <v>864000</v>
      </c>
      <c r="X12" s="59">
        <v>-50000</v>
      </c>
      <c r="Y12" s="59">
        <f t="shared" si="6"/>
        <v>50000</v>
      </c>
      <c r="Z12" s="59">
        <v>864000</v>
      </c>
      <c r="AA12" s="59">
        <f t="shared" si="10"/>
        <v>9359000</v>
      </c>
      <c r="AB12" s="59">
        <f t="shared" si="7"/>
        <v>-50000</v>
      </c>
      <c r="AC12" s="59">
        <f t="shared" si="8"/>
        <v>125000</v>
      </c>
      <c r="AD12" s="115">
        <f t="shared" si="9"/>
        <v>9434000</v>
      </c>
      <c r="AE12" s="129"/>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row>
    <row r="13" spans="1:84" s="74" customFormat="1" x14ac:dyDescent="0.2">
      <c r="A13" s="73" t="s">
        <v>52</v>
      </c>
      <c r="B13" s="57" t="s">
        <v>67</v>
      </c>
      <c r="C13" s="58">
        <v>0</v>
      </c>
      <c r="D13" s="59">
        <f>F13-C13</f>
        <v>0</v>
      </c>
      <c r="E13" s="59">
        <f t="shared" si="0"/>
        <v>0</v>
      </c>
      <c r="F13" s="59"/>
      <c r="G13" s="62">
        <v>500000</v>
      </c>
      <c r="H13" s="59">
        <v>0</v>
      </c>
      <c r="I13" s="59">
        <f t="shared" si="1"/>
        <v>550000</v>
      </c>
      <c r="J13" s="62">
        <v>1050000</v>
      </c>
      <c r="K13" s="58">
        <v>264000</v>
      </c>
      <c r="L13" s="59">
        <v>0</v>
      </c>
      <c r="M13" s="59">
        <f t="shared" si="2"/>
        <v>50000</v>
      </c>
      <c r="N13" s="59">
        <v>314000</v>
      </c>
      <c r="O13" s="58">
        <v>415860</v>
      </c>
      <c r="P13" s="59">
        <v>0</v>
      </c>
      <c r="Q13" s="59">
        <f t="shared" si="3"/>
        <v>-175000</v>
      </c>
      <c r="R13" s="59">
        <v>240860</v>
      </c>
      <c r="S13" s="58">
        <v>255000</v>
      </c>
      <c r="T13" s="59">
        <f>V13-S13</f>
        <v>0</v>
      </c>
      <c r="U13" s="59">
        <f t="shared" si="4"/>
        <v>0</v>
      </c>
      <c r="V13" s="59">
        <v>255000</v>
      </c>
      <c r="W13" s="58">
        <v>0</v>
      </c>
      <c r="X13" s="59">
        <v>0</v>
      </c>
      <c r="Y13" s="59">
        <f t="shared" si="6"/>
        <v>52000</v>
      </c>
      <c r="Z13" s="59">
        <v>52000</v>
      </c>
      <c r="AA13" s="59">
        <f t="shared" si="10"/>
        <v>1434860</v>
      </c>
      <c r="AB13" s="59">
        <f t="shared" si="7"/>
        <v>0</v>
      </c>
      <c r="AC13" s="59">
        <f t="shared" si="8"/>
        <v>477000</v>
      </c>
      <c r="AD13" s="115">
        <f t="shared" si="9"/>
        <v>1911860</v>
      </c>
      <c r="AE13" s="129"/>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row>
    <row r="14" spans="1:84" s="74" customFormat="1" ht="13.5" thickBot="1" x14ac:dyDescent="0.25">
      <c r="A14" s="73" t="s">
        <v>71</v>
      </c>
      <c r="B14" s="76" t="s">
        <v>72</v>
      </c>
      <c r="C14" s="69">
        <v>0</v>
      </c>
      <c r="D14" s="64">
        <v>650000</v>
      </c>
      <c r="E14" s="86">
        <f t="shared" si="0"/>
        <v>551437</v>
      </c>
      <c r="F14" s="64">
        <v>1201437</v>
      </c>
      <c r="G14" s="63">
        <v>0</v>
      </c>
      <c r="H14" s="64">
        <v>1501061</v>
      </c>
      <c r="I14" s="59">
        <f t="shared" si="1"/>
        <v>1010000</v>
      </c>
      <c r="J14" s="63">
        <v>2511061</v>
      </c>
      <c r="K14" s="69">
        <v>0</v>
      </c>
      <c r="L14" s="64">
        <v>1798401</v>
      </c>
      <c r="M14" s="86">
        <f t="shared" si="2"/>
        <v>165500</v>
      </c>
      <c r="N14" s="64">
        <v>1963901</v>
      </c>
      <c r="O14" s="69">
        <v>0</v>
      </c>
      <c r="P14" s="64">
        <v>500000</v>
      </c>
      <c r="Q14" s="59">
        <f t="shared" si="3"/>
        <v>870149</v>
      </c>
      <c r="R14" s="64">
        <v>1370149</v>
      </c>
      <c r="S14" s="69">
        <v>0</v>
      </c>
      <c r="T14" s="64">
        <v>360000</v>
      </c>
      <c r="U14" s="59">
        <f t="shared" si="4"/>
        <v>0</v>
      </c>
      <c r="V14" s="64">
        <v>360000</v>
      </c>
      <c r="W14" s="69">
        <v>0</v>
      </c>
      <c r="X14" s="64">
        <v>700000</v>
      </c>
      <c r="Y14" s="59">
        <f t="shared" si="6"/>
        <v>-52000</v>
      </c>
      <c r="Z14" s="64">
        <v>648000</v>
      </c>
      <c r="AA14" s="64">
        <f t="shared" si="10"/>
        <v>0</v>
      </c>
      <c r="AB14" s="64">
        <f>D14+H14+L14+P14+T14+X14</f>
        <v>5509462</v>
      </c>
      <c r="AC14" s="86">
        <f t="shared" si="8"/>
        <v>2545086</v>
      </c>
      <c r="AD14" s="116">
        <f t="shared" si="9"/>
        <v>8054548</v>
      </c>
      <c r="AE14" s="129"/>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row>
    <row r="15" spans="1:84" s="74" customFormat="1" ht="13.5" thickBot="1" x14ac:dyDescent="0.25">
      <c r="A15" s="75" t="s">
        <v>73</v>
      </c>
      <c r="B15" s="81" t="s">
        <v>381</v>
      </c>
      <c r="C15" s="70">
        <f>SUM(C8:C14)</f>
        <v>4046000</v>
      </c>
      <c r="D15" s="70">
        <f>SUM(D8:D14)</f>
        <v>14437055</v>
      </c>
      <c r="E15" s="89">
        <f t="shared" si="0"/>
        <v>3664414</v>
      </c>
      <c r="F15" s="70">
        <f>SUM(F8:F14)</f>
        <v>22147469</v>
      </c>
      <c r="G15" s="67">
        <f>SUM(G8:G14)</f>
        <v>66378200</v>
      </c>
      <c r="H15" s="67">
        <f>SUM(H8:H14)</f>
        <v>390642</v>
      </c>
      <c r="I15" s="67">
        <f>SUM(I8:I14)</f>
        <v>1057150</v>
      </c>
      <c r="J15" s="67">
        <f t="shared" ref="J15:S15" si="11">SUM(J8:J14)</f>
        <v>67825992</v>
      </c>
      <c r="K15" s="70">
        <f t="shared" si="11"/>
        <v>90478023</v>
      </c>
      <c r="L15" s="70">
        <f t="shared" si="11"/>
        <v>469401</v>
      </c>
      <c r="M15" s="89">
        <f t="shared" si="2"/>
        <v>2436906</v>
      </c>
      <c r="N15" s="70">
        <f t="shared" si="11"/>
        <v>93384330</v>
      </c>
      <c r="O15" s="70">
        <f t="shared" si="11"/>
        <v>95548648</v>
      </c>
      <c r="P15" s="70">
        <f t="shared" si="11"/>
        <v>-380968</v>
      </c>
      <c r="Q15" s="70">
        <f t="shared" si="11"/>
        <v>11305149</v>
      </c>
      <c r="R15" s="70">
        <f t="shared" si="11"/>
        <v>106472829</v>
      </c>
      <c r="S15" s="70">
        <f t="shared" si="11"/>
        <v>20696610</v>
      </c>
      <c r="T15" s="70">
        <f>T8+T14</f>
        <v>-233198</v>
      </c>
      <c r="U15" s="70">
        <f>U8+U14</f>
        <v>128810</v>
      </c>
      <c r="V15" s="70">
        <f>SUM(V8:V14)</f>
        <v>20592222</v>
      </c>
      <c r="W15" s="70">
        <f>SUM(W8:W14)</f>
        <v>25013300</v>
      </c>
      <c r="X15" s="70">
        <f>SUM(X8:X14)</f>
        <v>2478618</v>
      </c>
      <c r="Y15" s="70">
        <f>SUM(Y8:Y14)</f>
        <v>3262352</v>
      </c>
      <c r="Z15" s="70">
        <f>SUM(Z8:Z14)</f>
        <v>30754270</v>
      </c>
      <c r="AA15" s="82">
        <f t="shared" si="10"/>
        <v>302160781</v>
      </c>
      <c r="AB15" s="82">
        <f>SUM(AB8:AB14)</f>
        <v>17161550</v>
      </c>
      <c r="AC15" s="89">
        <f t="shared" si="8"/>
        <v>21854781</v>
      </c>
      <c r="AD15" s="117">
        <f>SUM(AD8:AD14)</f>
        <v>341177112</v>
      </c>
      <c r="AE15" s="129"/>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row>
    <row r="16" spans="1:84" s="74" customFormat="1" x14ac:dyDescent="0.2">
      <c r="A16" s="73" t="s">
        <v>74</v>
      </c>
      <c r="B16" s="77" t="s">
        <v>75</v>
      </c>
      <c r="C16" s="71">
        <v>19869180</v>
      </c>
      <c r="D16" s="66">
        <v>950000</v>
      </c>
      <c r="E16" s="66">
        <f t="shared" si="0"/>
        <v>0</v>
      </c>
      <c r="F16" s="66">
        <v>20819180</v>
      </c>
      <c r="G16" s="65">
        <v>0</v>
      </c>
      <c r="H16" s="66">
        <f>J16-G16</f>
        <v>0</v>
      </c>
      <c r="I16" s="59">
        <f t="shared" si="1"/>
        <v>0</v>
      </c>
      <c r="J16" s="65"/>
      <c r="K16" s="71">
        <v>0</v>
      </c>
      <c r="L16" s="66">
        <f>N16-K16</f>
        <v>0</v>
      </c>
      <c r="M16" s="66">
        <f t="shared" si="2"/>
        <v>0</v>
      </c>
      <c r="N16" s="66"/>
      <c r="O16" s="71">
        <v>0</v>
      </c>
      <c r="P16" s="66">
        <f>R16-O16</f>
        <v>0</v>
      </c>
      <c r="Q16" s="59">
        <f t="shared" si="3"/>
        <v>0</v>
      </c>
      <c r="R16" s="66"/>
      <c r="S16" s="71">
        <v>0</v>
      </c>
      <c r="T16" s="80">
        <f>V16-S16</f>
        <v>0</v>
      </c>
      <c r="U16" s="59">
        <f t="shared" si="4"/>
        <v>0</v>
      </c>
      <c r="V16" s="66"/>
      <c r="W16" s="71">
        <v>0</v>
      </c>
      <c r="X16" s="66">
        <f t="shared" si="5"/>
        <v>0</v>
      </c>
      <c r="Y16" s="59">
        <f t="shared" si="6"/>
        <v>0</v>
      </c>
      <c r="Z16" s="66"/>
      <c r="AA16" s="66">
        <f t="shared" si="10"/>
        <v>19869180</v>
      </c>
      <c r="AB16" s="66">
        <f t="shared" si="7"/>
        <v>950000</v>
      </c>
      <c r="AC16" s="66">
        <f t="shared" si="8"/>
        <v>0</v>
      </c>
      <c r="AD16" s="118">
        <f t="shared" si="9"/>
        <v>20819180</v>
      </c>
      <c r="AE16" s="129"/>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row>
    <row r="17" spans="1:84" s="74" customFormat="1" ht="31.5" customHeight="1" x14ac:dyDescent="0.2">
      <c r="A17" s="73" t="s">
        <v>76</v>
      </c>
      <c r="B17" s="57" t="s">
        <v>77</v>
      </c>
      <c r="C17" s="58">
        <v>0</v>
      </c>
      <c r="D17" s="59">
        <v>0</v>
      </c>
      <c r="E17" s="59">
        <f t="shared" si="0"/>
        <v>672000</v>
      </c>
      <c r="F17" s="59">
        <v>672000</v>
      </c>
      <c r="G17" s="62">
        <v>0</v>
      </c>
      <c r="H17" s="59">
        <v>370000</v>
      </c>
      <c r="I17" s="59">
        <f t="shared" si="1"/>
        <v>340000</v>
      </c>
      <c r="J17" s="62">
        <v>710000</v>
      </c>
      <c r="K17" s="58">
        <v>740000</v>
      </c>
      <c r="L17" s="59">
        <v>-250000</v>
      </c>
      <c r="M17" s="59">
        <f t="shared" si="2"/>
        <v>-250000</v>
      </c>
      <c r="N17" s="59">
        <v>240000</v>
      </c>
      <c r="O17" s="58">
        <v>0</v>
      </c>
      <c r="P17" s="59">
        <v>400000</v>
      </c>
      <c r="Q17" s="59">
        <f t="shared" si="3"/>
        <v>89851</v>
      </c>
      <c r="R17" s="59">
        <v>489851</v>
      </c>
      <c r="S17" s="58">
        <v>0</v>
      </c>
      <c r="T17" s="59">
        <v>600000</v>
      </c>
      <c r="U17" s="59">
        <f t="shared" si="4"/>
        <v>121000</v>
      </c>
      <c r="V17" s="59">
        <v>721000</v>
      </c>
      <c r="W17" s="58">
        <v>0</v>
      </c>
      <c r="X17" s="59">
        <f t="shared" si="5"/>
        <v>0</v>
      </c>
      <c r="Y17" s="59">
        <f t="shared" si="6"/>
        <v>0</v>
      </c>
      <c r="Z17" s="59"/>
      <c r="AA17" s="59">
        <f t="shared" si="10"/>
        <v>740000</v>
      </c>
      <c r="AB17" s="59">
        <f t="shared" si="7"/>
        <v>1120000</v>
      </c>
      <c r="AC17" s="59">
        <f t="shared" si="8"/>
        <v>972851</v>
      </c>
      <c r="AD17" s="115">
        <f t="shared" si="9"/>
        <v>2832851</v>
      </c>
      <c r="AE17" s="129"/>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row>
    <row r="18" spans="1:84" s="74" customFormat="1" x14ac:dyDescent="0.2">
      <c r="A18" s="73" t="s">
        <v>78</v>
      </c>
      <c r="B18" s="57" t="s">
        <v>79</v>
      </c>
      <c r="C18" s="58">
        <v>14155648</v>
      </c>
      <c r="D18" s="59">
        <v>-54150</v>
      </c>
      <c r="E18" s="59">
        <f t="shared" si="0"/>
        <v>-372000</v>
      </c>
      <c r="F18" s="59">
        <v>13729498</v>
      </c>
      <c r="G18" s="62">
        <v>500000</v>
      </c>
      <c r="H18" s="59">
        <f>J18-G18</f>
        <v>0</v>
      </c>
      <c r="I18" s="59">
        <f t="shared" si="1"/>
        <v>0</v>
      </c>
      <c r="J18" s="62">
        <v>500000</v>
      </c>
      <c r="K18" s="58">
        <v>50000</v>
      </c>
      <c r="L18" s="59">
        <v>800000</v>
      </c>
      <c r="M18" s="59">
        <f t="shared" si="2"/>
        <v>520000</v>
      </c>
      <c r="N18" s="59">
        <v>1370000</v>
      </c>
      <c r="O18" s="58">
        <v>100000</v>
      </c>
      <c r="P18" s="59">
        <f>R18-O18</f>
        <v>0</v>
      </c>
      <c r="Q18" s="59">
        <f t="shared" si="3"/>
        <v>0</v>
      </c>
      <c r="R18" s="59">
        <v>100000</v>
      </c>
      <c r="S18" s="58">
        <v>1200000</v>
      </c>
      <c r="T18" s="59">
        <f>V18-S18</f>
        <v>0</v>
      </c>
      <c r="U18" s="59">
        <f t="shared" si="4"/>
        <v>0</v>
      </c>
      <c r="V18" s="59">
        <v>1200000</v>
      </c>
      <c r="W18" s="58">
        <v>150000</v>
      </c>
      <c r="X18" s="59">
        <v>50000</v>
      </c>
      <c r="Y18" s="59">
        <f t="shared" si="6"/>
        <v>-1000</v>
      </c>
      <c r="Z18" s="59">
        <v>199000</v>
      </c>
      <c r="AA18" s="59">
        <f t="shared" si="10"/>
        <v>16155648</v>
      </c>
      <c r="AB18" s="59">
        <f t="shared" si="7"/>
        <v>795850</v>
      </c>
      <c r="AC18" s="59">
        <f t="shared" si="8"/>
        <v>147000</v>
      </c>
      <c r="AD18" s="115">
        <f t="shared" si="9"/>
        <v>17098498</v>
      </c>
      <c r="AE18" s="129"/>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row>
    <row r="19" spans="1:84" s="74" customFormat="1" ht="13.5" thickBot="1" x14ac:dyDescent="0.25">
      <c r="A19" s="75" t="s">
        <v>80</v>
      </c>
      <c r="B19" s="60" t="s">
        <v>382</v>
      </c>
      <c r="C19" s="61">
        <f>SUM(C16:C18)</f>
        <v>34024828</v>
      </c>
      <c r="D19" s="61">
        <f>SUM(D16:D18)</f>
        <v>895850</v>
      </c>
      <c r="E19" s="88">
        <f t="shared" si="0"/>
        <v>300000</v>
      </c>
      <c r="F19" s="61">
        <f>SUM(F16:F18)</f>
        <v>35220678</v>
      </c>
      <c r="G19" s="68">
        <f>SUM(G16:G18)</f>
        <v>500000</v>
      </c>
      <c r="H19" s="68">
        <f>SUM(H16:H18)</f>
        <v>370000</v>
      </c>
      <c r="I19" s="68">
        <f>SUM(I16:I18)</f>
        <v>340000</v>
      </c>
      <c r="J19" s="68">
        <f t="shared" ref="J19:R19" si="12">SUM(J16:J18)</f>
        <v>1210000</v>
      </c>
      <c r="K19" s="61">
        <f t="shared" si="12"/>
        <v>790000</v>
      </c>
      <c r="L19" s="61">
        <f t="shared" si="12"/>
        <v>550000</v>
      </c>
      <c r="M19" s="88">
        <f t="shared" si="2"/>
        <v>270000</v>
      </c>
      <c r="N19" s="61">
        <f t="shared" si="12"/>
        <v>1610000</v>
      </c>
      <c r="O19" s="61">
        <f t="shared" si="12"/>
        <v>100000</v>
      </c>
      <c r="P19" s="61">
        <f t="shared" si="12"/>
        <v>400000</v>
      </c>
      <c r="Q19" s="91">
        <f t="shared" si="12"/>
        <v>89851</v>
      </c>
      <c r="R19" s="61">
        <f t="shared" si="12"/>
        <v>589851</v>
      </c>
      <c r="S19" s="61">
        <v>1200000</v>
      </c>
      <c r="T19" s="83">
        <v>600000</v>
      </c>
      <c r="U19" s="83">
        <f t="shared" si="4"/>
        <v>121000</v>
      </c>
      <c r="V19" s="83">
        <f>SUM(V17:V18)</f>
        <v>1921000</v>
      </c>
      <c r="W19" s="61">
        <f>SUM(W16:W18)</f>
        <v>150000</v>
      </c>
      <c r="X19" s="61">
        <f>SUM(X16:X18)</f>
        <v>50000</v>
      </c>
      <c r="Y19" s="83">
        <f t="shared" si="6"/>
        <v>-1000</v>
      </c>
      <c r="Z19" s="61">
        <f>SUM(Z16:Z18)</f>
        <v>199000</v>
      </c>
      <c r="AA19" s="83">
        <f t="shared" si="10"/>
        <v>36764828</v>
      </c>
      <c r="AB19" s="83">
        <f>SUM(AB16:AB18)</f>
        <v>2865850</v>
      </c>
      <c r="AC19" s="88">
        <f t="shared" si="8"/>
        <v>1119851</v>
      </c>
      <c r="AD19" s="119">
        <f>SUM(AD16:AD18)</f>
        <v>40750529</v>
      </c>
      <c r="AE19" s="129"/>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row>
    <row r="20" spans="1:84" s="74" customFormat="1" ht="13.5" thickBot="1" x14ac:dyDescent="0.25">
      <c r="A20" s="75" t="s">
        <v>81</v>
      </c>
      <c r="B20" s="81" t="s">
        <v>383</v>
      </c>
      <c r="C20" s="70">
        <f>C15+C19</f>
        <v>38070828</v>
      </c>
      <c r="D20" s="70">
        <f>D15+D19</f>
        <v>15332905</v>
      </c>
      <c r="E20" s="89">
        <f t="shared" si="0"/>
        <v>3964414</v>
      </c>
      <c r="F20" s="70">
        <f>F15+F19</f>
        <v>57368147</v>
      </c>
      <c r="G20" s="67">
        <f>G19+G15</f>
        <v>66878200</v>
      </c>
      <c r="H20" s="67">
        <f>H19+H15</f>
        <v>760642</v>
      </c>
      <c r="I20" s="90">
        <f>I19+I15</f>
        <v>1397150</v>
      </c>
      <c r="J20" s="67">
        <f>J19+J15</f>
        <v>69035992</v>
      </c>
      <c r="K20" s="70">
        <f t="shared" ref="K20:Z20" si="13">K15+K19</f>
        <v>91268023</v>
      </c>
      <c r="L20" s="70">
        <f t="shared" si="13"/>
        <v>1019401</v>
      </c>
      <c r="M20" s="89">
        <f t="shared" si="2"/>
        <v>2706906</v>
      </c>
      <c r="N20" s="70">
        <f t="shared" si="13"/>
        <v>94994330</v>
      </c>
      <c r="O20" s="70">
        <f t="shared" si="13"/>
        <v>95648648</v>
      </c>
      <c r="P20" s="70">
        <f t="shared" si="13"/>
        <v>19032</v>
      </c>
      <c r="Q20" s="92">
        <f t="shared" si="13"/>
        <v>11395000</v>
      </c>
      <c r="R20" s="70">
        <f t="shared" si="13"/>
        <v>107062680</v>
      </c>
      <c r="S20" s="70">
        <f t="shared" si="13"/>
        <v>21896610</v>
      </c>
      <c r="T20" s="70">
        <f>T15+T19</f>
        <v>366802</v>
      </c>
      <c r="U20" s="70">
        <f>U15+U19</f>
        <v>249810</v>
      </c>
      <c r="V20" s="70">
        <f t="shared" si="13"/>
        <v>22513222</v>
      </c>
      <c r="W20" s="70">
        <f t="shared" si="13"/>
        <v>25163300</v>
      </c>
      <c r="X20" s="70">
        <f t="shared" si="13"/>
        <v>2528618</v>
      </c>
      <c r="Y20" s="70">
        <f t="shared" si="13"/>
        <v>3261352</v>
      </c>
      <c r="Z20" s="70">
        <f t="shared" si="13"/>
        <v>30953270</v>
      </c>
      <c r="AA20" s="82">
        <f t="shared" si="10"/>
        <v>338925609</v>
      </c>
      <c r="AB20" s="82">
        <f>AB19+AB15</f>
        <v>20027400</v>
      </c>
      <c r="AC20" s="89">
        <f t="shared" si="8"/>
        <v>22974632</v>
      </c>
      <c r="AD20" s="117">
        <f t="shared" si="9"/>
        <v>381927641</v>
      </c>
      <c r="AE20" s="129"/>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row>
    <row r="21" spans="1:84" s="85" customFormat="1" ht="39" thickBot="1" x14ac:dyDescent="0.25">
      <c r="A21" s="75" t="s">
        <v>82</v>
      </c>
      <c r="B21" s="81" t="s">
        <v>83</v>
      </c>
      <c r="C21" s="70">
        <v>8771396</v>
      </c>
      <c r="D21" s="70">
        <v>1341655</v>
      </c>
      <c r="E21" s="89">
        <f t="shared" si="0"/>
        <v>-599142</v>
      </c>
      <c r="F21" s="70">
        <v>9513909</v>
      </c>
      <c r="G21" s="67">
        <v>12036000</v>
      </c>
      <c r="H21" s="82">
        <v>131571</v>
      </c>
      <c r="I21" s="88">
        <f t="shared" si="1"/>
        <v>-1982660</v>
      </c>
      <c r="J21" s="67">
        <v>10184911</v>
      </c>
      <c r="K21" s="70">
        <v>17448580</v>
      </c>
      <c r="L21" s="70">
        <v>178397</v>
      </c>
      <c r="M21" s="89">
        <f t="shared" si="2"/>
        <v>-430916</v>
      </c>
      <c r="N21" s="70">
        <v>17196061</v>
      </c>
      <c r="O21" s="70">
        <v>18515420</v>
      </c>
      <c r="P21" s="70">
        <v>3331</v>
      </c>
      <c r="Q21" s="89">
        <f t="shared" si="3"/>
        <v>1006200</v>
      </c>
      <c r="R21" s="70">
        <v>19524951</v>
      </c>
      <c r="S21" s="70">
        <v>4157060</v>
      </c>
      <c r="T21" s="70">
        <v>64190</v>
      </c>
      <c r="U21" s="82">
        <f t="shared" si="4"/>
        <v>39949</v>
      </c>
      <c r="V21" s="70">
        <v>4261199</v>
      </c>
      <c r="W21" s="70">
        <v>4626023</v>
      </c>
      <c r="X21" s="70">
        <v>442510</v>
      </c>
      <c r="Y21" s="82">
        <f t="shared" si="6"/>
        <v>421420</v>
      </c>
      <c r="Z21" s="70">
        <v>5489953</v>
      </c>
      <c r="AA21" s="82">
        <f t="shared" si="10"/>
        <v>65554479</v>
      </c>
      <c r="AB21" s="82">
        <f t="shared" si="7"/>
        <v>2161654</v>
      </c>
      <c r="AC21" s="89">
        <f t="shared" si="8"/>
        <v>-1545149</v>
      </c>
      <c r="AD21" s="117">
        <f t="shared" si="9"/>
        <v>66170984</v>
      </c>
      <c r="AE21" s="130"/>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row>
    <row r="22" spans="1:84" s="74" customFormat="1" x14ac:dyDescent="0.2">
      <c r="A22" s="73" t="s">
        <v>84</v>
      </c>
      <c r="B22" s="57" t="s">
        <v>85</v>
      </c>
      <c r="C22" s="58">
        <v>50000</v>
      </c>
      <c r="D22" s="59">
        <v>100000</v>
      </c>
      <c r="E22" s="66">
        <f t="shared" si="0"/>
        <v>0</v>
      </c>
      <c r="F22" s="59">
        <v>150000</v>
      </c>
      <c r="G22" s="62">
        <v>260000</v>
      </c>
      <c r="H22" s="59">
        <f>J22-G22</f>
        <v>0</v>
      </c>
      <c r="I22" s="66">
        <f t="shared" si="1"/>
        <v>0</v>
      </c>
      <c r="J22" s="62">
        <v>260000</v>
      </c>
      <c r="K22" s="58">
        <v>794000</v>
      </c>
      <c r="L22" s="59">
        <v>200000</v>
      </c>
      <c r="M22" s="66">
        <f t="shared" si="2"/>
        <v>-27000</v>
      </c>
      <c r="N22" s="59">
        <v>967000</v>
      </c>
      <c r="O22" s="58">
        <v>700000</v>
      </c>
      <c r="P22" s="59">
        <v>0</v>
      </c>
      <c r="Q22" s="66">
        <f t="shared" si="3"/>
        <v>88000</v>
      </c>
      <c r="R22" s="59">
        <v>788000</v>
      </c>
      <c r="S22" s="58">
        <v>700000</v>
      </c>
      <c r="T22" s="79">
        <v>0</v>
      </c>
      <c r="U22" s="66">
        <f t="shared" si="4"/>
        <v>40000</v>
      </c>
      <c r="V22" s="59">
        <v>740000</v>
      </c>
      <c r="W22" s="58">
        <v>60000</v>
      </c>
      <c r="X22" s="59">
        <v>0</v>
      </c>
      <c r="Y22" s="66">
        <f t="shared" si="6"/>
        <v>0</v>
      </c>
      <c r="Z22" s="59">
        <v>60000</v>
      </c>
      <c r="AA22" s="59">
        <f t="shared" si="10"/>
        <v>2564000</v>
      </c>
      <c r="AB22" s="59">
        <f t="shared" si="7"/>
        <v>300000</v>
      </c>
      <c r="AC22" s="66">
        <f t="shared" si="8"/>
        <v>101000</v>
      </c>
      <c r="AD22" s="115">
        <f t="shared" si="9"/>
        <v>2965000</v>
      </c>
      <c r="AE22" s="129"/>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row>
    <row r="23" spans="1:84" s="74" customFormat="1" x14ac:dyDescent="0.2">
      <c r="A23" s="73" t="s">
        <v>86</v>
      </c>
      <c r="B23" s="57" t="s">
        <v>87</v>
      </c>
      <c r="C23" s="58">
        <v>1902643</v>
      </c>
      <c r="D23" s="59">
        <v>1564921</v>
      </c>
      <c r="E23" s="59">
        <f t="shared" si="0"/>
        <v>1935274</v>
      </c>
      <c r="F23" s="59">
        <v>5402838</v>
      </c>
      <c r="G23" s="62">
        <v>2600000</v>
      </c>
      <c r="H23" s="59">
        <v>0</v>
      </c>
      <c r="I23" s="59">
        <f t="shared" si="1"/>
        <v>200000</v>
      </c>
      <c r="J23" s="62">
        <v>2800000</v>
      </c>
      <c r="K23" s="58">
        <v>46426000</v>
      </c>
      <c r="L23" s="59">
        <v>-200000</v>
      </c>
      <c r="M23" s="59">
        <f t="shared" si="2"/>
        <v>74863</v>
      </c>
      <c r="N23" s="59">
        <v>46300863</v>
      </c>
      <c r="O23" s="58">
        <v>4000000</v>
      </c>
      <c r="P23" s="59">
        <v>0</v>
      </c>
      <c r="Q23" s="59">
        <f t="shared" si="3"/>
        <v>-150000</v>
      </c>
      <c r="R23" s="59">
        <v>3850000</v>
      </c>
      <c r="S23" s="58">
        <v>1300000</v>
      </c>
      <c r="T23" s="79">
        <v>0</v>
      </c>
      <c r="U23" s="59">
        <f t="shared" si="4"/>
        <v>200000</v>
      </c>
      <c r="V23" s="59">
        <v>1500000</v>
      </c>
      <c r="W23" s="58">
        <v>1420000</v>
      </c>
      <c r="X23" s="59">
        <v>0</v>
      </c>
      <c r="Y23" s="59">
        <f t="shared" si="6"/>
        <v>-250000</v>
      </c>
      <c r="Z23" s="59">
        <v>1170000</v>
      </c>
      <c r="AA23" s="59">
        <f t="shared" si="10"/>
        <v>57648643</v>
      </c>
      <c r="AB23" s="59">
        <f t="shared" si="7"/>
        <v>1364921</v>
      </c>
      <c r="AC23" s="59">
        <f t="shared" si="8"/>
        <v>2010137</v>
      </c>
      <c r="AD23" s="115">
        <f t="shared" si="9"/>
        <v>61023701</v>
      </c>
      <c r="AE23" s="129"/>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row>
    <row r="24" spans="1:84" s="85" customFormat="1" x14ac:dyDescent="0.2">
      <c r="A24" s="75" t="s">
        <v>89</v>
      </c>
      <c r="B24" s="60" t="s">
        <v>384</v>
      </c>
      <c r="C24" s="61">
        <f>SUM(C22:C23)</f>
        <v>1952643</v>
      </c>
      <c r="D24" s="61">
        <f t="shared" ref="D24:AD24" si="14">SUM(D22:D23)</f>
        <v>1664921</v>
      </c>
      <c r="E24" s="83">
        <f t="shared" si="0"/>
        <v>1935274</v>
      </c>
      <c r="F24" s="61">
        <f t="shared" si="14"/>
        <v>5552838</v>
      </c>
      <c r="G24" s="61">
        <f t="shared" si="14"/>
        <v>2860000</v>
      </c>
      <c r="H24" s="61">
        <f t="shared" si="14"/>
        <v>0</v>
      </c>
      <c r="I24" s="83">
        <f t="shared" si="1"/>
        <v>200000</v>
      </c>
      <c r="J24" s="61">
        <f t="shared" si="14"/>
        <v>3060000</v>
      </c>
      <c r="K24" s="61">
        <f t="shared" si="14"/>
        <v>47220000</v>
      </c>
      <c r="L24" s="61">
        <f t="shared" si="14"/>
        <v>0</v>
      </c>
      <c r="M24" s="83">
        <f t="shared" si="2"/>
        <v>47863</v>
      </c>
      <c r="N24" s="61">
        <f t="shared" si="14"/>
        <v>47267863</v>
      </c>
      <c r="O24" s="61">
        <f t="shared" si="14"/>
        <v>4700000</v>
      </c>
      <c r="P24" s="61">
        <f t="shared" si="14"/>
        <v>0</v>
      </c>
      <c r="Q24" s="83">
        <f t="shared" si="3"/>
        <v>-62000</v>
      </c>
      <c r="R24" s="61">
        <f t="shared" si="14"/>
        <v>4638000</v>
      </c>
      <c r="S24" s="61">
        <f t="shared" si="14"/>
        <v>2000000</v>
      </c>
      <c r="T24" s="61">
        <f t="shared" si="14"/>
        <v>0</v>
      </c>
      <c r="U24" s="83">
        <f t="shared" si="4"/>
        <v>240000</v>
      </c>
      <c r="V24" s="61">
        <f t="shared" si="14"/>
        <v>2240000</v>
      </c>
      <c r="W24" s="61">
        <f t="shared" si="14"/>
        <v>1480000</v>
      </c>
      <c r="X24" s="61">
        <f t="shared" si="14"/>
        <v>0</v>
      </c>
      <c r="Y24" s="83">
        <f t="shared" si="6"/>
        <v>-250000</v>
      </c>
      <c r="Z24" s="61">
        <f t="shared" si="14"/>
        <v>1230000</v>
      </c>
      <c r="AA24" s="61">
        <f t="shared" si="14"/>
        <v>60212643</v>
      </c>
      <c r="AB24" s="61">
        <f t="shared" si="14"/>
        <v>1664921</v>
      </c>
      <c r="AC24" s="83">
        <f t="shared" si="8"/>
        <v>2111137</v>
      </c>
      <c r="AD24" s="120">
        <f t="shared" si="14"/>
        <v>63988701</v>
      </c>
      <c r="AE24" s="130"/>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row>
    <row r="25" spans="1:84" s="74" customFormat="1" x14ac:dyDescent="0.2">
      <c r="A25" s="73" t="s">
        <v>90</v>
      </c>
      <c r="B25" s="57" t="s">
        <v>91</v>
      </c>
      <c r="C25" s="58">
        <v>200000</v>
      </c>
      <c r="D25" s="59">
        <v>0</v>
      </c>
      <c r="E25" s="59">
        <f t="shared" si="0"/>
        <v>50000</v>
      </c>
      <c r="F25" s="59">
        <v>250000</v>
      </c>
      <c r="G25" s="62">
        <v>2100000</v>
      </c>
      <c r="H25" s="59">
        <v>0</v>
      </c>
      <c r="I25" s="59">
        <f t="shared" si="1"/>
        <v>-100000</v>
      </c>
      <c r="J25" s="62">
        <v>2000000</v>
      </c>
      <c r="K25" s="58">
        <v>817000</v>
      </c>
      <c r="L25" s="59">
        <v>0</v>
      </c>
      <c r="M25" s="59">
        <f t="shared" si="2"/>
        <v>0</v>
      </c>
      <c r="N25" s="59">
        <v>817000</v>
      </c>
      <c r="O25" s="58">
        <v>165000</v>
      </c>
      <c r="P25" s="59">
        <v>0</v>
      </c>
      <c r="Q25" s="59">
        <f t="shared" si="3"/>
        <v>90000</v>
      </c>
      <c r="R25" s="59">
        <v>255000</v>
      </c>
      <c r="S25" s="58">
        <v>220000</v>
      </c>
      <c r="T25" s="79">
        <v>0</v>
      </c>
      <c r="U25" s="59">
        <f t="shared" si="4"/>
        <v>25000</v>
      </c>
      <c r="V25" s="59">
        <v>245000</v>
      </c>
      <c r="W25" s="58">
        <v>100000</v>
      </c>
      <c r="X25" s="59">
        <v>0</v>
      </c>
      <c r="Y25" s="59">
        <f t="shared" si="6"/>
        <v>11000</v>
      </c>
      <c r="Z25" s="59">
        <v>111000</v>
      </c>
      <c r="AA25" s="59">
        <f t="shared" si="10"/>
        <v>3602000</v>
      </c>
      <c r="AB25" s="59">
        <f t="shared" si="7"/>
        <v>0</v>
      </c>
      <c r="AC25" s="59">
        <f t="shared" si="8"/>
        <v>76000</v>
      </c>
      <c r="AD25" s="115">
        <f t="shared" si="9"/>
        <v>3678000</v>
      </c>
      <c r="AE25" s="129"/>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row>
    <row r="26" spans="1:84" s="74" customFormat="1" x14ac:dyDescent="0.2">
      <c r="A26" s="73" t="s">
        <v>92</v>
      </c>
      <c r="B26" s="57" t="s">
        <v>93</v>
      </c>
      <c r="C26" s="58">
        <v>100000</v>
      </c>
      <c r="D26" s="59">
        <v>0</v>
      </c>
      <c r="E26" s="59">
        <f t="shared" si="0"/>
        <v>100000</v>
      </c>
      <c r="F26" s="59">
        <v>200000</v>
      </c>
      <c r="G26" s="62">
        <v>1000000</v>
      </c>
      <c r="H26" s="59">
        <v>0</v>
      </c>
      <c r="I26" s="59">
        <f t="shared" si="1"/>
        <v>100000</v>
      </c>
      <c r="J26" s="62">
        <v>1100000</v>
      </c>
      <c r="K26" s="58">
        <v>844000</v>
      </c>
      <c r="L26" s="59">
        <v>0</v>
      </c>
      <c r="M26" s="59">
        <f t="shared" si="2"/>
        <v>-60000</v>
      </c>
      <c r="N26" s="59">
        <v>784000</v>
      </c>
      <c r="O26" s="58">
        <v>200000</v>
      </c>
      <c r="P26" s="59"/>
      <c r="Q26" s="59">
        <f t="shared" si="3"/>
        <v>0</v>
      </c>
      <c r="R26" s="59">
        <v>200000</v>
      </c>
      <c r="S26" s="58">
        <v>150000</v>
      </c>
      <c r="T26" s="79">
        <f>V26-S26</f>
        <v>0</v>
      </c>
      <c r="U26" s="59">
        <f t="shared" si="4"/>
        <v>0</v>
      </c>
      <c r="V26" s="59">
        <v>150000</v>
      </c>
      <c r="W26" s="58">
        <v>130000</v>
      </c>
      <c r="X26" s="59">
        <v>0</v>
      </c>
      <c r="Y26" s="59">
        <f t="shared" si="6"/>
        <v>-1000</v>
      </c>
      <c r="Z26" s="59">
        <v>129000</v>
      </c>
      <c r="AA26" s="59">
        <f t="shared" si="10"/>
        <v>2424000</v>
      </c>
      <c r="AB26" s="59">
        <f t="shared" si="7"/>
        <v>0</v>
      </c>
      <c r="AC26" s="59">
        <f t="shared" si="8"/>
        <v>139000</v>
      </c>
      <c r="AD26" s="115">
        <f t="shared" si="9"/>
        <v>2563000</v>
      </c>
      <c r="AE26" s="129"/>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row>
    <row r="27" spans="1:84" s="85" customFormat="1" x14ac:dyDescent="0.2">
      <c r="A27" s="75" t="s">
        <v>94</v>
      </c>
      <c r="B27" s="60" t="s">
        <v>385</v>
      </c>
      <c r="C27" s="61">
        <f>SUM(C25:C26)</f>
        <v>300000</v>
      </c>
      <c r="D27" s="61">
        <f t="shared" ref="D27:AD27" si="15">SUM(D25:D26)</f>
        <v>0</v>
      </c>
      <c r="E27" s="83">
        <f t="shared" si="0"/>
        <v>150000</v>
      </c>
      <c r="F27" s="61">
        <f t="shared" si="15"/>
        <v>450000</v>
      </c>
      <c r="G27" s="61">
        <f t="shared" si="15"/>
        <v>3100000</v>
      </c>
      <c r="H27" s="61">
        <f t="shared" si="15"/>
        <v>0</v>
      </c>
      <c r="I27" s="83">
        <f t="shared" si="1"/>
        <v>0</v>
      </c>
      <c r="J27" s="61">
        <f t="shared" si="15"/>
        <v>3100000</v>
      </c>
      <c r="K27" s="61">
        <f t="shared" si="15"/>
        <v>1661000</v>
      </c>
      <c r="L27" s="61">
        <f t="shared" si="15"/>
        <v>0</v>
      </c>
      <c r="M27" s="83">
        <f t="shared" si="2"/>
        <v>-60000</v>
      </c>
      <c r="N27" s="61">
        <f t="shared" si="15"/>
        <v>1601000</v>
      </c>
      <c r="O27" s="61">
        <f t="shared" si="15"/>
        <v>365000</v>
      </c>
      <c r="P27" s="61">
        <f t="shared" si="15"/>
        <v>0</v>
      </c>
      <c r="Q27" s="83">
        <f t="shared" si="3"/>
        <v>90000</v>
      </c>
      <c r="R27" s="61">
        <f t="shared" si="15"/>
        <v>455000</v>
      </c>
      <c r="S27" s="61">
        <f t="shared" si="15"/>
        <v>370000</v>
      </c>
      <c r="T27" s="61">
        <f t="shared" si="15"/>
        <v>0</v>
      </c>
      <c r="U27" s="83">
        <f t="shared" si="4"/>
        <v>25000</v>
      </c>
      <c r="V27" s="61">
        <f t="shared" si="15"/>
        <v>395000</v>
      </c>
      <c r="W27" s="61">
        <f t="shared" si="15"/>
        <v>230000</v>
      </c>
      <c r="X27" s="61">
        <f t="shared" si="15"/>
        <v>0</v>
      </c>
      <c r="Y27" s="83">
        <f t="shared" si="6"/>
        <v>10000</v>
      </c>
      <c r="Z27" s="61">
        <f t="shared" si="15"/>
        <v>240000</v>
      </c>
      <c r="AA27" s="61">
        <f t="shared" si="15"/>
        <v>6026000</v>
      </c>
      <c r="AB27" s="61">
        <f t="shared" si="15"/>
        <v>0</v>
      </c>
      <c r="AC27" s="83">
        <f t="shared" si="8"/>
        <v>215000</v>
      </c>
      <c r="AD27" s="120">
        <f t="shared" si="15"/>
        <v>6241000</v>
      </c>
      <c r="AE27" s="130"/>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row>
    <row r="28" spans="1:84" s="74" customFormat="1" x14ac:dyDescent="0.2">
      <c r="A28" s="73" t="s">
        <v>95</v>
      </c>
      <c r="B28" s="57" t="s">
        <v>96</v>
      </c>
      <c r="C28" s="58">
        <v>1000000</v>
      </c>
      <c r="D28" s="59">
        <v>0</v>
      </c>
      <c r="E28" s="59">
        <f t="shared" si="0"/>
        <v>200000</v>
      </c>
      <c r="F28" s="59">
        <v>1200000</v>
      </c>
      <c r="G28" s="62">
        <v>1000000</v>
      </c>
      <c r="H28" s="59">
        <v>0</v>
      </c>
      <c r="I28" s="59">
        <f t="shared" si="1"/>
        <v>50000</v>
      </c>
      <c r="J28" s="62">
        <v>1050000</v>
      </c>
      <c r="K28" s="58">
        <v>19007000</v>
      </c>
      <c r="L28" s="59">
        <v>0</v>
      </c>
      <c r="M28" s="59">
        <f t="shared" si="2"/>
        <v>1406000</v>
      </c>
      <c r="N28" s="59">
        <v>20413000</v>
      </c>
      <c r="O28" s="58">
        <v>4700000</v>
      </c>
      <c r="P28" s="59">
        <v>0</v>
      </c>
      <c r="Q28" s="59">
        <f t="shared" si="3"/>
        <v>-40000</v>
      </c>
      <c r="R28" s="59">
        <v>4660000</v>
      </c>
      <c r="S28" s="58">
        <v>1250000</v>
      </c>
      <c r="T28" s="79">
        <v>0</v>
      </c>
      <c r="U28" s="59">
        <f t="shared" si="4"/>
        <v>0</v>
      </c>
      <c r="V28" s="59">
        <v>1250000</v>
      </c>
      <c r="W28" s="58">
        <v>850000</v>
      </c>
      <c r="X28" s="59">
        <v>0</v>
      </c>
      <c r="Y28" s="59">
        <f t="shared" si="6"/>
        <v>-256443</v>
      </c>
      <c r="Z28" s="59">
        <v>593557</v>
      </c>
      <c r="AA28" s="59">
        <f t="shared" si="10"/>
        <v>27807000</v>
      </c>
      <c r="AB28" s="59">
        <f t="shared" si="7"/>
        <v>0</v>
      </c>
      <c r="AC28" s="59">
        <f t="shared" si="8"/>
        <v>1359557</v>
      </c>
      <c r="AD28" s="115">
        <f t="shared" si="9"/>
        <v>29166557</v>
      </c>
      <c r="AE28" s="129"/>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row>
    <row r="29" spans="1:84" s="74" customFormat="1" x14ac:dyDescent="0.2">
      <c r="A29" s="73" t="s">
        <v>97</v>
      </c>
      <c r="B29" s="57" t="s">
        <v>98</v>
      </c>
      <c r="C29" s="58">
        <v>0</v>
      </c>
      <c r="D29" s="59">
        <f>F29-C29</f>
        <v>0</v>
      </c>
      <c r="E29" s="59">
        <f t="shared" si="0"/>
        <v>0</v>
      </c>
      <c r="F29" s="59"/>
      <c r="G29" s="62">
        <v>0</v>
      </c>
      <c r="H29" s="59">
        <f>J29-G29</f>
        <v>0</v>
      </c>
      <c r="I29" s="59">
        <f t="shared" si="1"/>
        <v>0</v>
      </c>
      <c r="J29" s="62"/>
      <c r="K29" s="58">
        <v>510000</v>
      </c>
      <c r="L29" s="59">
        <v>0</v>
      </c>
      <c r="M29" s="59">
        <f t="shared" si="2"/>
        <v>-1000</v>
      </c>
      <c r="N29" s="59">
        <v>509000</v>
      </c>
      <c r="O29" s="58">
        <v>0</v>
      </c>
      <c r="P29" s="59">
        <f>R29-O29</f>
        <v>0</v>
      </c>
      <c r="Q29" s="59">
        <f t="shared" si="3"/>
        <v>0</v>
      </c>
      <c r="R29" s="59"/>
      <c r="S29" s="58">
        <v>0</v>
      </c>
      <c r="T29" s="79">
        <f>V29-S29</f>
        <v>0</v>
      </c>
      <c r="U29" s="59">
        <f t="shared" si="4"/>
        <v>0</v>
      </c>
      <c r="V29" s="59">
        <v>0</v>
      </c>
      <c r="W29" s="58">
        <v>4500000</v>
      </c>
      <c r="X29" s="59">
        <v>0</v>
      </c>
      <c r="Y29" s="59">
        <f t="shared" si="6"/>
        <v>2500000</v>
      </c>
      <c r="Z29" s="59">
        <v>7000000</v>
      </c>
      <c r="AA29" s="59">
        <f t="shared" si="10"/>
        <v>5010000</v>
      </c>
      <c r="AB29" s="59">
        <f t="shared" si="7"/>
        <v>0</v>
      </c>
      <c r="AC29" s="59">
        <f t="shared" si="8"/>
        <v>2499000</v>
      </c>
      <c r="AD29" s="115">
        <f t="shared" si="9"/>
        <v>7509000</v>
      </c>
      <c r="AE29" s="129"/>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row>
    <row r="30" spans="1:84" s="74" customFormat="1" x14ac:dyDescent="0.2">
      <c r="A30" s="73" t="s">
        <v>99</v>
      </c>
      <c r="B30" s="57" t="s">
        <v>100</v>
      </c>
      <c r="C30" s="58">
        <v>0</v>
      </c>
      <c r="D30" s="59">
        <f>F30-C30</f>
        <v>0</v>
      </c>
      <c r="E30" s="59">
        <f t="shared" si="0"/>
        <v>0</v>
      </c>
      <c r="F30" s="59"/>
      <c r="G30" s="62">
        <v>450000</v>
      </c>
      <c r="H30" s="59">
        <f>J30-G30</f>
        <v>0</v>
      </c>
      <c r="I30" s="59">
        <f t="shared" si="1"/>
        <v>0</v>
      </c>
      <c r="J30" s="62">
        <v>450000</v>
      </c>
      <c r="K30" s="58">
        <v>212000</v>
      </c>
      <c r="L30" s="59">
        <v>24000</v>
      </c>
      <c r="M30" s="59">
        <f t="shared" si="2"/>
        <v>79000</v>
      </c>
      <c r="N30" s="59">
        <v>315000</v>
      </c>
      <c r="O30" s="58">
        <v>95000</v>
      </c>
      <c r="P30" s="59">
        <v>0</v>
      </c>
      <c r="Q30" s="59">
        <f t="shared" si="3"/>
        <v>156500</v>
      </c>
      <c r="R30" s="59">
        <v>251500</v>
      </c>
      <c r="S30" s="58">
        <v>30000</v>
      </c>
      <c r="T30" s="79">
        <f>V30-S30</f>
        <v>0</v>
      </c>
      <c r="U30" s="59">
        <f t="shared" si="4"/>
        <v>0</v>
      </c>
      <c r="V30" s="59">
        <v>30000</v>
      </c>
      <c r="W30" s="58">
        <v>0</v>
      </c>
      <c r="X30" s="59">
        <v>10000</v>
      </c>
      <c r="Y30" s="59">
        <f t="shared" si="6"/>
        <v>55000</v>
      </c>
      <c r="Z30" s="59">
        <v>65000</v>
      </c>
      <c r="AA30" s="59">
        <f t="shared" si="10"/>
        <v>787000</v>
      </c>
      <c r="AB30" s="59">
        <f t="shared" si="7"/>
        <v>34000</v>
      </c>
      <c r="AC30" s="59">
        <f t="shared" si="8"/>
        <v>290500</v>
      </c>
      <c r="AD30" s="115">
        <f t="shared" si="9"/>
        <v>1111500</v>
      </c>
      <c r="AE30" s="129"/>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row>
    <row r="31" spans="1:84" s="74" customFormat="1" x14ac:dyDescent="0.2">
      <c r="A31" s="73" t="s">
        <v>101</v>
      </c>
      <c r="B31" s="57" t="s">
        <v>102</v>
      </c>
      <c r="C31" s="58">
        <v>300000</v>
      </c>
      <c r="D31" s="59">
        <f>F31-C31</f>
        <v>0</v>
      </c>
      <c r="E31" s="59">
        <f t="shared" si="0"/>
        <v>0</v>
      </c>
      <c r="F31" s="59">
        <v>300000</v>
      </c>
      <c r="G31" s="62">
        <v>150000</v>
      </c>
      <c r="H31" s="59">
        <f>J31-G31</f>
        <v>0</v>
      </c>
      <c r="I31" s="59">
        <f t="shared" si="1"/>
        <v>0</v>
      </c>
      <c r="J31" s="62">
        <v>150000</v>
      </c>
      <c r="K31" s="58">
        <v>5406000</v>
      </c>
      <c r="L31" s="59">
        <v>0</v>
      </c>
      <c r="M31" s="59">
        <f t="shared" si="2"/>
        <v>135000</v>
      </c>
      <c r="N31" s="59">
        <v>5541000</v>
      </c>
      <c r="O31" s="58">
        <v>400000</v>
      </c>
      <c r="P31" s="59">
        <v>0</v>
      </c>
      <c r="Q31" s="59">
        <f t="shared" si="3"/>
        <v>-133500</v>
      </c>
      <c r="R31" s="59">
        <v>266500</v>
      </c>
      <c r="S31" s="58">
        <v>350000</v>
      </c>
      <c r="T31" s="79">
        <v>0</v>
      </c>
      <c r="U31" s="59">
        <f t="shared" si="4"/>
        <v>-40000</v>
      </c>
      <c r="V31" s="59">
        <v>310000</v>
      </c>
      <c r="W31" s="58">
        <v>290000</v>
      </c>
      <c r="X31" s="59">
        <v>-10000</v>
      </c>
      <c r="Y31" s="59">
        <f t="shared" si="6"/>
        <v>-21000</v>
      </c>
      <c r="Z31" s="59">
        <v>259000</v>
      </c>
      <c r="AA31" s="59">
        <f t="shared" si="10"/>
        <v>6896000</v>
      </c>
      <c r="AB31" s="59">
        <f t="shared" si="7"/>
        <v>-10000</v>
      </c>
      <c r="AC31" s="59">
        <f t="shared" si="8"/>
        <v>-59500</v>
      </c>
      <c r="AD31" s="115">
        <f t="shared" si="9"/>
        <v>6826500</v>
      </c>
      <c r="AE31" s="129"/>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row>
    <row r="32" spans="1:84" s="74" customFormat="1" ht="13.15" customHeight="1" x14ac:dyDescent="0.2">
      <c r="A32" s="73" t="s">
        <v>104</v>
      </c>
      <c r="B32" s="57" t="s">
        <v>105</v>
      </c>
      <c r="C32" s="58">
        <v>8000000</v>
      </c>
      <c r="D32" s="59">
        <f>F32-C32</f>
        <v>0</v>
      </c>
      <c r="E32" s="59">
        <f t="shared" si="0"/>
        <v>0</v>
      </c>
      <c r="F32" s="59">
        <v>8000000</v>
      </c>
      <c r="G32" s="62">
        <v>1970000</v>
      </c>
      <c r="H32" s="59">
        <v>0</v>
      </c>
      <c r="I32" s="59">
        <f t="shared" si="1"/>
        <v>65000</v>
      </c>
      <c r="J32" s="62">
        <v>2035000</v>
      </c>
      <c r="K32" s="58">
        <v>1500000</v>
      </c>
      <c r="L32" s="59">
        <f>N32-K32</f>
        <v>0</v>
      </c>
      <c r="M32" s="59">
        <f t="shared" si="2"/>
        <v>0</v>
      </c>
      <c r="N32" s="59">
        <v>1500000</v>
      </c>
      <c r="O32" s="58">
        <v>0</v>
      </c>
      <c r="P32" s="59">
        <f>R32-O32</f>
        <v>0</v>
      </c>
      <c r="Q32" s="59">
        <f t="shared" si="3"/>
        <v>0</v>
      </c>
      <c r="R32" s="59"/>
      <c r="S32" s="58">
        <v>8315000</v>
      </c>
      <c r="T32" s="79">
        <v>0</v>
      </c>
      <c r="U32" s="59">
        <f t="shared" si="4"/>
        <v>-300000</v>
      </c>
      <c r="V32" s="59">
        <v>8015000</v>
      </c>
      <c r="W32" s="58">
        <v>0</v>
      </c>
      <c r="X32" s="59">
        <f>Z32-W32</f>
        <v>0</v>
      </c>
      <c r="Y32" s="59">
        <f t="shared" si="6"/>
        <v>0</v>
      </c>
      <c r="Z32" s="59"/>
      <c r="AA32" s="59">
        <f t="shared" si="10"/>
        <v>19785000</v>
      </c>
      <c r="AB32" s="59">
        <f t="shared" si="7"/>
        <v>0</v>
      </c>
      <c r="AC32" s="59">
        <f t="shared" si="8"/>
        <v>-235000</v>
      </c>
      <c r="AD32" s="115">
        <f t="shared" si="9"/>
        <v>19550000</v>
      </c>
      <c r="AE32" s="129"/>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row>
    <row r="33" spans="1:84" s="74" customFormat="1" x14ac:dyDescent="0.2">
      <c r="A33" s="73" t="s">
        <v>106</v>
      </c>
      <c r="B33" s="57" t="s">
        <v>107</v>
      </c>
      <c r="C33" s="58">
        <v>41004819</v>
      </c>
      <c r="D33" s="59">
        <v>0</v>
      </c>
      <c r="E33" s="59">
        <f t="shared" si="0"/>
        <v>-950000</v>
      </c>
      <c r="F33" s="59">
        <v>40054819</v>
      </c>
      <c r="G33" s="62">
        <v>3400000</v>
      </c>
      <c r="H33" s="59">
        <v>0</v>
      </c>
      <c r="I33" s="59">
        <f t="shared" si="1"/>
        <v>1940000</v>
      </c>
      <c r="J33" s="62">
        <v>5340000</v>
      </c>
      <c r="K33" s="58">
        <v>20566000</v>
      </c>
      <c r="L33" s="59">
        <v>-24000</v>
      </c>
      <c r="M33" s="59">
        <f t="shared" si="2"/>
        <v>390000</v>
      </c>
      <c r="N33" s="59">
        <v>20932000</v>
      </c>
      <c r="O33" s="58">
        <v>2300000</v>
      </c>
      <c r="P33" s="59">
        <v>0</v>
      </c>
      <c r="Q33" s="59">
        <f t="shared" si="3"/>
        <v>-504460</v>
      </c>
      <c r="R33" s="59">
        <v>1795540</v>
      </c>
      <c r="S33" s="58">
        <v>2250000</v>
      </c>
      <c r="T33" s="79">
        <v>0</v>
      </c>
      <c r="U33" s="59">
        <f t="shared" si="4"/>
        <v>75000</v>
      </c>
      <c r="V33" s="59">
        <v>2325000</v>
      </c>
      <c r="W33" s="58">
        <v>750000</v>
      </c>
      <c r="X33" s="59">
        <v>0</v>
      </c>
      <c r="Y33" s="59">
        <f t="shared" si="6"/>
        <v>106000</v>
      </c>
      <c r="Z33" s="59">
        <v>856000</v>
      </c>
      <c r="AA33" s="59">
        <f t="shared" si="10"/>
        <v>70270819</v>
      </c>
      <c r="AB33" s="59">
        <f t="shared" si="7"/>
        <v>-24000</v>
      </c>
      <c r="AC33" s="59">
        <f t="shared" si="8"/>
        <v>1056540</v>
      </c>
      <c r="AD33" s="115">
        <f t="shared" si="9"/>
        <v>71303359</v>
      </c>
      <c r="AE33" s="129"/>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row>
    <row r="34" spans="1:84" s="85" customFormat="1" x14ac:dyDescent="0.2">
      <c r="A34" s="75" t="s">
        <v>108</v>
      </c>
      <c r="B34" s="60" t="s">
        <v>390</v>
      </c>
      <c r="C34" s="61">
        <f>SUM(C28:C33)</f>
        <v>50304819</v>
      </c>
      <c r="D34" s="61">
        <f t="shared" ref="D34:AD34" si="16">SUM(D28:D33)</f>
        <v>0</v>
      </c>
      <c r="E34" s="83">
        <f t="shared" si="0"/>
        <v>-750000</v>
      </c>
      <c r="F34" s="61">
        <f t="shared" si="16"/>
        <v>49554819</v>
      </c>
      <c r="G34" s="61">
        <f t="shared" si="16"/>
        <v>6970000</v>
      </c>
      <c r="H34" s="61">
        <f t="shared" si="16"/>
        <v>0</v>
      </c>
      <c r="I34" s="83">
        <f t="shared" si="1"/>
        <v>2055000</v>
      </c>
      <c r="J34" s="61">
        <f t="shared" si="16"/>
        <v>9025000</v>
      </c>
      <c r="K34" s="61">
        <f t="shared" si="16"/>
        <v>47201000</v>
      </c>
      <c r="L34" s="61">
        <f t="shared" si="16"/>
        <v>0</v>
      </c>
      <c r="M34" s="83">
        <f t="shared" si="2"/>
        <v>2009000</v>
      </c>
      <c r="N34" s="61">
        <f t="shared" si="16"/>
        <v>49210000</v>
      </c>
      <c r="O34" s="61">
        <f t="shared" si="16"/>
        <v>7495000</v>
      </c>
      <c r="P34" s="61">
        <f t="shared" si="16"/>
        <v>0</v>
      </c>
      <c r="Q34" s="83">
        <f t="shared" si="3"/>
        <v>-521460</v>
      </c>
      <c r="R34" s="61">
        <f t="shared" si="16"/>
        <v>6973540</v>
      </c>
      <c r="S34" s="61">
        <f t="shared" si="16"/>
        <v>12195000</v>
      </c>
      <c r="T34" s="61">
        <f t="shared" si="16"/>
        <v>0</v>
      </c>
      <c r="U34" s="83">
        <f t="shared" si="4"/>
        <v>-265000</v>
      </c>
      <c r="V34" s="61">
        <f t="shared" si="16"/>
        <v>11930000</v>
      </c>
      <c r="W34" s="61">
        <f t="shared" si="16"/>
        <v>6390000</v>
      </c>
      <c r="X34" s="61">
        <f t="shared" si="16"/>
        <v>0</v>
      </c>
      <c r="Y34" s="83">
        <f t="shared" si="6"/>
        <v>2383557</v>
      </c>
      <c r="Z34" s="61">
        <f t="shared" si="16"/>
        <v>8773557</v>
      </c>
      <c r="AA34" s="61">
        <f t="shared" si="16"/>
        <v>130555819</v>
      </c>
      <c r="AB34" s="61">
        <f t="shared" si="16"/>
        <v>0</v>
      </c>
      <c r="AC34" s="83">
        <f t="shared" si="8"/>
        <v>4911097</v>
      </c>
      <c r="AD34" s="120">
        <f t="shared" si="16"/>
        <v>135466916</v>
      </c>
      <c r="AE34" s="130"/>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row>
    <row r="35" spans="1:84" s="74" customFormat="1" x14ac:dyDescent="0.2">
      <c r="A35" s="73" t="s">
        <v>109</v>
      </c>
      <c r="B35" s="57" t="s">
        <v>110</v>
      </c>
      <c r="C35" s="58">
        <v>50000</v>
      </c>
      <c r="D35" s="59">
        <f>F35-C35</f>
        <v>0</v>
      </c>
      <c r="E35" s="59">
        <f t="shared" si="0"/>
        <v>0</v>
      </c>
      <c r="F35" s="59">
        <v>50000</v>
      </c>
      <c r="G35" s="62">
        <v>150000</v>
      </c>
      <c r="H35" s="59">
        <v>0</v>
      </c>
      <c r="I35" s="59">
        <f t="shared" si="1"/>
        <v>75000</v>
      </c>
      <c r="J35" s="62">
        <v>225000</v>
      </c>
      <c r="K35" s="58">
        <v>140000</v>
      </c>
      <c r="L35" s="59">
        <v>0</v>
      </c>
      <c r="M35" s="59">
        <f t="shared" si="2"/>
        <v>-18000</v>
      </c>
      <c r="N35" s="59">
        <v>122000</v>
      </c>
      <c r="O35" s="58">
        <v>250000</v>
      </c>
      <c r="P35" s="59">
        <f>R35-O35</f>
        <v>0</v>
      </c>
      <c r="Q35" s="59">
        <f t="shared" si="3"/>
        <v>0</v>
      </c>
      <c r="R35" s="59">
        <v>250000</v>
      </c>
      <c r="S35" s="58">
        <v>150000</v>
      </c>
      <c r="T35" s="79">
        <f>V35-S35</f>
        <v>0</v>
      </c>
      <c r="U35" s="59">
        <f t="shared" si="4"/>
        <v>0</v>
      </c>
      <c r="V35" s="59">
        <v>150000</v>
      </c>
      <c r="W35" s="58">
        <v>30000</v>
      </c>
      <c r="X35" s="59"/>
      <c r="Y35" s="59">
        <f t="shared" si="6"/>
        <v>0</v>
      </c>
      <c r="Z35" s="59">
        <v>30000</v>
      </c>
      <c r="AA35" s="59">
        <f t="shared" si="10"/>
        <v>770000</v>
      </c>
      <c r="AB35" s="59">
        <f t="shared" si="7"/>
        <v>0</v>
      </c>
      <c r="AC35" s="59">
        <f t="shared" si="8"/>
        <v>57000</v>
      </c>
      <c r="AD35" s="115">
        <f t="shared" si="9"/>
        <v>827000</v>
      </c>
      <c r="AE35" s="129"/>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row>
    <row r="36" spans="1:84" s="74" customFormat="1" x14ac:dyDescent="0.2">
      <c r="A36" s="73" t="s">
        <v>111</v>
      </c>
      <c r="B36" s="57" t="s">
        <v>112</v>
      </c>
      <c r="C36" s="58">
        <v>800000</v>
      </c>
      <c r="D36" s="59">
        <f>F36-C36</f>
        <v>0</v>
      </c>
      <c r="E36" s="59">
        <f t="shared" si="0"/>
        <v>0</v>
      </c>
      <c r="F36" s="59">
        <v>800000</v>
      </c>
      <c r="G36" s="62">
        <v>0</v>
      </c>
      <c r="H36" s="59">
        <f>J36-G36</f>
        <v>0</v>
      </c>
      <c r="I36" s="59">
        <f t="shared" si="1"/>
        <v>0</v>
      </c>
      <c r="J36" s="62"/>
      <c r="K36" s="58">
        <v>0</v>
      </c>
      <c r="L36" s="59">
        <f>N36-K36</f>
        <v>0</v>
      </c>
      <c r="M36" s="59">
        <f t="shared" si="2"/>
        <v>0</v>
      </c>
      <c r="N36" s="59">
        <v>0</v>
      </c>
      <c r="O36" s="58">
        <v>0</v>
      </c>
      <c r="P36" s="59">
        <f>R36-O36</f>
        <v>0</v>
      </c>
      <c r="Q36" s="59">
        <f t="shared" si="3"/>
        <v>0</v>
      </c>
      <c r="R36" s="59"/>
      <c r="S36" s="58">
        <v>0</v>
      </c>
      <c r="T36" s="79">
        <f>V36-S36</f>
        <v>0</v>
      </c>
      <c r="U36" s="59">
        <f t="shared" si="4"/>
        <v>0</v>
      </c>
      <c r="V36" s="59">
        <v>0</v>
      </c>
      <c r="W36" s="58">
        <v>0</v>
      </c>
      <c r="X36" s="59"/>
      <c r="Y36" s="59">
        <f t="shared" si="6"/>
        <v>0</v>
      </c>
      <c r="Z36" s="59"/>
      <c r="AA36" s="59">
        <f t="shared" si="10"/>
        <v>800000</v>
      </c>
      <c r="AB36" s="59">
        <f t="shared" si="7"/>
        <v>0</v>
      </c>
      <c r="AC36" s="59">
        <f t="shared" si="8"/>
        <v>0</v>
      </c>
      <c r="AD36" s="115">
        <f t="shared" si="9"/>
        <v>800000</v>
      </c>
      <c r="AE36" s="129"/>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row>
    <row r="37" spans="1:84" s="85" customFormat="1" ht="25.5" x14ac:dyDescent="0.2">
      <c r="A37" s="75" t="s">
        <v>113</v>
      </c>
      <c r="B37" s="60" t="s">
        <v>391</v>
      </c>
      <c r="C37" s="61">
        <f t="shared" ref="C37:R37" si="17">SUM(C35:C36)</f>
        <v>850000</v>
      </c>
      <c r="D37" s="61">
        <f t="shared" si="17"/>
        <v>0</v>
      </c>
      <c r="E37" s="83">
        <f t="shared" si="0"/>
        <v>0</v>
      </c>
      <c r="F37" s="61">
        <f t="shared" si="17"/>
        <v>850000</v>
      </c>
      <c r="G37" s="68">
        <f t="shared" si="17"/>
        <v>150000</v>
      </c>
      <c r="H37" s="68">
        <f t="shared" si="17"/>
        <v>0</v>
      </c>
      <c r="I37" s="83">
        <f t="shared" si="1"/>
        <v>75000</v>
      </c>
      <c r="J37" s="68">
        <f t="shared" si="17"/>
        <v>225000</v>
      </c>
      <c r="K37" s="61">
        <f t="shared" si="17"/>
        <v>140000</v>
      </c>
      <c r="L37" s="61">
        <f t="shared" si="17"/>
        <v>0</v>
      </c>
      <c r="M37" s="83">
        <f t="shared" si="2"/>
        <v>-18000</v>
      </c>
      <c r="N37" s="61">
        <f t="shared" si="17"/>
        <v>122000</v>
      </c>
      <c r="O37" s="61">
        <f t="shared" si="17"/>
        <v>250000</v>
      </c>
      <c r="P37" s="61">
        <f t="shared" si="17"/>
        <v>0</v>
      </c>
      <c r="Q37" s="83">
        <f t="shared" si="3"/>
        <v>0</v>
      </c>
      <c r="R37" s="61">
        <f t="shared" si="17"/>
        <v>250000</v>
      </c>
      <c r="S37" s="61">
        <v>150000</v>
      </c>
      <c r="T37" s="132">
        <f>V37-S37</f>
        <v>0</v>
      </c>
      <c r="U37" s="83">
        <f t="shared" si="4"/>
        <v>0</v>
      </c>
      <c r="V37" s="83">
        <v>150000</v>
      </c>
      <c r="W37" s="61">
        <f>SUM(W35:W36)</f>
        <v>30000</v>
      </c>
      <c r="X37" s="61">
        <f>SUM(X35:X36)</f>
        <v>0</v>
      </c>
      <c r="Y37" s="83">
        <f t="shared" si="6"/>
        <v>0</v>
      </c>
      <c r="Z37" s="61">
        <f>SUM(Z35:Z36)</f>
        <v>30000</v>
      </c>
      <c r="AA37" s="83">
        <f t="shared" si="10"/>
        <v>1570000</v>
      </c>
      <c r="AB37" s="83">
        <f t="shared" si="7"/>
        <v>0</v>
      </c>
      <c r="AC37" s="83">
        <f t="shared" si="8"/>
        <v>57000</v>
      </c>
      <c r="AD37" s="119">
        <f t="shared" si="9"/>
        <v>1627000</v>
      </c>
      <c r="AE37" s="130"/>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row>
    <row r="38" spans="1:84" s="74" customFormat="1" ht="25.5" x14ac:dyDescent="0.2">
      <c r="A38" s="73" t="s">
        <v>114</v>
      </c>
      <c r="B38" s="57" t="s">
        <v>115</v>
      </c>
      <c r="C38" s="58">
        <v>16436147</v>
      </c>
      <c r="D38" s="59">
        <v>0</v>
      </c>
      <c r="E38" s="59">
        <f t="shared" si="0"/>
        <v>-2000000</v>
      </c>
      <c r="F38" s="59">
        <v>14436147</v>
      </c>
      <c r="G38" s="62">
        <v>3531600</v>
      </c>
      <c r="H38" s="59">
        <v>0</v>
      </c>
      <c r="I38" s="59">
        <f t="shared" si="1"/>
        <v>-1730000</v>
      </c>
      <c r="J38" s="62">
        <v>1801600</v>
      </c>
      <c r="K38" s="58">
        <v>20827000</v>
      </c>
      <c r="L38" s="59">
        <v>-300</v>
      </c>
      <c r="M38" s="59">
        <f t="shared" si="2"/>
        <v>-1673763</v>
      </c>
      <c r="N38" s="59">
        <v>19152937</v>
      </c>
      <c r="O38" s="58">
        <v>3458700</v>
      </c>
      <c r="P38" s="59">
        <v>0</v>
      </c>
      <c r="Q38" s="59">
        <f t="shared" si="3"/>
        <v>-77000</v>
      </c>
      <c r="R38" s="59">
        <v>3381700</v>
      </c>
      <c r="S38" s="58">
        <v>3205000</v>
      </c>
      <c r="T38" s="79">
        <v>0</v>
      </c>
      <c r="U38" s="59">
        <f t="shared" si="4"/>
        <v>0</v>
      </c>
      <c r="V38" s="59">
        <v>3205000</v>
      </c>
      <c r="W38" s="58">
        <v>2195100</v>
      </c>
      <c r="X38" s="59">
        <v>0</v>
      </c>
      <c r="Y38" s="59">
        <f t="shared" si="6"/>
        <v>267610</v>
      </c>
      <c r="Z38" s="59">
        <v>2462710</v>
      </c>
      <c r="AA38" s="59">
        <f t="shared" si="10"/>
        <v>49653547</v>
      </c>
      <c r="AB38" s="59">
        <f t="shared" si="7"/>
        <v>-300</v>
      </c>
      <c r="AC38" s="59">
        <f t="shared" si="8"/>
        <v>-5213153</v>
      </c>
      <c r="AD38" s="115">
        <f t="shared" si="9"/>
        <v>44440094</v>
      </c>
      <c r="AE38" s="129"/>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row>
    <row r="39" spans="1:84" s="74" customFormat="1" x14ac:dyDescent="0.2">
      <c r="A39" s="73" t="s">
        <v>116</v>
      </c>
      <c r="B39" s="57" t="s">
        <v>117</v>
      </c>
      <c r="C39" s="58">
        <v>3543520</v>
      </c>
      <c r="D39" s="59">
        <v>0</v>
      </c>
      <c r="E39" s="59">
        <f t="shared" si="0"/>
        <v>0</v>
      </c>
      <c r="F39" s="59">
        <v>3543520</v>
      </c>
      <c r="G39" s="62">
        <v>4000</v>
      </c>
      <c r="H39" s="59">
        <f>J39-G39</f>
        <v>0</v>
      </c>
      <c r="I39" s="59">
        <f t="shared" si="1"/>
        <v>0</v>
      </c>
      <c r="J39" s="62">
        <v>4000</v>
      </c>
      <c r="K39" s="58">
        <v>2000000</v>
      </c>
      <c r="L39" s="59">
        <v>0</v>
      </c>
      <c r="M39" s="59">
        <f t="shared" si="2"/>
        <v>-946000</v>
      </c>
      <c r="N39" s="59">
        <v>1054000</v>
      </c>
      <c r="O39" s="58">
        <v>0</v>
      </c>
      <c r="P39" s="59">
        <f>R39-O39</f>
        <v>0</v>
      </c>
      <c r="Q39" s="59">
        <f t="shared" si="3"/>
        <v>0</v>
      </c>
      <c r="R39" s="59"/>
      <c r="S39" s="58">
        <v>0</v>
      </c>
      <c r="T39" s="79">
        <f>V39-S39</f>
        <v>0</v>
      </c>
      <c r="U39" s="59">
        <f t="shared" si="4"/>
        <v>0</v>
      </c>
      <c r="V39" s="59">
        <v>0</v>
      </c>
      <c r="W39" s="58">
        <v>0</v>
      </c>
      <c r="X39" s="59">
        <f>Z39-W39</f>
        <v>0</v>
      </c>
      <c r="Y39" s="59">
        <f t="shared" si="6"/>
        <v>0</v>
      </c>
      <c r="Z39" s="59"/>
      <c r="AA39" s="59">
        <f t="shared" si="10"/>
        <v>5547520</v>
      </c>
      <c r="AB39" s="59">
        <f t="shared" si="7"/>
        <v>0</v>
      </c>
      <c r="AC39" s="59">
        <f t="shared" si="8"/>
        <v>-946000</v>
      </c>
      <c r="AD39" s="115">
        <f t="shared" si="9"/>
        <v>4601520</v>
      </c>
      <c r="AE39" s="129"/>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row>
    <row r="40" spans="1:84" s="74" customFormat="1" x14ac:dyDescent="0.2">
      <c r="A40" s="73" t="s">
        <v>120</v>
      </c>
      <c r="B40" s="76" t="s">
        <v>121</v>
      </c>
      <c r="C40" s="69">
        <v>200000</v>
      </c>
      <c r="D40" s="64">
        <f>F40-C40</f>
        <v>0</v>
      </c>
      <c r="E40" s="64">
        <f t="shared" si="0"/>
        <v>0</v>
      </c>
      <c r="F40" s="64">
        <v>200000</v>
      </c>
      <c r="G40" s="63">
        <v>20000</v>
      </c>
      <c r="H40" s="64">
        <f>J40-G40</f>
        <v>0</v>
      </c>
      <c r="I40" s="64">
        <f t="shared" si="1"/>
        <v>0</v>
      </c>
      <c r="J40" s="63">
        <v>20000</v>
      </c>
      <c r="K40" s="69">
        <v>245000</v>
      </c>
      <c r="L40" s="64">
        <v>300</v>
      </c>
      <c r="M40" s="64">
        <f t="shared" si="2"/>
        <v>400</v>
      </c>
      <c r="N40" s="64">
        <v>245700</v>
      </c>
      <c r="O40" s="69">
        <v>30000</v>
      </c>
      <c r="P40" s="64">
        <f>R40-O40</f>
        <v>0</v>
      </c>
      <c r="Q40" s="64">
        <f t="shared" si="3"/>
        <v>0</v>
      </c>
      <c r="R40" s="64">
        <v>30000</v>
      </c>
      <c r="S40" s="69">
        <v>40000</v>
      </c>
      <c r="T40" s="93">
        <f>V40-S40</f>
        <v>0</v>
      </c>
      <c r="U40" s="64">
        <f t="shared" si="4"/>
        <v>0</v>
      </c>
      <c r="V40" s="64">
        <v>40000</v>
      </c>
      <c r="W40" s="69">
        <v>1000</v>
      </c>
      <c r="X40" s="64">
        <f>Z40-W40</f>
        <v>0</v>
      </c>
      <c r="Y40" s="64">
        <f t="shared" si="6"/>
        <v>0</v>
      </c>
      <c r="Z40" s="64">
        <v>1000</v>
      </c>
      <c r="AA40" s="64">
        <f t="shared" si="10"/>
        <v>536000</v>
      </c>
      <c r="AB40" s="64">
        <f t="shared" si="7"/>
        <v>300</v>
      </c>
      <c r="AC40" s="64">
        <f t="shared" si="8"/>
        <v>400</v>
      </c>
      <c r="AD40" s="116">
        <f t="shared" si="9"/>
        <v>536700</v>
      </c>
      <c r="AE40" s="129"/>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row>
    <row r="41" spans="1:84" s="101" customFormat="1" ht="26.25" thickBot="1" x14ac:dyDescent="0.25">
      <c r="A41" s="95" t="s">
        <v>122</v>
      </c>
      <c r="B41" s="96" t="s">
        <v>392</v>
      </c>
      <c r="C41" s="91">
        <f t="shared" ref="C41:Z41" si="18">SUM(C38:C40)</f>
        <v>20179667</v>
      </c>
      <c r="D41" s="91">
        <f t="shared" si="18"/>
        <v>0</v>
      </c>
      <c r="E41" s="88">
        <f t="shared" si="0"/>
        <v>-2000000</v>
      </c>
      <c r="F41" s="91">
        <f t="shared" si="18"/>
        <v>18179667</v>
      </c>
      <c r="G41" s="107">
        <f t="shared" si="18"/>
        <v>3555600</v>
      </c>
      <c r="H41" s="107">
        <f t="shared" si="18"/>
        <v>0</v>
      </c>
      <c r="I41" s="88">
        <f t="shared" si="1"/>
        <v>-1730000</v>
      </c>
      <c r="J41" s="107">
        <f t="shared" si="18"/>
        <v>1825600</v>
      </c>
      <c r="K41" s="91">
        <f t="shared" si="18"/>
        <v>23072000</v>
      </c>
      <c r="L41" s="91">
        <f t="shared" si="18"/>
        <v>0</v>
      </c>
      <c r="M41" s="91">
        <f t="shared" si="18"/>
        <v>-2619363</v>
      </c>
      <c r="N41" s="91">
        <f t="shared" si="18"/>
        <v>20452637</v>
      </c>
      <c r="O41" s="91">
        <f t="shared" si="18"/>
        <v>3488700</v>
      </c>
      <c r="P41" s="91">
        <f t="shared" si="18"/>
        <v>0</v>
      </c>
      <c r="Q41" s="88">
        <f t="shared" si="3"/>
        <v>-77000</v>
      </c>
      <c r="R41" s="91">
        <f t="shared" si="18"/>
        <v>3411700</v>
      </c>
      <c r="S41" s="91">
        <f t="shared" si="18"/>
        <v>3245000</v>
      </c>
      <c r="T41" s="91">
        <f t="shared" si="18"/>
        <v>0</v>
      </c>
      <c r="U41" s="88">
        <f t="shared" si="4"/>
        <v>0</v>
      </c>
      <c r="V41" s="91">
        <f t="shared" si="18"/>
        <v>3245000</v>
      </c>
      <c r="W41" s="91">
        <f t="shared" si="18"/>
        <v>2196100</v>
      </c>
      <c r="X41" s="91">
        <f t="shared" si="18"/>
        <v>0</v>
      </c>
      <c r="Y41" s="88">
        <f t="shared" si="6"/>
        <v>267610</v>
      </c>
      <c r="Z41" s="91">
        <f t="shared" si="18"/>
        <v>2463710</v>
      </c>
      <c r="AA41" s="88">
        <f t="shared" si="10"/>
        <v>55737067</v>
      </c>
      <c r="AB41" s="88">
        <f t="shared" si="7"/>
        <v>0</v>
      </c>
      <c r="AC41" s="88">
        <f t="shared" si="8"/>
        <v>-6158753</v>
      </c>
      <c r="AD41" s="121">
        <f t="shared" si="9"/>
        <v>49578314</v>
      </c>
      <c r="AE41" s="130"/>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row>
    <row r="42" spans="1:84" s="103" customFormat="1" ht="13.5" thickBot="1" x14ac:dyDescent="0.25">
      <c r="A42" s="102" t="s">
        <v>123</v>
      </c>
      <c r="B42" s="94" t="s">
        <v>393</v>
      </c>
      <c r="C42" s="92">
        <f>C24+C27+C34+C37+C41</f>
        <v>73587129</v>
      </c>
      <c r="D42" s="92">
        <f>D24+D27+D34+D37+D41</f>
        <v>1664921</v>
      </c>
      <c r="E42" s="89">
        <f t="shared" si="0"/>
        <v>-664726</v>
      </c>
      <c r="F42" s="92">
        <f>F24+F27+F34+F37+F41</f>
        <v>74587324</v>
      </c>
      <c r="G42" s="108">
        <f t="shared" ref="G42:N42" si="19">G41+G37+G34+G27+G24</f>
        <v>16635600</v>
      </c>
      <c r="H42" s="89">
        <f t="shared" si="19"/>
        <v>0</v>
      </c>
      <c r="I42" s="89">
        <f t="shared" si="1"/>
        <v>600000</v>
      </c>
      <c r="J42" s="108">
        <f t="shared" si="19"/>
        <v>17235600</v>
      </c>
      <c r="K42" s="92">
        <f t="shared" si="19"/>
        <v>119294000</v>
      </c>
      <c r="L42" s="92">
        <f t="shared" si="19"/>
        <v>0</v>
      </c>
      <c r="M42" s="92">
        <f t="shared" si="19"/>
        <v>-640500</v>
      </c>
      <c r="N42" s="92">
        <f t="shared" si="19"/>
        <v>118653500</v>
      </c>
      <c r="O42" s="92">
        <f t="shared" ref="O42:Z42" si="20">O24+O27+O34+O37+O41</f>
        <v>16298700</v>
      </c>
      <c r="P42" s="92">
        <f t="shared" si="20"/>
        <v>0</v>
      </c>
      <c r="Q42" s="92">
        <f t="shared" si="20"/>
        <v>-570460</v>
      </c>
      <c r="R42" s="92">
        <f t="shared" si="20"/>
        <v>15728240</v>
      </c>
      <c r="S42" s="92">
        <f t="shared" si="20"/>
        <v>17960000</v>
      </c>
      <c r="T42" s="92">
        <f t="shared" si="20"/>
        <v>0</v>
      </c>
      <c r="U42" s="92">
        <f t="shared" si="20"/>
        <v>0</v>
      </c>
      <c r="V42" s="92">
        <f t="shared" si="20"/>
        <v>17960000</v>
      </c>
      <c r="W42" s="92">
        <f t="shared" si="20"/>
        <v>10326100</v>
      </c>
      <c r="X42" s="92">
        <f t="shared" si="20"/>
        <v>0</v>
      </c>
      <c r="Y42" s="92">
        <f t="shared" si="20"/>
        <v>2411167</v>
      </c>
      <c r="Z42" s="92">
        <f t="shared" si="20"/>
        <v>12737267</v>
      </c>
      <c r="AA42" s="89">
        <f t="shared" si="10"/>
        <v>254101529</v>
      </c>
      <c r="AB42" s="89">
        <f t="shared" si="7"/>
        <v>1664921</v>
      </c>
      <c r="AC42" s="89">
        <f t="shared" si="8"/>
        <v>1135481</v>
      </c>
      <c r="AD42" s="122">
        <f t="shared" si="9"/>
        <v>256901931</v>
      </c>
      <c r="AE42" s="130"/>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row>
    <row r="43" spans="1:84" s="106" customFormat="1" ht="13.5" thickBot="1" x14ac:dyDescent="0.25">
      <c r="A43" s="109" t="s">
        <v>131</v>
      </c>
      <c r="B43" s="110" t="s">
        <v>132</v>
      </c>
      <c r="C43" s="111">
        <v>9300000</v>
      </c>
      <c r="D43" s="87">
        <v>0</v>
      </c>
      <c r="E43" s="87">
        <f t="shared" si="0"/>
        <v>2000000</v>
      </c>
      <c r="F43" s="87">
        <v>11300000</v>
      </c>
      <c r="G43" s="112">
        <v>0</v>
      </c>
      <c r="H43" s="87">
        <f>J43-G43</f>
        <v>0</v>
      </c>
      <c r="I43" s="87">
        <f t="shared" si="1"/>
        <v>0</v>
      </c>
      <c r="J43" s="112">
        <v>0</v>
      </c>
      <c r="K43" s="111">
        <v>0</v>
      </c>
      <c r="L43" s="87"/>
      <c r="M43" s="87">
        <f t="shared" si="2"/>
        <v>0</v>
      </c>
      <c r="N43" s="87"/>
      <c r="O43" s="111">
        <v>0</v>
      </c>
      <c r="P43" s="87">
        <f>R43-O43</f>
        <v>0</v>
      </c>
      <c r="Q43" s="87">
        <f t="shared" si="3"/>
        <v>0</v>
      </c>
      <c r="R43" s="87"/>
      <c r="S43" s="111">
        <v>0</v>
      </c>
      <c r="T43" s="113">
        <f>V43-S43</f>
        <v>0</v>
      </c>
      <c r="U43" s="87">
        <f t="shared" si="4"/>
        <v>0</v>
      </c>
      <c r="V43" s="87"/>
      <c r="W43" s="111">
        <v>0</v>
      </c>
      <c r="X43" s="87">
        <f>Z43-W43</f>
        <v>0</v>
      </c>
      <c r="Y43" s="87">
        <f t="shared" si="6"/>
        <v>0</v>
      </c>
      <c r="Z43" s="87"/>
      <c r="AA43" s="87">
        <f t="shared" si="10"/>
        <v>9300000</v>
      </c>
      <c r="AB43" s="87">
        <f t="shared" si="7"/>
        <v>0</v>
      </c>
      <c r="AC43" s="87">
        <f t="shared" si="8"/>
        <v>2000000</v>
      </c>
      <c r="AD43" s="123">
        <f t="shared" si="9"/>
        <v>11300000</v>
      </c>
      <c r="AE43" s="129"/>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row>
    <row r="44" spans="1:84" s="103" customFormat="1" ht="13.5" thickBot="1" x14ac:dyDescent="0.25">
      <c r="A44" s="102" t="s">
        <v>133</v>
      </c>
      <c r="B44" s="94" t="s">
        <v>394</v>
      </c>
      <c r="C44" s="92">
        <f t="shared" ref="C44:J44" si="21">SUM(C43:C43)</f>
        <v>9300000</v>
      </c>
      <c r="D44" s="92">
        <f t="shared" si="21"/>
        <v>0</v>
      </c>
      <c r="E44" s="89">
        <f t="shared" si="0"/>
        <v>2000000</v>
      </c>
      <c r="F44" s="92">
        <f t="shared" si="21"/>
        <v>11300000</v>
      </c>
      <c r="G44" s="108">
        <f t="shared" si="21"/>
        <v>0</v>
      </c>
      <c r="H44" s="89">
        <f t="shared" si="21"/>
        <v>0</v>
      </c>
      <c r="I44" s="89">
        <f t="shared" si="1"/>
        <v>0</v>
      </c>
      <c r="J44" s="108">
        <f t="shared" si="21"/>
        <v>0</v>
      </c>
      <c r="K44" s="92">
        <v>0</v>
      </c>
      <c r="L44" s="92"/>
      <c r="M44" s="89">
        <f t="shared" si="2"/>
        <v>0</v>
      </c>
      <c r="N44" s="92"/>
      <c r="O44" s="92">
        <f t="shared" ref="O44:Z44" si="22">SUM(O43:O43)</f>
        <v>0</v>
      </c>
      <c r="P44" s="92">
        <f t="shared" si="22"/>
        <v>0</v>
      </c>
      <c r="Q44" s="89">
        <f t="shared" si="3"/>
        <v>0</v>
      </c>
      <c r="R44" s="92">
        <f t="shared" si="22"/>
        <v>0</v>
      </c>
      <c r="S44" s="92">
        <f t="shared" si="22"/>
        <v>0</v>
      </c>
      <c r="T44" s="92">
        <f t="shared" si="22"/>
        <v>0</v>
      </c>
      <c r="U44" s="89">
        <f t="shared" si="4"/>
        <v>0</v>
      </c>
      <c r="V44" s="92">
        <f t="shared" si="22"/>
        <v>0</v>
      </c>
      <c r="W44" s="92">
        <f t="shared" si="22"/>
        <v>0</v>
      </c>
      <c r="X44" s="92">
        <f t="shared" si="22"/>
        <v>0</v>
      </c>
      <c r="Y44" s="89">
        <f t="shared" si="6"/>
        <v>0</v>
      </c>
      <c r="Z44" s="92">
        <f t="shared" si="22"/>
        <v>0</v>
      </c>
      <c r="AA44" s="89">
        <f t="shared" si="10"/>
        <v>9300000</v>
      </c>
      <c r="AB44" s="89">
        <f t="shared" si="7"/>
        <v>0</v>
      </c>
      <c r="AC44" s="89">
        <f t="shared" si="8"/>
        <v>2000000</v>
      </c>
      <c r="AD44" s="122">
        <f t="shared" si="9"/>
        <v>11300000</v>
      </c>
      <c r="AE44" s="130"/>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row>
    <row r="45" spans="1:84" s="74" customFormat="1" ht="25.5" x14ac:dyDescent="0.2">
      <c r="A45" s="73" t="s">
        <v>135</v>
      </c>
      <c r="B45" s="77" t="s">
        <v>136</v>
      </c>
      <c r="C45" s="71">
        <v>3000000</v>
      </c>
      <c r="D45" s="66">
        <v>0</v>
      </c>
      <c r="E45" s="66">
        <f t="shared" si="0"/>
        <v>20031</v>
      </c>
      <c r="F45" s="66">
        <v>3020031</v>
      </c>
      <c r="G45" s="65">
        <v>0</v>
      </c>
      <c r="H45" s="66">
        <f>J45-G45</f>
        <v>0</v>
      </c>
      <c r="I45" s="66">
        <f t="shared" si="1"/>
        <v>0</v>
      </c>
      <c r="J45" s="65">
        <v>0</v>
      </c>
      <c r="K45" s="71">
        <v>0</v>
      </c>
      <c r="L45" s="66"/>
      <c r="M45" s="66">
        <f t="shared" si="2"/>
        <v>0</v>
      </c>
      <c r="N45" s="66"/>
      <c r="O45" s="71">
        <v>0</v>
      </c>
      <c r="P45" s="66">
        <f>R45-O45</f>
        <v>0</v>
      </c>
      <c r="Q45" s="66">
        <f t="shared" si="3"/>
        <v>0</v>
      </c>
      <c r="R45" s="66"/>
      <c r="S45" s="71">
        <v>0</v>
      </c>
      <c r="T45" s="80">
        <f>V45-S45</f>
        <v>0</v>
      </c>
      <c r="U45" s="66">
        <f t="shared" si="4"/>
        <v>0</v>
      </c>
      <c r="V45" s="66"/>
      <c r="W45" s="71">
        <v>0</v>
      </c>
      <c r="X45" s="66">
        <f>Z45-W45</f>
        <v>0</v>
      </c>
      <c r="Y45" s="66">
        <f t="shared" si="6"/>
        <v>0</v>
      </c>
      <c r="Z45" s="66"/>
      <c r="AA45" s="66">
        <f t="shared" si="10"/>
        <v>3000000</v>
      </c>
      <c r="AB45" s="66">
        <f t="shared" si="7"/>
        <v>0</v>
      </c>
      <c r="AC45" s="66">
        <f t="shared" si="8"/>
        <v>20031</v>
      </c>
      <c r="AD45" s="118">
        <f t="shared" si="9"/>
        <v>3020031</v>
      </c>
      <c r="AE45" s="129"/>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row>
    <row r="46" spans="1:84" s="85" customFormat="1" x14ac:dyDescent="0.2">
      <c r="A46" s="75" t="s">
        <v>139</v>
      </c>
      <c r="B46" s="60" t="s">
        <v>395</v>
      </c>
      <c r="C46" s="61">
        <f>SUM(C45:C45)</f>
        <v>3000000</v>
      </c>
      <c r="D46" s="61">
        <f t="shared" ref="D46:AD46" si="23">SUM(D45:D45)</f>
        <v>0</v>
      </c>
      <c r="E46" s="83">
        <f t="shared" si="0"/>
        <v>20031</v>
      </c>
      <c r="F46" s="61">
        <f t="shared" si="23"/>
        <v>3020031</v>
      </c>
      <c r="G46" s="61">
        <f t="shared" si="23"/>
        <v>0</v>
      </c>
      <c r="H46" s="61">
        <f t="shared" si="23"/>
        <v>0</v>
      </c>
      <c r="I46" s="83">
        <f t="shared" si="1"/>
        <v>0</v>
      </c>
      <c r="J46" s="61">
        <f t="shared" si="23"/>
        <v>0</v>
      </c>
      <c r="K46" s="61">
        <f t="shared" si="23"/>
        <v>0</v>
      </c>
      <c r="L46" s="61">
        <f t="shared" si="23"/>
        <v>0</v>
      </c>
      <c r="M46" s="83">
        <f t="shared" si="2"/>
        <v>0</v>
      </c>
      <c r="N46" s="61">
        <f t="shared" si="23"/>
        <v>0</v>
      </c>
      <c r="O46" s="61">
        <f t="shared" si="23"/>
        <v>0</v>
      </c>
      <c r="P46" s="61">
        <f t="shared" si="23"/>
        <v>0</v>
      </c>
      <c r="Q46" s="83">
        <f t="shared" si="3"/>
        <v>0</v>
      </c>
      <c r="R46" s="61">
        <f t="shared" si="23"/>
        <v>0</v>
      </c>
      <c r="S46" s="61">
        <f t="shared" si="23"/>
        <v>0</v>
      </c>
      <c r="T46" s="61">
        <f t="shared" si="23"/>
        <v>0</v>
      </c>
      <c r="U46" s="83">
        <f t="shared" si="4"/>
        <v>0</v>
      </c>
      <c r="V46" s="61">
        <f t="shared" si="23"/>
        <v>0</v>
      </c>
      <c r="W46" s="61">
        <f t="shared" si="23"/>
        <v>0</v>
      </c>
      <c r="X46" s="61">
        <f t="shared" si="23"/>
        <v>0</v>
      </c>
      <c r="Y46" s="83">
        <f t="shared" si="6"/>
        <v>0</v>
      </c>
      <c r="Z46" s="61">
        <f t="shared" si="23"/>
        <v>0</v>
      </c>
      <c r="AA46" s="61">
        <f t="shared" si="23"/>
        <v>3000000</v>
      </c>
      <c r="AB46" s="61">
        <f t="shared" si="23"/>
        <v>0</v>
      </c>
      <c r="AC46" s="83">
        <f t="shared" si="8"/>
        <v>20031</v>
      </c>
      <c r="AD46" s="120">
        <f t="shared" si="23"/>
        <v>3020031</v>
      </c>
      <c r="AE46" s="130"/>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row>
    <row r="47" spans="1:84" s="74" customFormat="1" ht="25.5" x14ac:dyDescent="0.2">
      <c r="A47" s="73" t="s">
        <v>143</v>
      </c>
      <c r="B47" s="57" t="s">
        <v>144</v>
      </c>
      <c r="C47" s="58">
        <v>1160000</v>
      </c>
      <c r="D47" s="59">
        <v>0</v>
      </c>
      <c r="E47" s="59">
        <f t="shared" si="0"/>
        <v>600000</v>
      </c>
      <c r="F47" s="59">
        <v>1760000</v>
      </c>
      <c r="G47" s="62">
        <v>0</v>
      </c>
      <c r="H47" s="59">
        <f>J47-G47</f>
        <v>0</v>
      </c>
      <c r="I47" s="59">
        <f t="shared" si="1"/>
        <v>0</v>
      </c>
      <c r="J47" s="62">
        <v>0</v>
      </c>
      <c r="K47" s="58">
        <v>0</v>
      </c>
      <c r="L47" s="59"/>
      <c r="M47" s="59">
        <f t="shared" si="2"/>
        <v>0</v>
      </c>
      <c r="N47" s="59"/>
      <c r="O47" s="58">
        <v>0</v>
      </c>
      <c r="P47" s="59">
        <f>R47-O47</f>
        <v>0</v>
      </c>
      <c r="Q47" s="59">
        <f t="shared" si="3"/>
        <v>0</v>
      </c>
      <c r="R47" s="59"/>
      <c r="S47" s="58">
        <v>0</v>
      </c>
      <c r="T47" s="79">
        <f>V47-S47</f>
        <v>0</v>
      </c>
      <c r="U47" s="59">
        <f t="shared" si="4"/>
        <v>0</v>
      </c>
      <c r="V47" s="59"/>
      <c r="W47" s="58">
        <v>0</v>
      </c>
      <c r="X47" s="59">
        <f>Z47-W47</f>
        <v>0</v>
      </c>
      <c r="Y47" s="59">
        <f t="shared" si="6"/>
        <v>0</v>
      </c>
      <c r="Z47" s="59"/>
      <c r="AA47" s="59">
        <f t="shared" si="10"/>
        <v>1160000</v>
      </c>
      <c r="AB47" s="59">
        <f t="shared" si="7"/>
        <v>0</v>
      </c>
      <c r="AC47" s="59">
        <f t="shared" si="8"/>
        <v>600000</v>
      </c>
      <c r="AD47" s="115">
        <f t="shared" si="9"/>
        <v>1760000</v>
      </c>
      <c r="AE47" s="129"/>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row>
    <row r="48" spans="1:84" s="74" customFormat="1" ht="25.5" x14ac:dyDescent="0.2">
      <c r="A48" s="73" t="s">
        <v>150</v>
      </c>
      <c r="B48" s="76" t="s">
        <v>151</v>
      </c>
      <c r="C48" s="69">
        <v>7400000</v>
      </c>
      <c r="D48" s="64">
        <v>0</v>
      </c>
      <c r="E48" s="64">
        <f t="shared" si="0"/>
        <v>4956400</v>
      </c>
      <c r="F48" s="64">
        <v>12356400</v>
      </c>
      <c r="G48" s="63">
        <v>0</v>
      </c>
      <c r="H48" s="64">
        <f t="shared" ref="H48:H58" si="24">J48-G48</f>
        <v>0</v>
      </c>
      <c r="I48" s="64">
        <f t="shared" si="1"/>
        <v>0</v>
      </c>
      <c r="J48" s="63">
        <v>0</v>
      </c>
      <c r="K48" s="69">
        <v>0</v>
      </c>
      <c r="L48" s="64"/>
      <c r="M48" s="64">
        <f t="shared" si="2"/>
        <v>0</v>
      </c>
      <c r="N48" s="64"/>
      <c r="O48" s="69">
        <v>0</v>
      </c>
      <c r="P48" s="64">
        <f>R48-O48</f>
        <v>0</v>
      </c>
      <c r="Q48" s="64">
        <f t="shared" si="3"/>
        <v>0</v>
      </c>
      <c r="R48" s="64"/>
      <c r="S48" s="69">
        <v>0</v>
      </c>
      <c r="T48" s="93">
        <f t="shared" ref="T48:T58" si="25">V48-S48</f>
        <v>0</v>
      </c>
      <c r="U48" s="64">
        <f t="shared" si="4"/>
        <v>0</v>
      </c>
      <c r="V48" s="64"/>
      <c r="W48" s="69">
        <v>0</v>
      </c>
      <c r="X48" s="64">
        <f>Z48-W48</f>
        <v>0</v>
      </c>
      <c r="Y48" s="64">
        <f t="shared" si="6"/>
        <v>0</v>
      </c>
      <c r="Z48" s="64"/>
      <c r="AA48" s="64">
        <f t="shared" ref="AA48:AA58" si="26">C48+G48+K48+O48+S48+W48</f>
        <v>7400000</v>
      </c>
      <c r="AB48" s="64">
        <f t="shared" ref="AB48:AB58" si="27">D48+H48+L48+P48+T48+X48</f>
        <v>0</v>
      </c>
      <c r="AC48" s="64">
        <f t="shared" si="8"/>
        <v>4956400</v>
      </c>
      <c r="AD48" s="116">
        <f t="shared" ref="AD48:AD58" si="28">F48+J48+N48+R48+V48+Z48</f>
        <v>12356400</v>
      </c>
      <c r="AE48" s="129"/>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row>
    <row r="49" spans="1:84" s="97" customFormat="1" ht="13.5" thickBot="1" x14ac:dyDescent="0.25">
      <c r="A49" s="98" t="s">
        <v>152</v>
      </c>
      <c r="B49" s="99" t="s">
        <v>153</v>
      </c>
      <c r="C49" s="100">
        <v>63750315</v>
      </c>
      <c r="D49" s="86">
        <v>588191</v>
      </c>
      <c r="E49" s="86">
        <f t="shared" si="0"/>
        <v>9233375</v>
      </c>
      <c r="F49" s="86">
        <v>73571881</v>
      </c>
      <c r="G49" s="104">
        <v>0</v>
      </c>
      <c r="H49" s="86">
        <f t="shared" si="24"/>
        <v>0</v>
      </c>
      <c r="I49" s="86">
        <f t="shared" si="1"/>
        <v>0</v>
      </c>
      <c r="J49" s="104">
        <v>0</v>
      </c>
      <c r="K49" s="100">
        <v>0</v>
      </c>
      <c r="L49" s="86"/>
      <c r="M49" s="86">
        <f t="shared" si="2"/>
        <v>0</v>
      </c>
      <c r="N49" s="86"/>
      <c r="O49" s="100">
        <v>0</v>
      </c>
      <c r="P49" s="86">
        <f>R49-O49</f>
        <v>0</v>
      </c>
      <c r="Q49" s="86">
        <f t="shared" si="3"/>
        <v>0</v>
      </c>
      <c r="R49" s="86"/>
      <c r="S49" s="100">
        <v>0</v>
      </c>
      <c r="T49" s="105">
        <f t="shared" si="25"/>
        <v>0</v>
      </c>
      <c r="U49" s="86">
        <f t="shared" si="4"/>
        <v>0</v>
      </c>
      <c r="V49" s="86"/>
      <c r="W49" s="100">
        <v>0</v>
      </c>
      <c r="X49" s="86">
        <f>Z49-W49</f>
        <v>0</v>
      </c>
      <c r="Y49" s="86">
        <f t="shared" si="6"/>
        <v>0</v>
      </c>
      <c r="Z49" s="86"/>
      <c r="AA49" s="86">
        <f t="shared" si="26"/>
        <v>63750315</v>
      </c>
      <c r="AB49" s="86">
        <f t="shared" si="27"/>
        <v>588191</v>
      </c>
      <c r="AC49" s="86">
        <f t="shared" si="8"/>
        <v>9233375</v>
      </c>
      <c r="AD49" s="124">
        <f t="shared" si="28"/>
        <v>73571881</v>
      </c>
      <c r="AE49" s="129"/>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row>
    <row r="50" spans="1:84" s="103" customFormat="1" ht="13.5" thickBot="1" x14ac:dyDescent="0.25">
      <c r="A50" s="102" t="s">
        <v>154</v>
      </c>
      <c r="B50" s="94" t="s">
        <v>396</v>
      </c>
      <c r="C50" s="92">
        <f>C46+C47+C48+C49</f>
        <v>75310315</v>
      </c>
      <c r="D50" s="92">
        <f t="shared" ref="D50:AD50" si="29">D46+D47+D48+D49</f>
        <v>588191</v>
      </c>
      <c r="E50" s="89">
        <f t="shared" si="0"/>
        <v>14809806</v>
      </c>
      <c r="F50" s="92">
        <f t="shared" si="29"/>
        <v>90708312</v>
      </c>
      <c r="G50" s="92">
        <f t="shared" si="29"/>
        <v>0</v>
      </c>
      <c r="H50" s="92">
        <f t="shared" si="29"/>
        <v>0</v>
      </c>
      <c r="I50" s="89">
        <f t="shared" si="1"/>
        <v>0</v>
      </c>
      <c r="J50" s="92">
        <f t="shared" si="29"/>
        <v>0</v>
      </c>
      <c r="K50" s="92">
        <f t="shared" si="29"/>
        <v>0</v>
      </c>
      <c r="L50" s="92">
        <f t="shared" si="29"/>
        <v>0</v>
      </c>
      <c r="M50" s="89">
        <f t="shared" si="2"/>
        <v>0</v>
      </c>
      <c r="N50" s="92">
        <f t="shared" si="29"/>
        <v>0</v>
      </c>
      <c r="O50" s="92">
        <f t="shared" si="29"/>
        <v>0</v>
      </c>
      <c r="P50" s="92">
        <f t="shared" si="29"/>
        <v>0</v>
      </c>
      <c r="Q50" s="89">
        <f t="shared" si="3"/>
        <v>0</v>
      </c>
      <c r="R50" s="92">
        <f t="shared" si="29"/>
        <v>0</v>
      </c>
      <c r="S50" s="92">
        <f t="shared" si="29"/>
        <v>0</v>
      </c>
      <c r="T50" s="92">
        <f t="shared" si="29"/>
        <v>0</v>
      </c>
      <c r="U50" s="89">
        <f t="shared" si="4"/>
        <v>0</v>
      </c>
      <c r="V50" s="92">
        <f t="shared" si="29"/>
        <v>0</v>
      </c>
      <c r="W50" s="92">
        <f t="shared" si="29"/>
        <v>0</v>
      </c>
      <c r="X50" s="92">
        <f t="shared" si="29"/>
        <v>0</v>
      </c>
      <c r="Y50" s="89">
        <f t="shared" si="6"/>
        <v>0</v>
      </c>
      <c r="Z50" s="92">
        <f t="shared" si="29"/>
        <v>0</v>
      </c>
      <c r="AA50" s="92">
        <f t="shared" si="29"/>
        <v>75310315</v>
      </c>
      <c r="AB50" s="92">
        <f t="shared" si="29"/>
        <v>588191</v>
      </c>
      <c r="AC50" s="89">
        <f t="shared" si="8"/>
        <v>14809806</v>
      </c>
      <c r="AD50" s="125">
        <f t="shared" si="29"/>
        <v>90708312</v>
      </c>
      <c r="AE50" s="130"/>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row>
    <row r="51" spans="1:84" s="74" customFormat="1" x14ac:dyDescent="0.2">
      <c r="A51" s="73" t="s">
        <v>156</v>
      </c>
      <c r="B51" s="77" t="s">
        <v>157</v>
      </c>
      <c r="C51" s="71">
        <v>89875036</v>
      </c>
      <c r="D51" s="66">
        <v>0</v>
      </c>
      <c r="E51" s="66">
        <f t="shared" si="0"/>
        <v>-1000000</v>
      </c>
      <c r="F51" s="66">
        <v>88875036</v>
      </c>
      <c r="G51" s="65">
        <v>0</v>
      </c>
      <c r="H51" s="66">
        <f t="shared" si="24"/>
        <v>0</v>
      </c>
      <c r="I51" s="66">
        <f t="shared" si="1"/>
        <v>0</v>
      </c>
      <c r="J51" s="65">
        <v>0</v>
      </c>
      <c r="K51" s="71">
        <v>0</v>
      </c>
      <c r="L51" s="66"/>
      <c r="M51" s="66">
        <f t="shared" si="2"/>
        <v>0</v>
      </c>
      <c r="N51" s="66"/>
      <c r="O51" s="71">
        <v>0</v>
      </c>
      <c r="P51" s="66">
        <f>R51-O51</f>
        <v>0</v>
      </c>
      <c r="Q51" s="66">
        <f t="shared" si="3"/>
        <v>0</v>
      </c>
      <c r="R51" s="66"/>
      <c r="S51" s="71">
        <v>0</v>
      </c>
      <c r="T51" s="80">
        <f t="shared" si="25"/>
        <v>0</v>
      </c>
      <c r="U51" s="66">
        <f t="shared" si="4"/>
        <v>0</v>
      </c>
      <c r="V51" s="66"/>
      <c r="W51" s="71">
        <v>0</v>
      </c>
      <c r="X51" s="66">
        <f>Z51-W51</f>
        <v>0</v>
      </c>
      <c r="Y51" s="66">
        <f t="shared" si="6"/>
        <v>0</v>
      </c>
      <c r="Z51" s="66"/>
      <c r="AA51" s="66">
        <f t="shared" si="26"/>
        <v>89875036</v>
      </c>
      <c r="AB51" s="66">
        <f t="shared" si="27"/>
        <v>0</v>
      </c>
      <c r="AC51" s="66">
        <f t="shared" si="8"/>
        <v>-1000000</v>
      </c>
      <c r="AD51" s="118">
        <f t="shared" si="28"/>
        <v>88875036</v>
      </c>
      <c r="AE51" s="129"/>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row>
    <row r="52" spans="1:84" s="74" customFormat="1" x14ac:dyDescent="0.2">
      <c r="A52" s="73" t="s">
        <v>158</v>
      </c>
      <c r="B52" s="57" t="s">
        <v>159</v>
      </c>
      <c r="C52" s="58">
        <v>0</v>
      </c>
      <c r="D52" s="59">
        <f>F52-C52</f>
        <v>0</v>
      </c>
      <c r="E52" s="59">
        <f t="shared" si="0"/>
        <v>0</v>
      </c>
      <c r="F52" s="59"/>
      <c r="G52" s="62">
        <v>0</v>
      </c>
      <c r="H52" s="59">
        <v>244134</v>
      </c>
      <c r="I52" s="59">
        <f t="shared" si="1"/>
        <v>226669</v>
      </c>
      <c r="J52" s="62">
        <v>470803</v>
      </c>
      <c r="K52" s="58">
        <v>0</v>
      </c>
      <c r="L52" s="59"/>
      <c r="M52" s="59">
        <f t="shared" si="2"/>
        <v>0</v>
      </c>
      <c r="N52" s="59"/>
      <c r="O52" s="58">
        <v>0</v>
      </c>
      <c r="P52" s="59">
        <v>0</v>
      </c>
      <c r="Q52" s="59">
        <f t="shared" si="3"/>
        <v>233504</v>
      </c>
      <c r="R52" s="59">
        <v>233504</v>
      </c>
      <c r="S52" s="58">
        <v>0</v>
      </c>
      <c r="T52" s="79">
        <f t="shared" si="25"/>
        <v>0</v>
      </c>
      <c r="U52" s="59">
        <f t="shared" si="4"/>
        <v>0</v>
      </c>
      <c r="V52" s="59"/>
      <c r="W52" s="58">
        <v>0</v>
      </c>
      <c r="X52" s="59">
        <v>0</v>
      </c>
      <c r="Y52" s="59">
        <f t="shared" si="6"/>
        <v>157034</v>
      </c>
      <c r="Z52" s="59">
        <v>157034</v>
      </c>
      <c r="AA52" s="59">
        <f t="shared" si="26"/>
        <v>0</v>
      </c>
      <c r="AB52" s="59">
        <f t="shared" si="27"/>
        <v>244134</v>
      </c>
      <c r="AC52" s="59">
        <f t="shared" si="8"/>
        <v>617207</v>
      </c>
      <c r="AD52" s="115">
        <f t="shared" si="28"/>
        <v>861341</v>
      </c>
      <c r="AE52" s="129"/>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row>
    <row r="53" spans="1:84" s="74" customFormat="1" x14ac:dyDescent="0.2">
      <c r="A53" s="73" t="s">
        <v>160</v>
      </c>
      <c r="B53" s="76" t="s">
        <v>161</v>
      </c>
      <c r="C53" s="69">
        <v>25823039</v>
      </c>
      <c r="D53" s="64">
        <v>0</v>
      </c>
      <c r="E53" s="64">
        <f t="shared" si="0"/>
        <v>3200000</v>
      </c>
      <c r="F53" s="64">
        <v>29023039</v>
      </c>
      <c r="G53" s="63">
        <v>750000</v>
      </c>
      <c r="H53" s="64">
        <v>-244134</v>
      </c>
      <c r="I53" s="64">
        <f t="shared" si="1"/>
        <v>-226669</v>
      </c>
      <c r="J53" s="63">
        <v>279197</v>
      </c>
      <c r="K53" s="69">
        <v>1085500</v>
      </c>
      <c r="L53" s="64">
        <v>0</v>
      </c>
      <c r="M53" s="64">
        <f t="shared" si="2"/>
        <v>663000</v>
      </c>
      <c r="N53" s="64">
        <v>1748500</v>
      </c>
      <c r="O53" s="69">
        <v>100000</v>
      </c>
      <c r="P53" s="64">
        <v>0</v>
      </c>
      <c r="Q53" s="64">
        <f t="shared" si="3"/>
        <v>215000</v>
      </c>
      <c r="R53" s="64">
        <v>315000</v>
      </c>
      <c r="S53" s="69">
        <v>1910000</v>
      </c>
      <c r="T53" s="93">
        <f t="shared" si="25"/>
        <v>0</v>
      </c>
      <c r="U53" s="64">
        <f t="shared" si="4"/>
        <v>0</v>
      </c>
      <c r="V53" s="64">
        <v>1910000</v>
      </c>
      <c r="W53" s="69">
        <v>100000</v>
      </c>
      <c r="X53" s="64">
        <v>0</v>
      </c>
      <c r="Y53" s="64">
        <f t="shared" si="6"/>
        <v>-55591</v>
      </c>
      <c r="Z53" s="64">
        <v>44409</v>
      </c>
      <c r="AA53" s="64">
        <f t="shared" si="26"/>
        <v>29768539</v>
      </c>
      <c r="AB53" s="64">
        <f t="shared" si="27"/>
        <v>-244134</v>
      </c>
      <c r="AC53" s="64">
        <f t="shared" si="8"/>
        <v>3795740</v>
      </c>
      <c r="AD53" s="116">
        <f t="shared" si="28"/>
        <v>33320145</v>
      </c>
      <c r="AE53" s="129"/>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row>
    <row r="54" spans="1:84" s="97" customFormat="1" ht="26.25" thickBot="1" x14ac:dyDescent="0.25">
      <c r="A54" s="98" t="s">
        <v>164</v>
      </c>
      <c r="B54" s="99" t="s">
        <v>165</v>
      </c>
      <c r="C54" s="100">
        <v>30632665</v>
      </c>
      <c r="D54" s="86">
        <f>F54-C54</f>
        <v>0</v>
      </c>
      <c r="E54" s="86">
        <f t="shared" si="0"/>
        <v>0</v>
      </c>
      <c r="F54" s="86">
        <v>30632665</v>
      </c>
      <c r="G54" s="104">
        <v>202500</v>
      </c>
      <c r="H54" s="86">
        <f t="shared" si="24"/>
        <v>0</v>
      </c>
      <c r="I54" s="86">
        <f t="shared" si="1"/>
        <v>0</v>
      </c>
      <c r="J54" s="104">
        <v>202500</v>
      </c>
      <c r="K54" s="100">
        <v>293150</v>
      </c>
      <c r="L54" s="86">
        <v>0</v>
      </c>
      <c r="M54" s="86">
        <f t="shared" si="2"/>
        <v>33500</v>
      </c>
      <c r="N54" s="86">
        <v>326650</v>
      </c>
      <c r="O54" s="100">
        <v>27000</v>
      </c>
      <c r="P54" s="86">
        <v>0</v>
      </c>
      <c r="Q54" s="86">
        <f t="shared" si="3"/>
        <v>121956</v>
      </c>
      <c r="R54" s="86">
        <v>148956</v>
      </c>
      <c r="S54" s="100">
        <v>403500</v>
      </c>
      <c r="T54" s="105">
        <f t="shared" si="25"/>
        <v>0</v>
      </c>
      <c r="U54" s="86">
        <f t="shared" si="4"/>
        <v>0</v>
      </c>
      <c r="V54" s="86">
        <v>403500</v>
      </c>
      <c r="W54" s="100">
        <v>27000</v>
      </c>
      <c r="X54" s="86">
        <v>0</v>
      </c>
      <c r="Y54" s="86">
        <f t="shared" si="6"/>
        <v>27390</v>
      </c>
      <c r="Z54" s="86">
        <v>54390</v>
      </c>
      <c r="AA54" s="86">
        <f t="shared" si="26"/>
        <v>31585815</v>
      </c>
      <c r="AB54" s="86">
        <f t="shared" si="27"/>
        <v>0</v>
      </c>
      <c r="AC54" s="86">
        <f t="shared" si="8"/>
        <v>182846</v>
      </c>
      <c r="AD54" s="124">
        <f t="shared" si="28"/>
        <v>31768661</v>
      </c>
      <c r="AE54" s="129"/>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row>
    <row r="55" spans="1:84" s="103" customFormat="1" ht="13.5" thickBot="1" x14ac:dyDescent="0.25">
      <c r="A55" s="102" t="s">
        <v>166</v>
      </c>
      <c r="B55" s="94" t="s">
        <v>397</v>
      </c>
      <c r="C55" s="92">
        <f>SUM(C51:C54)</f>
        <v>146330740</v>
      </c>
      <c r="D55" s="92">
        <f t="shared" ref="D55:AD55" si="30">SUM(D51:D54)</f>
        <v>0</v>
      </c>
      <c r="E55" s="89">
        <f t="shared" si="0"/>
        <v>2200000</v>
      </c>
      <c r="F55" s="92">
        <f t="shared" si="30"/>
        <v>148530740</v>
      </c>
      <c r="G55" s="92">
        <f t="shared" si="30"/>
        <v>952500</v>
      </c>
      <c r="H55" s="92">
        <f t="shared" si="30"/>
        <v>0</v>
      </c>
      <c r="I55" s="89">
        <f t="shared" si="1"/>
        <v>0</v>
      </c>
      <c r="J55" s="92">
        <f t="shared" si="30"/>
        <v>952500</v>
      </c>
      <c r="K55" s="92">
        <f t="shared" si="30"/>
        <v>1378650</v>
      </c>
      <c r="L55" s="92">
        <f t="shared" si="30"/>
        <v>0</v>
      </c>
      <c r="M55" s="92">
        <f t="shared" si="30"/>
        <v>696500</v>
      </c>
      <c r="N55" s="92">
        <f t="shared" si="30"/>
        <v>2075150</v>
      </c>
      <c r="O55" s="92">
        <f t="shared" si="30"/>
        <v>127000</v>
      </c>
      <c r="P55" s="92">
        <f t="shared" si="30"/>
        <v>0</v>
      </c>
      <c r="Q55" s="89">
        <f t="shared" si="3"/>
        <v>570460</v>
      </c>
      <c r="R55" s="92">
        <f t="shared" si="30"/>
        <v>697460</v>
      </c>
      <c r="S55" s="92">
        <f t="shared" si="30"/>
        <v>2313500</v>
      </c>
      <c r="T55" s="92">
        <f t="shared" si="30"/>
        <v>0</v>
      </c>
      <c r="U55" s="89">
        <f t="shared" si="4"/>
        <v>0</v>
      </c>
      <c r="V55" s="92">
        <f t="shared" si="30"/>
        <v>2313500</v>
      </c>
      <c r="W55" s="92">
        <f t="shared" si="30"/>
        <v>127000</v>
      </c>
      <c r="X55" s="92">
        <f t="shared" si="30"/>
        <v>0</v>
      </c>
      <c r="Y55" s="89">
        <f t="shared" si="6"/>
        <v>128833</v>
      </c>
      <c r="Z55" s="92">
        <f t="shared" si="30"/>
        <v>255833</v>
      </c>
      <c r="AA55" s="92">
        <f t="shared" si="30"/>
        <v>151229390</v>
      </c>
      <c r="AB55" s="92">
        <f t="shared" si="30"/>
        <v>0</v>
      </c>
      <c r="AC55" s="89">
        <f t="shared" si="8"/>
        <v>3595793</v>
      </c>
      <c r="AD55" s="125">
        <f t="shared" si="30"/>
        <v>154825183</v>
      </c>
      <c r="AE55" s="130"/>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row>
    <row r="56" spans="1:84" s="74" customFormat="1" x14ac:dyDescent="0.2">
      <c r="A56" s="73" t="s">
        <v>167</v>
      </c>
      <c r="B56" s="77" t="s">
        <v>168</v>
      </c>
      <c r="C56" s="71">
        <v>71880836</v>
      </c>
      <c r="D56" s="66">
        <v>0</v>
      </c>
      <c r="E56" s="66">
        <f t="shared" si="0"/>
        <v>13333348</v>
      </c>
      <c r="F56" s="66">
        <v>85214184</v>
      </c>
      <c r="G56" s="65">
        <v>0</v>
      </c>
      <c r="H56" s="66">
        <f t="shared" si="24"/>
        <v>0</v>
      </c>
      <c r="I56" s="66">
        <f t="shared" si="1"/>
        <v>0</v>
      </c>
      <c r="J56" s="65"/>
      <c r="K56" s="71">
        <v>7086614</v>
      </c>
      <c r="L56" s="66">
        <v>0</v>
      </c>
      <c r="M56" s="66">
        <f t="shared" si="2"/>
        <v>0</v>
      </c>
      <c r="N56" s="66">
        <v>7086614</v>
      </c>
      <c r="O56" s="71">
        <v>0</v>
      </c>
      <c r="P56" s="66">
        <f>R56-O56</f>
        <v>0</v>
      </c>
      <c r="Q56" s="66">
        <f t="shared" si="3"/>
        <v>0</v>
      </c>
      <c r="R56" s="66"/>
      <c r="S56" s="71">
        <v>0</v>
      </c>
      <c r="T56" s="80">
        <f t="shared" si="25"/>
        <v>0</v>
      </c>
      <c r="U56" s="66">
        <f t="shared" si="4"/>
        <v>0</v>
      </c>
      <c r="V56" s="66"/>
      <c r="W56" s="71">
        <v>0</v>
      </c>
      <c r="X56" s="66">
        <f>Z56-W56</f>
        <v>0</v>
      </c>
      <c r="Y56" s="66">
        <f t="shared" si="6"/>
        <v>0</v>
      </c>
      <c r="Z56" s="66"/>
      <c r="AA56" s="66">
        <f t="shared" si="26"/>
        <v>78967450</v>
      </c>
      <c r="AB56" s="66">
        <f t="shared" si="27"/>
        <v>0</v>
      </c>
      <c r="AC56" s="66">
        <f t="shared" si="8"/>
        <v>13333348</v>
      </c>
      <c r="AD56" s="118">
        <f t="shared" si="28"/>
        <v>92300798</v>
      </c>
      <c r="AE56" s="129"/>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row>
    <row r="57" spans="1:84" s="74" customFormat="1" x14ac:dyDescent="0.2">
      <c r="A57" s="73" t="s">
        <v>170</v>
      </c>
      <c r="B57" s="76" t="s">
        <v>171</v>
      </c>
      <c r="C57" s="69">
        <v>17322816</v>
      </c>
      <c r="D57" s="64">
        <v>0</v>
      </c>
      <c r="E57" s="64">
        <f t="shared" si="0"/>
        <v>-2200000</v>
      </c>
      <c r="F57" s="64">
        <v>15122816</v>
      </c>
      <c r="G57" s="63">
        <v>0</v>
      </c>
      <c r="H57" s="64">
        <f t="shared" si="24"/>
        <v>0</v>
      </c>
      <c r="I57" s="64">
        <f t="shared" si="1"/>
        <v>0</v>
      </c>
      <c r="J57" s="63"/>
      <c r="K57" s="69">
        <v>0</v>
      </c>
      <c r="L57" s="64">
        <f>N57-K57</f>
        <v>0</v>
      </c>
      <c r="M57" s="64">
        <f t="shared" si="2"/>
        <v>0</v>
      </c>
      <c r="N57" s="64"/>
      <c r="O57" s="69">
        <v>0</v>
      </c>
      <c r="P57" s="64">
        <f>R57-O57</f>
        <v>0</v>
      </c>
      <c r="Q57" s="64">
        <f t="shared" si="3"/>
        <v>0</v>
      </c>
      <c r="R57" s="64"/>
      <c r="S57" s="69">
        <v>0</v>
      </c>
      <c r="T57" s="93">
        <f t="shared" si="25"/>
        <v>0</v>
      </c>
      <c r="U57" s="64">
        <f t="shared" si="4"/>
        <v>0</v>
      </c>
      <c r="V57" s="64"/>
      <c r="W57" s="69">
        <v>0</v>
      </c>
      <c r="X57" s="64">
        <f>Z57-W57</f>
        <v>0</v>
      </c>
      <c r="Y57" s="64">
        <f t="shared" si="6"/>
        <v>0</v>
      </c>
      <c r="Z57" s="64"/>
      <c r="AA57" s="64">
        <f t="shared" si="26"/>
        <v>17322816</v>
      </c>
      <c r="AB57" s="64">
        <f t="shared" si="27"/>
        <v>0</v>
      </c>
      <c r="AC57" s="64">
        <f t="shared" si="8"/>
        <v>-2200000</v>
      </c>
      <c r="AD57" s="116">
        <f t="shared" si="28"/>
        <v>15122816</v>
      </c>
      <c r="AE57" s="129"/>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row>
    <row r="58" spans="1:84" s="97" customFormat="1" ht="26.25" thickBot="1" x14ac:dyDescent="0.25">
      <c r="A58" s="98" t="s">
        <v>172</v>
      </c>
      <c r="B58" s="99" t="s">
        <v>173</v>
      </c>
      <c r="C58" s="100">
        <v>24085278</v>
      </c>
      <c r="D58" s="86">
        <v>0</v>
      </c>
      <c r="E58" s="86">
        <f t="shared" si="0"/>
        <v>3600004</v>
      </c>
      <c r="F58" s="86">
        <v>27685282</v>
      </c>
      <c r="G58" s="104">
        <v>0</v>
      </c>
      <c r="H58" s="86">
        <f t="shared" si="24"/>
        <v>0</v>
      </c>
      <c r="I58" s="86">
        <f t="shared" si="1"/>
        <v>0</v>
      </c>
      <c r="J58" s="104"/>
      <c r="K58" s="100">
        <v>1913386</v>
      </c>
      <c r="L58" s="86">
        <f>N58-K58</f>
        <v>0</v>
      </c>
      <c r="M58" s="86">
        <f t="shared" si="2"/>
        <v>0</v>
      </c>
      <c r="N58" s="86">
        <v>1913386</v>
      </c>
      <c r="O58" s="100">
        <v>0</v>
      </c>
      <c r="P58" s="86">
        <f>R58-O58</f>
        <v>0</v>
      </c>
      <c r="Q58" s="86">
        <f t="shared" si="3"/>
        <v>0</v>
      </c>
      <c r="R58" s="86"/>
      <c r="S58" s="100">
        <v>0</v>
      </c>
      <c r="T58" s="105">
        <f t="shared" si="25"/>
        <v>0</v>
      </c>
      <c r="U58" s="86">
        <f t="shared" si="4"/>
        <v>0</v>
      </c>
      <c r="V58" s="86"/>
      <c r="W58" s="100">
        <v>0</v>
      </c>
      <c r="X58" s="86">
        <f>Z58-W58</f>
        <v>0</v>
      </c>
      <c r="Y58" s="86">
        <f t="shared" si="6"/>
        <v>0</v>
      </c>
      <c r="Z58" s="86"/>
      <c r="AA58" s="86">
        <f t="shared" si="26"/>
        <v>25998664</v>
      </c>
      <c r="AB58" s="86">
        <f t="shared" si="27"/>
        <v>0</v>
      </c>
      <c r="AC58" s="86">
        <f t="shared" si="8"/>
        <v>3600004</v>
      </c>
      <c r="AD58" s="124">
        <f t="shared" si="28"/>
        <v>29598668</v>
      </c>
      <c r="AE58" s="129"/>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row>
    <row r="59" spans="1:84" s="103" customFormat="1" ht="13.5" thickBot="1" x14ac:dyDescent="0.25">
      <c r="A59" s="102" t="s">
        <v>174</v>
      </c>
      <c r="B59" s="94" t="s">
        <v>398</v>
      </c>
      <c r="C59" s="92">
        <f>SUM(C56:C58)</f>
        <v>113288930</v>
      </c>
      <c r="D59" s="92">
        <f t="shared" ref="D59:AD59" si="31">SUM(D56:D58)</f>
        <v>0</v>
      </c>
      <c r="E59" s="89">
        <f t="shared" si="0"/>
        <v>14733352</v>
      </c>
      <c r="F59" s="92">
        <f t="shared" si="31"/>
        <v>128022282</v>
      </c>
      <c r="G59" s="92">
        <f t="shared" si="31"/>
        <v>0</v>
      </c>
      <c r="H59" s="92">
        <f t="shared" si="31"/>
        <v>0</v>
      </c>
      <c r="I59" s="89">
        <f t="shared" si="1"/>
        <v>0</v>
      </c>
      <c r="J59" s="92">
        <f t="shared" si="31"/>
        <v>0</v>
      </c>
      <c r="K59" s="92">
        <f t="shared" si="31"/>
        <v>9000000</v>
      </c>
      <c r="L59" s="92">
        <f t="shared" si="31"/>
        <v>0</v>
      </c>
      <c r="M59" s="89">
        <f t="shared" si="2"/>
        <v>0</v>
      </c>
      <c r="N59" s="92">
        <f t="shared" si="31"/>
        <v>9000000</v>
      </c>
      <c r="O59" s="92">
        <f t="shared" si="31"/>
        <v>0</v>
      </c>
      <c r="P59" s="92">
        <f t="shared" si="31"/>
        <v>0</v>
      </c>
      <c r="Q59" s="89">
        <f t="shared" si="3"/>
        <v>0</v>
      </c>
      <c r="R59" s="92">
        <f t="shared" si="31"/>
        <v>0</v>
      </c>
      <c r="S59" s="92">
        <f t="shared" si="31"/>
        <v>0</v>
      </c>
      <c r="T59" s="92">
        <f t="shared" si="31"/>
        <v>0</v>
      </c>
      <c r="U59" s="89">
        <f t="shared" si="4"/>
        <v>0</v>
      </c>
      <c r="V59" s="92">
        <f t="shared" si="31"/>
        <v>0</v>
      </c>
      <c r="W59" s="92">
        <f t="shared" si="31"/>
        <v>0</v>
      </c>
      <c r="X59" s="92">
        <f t="shared" si="31"/>
        <v>0</v>
      </c>
      <c r="Y59" s="89">
        <f t="shared" si="6"/>
        <v>0</v>
      </c>
      <c r="Z59" s="92">
        <f t="shared" si="31"/>
        <v>0</v>
      </c>
      <c r="AA59" s="92">
        <f t="shared" si="31"/>
        <v>122288930</v>
      </c>
      <c r="AB59" s="92">
        <f t="shared" si="31"/>
        <v>0</v>
      </c>
      <c r="AC59" s="89">
        <f t="shared" si="8"/>
        <v>14733352</v>
      </c>
      <c r="AD59" s="125">
        <f t="shared" si="31"/>
        <v>137022282</v>
      </c>
      <c r="AE59" s="130"/>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row>
    <row r="60" spans="1:84" s="85" customFormat="1" ht="13.5" thickBot="1" x14ac:dyDescent="0.25">
      <c r="A60" s="75" t="s">
        <v>185</v>
      </c>
      <c r="B60" s="94" t="s">
        <v>399</v>
      </c>
      <c r="C60" s="92">
        <f>C20+C21+C42+C44+C50+C55+C59</f>
        <v>464659338</v>
      </c>
      <c r="D60" s="92">
        <f t="shared" ref="D60:AD60" si="32">D20+D21+D42+D44+D50+D55+D59</f>
        <v>18927672</v>
      </c>
      <c r="E60" s="89">
        <f t="shared" si="0"/>
        <v>36443704</v>
      </c>
      <c r="F60" s="92">
        <f t="shared" si="32"/>
        <v>520030714</v>
      </c>
      <c r="G60" s="139">
        <f t="shared" si="32"/>
        <v>96502300</v>
      </c>
      <c r="H60" s="139">
        <f t="shared" si="32"/>
        <v>892213</v>
      </c>
      <c r="I60" s="139">
        <f t="shared" si="32"/>
        <v>14490</v>
      </c>
      <c r="J60" s="139">
        <f t="shared" si="32"/>
        <v>97409003</v>
      </c>
      <c r="K60" s="139">
        <f t="shared" si="32"/>
        <v>238389253</v>
      </c>
      <c r="L60" s="139">
        <f t="shared" si="32"/>
        <v>1197798</v>
      </c>
      <c r="M60" s="139">
        <f t="shared" si="32"/>
        <v>2331990</v>
      </c>
      <c r="N60" s="139">
        <f t="shared" si="32"/>
        <v>241919041</v>
      </c>
      <c r="O60" s="139">
        <f t="shared" si="32"/>
        <v>130589768</v>
      </c>
      <c r="P60" s="139">
        <f t="shared" si="32"/>
        <v>22363</v>
      </c>
      <c r="Q60" s="139">
        <f t="shared" si="32"/>
        <v>12401200</v>
      </c>
      <c r="R60" s="139">
        <f t="shared" si="32"/>
        <v>143013331</v>
      </c>
      <c r="S60" s="139">
        <f t="shared" si="32"/>
        <v>46327170</v>
      </c>
      <c r="T60" s="139">
        <f t="shared" si="32"/>
        <v>430992</v>
      </c>
      <c r="U60" s="139">
        <f t="shared" si="32"/>
        <v>289759</v>
      </c>
      <c r="V60" s="139">
        <f t="shared" si="32"/>
        <v>47047921</v>
      </c>
      <c r="W60" s="139">
        <f t="shared" si="32"/>
        <v>40242423</v>
      </c>
      <c r="X60" s="139">
        <f t="shared" si="32"/>
        <v>2971128</v>
      </c>
      <c r="Y60" s="139">
        <f t="shared" si="32"/>
        <v>6222772</v>
      </c>
      <c r="Z60" s="139">
        <f t="shared" si="32"/>
        <v>49436323</v>
      </c>
      <c r="AA60" s="139">
        <f t="shared" si="32"/>
        <v>1016710252</v>
      </c>
      <c r="AB60" s="140">
        <f t="shared" si="32"/>
        <v>24442166</v>
      </c>
      <c r="AC60" s="141">
        <f t="shared" si="8"/>
        <v>57703915</v>
      </c>
      <c r="AD60" s="142">
        <f t="shared" si="32"/>
        <v>1098856333</v>
      </c>
      <c r="AE60" s="130"/>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row>
    <row r="61" spans="1:84" ht="26.25" thickBot="1" x14ac:dyDescent="0.25">
      <c r="B61" s="57" t="s">
        <v>186</v>
      </c>
      <c r="C61" s="58">
        <v>13698882</v>
      </c>
      <c r="D61" s="59">
        <f>F61-C61</f>
        <v>0</v>
      </c>
      <c r="E61" s="59"/>
      <c r="F61" s="59">
        <v>13698882</v>
      </c>
      <c r="G61" s="124">
        <v>0</v>
      </c>
      <c r="H61" s="124">
        <v>0</v>
      </c>
      <c r="I61" s="124">
        <v>0</v>
      </c>
      <c r="J61" s="124">
        <v>0</v>
      </c>
      <c r="K61" s="124">
        <v>0</v>
      </c>
      <c r="L61" s="124">
        <v>0</v>
      </c>
      <c r="M61" s="124">
        <v>0</v>
      </c>
      <c r="N61" s="124">
        <v>0</v>
      </c>
      <c r="O61" s="124">
        <v>0</v>
      </c>
      <c r="P61" s="124">
        <v>0</v>
      </c>
      <c r="Q61" s="124">
        <v>0</v>
      </c>
      <c r="R61" s="124">
        <v>0</v>
      </c>
      <c r="S61" s="124">
        <v>0</v>
      </c>
      <c r="T61" s="124">
        <v>0</v>
      </c>
      <c r="U61" s="124">
        <v>0</v>
      </c>
      <c r="V61" s="124">
        <v>0</v>
      </c>
      <c r="W61" s="124">
        <v>0</v>
      </c>
      <c r="X61" s="124">
        <v>0</v>
      </c>
      <c r="Y61" s="124">
        <v>0</v>
      </c>
      <c r="Z61" s="124">
        <v>0</v>
      </c>
      <c r="AA61" s="124">
        <f>C61</f>
        <v>13698882</v>
      </c>
      <c r="AB61" s="124">
        <v>0</v>
      </c>
      <c r="AC61" s="124">
        <v>0</v>
      </c>
      <c r="AD61" s="116">
        <f>F61</f>
        <v>13698882</v>
      </c>
    </row>
    <row r="62" spans="1:84" ht="26.25" thickBot="1" x14ac:dyDescent="0.25">
      <c r="B62" s="99" t="s">
        <v>187</v>
      </c>
      <c r="C62" s="100">
        <v>500838415</v>
      </c>
      <c r="D62" s="86">
        <v>5514494</v>
      </c>
      <c r="E62" s="86">
        <f>F62-C62-D62</f>
        <v>19002188</v>
      </c>
      <c r="F62" s="86">
        <v>525355097</v>
      </c>
      <c r="G62" s="124">
        <v>0</v>
      </c>
      <c r="H62" s="124">
        <v>0</v>
      </c>
      <c r="I62" s="124">
        <v>0</v>
      </c>
      <c r="J62" s="124">
        <v>0</v>
      </c>
      <c r="K62" s="124">
        <v>0</v>
      </c>
      <c r="L62" s="124">
        <v>0</v>
      </c>
      <c r="M62" s="124">
        <v>0</v>
      </c>
      <c r="N62" s="124">
        <v>0</v>
      </c>
      <c r="O62" s="124">
        <v>0</v>
      </c>
      <c r="P62" s="124">
        <v>0</v>
      </c>
      <c r="Q62" s="124">
        <v>0</v>
      </c>
      <c r="R62" s="124">
        <v>0</v>
      </c>
      <c r="S62" s="124">
        <v>0</v>
      </c>
      <c r="T62" s="124">
        <v>0</v>
      </c>
      <c r="U62" s="124">
        <v>0</v>
      </c>
      <c r="V62" s="124">
        <v>0</v>
      </c>
      <c r="W62" s="124">
        <v>0</v>
      </c>
      <c r="X62" s="124">
        <v>0</v>
      </c>
      <c r="Y62" s="124">
        <v>0</v>
      </c>
      <c r="Z62" s="124">
        <v>0</v>
      </c>
      <c r="AA62" s="124">
        <v>0</v>
      </c>
      <c r="AB62" s="124">
        <v>0</v>
      </c>
      <c r="AC62" s="124">
        <v>0</v>
      </c>
      <c r="AD62" s="136">
        <v>0</v>
      </c>
    </row>
    <row r="63" spans="1:84" ht="13.5" thickBot="1" x14ac:dyDescent="0.25">
      <c r="B63" s="94" t="s">
        <v>400</v>
      </c>
      <c r="C63" s="92">
        <f>SUM(C61:C62)</f>
        <v>514537297</v>
      </c>
      <c r="D63" s="92">
        <f>SUM(D61:D62)</f>
        <v>5514494</v>
      </c>
      <c r="E63" s="89">
        <f>F63-C63-D63</f>
        <v>19002188</v>
      </c>
      <c r="F63" s="92">
        <f>SUM(F61:F62)</f>
        <v>539053979</v>
      </c>
      <c r="G63" s="92">
        <f t="shared" ref="G63:AD63" si="33">SUM(G61:G62)</f>
        <v>0</v>
      </c>
      <c r="H63" s="92">
        <f t="shared" si="33"/>
        <v>0</v>
      </c>
      <c r="I63" s="92">
        <f t="shared" si="33"/>
        <v>0</v>
      </c>
      <c r="J63" s="92">
        <f t="shared" si="33"/>
        <v>0</v>
      </c>
      <c r="K63" s="92">
        <f t="shared" si="33"/>
        <v>0</v>
      </c>
      <c r="L63" s="92">
        <f t="shared" si="33"/>
        <v>0</v>
      </c>
      <c r="M63" s="92">
        <f t="shared" si="33"/>
        <v>0</v>
      </c>
      <c r="N63" s="92">
        <f t="shared" si="33"/>
        <v>0</v>
      </c>
      <c r="O63" s="92">
        <f t="shared" si="33"/>
        <v>0</v>
      </c>
      <c r="P63" s="92">
        <f t="shared" si="33"/>
        <v>0</v>
      </c>
      <c r="Q63" s="92">
        <f t="shared" si="33"/>
        <v>0</v>
      </c>
      <c r="R63" s="92"/>
      <c r="S63" s="92">
        <f t="shared" si="33"/>
        <v>0</v>
      </c>
      <c r="T63" s="92">
        <f t="shared" si="33"/>
        <v>0</v>
      </c>
      <c r="U63" s="92">
        <f t="shared" si="33"/>
        <v>0</v>
      </c>
      <c r="V63" s="92">
        <f t="shared" si="33"/>
        <v>0</v>
      </c>
      <c r="W63" s="92">
        <f t="shared" si="33"/>
        <v>0</v>
      </c>
      <c r="X63" s="92">
        <f t="shared" si="33"/>
        <v>0</v>
      </c>
      <c r="Y63" s="92">
        <f t="shared" si="33"/>
        <v>0</v>
      </c>
      <c r="Z63" s="92">
        <f t="shared" si="33"/>
        <v>0</v>
      </c>
      <c r="AA63" s="92">
        <f t="shared" si="33"/>
        <v>13698882</v>
      </c>
      <c r="AB63" s="92">
        <f t="shared" si="33"/>
        <v>0</v>
      </c>
      <c r="AC63" s="92">
        <f t="shared" si="33"/>
        <v>0</v>
      </c>
      <c r="AD63" s="92">
        <f t="shared" si="33"/>
        <v>13698882</v>
      </c>
    </row>
    <row r="64" spans="1:84" x14ac:dyDescent="0.2">
      <c r="B64" s="133" t="s">
        <v>401</v>
      </c>
      <c r="C64" s="134">
        <f>C63</f>
        <v>514537297</v>
      </c>
      <c r="D64" s="134">
        <f>D63</f>
        <v>5514494</v>
      </c>
      <c r="E64" s="138">
        <f>F64-C64-D64</f>
        <v>19002188</v>
      </c>
      <c r="F64" s="134">
        <f>F63</f>
        <v>539053979</v>
      </c>
      <c r="G64" s="134">
        <f t="shared" ref="G64:AD64" si="34">G63</f>
        <v>0</v>
      </c>
      <c r="H64" s="134">
        <f t="shared" si="34"/>
        <v>0</v>
      </c>
      <c r="I64" s="134">
        <f t="shared" si="34"/>
        <v>0</v>
      </c>
      <c r="J64" s="134">
        <f t="shared" si="34"/>
        <v>0</v>
      </c>
      <c r="K64" s="134">
        <f t="shared" si="34"/>
        <v>0</v>
      </c>
      <c r="L64" s="134">
        <f t="shared" si="34"/>
        <v>0</v>
      </c>
      <c r="M64" s="134">
        <f t="shared" si="34"/>
        <v>0</v>
      </c>
      <c r="N64" s="134">
        <f t="shared" si="34"/>
        <v>0</v>
      </c>
      <c r="O64" s="134">
        <f t="shared" si="34"/>
        <v>0</v>
      </c>
      <c r="P64" s="134">
        <f t="shared" si="34"/>
        <v>0</v>
      </c>
      <c r="Q64" s="134">
        <f t="shared" si="34"/>
        <v>0</v>
      </c>
      <c r="R64" s="134">
        <f t="shared" si="34"/>
        <v>0</v>
      </c>
      <c r="S64" s="134">
        <f t="shared" si="34"/>
        <v>0</v>
      </c>
      <c r="T64" s="134">
        <f t="shared" si="34"/>
        <v>0</v>
      </c>
      <c r="U64" s="134">
        <f t="shared" si="34"/>
        <v>0</v>
      </c>
      <c r="V64" s="134">
        <f t="shared" si="34"/>
        <v>0</v>
      </c>
      <c r="W64" s="134">
        <f t="shared" si="34"/>
        <v>0</v>
      </c>
      <c r="X64" s="134">
        <f t="shared" si="34"/>
        <v>0</v>
      </c>
      <c r="Y64" s="134">
        <f t="shared" si="34"/>
        <v>0</v>
      </c>
      <c r="Z64" s="134">
        <f t="shared" si="34"/>
        <v>0</v>
      </c>
      <c r="AA64" s="134">
        <f t="shared" si="34"/>
        <v>13698882</v>
      </c>
      <c r="AB64" s="134">
        <f t="shared" si="34"/>
        <v>0</v>
      </c>
      <c r="AC64" s="134">
        <f t="shared" si="34"/>
        <v>0</v>
      </c>
      <c r="AD64" s="134">
        <f t="shared" si="34"/>
        <v>13698882</v>
      </c>
    </row>
    <row r="65" spans="2:30" x14ac:dyDescent="0.2">
      <c r="B65" s="135" t="s">
        <v>402</v>
      </c>
      <c r="C65" s="137">
        <f>SUM(C60+C63)</f>
        <v>979196635</v>
      </c>
      <c r="D65" s="137">
        <f t="shared" ref="D65:AD65" si="35">SUM(D60+D63)</f>
        <v>24442166</v>
      </c>
      <c r="E65" s="137">
        <f t="shared" si="35"/>
        <v>55445892</v>
      </c>
      <c r="F65" s="137">
        <f t="shared" si="35"/>
        <v>1059084693</v>
      </c>
      <c r="G65" s="137">
        <f t="shared" si="35"/>
        <v>96502300</v>
      </c>
      <c r="H65" s="137">
        <f t="shared" si="35"/>
        <v>892213</v>
      </c>
      <c r="I65" s="137">
        <f t="shared" si="35"/>
        <v>14490</v>
      </c>
      <c r="J65" s="137">
        <f t="shared" si="35"/>
        <v>97409003</v>
      </c>
      <c r="K65" s="137">
        <f t="shared" si="35"/>
        <v>238389253</v>
      </c>
      <c r="L65" s="137">
        <f t="shared" si="35"/>
        <v>1197798</v>
      </c>
      <c r="M65" s="137">
        <f t="shared" si="35"/>
        <v>2331990</v>
      </c>
      <c r="N65" s="137">
        <f t="shared" si="35"/>
        <v>241919041</v>
      </c>
      <c r="O65" s="137">
        <f t="shared" si="35"/>
        <v>130589768</v>
      </c>
      <c r="P65" s="137">
        <f t="shared" si="35"/>
        <v>22363</v>
      </c>
      <c r="Q65" s="137">
        <f t="shared" si="35"/>
        <v>12401200</v>
      </c>
      <c r="R65" s="137">
        <f t="shared" si="35"/>
        <v>143013331</v>
      </c>
      <c r="S65" s="137">
        <f t="shared" si="35"/>
        <v>46327170</v>
      </c>
      <c r="T65" s="137">
        <f t="shared" si="35"/>
        <v>430992</v>
      </c>
      <c r="U65" s="137">
        <f t="shared" si="35"/>
        <v>289759</v>
      </c>
      <c r="V65" s="137">
        <f t="shared" si="35"/>
        <v>47047921</v>
      </c>
      <c r="W65" s="137">
        <f t="shared" si="35"/>
        <v>40242423</v>
      </c>
      <c r="X65" s="137">
        <f t="shared" si="35"/>
        <v>2971128</v>
      </c>
      <c r="Y65" s="137">
        <f t="shared" si="35"/>
        <v>6222772</v>
      </c>
      <c r="Z65" s="137">
        <f t="shared" si="35"/>
        <v>49436323</v>
      </c>
      <c r="AA65" s="137">
        <f t="shared" si="35"/>
        <v>1030409134</v>
      </c>
      <c r="AB65" s="137">
        <f t="shared" si="35"/>
        <v>24442166</v>
      </c>
      <c r="AC65" s="137">
        <f t="shared" si="35"/>
        <v>57703915</v>
      </c>
      <c r="AD65" s="137">
        <f t="shared" si="35"/>
        <v>1112555215</v>
      </c>
    </row>
  </sheetData>
  <mergeCells count="10">
    <mergeCell ref="B3:AD3"/>
    <mergeCell ref="B4:AD4"/>
    <mergeCell ref="S6:V6"/>
    <mergeCell ref="W6:Z6"/>
    <mergeCell ref="B5:AD5"/>
    <mergeCell ref="C6:F6"/>
    <mergeCell ref="G6:J6"/>
    <mergeCell ref="K6:N6"/>
    <mergeCell ref="O6:R6"/>
    <mergeCell ref="AA6:AD6"/>
  </mergeCells>
  <pageMargins left="0.75" right="0.75" top="1" bottom="1" header="0.5" footer="0.5"/>
  <pageSetup scale="69" orientation="portrait" horizontalDpi="300" verticalDpi="300" r:id="rId1"/>
  <headerFooter alignWithMargins="0">
    <oddHeader>&amp;C&amp;L&amp;RÉrték típus: Forint</oddHeader>
    <oddFooter>&amp;C&amp;LAdatellenőrző kód: 1e7e-8-16-11-5e687d3-28-f-201c1c-e573d5be-6f&amp;R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workbookViewId="0">
      <pane ySplit="3" topLeftCell="A4" activePane="bottomLeft" state="frozen"/>
      <selection pane="bottomLeft" sqref="A1:L1"/>
    </sheetView>
  </sheetViews>
  <sheetFormatPr defaultRowHeight="12.75" x14ac:dyDescent="0.2"/>
  <cols>
    <col min="1" max="1" width="8.140625" customWidth="1"/>
    <col min="2" max="2" width="41" customWidth="1"/>
    <col min="3" max="12" width="32.85546875" customWidth="1"/>
  </cols>
  <sheetData>
    <row r="1" spans="1:12" x14ac:dyDescent="0.2">
      <c r="A1" s="162" t="s">
        <v>188</v>
      </c>
      <c r="B1" s="163"/>
      <c r="C1" s="163"/>
      <c r="D1" s="163"/>
      <c r="E1" s="163"/>
      <c r="F1" s="163"/>
      <c r="G1" s="163"/>
      <c r="H1" s="163"/>
      <c r="I1" s="163"/>
      <c r="J1" s="163"/>
      <c r="K1" s="163"/>
      <c r="L1" s="163"/>
    </row>
    <row r="2" spans="1:12" ht="45" x14ac:dyDescent="0.2">
      <c r="A2" s="49" t="s">
        <v>57</v>
      </c>
      <c r="B2" s="49" t="s">
        <v>58</v>
      </c>
      <c r="C2" s="49" t="s">
        <v>189</v>
      </c>
      <c r="D2" s="49" t="s">
        <v>190</v>
      </c>
      <c r="E2" s="49" t="s">
        <v>191</v>
      </c>
      <c r="F2" s="49" t="s">
        <v>192</v>
      </c>
      <c r="G2" s="49" t="s">
        <v>193</v>
      </c>
      <c r="H2" s="49" t="s">
        <v>194</v>
      </c>
      <c r="I2" s="49" t="s">
        <v>195</v>
      </c>
      <c r="J2" s="49" t="s">
        <v>196</v>
      </c>
      <c r="K2" s="49" t="s">
        <v>197</v>
      </c>
      <c r="L2" s="49" t="s">
        <v>198</v>
      </c>
    </row>
    <row r="3" spans="1:12" ht="15" x14ac:dyDescent="0.2">
      <c r="A3" s="49">
        <v>1</v>
      </c>
      <c r="B3" s="49">
        <v>2</v>
      </c>
      <c r="C3" s="49">
        <v>3</v>
      </c>
      <c r="D3" s="49">
        <v>4</v>
      </c>
      <c r="E3" s="49">
        <v>5</v>
      </c>
      <c r="F3" s="49">
        <v>6</v>
      </c>
      <c r="G3" s="49">
        <v>7</v>
      </c>
      <c r="H3" s="49">
        <v>8</v>
      </c>
      <c r="I3" s="49">
        <v>9</v>
      </c>
      <c r="J3" s="49">
        <v>10</v>
      </c>
      <c r="K3" s="49">
        <v>11</v>
      </c>
      <c r="L3" s="49">
        <v>12</v>
      </c>
    </row>
    <row r="4" spans="1:12" x14ac:dyDescent="0.2">
      <c r="A4" s="48" t="s">
        <v>42</v>
      </c>
      <c r="B4" s="47" t="s">
        <v>199</v>
      </c>
      <c r="C4" s="50">
        <v>0</v>
      </c>
      <c r="D4" s="50">
        <v>0</v>
      </c>
      <c r="E4" s="50">
        <v>0</v>
      </c>
      <c r="F4" s="50">
        <v>0</v>
      </c>
      <c r="G4" s="50">
        <v>0</v>
      </c>
      <c r="H4" s="50">
        <v>0</v>
      </c>
      <c r="I4" s="50">
        <v>0</v>
      </c>
      <c r="J4" s="50">
        <v>0</v>
      </c>
      <c r="K4" s="50">
        <v>0</v>
      </c>
      <c r="L4" s="50">
        <v>0</v>
      </c>
    </row>
    <row r="5" spans="1:12" ht="25.5" x14ac:dyDescent="0.2">
      <c r="A5" s="48" t="s">
        <v>44</v>
      </c>
      <c r="B5" s="47" t="s">
        <v>200</v>
      </c>
      <c r="C5" s="50">
        <v>0</v>
      </c>
      <c r="D5" s="50">
        <v>0</v>
      </c>
      <c r="E5" s="50">
        <v>0</v>
      </c>
      <c r="F5" s="50">
        <v>0</v>
      </c>
      <c r="G5" s="50">
        <v>0</v>
      </c>
      <c r="H5" s="50">
        <v>0</v>
      </c>
      <c r="I5" s="50">
        <v>0</v>
      </c>
      <c r="J5" s="50">
        <v>0</v>
      </c>
      <c r="K5" s="50">
        <v>0</v>
      </c>
      <c r="L5" s="50">
        <v>0</v>
      </c>
    </row>
    <row r="6" spans="1:12" ht="25.5" x14ac:dyDescent="0.2">
      <c r="A6" s="48" t="s">
        <v>46</v>
      </c>
      <c r="B6" s="47" t="s">
        <v>201</v>
      </c>
      <c r="C6" s="50">
        <v>0</v>
      </c>
      <c r="D6" s="50">
        <v>0</v>
      </c>
      <c r="E6" s="50">
        <v>0</v>
      </c>
      <c r="F6" s="50">
        <v>0</v>
      </c>
      <c r="G6" s="50">
        <v>0</v>
      </c>
      <c r="H6" s="50">
        <v>0</v>
      </c>
      <c r="I6" s="50">
        <v>0</v>
      </c>
      <c r="J6" s="50">
        <v>0</v>
      </c>
      <c r="K6" s="50">
        <v>0</v>
      </c>
      <c r="L6" s="50">
        <v>0</v>
      </c>
    </row>
    <row r="7" spans="1:12" x14ac:dyDescent="0.2">
      <c r="A7" s="48" t="s">
        <v>48</v>
      </c>
      <c r="B7" s="47" t="s">
        <v>202</v>
      </c>
      <c r="C7" s="50">
        <v>0</v>
      </c>
      <c r="D7" s="50">
        <v>0</v>
      </c>
      <c r="E7" s="50">
        <v>0</v>
      </c>
      <c r="F7" s="50">
        <v>0</v>
      </c>
      <c r="G7" s="50">
        <v>0</v>
      </c>
      <c r="H7" s="50">
        <v>0</v>
      </c>
      <c r="I7" s="50">
        <v>0</v>
      </c>
      <c r="J7" s="50">
        <v>0</v>
      </c>
      <c r="K7" s="50">
        <v>0</v>
      </c>
      <c r="L7" s="50">
        <v>0</v>
      </c>
    </row>
    <row r="8" spans="1:12" ht="102" x14ac:dyDescent="0.2">
      <c r="A8" s="48" t="s">
        <v>36</v>
      </c>
      <c r="B8" s="47" t="s">
        <v>203</v>
      </c>
      <c r="C8" s="50">
        <v>0</v>
      </c>
      <c r="D8" s="50">
        <v>0</v>
      </c>
      <c r="E8" s="50">
        <v>0</v>
      </c>
      <c r="F8" s="50">
        <v>0</v>
      </c>
      <c r="G8" s="50">
        <v>0</v>
      </c>
      <c r="H8" s="50">
        <v>0</v>
      </c>
      <c r="I8" s="50">
        <v>0</v>
      </c>
      <c r="J8" s="50">
        <v>0</v>
      </c>
      <c r="K8" s="50">
        <v>0</v>
      </c>
      <c r="L8" s="50">
        <v>0</v>
      </c>
    </row>
    <row r="9" spans="1:12" ht="51" x14ac:dyDescent="0.2">
      <c r="A9" s="48" t="s">
        <v>63</v>
      </c>
      <c r="B9" s="47" t="s">
        <v>204</v>
      </c>
      <c r="C9" s="50">
        <v>0</v>
      </c>
      <c r="D9" s="50">
        <v>0</v>
      </c>
      <c r="E9" s="50">
        <v>0</v>
      </c>
      <c r="F9" s="50">
        <v>0</v>
      </c>
      <c r="G9" s="50">
        <v>0</v>
      </c>
      <c r="H9" s="50">
        <v>0</v>
      </c>
      <c r="I9" s="50">
        <v>0</v>
      </c>
      <c r="J9" s="50">
        <v>0</v>
      </c>
      <c r="K9" s="50">
        <v>0</v>
      </c>
      <c r="L9" s="50">
        <v>0</v>
      </c>
    </row>
    <row r="10" spans="1:12" ht="38.25" x14ac:dyDescent="0.2">
      <c r="A10" s="48" t="s">
        <v>65</v>
      </c>
      <c r="B10" s="47" t="s">
        <v>205</v>
      </c>
      <c r="C10" s="50">
        <v>0</v>
      </c>
      <c r="D10" s="50">
        <v>0</v>
      </c>
      <c r="E10" s="50">
        <v>0</v>
      </c>
      <c r="F10" s="50">
        <v>0</v>
      </c>
      <c r="G10" s="50">
        <v>0</v>
      </c>
      <c r="H10" s="50">
        <v>0</v>
      </c>
      <c r="I10" s="50">
        <v>0</v>
      </c>
      <c r="J10" s="50">
        <v>0</v>
      </c>
      <c r="K10" s="50">
        <v>0</v>
      </c>
      <c r="L10" s="50">
        <v>0</v>
      </c>
    </row>
    <row r="11" spans="1:12" ht="25.5" x14ac:dyDescent="0.2">
      <c r="A11" s="48" t="s">
        <v>50</v>
      </c>
      <c r="B11" s="47" t="s">
        <v>206</v>
      </c>
      <c r="C11" s="50">
        <v>0</v>
      </c>
      <c r="D11" s="50">
        <v>0</v>
      </c>
      <c r="E11" s="50">
        <v>0</v>
      </c>
      <c r="F11" s="50">
        <v>0</v>
      </c>
      <c r="G11" s="50">
        <v>0</v>
      </c>
      <c r="H11" s="50">
        <v>0</v>
      </c>
      <c r="I11" s="50">
        <v>0</v>
      </c>
      <c r="J11" s="50">
        <v>0</v>
      </c>
      <c r="K11" s="50">
        <v>0</v>
      </c>
      <c r="L11" s="50">
        <v>0</v>
      </c>
    </row>
    <row r="12" spans="1:12" ht="38.25" x14ac:dyDescent="0.2">
      <c r="A12" s="48" t="s">
        <v>52</v>
      </c>
      <c r="B12" s="47" t="s">
        <v>207</v>
      </c>
      <c r="C12" s="50">
        <v>0</v>
      </c>
      <c r="D12" s="50">
        <v>0</v>
      </c>
      <c r="E12" s="50">
        <v>0</v>
      </c>
      <c r="F12" s="50">
        <v>0</v>
      </c>
      <c r="G12" s="50">
        <v>0</v>
      </c>
      <c r="H12" s="50">
        <v>0</v>
      </c>
      <c r="I12" s="50">
        <v>0</v>
      </c>
      <c r="J12" s="50">
        <v>0</v>
      </c>
      <c r="K12" s="50">
        <v>0</v>
      </c>
      <c r="L12" s="50">
        <v>0</v>
      </c>
    </row>
    <row r="13" spans="1:12" ht="38.25" x14ac:dyDescent="0.2">
      <c r="A13" s="48" t="s">
        <v>68</v>
      </c>
      <c r="B13" s="47" t="s">
        <v>208</v>
      </c>
      <c r="C13" s="50">
        <v>0</v>
      </c>
      <c r="D13" s="50">
        <v>0</v>
      </c>
      <c r="E13" s="50">
        <v>0</v>
      </c>
      <c r="F13" s="50">
        <v>0</v>
      </c>
      <c r="G13" s="50">
        <v>0</v>
      </c>
      <c r="H13" s="50">
        <v>0</v>
      </c>
      <c r="I13" s="50">
        <v>0</v>
      </c>
      <c r="J13" s="50">
        <v>0</v>
      </c>
      <c r="K13" s="50">
        <v>0</v>
      </c>
      <c r="L13" s="50">
        <v>0</v>
      </c>
    </row>
    <row r="14" spans="1:12" ht="25.5" x14ac:dyDescent="0.2">
      <c r="A14" s="48" t="s">
        <v>69</v>
      </c>
      <c r="B14" s="47" t="s">
        <v>209</v>
      </c>
      <c r="C14" s="50">
        <v>0</v>
      </c>
      <c r="D14" s="50">
        <v>0</v>
      </c>
      <c r="E14" s="50">
        <v>0</v>
      </c>
      <c r="F14" s="50">
        <v>0</v>
      </c>
      <c r="G14" s="50">
        <v>0</v>
      </c>
      <c r="H14" s="50">
        <v>0</v>
      </c>
      <c r="I14" s="50">
        <v>0</v>
      </c>
      <c r="J14" s="50">
        <v>0</v>
      </c>
      <c r="K14" s="50">
        <v>0</v>
      </c>
      <c r="L14" s="50">
        <v>0</v>
      </c>
    </row>
    <row r="15" spans="1:12" ht="63.75" x14ac:dyDescent="0.2">
      <c r="A15" s="48" t="s">
        <v>70</v>
      </c>
      <c r="B15" s="47" t="s">
        <v>210</v>
      </c>
      <c r="C15" s="50">
        <v>0</v>
      </c>
      <c r="D15" s="50">
        <v>0</v>
      </c>
      <c r="E15" s="50">
        <v>0</v>
      </c>
      <c r="F15" s="50">
        <v>0</v>
      </c>
      <c r="G15" s="50">
        <v>0</v>
      </c>
      <c r="H15" s="50">
        <v>0</v>
      </c>
      <c r="I15" s="50">
        <v>0</v>
      </c>
      <c r="J15" s="50">
        <v>0</v>
      </c>
      <c r="K15" s="50">
        <v>0</v>
      </c>
      <c r="L15" s="50">
        <v>0</v>
      </c>
    </row>
    <row r="16" spans="1:12" ht="25.5" x14ac:dyDescent="0.2">
      <c r="A16" s="48" t="s">
        <v>71</v>
      </c>
      <c r="B16" s="47" t="s">
        <v>211</v>
      </c>
      <c r="C16" s="50">
        <v>0</v>
      </c>
      <c r="D16" s="50">
        <v>0</v>
      </c>
      <c r="E16" s="50">
        <v>0</v>
      </c>
      <c r="F16" s="50">
        <v>0</v>
      </c>
      <c r="G16" s="50">
        <v>0</v>
      </c>
      <c r="H16" s="50">
        <v>0</v>
      </c>
      <c r="I16" s="50">
        <v>0</v>
      </c>
      <c r="J16" s="50">
        <v>0</v>
      </c>
      <c r="K16" s="50">
        <v>0</v>
      </c>
      <c r="L16" s="50">
        <v>0</v>
      </c>
    </row>
    <row r="17" spans="1:12" ht="38.25" x14ac:dyDescent="0.2">
      <c r="A17" s="48" t="s">
        <v>73</v>
      </c>
      <c r="B17" s="47" t="s">
        <v>212</v>
      </c>
      <c r="C17" s="50">
        <v>0</v>
      </c>
      <c r="D17" s="50">
        <v>0</v>
      </c>
      <c r="E17" s="50">
        <v>0</v>
      </c>
      <c r="F17" s="50">
        <v>0</v>
      </c>
      <c r="G17" s="50">
        <v>0</v>
      </c>
      <c r="H17" s="50">
        <v>0</v>
      </c>
      <c r="I17" s="50">
        <v>0</v>
      </c>
      <c r="J17" s="50">
        <v>0</v>
      </c>
      <c r="K17" s="50">
        <v>0</v>
      </c>
      <c r="L17" s="50">
        <v>0</v>
      </c>
    </row>
    <row r="18" spans="1:12" x14ac:dyDescent="0.2">
      <c r="A18" s="48" t="s">
        <v>74</v>
      </c>
      <c r="B18" s="47" t="s">
        <v>213</v>
      </c>
      <c r="C18" s="50">
        <v>0</v>
      </c>
      <c r="D18" s="50">
        <v>0</v>
      </c>
      <c r="E18" s="50">
        <v>0</v>
      </c>
      <c r="F18" s="50">
        <v>0</v>
      </c>
      <c r="G18" s="50">
        <v>0</v>
      </c>
      <c r="H18" s="50">
        <v>0</v>
      </c>
      <c r="I18" s="50">
        <v>0</v>
      </c>
      <c r="J18" s="50">
        <v>0</v>
      </c>
      <c r="K18" s="50">
        <v>0</v>
      </c>
      <c r="L18" s="50">
        <v>0</v>
      </c>
    </row>
    <row r="19" spans="1:12" ht="25.5" x14ac:dyDescent="0.2">
      <c r="A19" s="48" t="s">
        <v>76</v>
      </c>
      <c r="B19" s="47" t="s">
        <v>214</v>
      </c>
      <c r="C19" s="50">
        <v>0</v>
      </c>
      <c r="D19" s="50">
        <v>0</v>
      </c>
      <c r="E19" s="50">
        <v>0</v>
      </c>
      <c r="F19" s="50">
        <v>0</v>
      </c>
      <c r="G19" s="50">
        <v>0</v>
      </c>
      <c r="H19" s="50">
        <v>0</v>
      </c>
      <c r="I19" s="50">
        <v>0</v>
      </c>
      <c r="J19" s="50">
        <v>0</v>
      </c>
      <c r="K19" s="50">
        <v>0</v>
      </c>
      <c r="L19" s="50">
        <v>0</v>
      </c>
    </row>
    <row r="20" spans="1:12" ht="38.25" x14ac:dyDescent="0.2">
      <c r="A20" s="48" t="s">
        <v>78</v>
      </c>
      <c r="B20" s="47" t="s">
        <v>215</v>
      </c>
      <c r="C20" s="50">
        <v>0</v>
      </c>
      <c r="D20" s="50">
        <v>0</v>
      </c>
      <c r="E20" s="50">
        <v>0</v>
      </c>
      <c r="F20" s="50">
        <v>0</v>
      </c>
      <c r="G20" s="50">
        <v>0</v>
      </c>
      <c r="H20" s="50">
        <v>0</v>
      </c>
      <c r="I20" s="50">
        <v>0</v>
      </c>
      <c r="J20" s="50">
        <v>0</v>
      </c>
      <c r="K20" s="50">
        <v>0</v>
      </c>
      <c r="L20" s="50">
        <v>0</v>
      </c>
    </row>
    <row r="21" spans="1:12" x14ac:dyDescent="0.2">
      <c r="A21" s="48" t="s">
        <v>80</v>
      </c>
      <c r="B21" s="47" t="s">
        <v>216</v>
      </c>
      <c r="C21" s="50">
        <v>0</v>
      </c>
      <c r="D21" s="50">
        <v>0</v>
      </c>
      <c r="E21" s="50">
        <v>0</v>
      </c>
      <c r="F21" s="50">
        <v>0</v>
      </c>
      <c r="G21" s="50">
        <v>0</v>
      </c>
      <c r="H21" s="50">
        <v>0</v>
      </c>
      <c r="I21" s="50">
        <v>0</v>
      </c>
      <c r="J21" s="50">
        <v>0</v>
      </c>
      <c r="K21" s="50">
        <v>0</v>
      </c>
      <c r="L21" s="50">
        <v>0</v>
      </c>
    </row>
    <row r="22" spans="1:12" x14ac:dyDescent="0.2">
      <c r="A22" s="48" t="s">
        <v>81</v>
      </c>
      <c r="B22" s="47" t="s">
        <v>217</v>
      </c>
      <c r="C22" s="50">
        <v>0</v>
      </c>
      <c r="D22" s="50">
        <v>0</v>
      </c>
      <c r="E22" s="50">
        <v>0</v>
      </c>
      <c r="F22" s="50">
        <v>0</v>
      </c>
      <c r="G22" s="50">
        <v>0</v>
      </c>
      <c r="H22" s="50">
        <v>0</v>
      </c>
      <c r="I22" s="50">
        <v>0</v>
      </c>
      <c r="J22" s="50">
        <v>0</v>
      </c>
      <c r="K22" s="50">
        <v>0</v>
      </c>
      <c r="L22" s="50">
        <v>0</v>
      </c>
    </row>
    <row r="23" spans="1:12" x14ac:dyDescent="0.2">
      <c r="A23" s="48" t="s">
        <v>82</v>
      </c>
      <c r="B23" s="47" t="s">
        <v>218</v>
      </c>
      <c r="C23" s="50">
        <v>0</v>
      </c>
      <c r="D23" s="50">
        <v>0</v>
      </c>
      <c r="E23" s="50">
        <v>0</v>
      </c>
      <c r="F23" s="50">
        <v>0</v>
      </c>
      <c r="G23" s="50">
        <v>0</v>
      </c>
      <c r="H23" s="50">
        <v>0</v>
      </c>
      <c r="I23" s="50">
        <v>0</v>
      </c>
      <c r="J23" s="50">
        <v>0</v>
      </c>
      <c r="K23" s="50">
        <v>0</v>
      </c>
      <c r="L23" s="50">
        <v>0</v>
      </c>
    </row>
    <row r="24" spans="1:12" ht="51" x14ac:dyDescent="0.2">
      <c r="A24" s="48" t="s">
        <v>84</v>
      </c>
      <c r="B24" s="47" t="s">
        <v>219</v>
      </c>
      <c r="C24" s="50">
        <v>0</v>
      </c>
      <c r="D24" s="50">
        <v>0</v>
      </c>
      <c r="E24" s="50">
        <v>0</v>
      </c>
      <c r="F24" s="50">
        <v>0</v>
      </c>
      <c r="G24" s="50">
        <v>0</v>
      </c>
      <c r="H24" s="50">
        <v>0</v>
      </c>
      <c r="I24" s="50">
        <v>0</v>
      </c>
      <c r="J24" s="50">
        <v>0</v>
      </c>
      <c r="K24" s="50">
        <v>0</v>
      </c>
      <c r="L24" s="50">
        <v>0</v>
      </c>
    </row>
    <row r="25" spans="1:12" ht="38.25" x14ac:dyDescent="0.2">
      <c r="A25" s="48" t="s">
        <v>86</v>
      </c>
      <c r="B25" s="47" t="s">
        <v>220</v>
      </c>
      <c r="C25" s="50">
        <v>0</v>
      </c>
      <c r="D25" s="50">
        <v>0</v>
      </c>
      <c r="E25" s="50">
        <v>0</v>
      </c>
      <c r="F25" s="50">
        <v>0</v>
      </c>
      <c r="G25" s="50">
        <v>0</v>
      </c>
      <c r="H25" s="50">
        <v>0</v>
      </c>
      <c r="I25" s="50">
        <v>0</v>
      </c>
      <c r="J25" s="50">
        <v>0</v>
      </c>
      <c r="K25" s="50">
        <v>0</v>
      </c>
      <c r="L25" s="50">
        <v>0</v>
      </c>
    </row>
    <row r="26" spans="1:12" x14ac:dyDescent="0.2">
      <c r="A26" s="48" t="s">
        <v>88</v>
      </c>
      <c r="B26" s="47" t="s">
        <v>221</v>
      </c>
      <c r="C26" s="50">
        <v>0</v>
      </c>
      <c r="D26" s="50">
        <v>0</v>
      </c>
      <c r="E26" s="50">
        <v>0</v>
      </c>
      <c r="F26" s="50">
        <v>0</v>
      </c>
      <c r="G26" s="50">
        <v>0</v>
      </c>
      <c r="H26" s="50">
        <v>0</v>
      </c>
      <c r="I26" s="50">
        <v>0</v>
      </c>
      <c r="J26" s="50">
        <v>0</v>
      </c>
      <c r="K26" s="50">
        <v>0</v>
      </c>
      <c r="L26" s="50">
        <v>0</v>
      </c>
    </row>
    <row r="27" spans="1:12" ht="38.25" x14ac:dyDescent="0.2">
      <c r="A27" s="48" t="s">
        <v>89</v>
      </c>
      <c r="B27" s="47" t="s">
        <v>222</v>
      </c>
      <c r="C27" s="50">
        <v>0</v>
      </c>
      <c r="D27" s="50">
        <v>0</v>
      </c>
      <c r="E27" s="50">
        <v>0</v>
      </c>
      <c r="F27" s="50">
        <v>0</v>
      </c>
      <c r="G27" s="50">
        <v>0</v>
      </c>
      <c r="H27" s="50">
        <v>0</v>
      </c>
      <c r="I27" s="50">
        <v>0</v>
      </c>
      <c r="J27" s="50">
        <v>0</v>
      </c>
      <c r="K27" s="50">
        <v>0</v>
      </c>
      <c r="L27" s="50">
        <v>0</v>
      </c>
    </row>
    <row r="28" spans="1:12" ht="25.5" x14ac:dyDescent="0.2">
      <c r="A28" s="48" t="s">
        <v>90</v>
      </c>
      <c r="B28" s="47" t="s">
        <v>223</v>
      </c>
      <c r="C28" s="50">
        <v>0</v>
      </c>
      <c r="D28" s="50">
        <v>0</v>
      </c>
      <c r="E28" s="50">
        <v>0</v>
      </c>
      <c r="F28" s="50">
        <v>0</v>
      </c>
      <c r="G28" s="50">
        <v>0</v>
      </c>
      <c r="H28" s="50">
        <v>0</v>
      </c>
      <c r="I28" s="50">
        <v>0</v>
      </c>
      <c r="J28" s="50">
        <v>0</v>
      </c>
      <c r="K28" s="50">
        <v>0</v>
      </c>
      <c r="L28" s="50">
        <v>0</v>
      </c>
    </row>
    <row r="29" spans="1:12" ht="38.25" x14ac:dyDescent="0.2">
      <c r="A29" s="51" t="s">
        <v>92</v>
      </c>
      <c r="B29" s="52" t="s">
        <v>224</v>
      </c>
      <c r="C29" s="53">
        <v>0</v>
      </c>
      <c r="D29" s="53">
        <v>0</v>
      </c>
      <c r="E29" s="53">
        <v>0</v>
      </c>
      <c r="F29" s="53">
        <v>0</v>
      </c>
      <c r="G29" s="53">
        <v>0</v>
      </c>
      <c r="H29" s="53">
        <v>0</v>
      </c>
      <c r="I29" s="53">
        <v>0</v>
      </c>
      <c r="J29" s="53">
        <v>0</v>
      </c>
      <c r="K29" s="53">
        <v>0</v>
      </c>
      <c r="L29" s="53">
        <v>0</v>
      </c>
    </row>
    <row r="30" spans="1:12" ht="25.5" x14ac:dyDescent="0.2">
      <c r="A30" s="48" t="s">
        <v>94</v>
      </c>
      <c r="B30" s="47" t="s">
        <v>225</v>
      </c>
      <c r="C30" s="50">
        <v>0</v>
      </c>
      <c r="D30" s="50">
        <v>0</v>
      </c>
      <c r="E30" s="50">
        <v>0</v>
      </c>
      <c r="F30" s="50">
        <v>0</v>
      </c>
      <c r="G30" s="50">
        <v>0</v>
      </c>
      <c r="H30" s="50">
        <v>0</v>
      </c>
      <c r="I30" s="50">
        <v>0</v>
      </c>
      <c r="J30" s="50">
        <v>0</v>
      </c>
      <c r="K30" s="50">
        <v>0</v>
      </c>
      <c r="L30" s="50">
        <v>0</v>
      </c>
    </row>
    <row r="31" spans="1:12" ht="38.25" x14ac:dyDescent="0.2">
      <c r="A31" s="48" t="s">
        <v>95</v>
      </c>
      <c r="B31" s="47" t="s">
        <v>226</v>
      </c>
      <c r="C31" s="50">
        <v>0</v>
      </c>
      <c r="D31" s="50">
        <v>0</v>
      </c>
      <c r="E31" s="50">
        <v>0</v>
      </c>
      <c r="F31" s="50">
        <v>0</v>
      </c>
      <c r="G31" s="50">
        <v>0</v>
      </c>
      <c r="H31" s="50">
        <v>0</v>
      </c>
      <c r="I31" s="50">
        <v>0</v>
      </c>
      <c r="J31" s="50">
        <v>0</v>
      </c>
      <c r="K31" s="50">
        <v>0</v>
      </c>
      <c r="L31" s="50">
        <v>0</v>
      </c>
    </row>
    <row r="32" spans="1:12" x14ac:dyDescent="0.2">
      <c r="A32" s="48" t="s">
        <v>97</v>
      </c>
      <c r="B32" s="47" t="s">
        <v>227</v>
      </c>
      <c r="C32" s="50">
        <v>0</v>
      </c>
      <c r="D32" s="50">
        <v>0</v>
      </c>
      <c r="E32" s="50">
        <v>0</v>
      </c>
      <c r="F32" s="50">
        <v>0</v>
      </c>
      <c r="G32" s="50">
        <v>0</v>
      </c>
      <c r="H32" s="50">
        <v>0</v>
      </c>
      <c r="I32" s="50">
        <v>0</v>
      </c>
      <c r="J32" s="50">
        <v>0</v>
      </c>
      <c r="K32" s="50">
        <v>0</v>
      </c>
      <c r="L32" s="50">
        <v>0</v>
      </c>
    </row>
    <row r="33" spans="1:12" x14ac:dyDescent="0.2">
      <c r="A33" s="48" t="s">
        <v>99</v>
      </c>
      <c r="B33" s="47" t="s">
        <v>228</v>
      </c>
      <c r="C33" s="50">
        <v>0</v>
      </c>
      <c r="D33" s="50">
        <v>0</v>
      </c>
      <c r="E33" s="50">
        <v>0</v>
      </c>
      <c r="F33" s="50">
        <v>0</v>
      </c>
      <c r="G33" s="50">
        <v>0</v>
      </c>
      <c r="H33" s="50">
        <v>0</v>
      </c>
      <c r="I33" s="50">
        <v>0</v>
      </c>
      <c r="J33" s="50">
        <v>0</v>
      </c>
      <c r="K33" s="50">
        <v>0</v>
      </c>
      <c r="L33" s="50">
        <v>0</v>
      </c>
    </row>
    <row r="34" spans="1:12" x14ac:dyDescent="0.2">
      <c r="A34" s="48" t="s">
        <v>101</v>
      </c>
      <c r="B34" s="47" t="s">
        <v>229</v>
      </c>
      <c r="C34" s="50">
        <v>0</v>
      </c>
      <c r="D34" s="50">
        <v>0</v>
      </c>
      <c r="E34" s="50">
        <v>0</v>
      </c>
      <c r="F34" s="50">
        <v>0</v>
      </c>
      <c r="G34" s="50">
        <v>0</v>
      </c>
      <c r="H34" s="50">
        <v>0</v>
      </c>
      <c r="I34" s="50">
        <v>0</v>
      </c>
      <c r="J34" s="50">
        <v>0</v>
      </c>
      <c r="K34" s="50">
        <v>0</v>
      </c>
      <c r="L34" s="50">
        <v>0</v>
      </c>
    </row>
    <row r="35" spans="1:12" x14ac:dyDescent="0.2">
      <c r="A35" s="48" t="s">
        <v>103</v>
      </c>
      <c r="B35" s="47" t="s">
        <v>230</v>
      </c>
      <c r="C35" s="50">
        <v>0</v>
      </c>
      <c r="D35" s="50">
        <v>0</v>
      </c>
      <c r="E35" s="50">
        <v>0</v>
      </c>
      <c r="F35" s="50">
        <v>0</v>
      </c>
      <c r="G35" s="50">
        <v>0</v>
      </c>
      <c r="H35" s="50">
        <v>0</v>
      </c>
      <c r="I35" s="50">
        <v>0</v>
      </c>
      <c r="J35" s="50">
        <v>0</v>
      </c>
      <c r="K35" s="50">
        <v>0</v>
      </c>
      <c r="L35" s="50">
        <v>0</v>
      </c>
    </row>
    <row r="36" spans="1:12" x14ac:dyDescent="0.2">
      <c r="A36" s="48" t="s">
        <v>104</v>
      </c>
      <c r="B36" s="47" t="s">
        <v>231</v>
      </c>
      <c r="C36" s="50">
        <v>0</v>
      </c>
      <c r="D36" s="50">
        <v>0</v>
      </c>
      <c r="E36" s="50">
        <v>0</v>
      </c>
      <c r="F36" s="50">
        <v>0</v>
      </c>
      <c r="G36" s="50">
        <v>0</v>
      </c>
      <c r="H36" s="50">
        <v>0</v>
      </c>
      <c r="I36" s="50">
        <v>0</v>
      </c>
      <c r="J36" s="50">
        <v>0</v>
      </c>
      <c r="K36" s="50">
        <v>0</v>
      </c>
      <c r="L36" s="50">
        <v>0</v>
      </c>
    </row>
    <row r="37" spans="1:12" x14ac:dyDescent="0.2">
      <c r="A37" s="48" t="s">
        <v>106</v>
      </c>
      <c r="B37" s="47" t="s">
        <v>232</v>
      </c>
      <c r="C37" s="50">
        <v>0</v>
      </c>
      <c r="D37" s="50">
        <v>0</v>
      </c>
      <c r="E37" s="50">
        <v>0</v>
      </c>
      <c r="F37" s="50">
        <v>0</v>
      </c>
      <c r="G37" s="50">
        <v>0</v>
      </c>
      <c r="H37" s="50">
        <v>0</v>
      </c>
      <c r="I37" s="50">
        <v>0</v>
      </c>
      <c r="J37" s="50">
        <v>0</v>
      </c>
      <c r="K37" s="50">
        <v>0</v>
      </c>
      <c r="L37" s="50">
        <v>0</v>
      </c>
    </row>
    <row r="38" spans="1:12" x14ac:dyDescent="0.2">
      <c r="A38" s="48" t="s">
        <v>108</v>
      </c>
      <c r="B38" s="47" t="s">
        <v>233</v>
      </c>
      <c r="C38" s="50">
        <v>0</v>
      </c>
      <c r="D38" s="50">
        <v>0</v>
      </c>
      <c r="E38" s="50">
        <v>0</v>
      </c>
      <c r="F38" s="50">
        <v>0</v>
      </c>
      <c r="G38" s="50">
        <v>0</v>
      </c>
      <c r="H38" s="50">
        <v>0</v>
      </c>
      <c r="I38" s="50">
        <v>0</v>
      </c>
      <c r="J38" s="50">
        <v>0</v>
      </c>
      <c r="K38" s="50">
        <v>0</v>
      </c>
      <c r="L38" s="50">
        <v>0</v>
      </c>
    </row>
    <row r="39" spans="1:12" x14ac:dyDescent="0.2">
      <c r="A39" s="48" t="s">
        <v>109</v>
      </c>
      <c r="B39" s="47" t="s">
        <v>234</v>
      </c>
      <c r="C39" s="50">
        <v>0</v>
      </c>
      <c r="D39" s="50">
        <v>0</v>
      </c>
      <c r="E39" s="50">
        <v>0</v>
      </c>
      <c r="F39" s="50">
        <v>0</v>
      </c>
      <c r="G39" s="50">
        <v>0</v>
      </c>
      <c r="H39" s="50">
        <v>0</v>
      </c>
      <c r="I39" s="50">
        <v>0</v>
      </c>
      <c r="J39" s="50">
        <v>0</v>
      </c>
      <c r="K39" s="50">
        <v>0</v>
      </c>
      <c r="L39" s="50">
        <v>0</v>
      </c>
    </row>
    <row r="40" spans="1:12" x14ac:dyDescent="0.2">
      <c r="A40" s="48" t="s">
        <v>111</v>
      </c>
      <c r="B40" s="47" t="s">
        <v>235</v>
      </c>
      <c r="C40" s="50">
        <v>0</v>
      </c>
      <c r="D40" s="50">
        <v>0</v>
      </c>
      <c r="E40" s="50">
        <v>0</v>
      </c>
      <c r="F40" s="50">
        <v>0</v>
      </c>
      <c r="G40" s="50">
        <v>0</v>
      </c>
      <c r="H40" s="50">
        <v>0</v>
      </c>
      <c r="I40" s="50">
        <v>0</v>
      </c>
      <c r="J40" s="50">
        <v>0</v>
      </c>
      <c r="K40" s="50">
        <v>0</v>
      </c>
      <c r="L40" s="50">
        <v>0</v>
      </c>
    </row>
    <row r="41" spans="1:12" x14ac:dyDescent="0.2">
      <c r="A41" s="48" t="s">
        <v>113</v>
      </c>
      <c r="B41" s="47" t="s">
        <v>236</v>
      </c>
      <c r="C41" s="50">
        <v>0</v>
      </c>
      <c r="D41" s="50">
        <v>0</v>
      </c>
      <c r="E41" s="50">
        <v>0</v>
      </c>
      <c r="F41" s="50">
        <v>0</v>
      </c>
      <c r="G41" s="50">
        <v>0</v>
      </c>
      <c r="H41" s="50">
        <v>0</v>
      </c>
      <c r="I41" s="50">
        <v>0</v>
      </c>
      <c r="J41" s="50">
        <v>0</v>
      </c>
      <c r="K41" s="50">
        <v>0</v>
      </c>
      <c r="L41" s="50">
        <v>0</v>
      </c>
    </row>
    <row r="42" spans="1:12" x14ac:dyDescent="0.2">
      <c r="A42" s="48" t="s">
        <v>114</v>
      </c>
      <c r="B42" s="47" t="s">
        <v>237</v>
      </c>
      <c r="C42" s="50">
        <v>0</v>
      </c>
      <c r="D42" s="50">
        <v>0</v>
      </c>
      <c r="E42" s="50">
        <v>0</v>
      </c>
      <c r="F42" s="50">
        <v>0</v>
      </c>
      <c r="G42" s="50">
        <v>0</v>
      </c>
      <c r="H42" s="50">
        <v>0</v>
      </c>
      <c r="I42" s="50">
        <v>0</v>
      </c>
      <c r="J42" s="50">
        <v>0</v>
      </c>
      <c r="K42" s="50">
        <v>0</v>
      </c>
      <c r="L42" s="50">
        <v>0</v>
      </c>
    </row>
    <row r="43" spans="1:12" ht="25.5" x14ac:dyDescent="0.2">
      <c r="A43" s="51" t="s">
        <v>116</v>
      </c>
      <c r="B43" s="52" t="s">
        <v>238</v>
      </c>
      <c r="C43" s="53">
        <v>0</v>
      </c>
      <c r="D43" s="53">
        <v>0</v>
      </c>
      <c r="E43" s="53">
        <v>0</v>
      </c>
      <c r="F43" s="53">
        <v>0</v>
      </c>
      <c r="G43" s="53">
        <v>0</v>
      </c>
      <c r="H43" s="53">
        <v>0</v>
      </c>
      <c r="I43" s="53">
        <v>0</v>
      </c>
      <c r="J43" s="53">
        <v>0</v>
      </c>
      <c r="K43" s="53">
        <v>0</v>
      </c>
      <c r="L43" s="53">
        <v>0</v>
      </c>
    </row>
    <row r="44" spans="1:12" x14ac:dyDescent="0.2">
      <c r="A44" s="48" t="s">
        <v>118</v>
      </c>
      <c r="B44" s="47" t="s">
        <v>239</v>
      </c>
      <c r="C44" s="50">
        <v>0</v>
      </c>
      <c r="D44" s="50">
        <v>0</v>
      </c>
      <c r="E44" s="50">
        <v>0</v>
      </c>
      <c r="F44" s="50">
        <v>0</v>
      </c>
      <c r="G44" s="50">
        <v>0</v>
      </c>
      <c r="H44" s="50">
        <v>0</v>
      </c>
      <c r="I44" s="50">
        <v>0</v>
      </c>
      <c r="J44" s="50">
        <v>0</v>
      </c>
      <c r="K44" s="50">
        <v>0</v>
      </c>
      <c r="L44" s="50">
        <v>0</v>
      </c>
    </row>
    <row r="45" spans="1:12" ht="25.5" x14ac:dyDescent="0.2">
      <c r="A45" s="48" t="s">
        <v>119</v>
      </c>
      <c r="B45" s="47" t="s">
        <v>240</v>
      </c>
      <c r="C45" s="50">
        <v>0</v>
      </c>
      <c r="D45" s="50">
        <v>0</v>
      </c>
      <c r="E45" s="50">
        <v>0</v>
      </c>
      <c r="F45" s="50">
        <v>0</v>
      </c>
      <c r="G45" s="50">
        <v>0</v>
      </c>
      <c r="H45" s="50">
        <v>0</v>
      </c>
      <c r="I45" s="50">
        <v>0</v>
      </c>
      <c r="J45" s="50">
        <v>0</v>
      </c>
      <c r="K45" s="50">
        <v>0</v>
      </c>
      <c r="L45" s="50">
        <v>0</v>
      </c>
    </row>
    <row r="46" spans="1:12" x14ac:dyDescent="0.2">
      <c r="A46" s="48" t="s">
        <v>120</v>
      </c>
      <c r="B46" s="47" t="s">
        <v>241</v>
      </c>
      <c r="C46" s="50">
        <v>0</v>
      </c>
      <c r="D46" s="50">
        <v>0</v>
      </c>
      <c r="E46" s="50">
        <v>0</v>
      </c>
      <c r="F46" s="50">
        <v>0</v>
      </c>
      <c r="G46" s="50">
        <v>0</v>
      </c>
      <c r="H46" s="50">
        <v>0</v>
      </c>
      <c r="I46" s="50">
        <v>0</v>
      </c>
      <c r="J46" s="50">
        <v>0</v>
      </c>
      <c r="K46" s="50">
        <v>0</v>
      </c>
      <c r="L46" s="50">
        <v>0</v>
      </c>
    </row>
    <row r="47" spans="1:12" x14ac:dyDescent="0.2">
      <c r="A47" s="48" t="s">
        <v>122</v>
      </c>
      <c r="B47" s="47" t="s">
        <v>242</v>
      </c>
      <c r="C47" s="50">
        <v>0</v>
      </c>
      <c r="D47" s="50">
        <v>0</v>
      </c>
      <c r="E47" s="50">
        <v>0</v>
      </c>
      <c r="F47" s="50">
        <v>0</v>
      </c>
      <c r="G47" s="50">
        <v>0</v>
      </c>
      <c r="H47" s="50">
        <v>0</v>
      </c>
      <c r="I47" s="50">
        <v>0</v>
      </c>
      <c r="J47" s="50">
        <v>0</v>
      </c>
      <c r="K47" s="50">
        <v>0</v>
      </c>
      <c r="L47" s="50">
        <v>0</v>
      </c>
    </row>
    <row r="48" spans="1:12" x14ac:dyDescent="0.2">
      <c r="A48" s="48" t="s">
        <v>123</v>
      </c>
      <c r="B48" s="47" t="s">
        <v>243</v>
      </c>
      <c r="C48" s="50">
        <v>0</v>
      </c>
      <c r="D48" s="50">
        <v>0</v>
      </c>
      <c r="E48" s="50">
        <v>0</v>
      </c>
      <c r="F48" s="50">
        <v>0</v>
      </c>
      <c r="G48" s="50">
        <v>0</v>
      </c>
      <c r="H48" s="50">
        <v>0</v>
      </c>
      <c r="I48" s="50">
        <v>0</v>
      </c>
      <c r="J48" s="50">
        <v>0</v>
      </c>
      <c r="K48" s="50">
        <v>0</v>
      </c>
      <c r="L48" s="50">
        <v>0</v>
      </c>
    </row>
    <row r="49" spans="1:12" ht="25.5" x14ac:dyDescent="0.2">
      <c r="A49" s="48" t="s">
        <v>124</v>
      </c>
      <c r="B49" s="47" t="s">
        <v>244</v>
      </c>
      <c r="C49" s="50">
        <v>0</v>
      </c>
      <c r="D49" s="50">
        <v>0</v>
      </c>
      <c r="E49" s="50">
        <v>0</v>
      </c>
      <c r="F49" s="50">
        <v>0</v>
      </c>
      <c r="G49" s="50">
        <v>0</v>
      </c>
      <c r="H49" s="50">
        <v>0</v>
      </c>
      <c r="I49" s="50">
        <v>0</v>
      </c>
      <c r="J49" s="50">
        <v>0</v>
      </c>
      <c r="K49" s="50">
        <v>0</v>
      </c>
      <c r="L49" s="50">
        <v>0</v>
      </c>
    </row>
    <row r="50" spans="1:12" ht="25.5" x14ac:dyDescent="0.2">
      <c r="A50" s="48" t="s">
        <v>125</v>
      </c>
      <c r="B50" s="47" t="s">
        <v>245</v>
      </c>
      <c r="C50" s="50">
        <v>0</v>
      </c>
      <c r="D50" s="50">
        <v>0</v>
      </c>
      <c r="E50" s="50">
        <v>0</v>
      </c>
      <c r="F50" s="50">
        <v>0</v>
      </c>
      <c r="G50" s="50">
        <v>0</v>
      </c>
      <c r="H50" s="50">
        <v>0</v>
      </c>
      <c r="I50" s="50">
        <v>0</v>
      </c>
      <c r="J50" s="50">
        <v>0</v>
      </c>
      <c r="K50" s="50">
        <v>0</v>
      </c>
      <c r="L50" s="50">
        <v>0</v>
      </c>
    </row>
    <row r="51" spans="1:12" ht="25.5" x14ac:dyDescent="0.2">
      <c r="A51" s="48" t="s">
        <v>126</v>
      </c>
      <c r="B51" s="47" t="s">
        <v>246</v>
      </c>
      <c r="C51" s="50">
        <v>0</v>
      </c>
      <c r="D51" s="50">
        <v>0</v>
      </c>
      <c r="E51" s="50">
        <v>0</v>
      </c>
      <c r="F51" s="50">
        <v>0</v>
      </c>
      <c r="G51" s="50">
        <v>0</v>
      </c>
      <c r="H51" s="50">
        <v>0</v>
      </c>
      <c r="I51" s="50">
        <v>0</v>
      </c>
      <c r="J51" s="50">
        <v>0</v>
      </c>
      <c r="K51" s="50">
        <v>0</v>
      </c>
      <c r="L51" s="50">
        <v>0</v>
      </c>
    </row>
    <row r="52" spans="1:12" x14ac:dyDescent="0.2">
      <c r="A52" s="48" t="s">
        <v>127</v>
      </c>
      <c r="B52" s="47" t="s">
        <v>247</v>
      </c>
      <c r="C52" s="50">
        <v>0</v>
      </c>
      <c r="D52" s="50">
        <v>0</v>
      </c>
      <c r="E52" s="50">
        <v>0</v>
      </c>
      <c r="F52" s="50">
        <v>0</v>
      </c>
      <c r="G52" s="50">
        <v>0</v>
      </c>
      <c r="H52" s="50">
        <v>0</v>
      </c>
      <c r="I52" s="50">
        <v>0</v>
      </c>
      <c r="J52" s="50">
        <v>0</v>
      </c>
      <c r="K52" s="50">
        <v>0</v>
      </c>
      <c r="L52" s="50">
        <v>0</v>
      </c>
    </row>
    <row r="53" spans="1:12" x14ac:dyDescent="0.2">
      <c r="A53" s="48" t="s">
        <v>128</v>
      </c>
      <c r="B53" s="47" t="s">
        <v>248</v>
      </c>
      <c r="C53" s="50">
        <v>0</v>
      </c>
      <c r="D53" s="50">
        <v>0</v>
      </c>
      <c r="E53" s="50">
        <v>0</v>
      </c>
      <c r="F53" s="50">
        <v>0</v>
      </c>
      <c r="G53" s="50">
        <v>0</v>
      </c>
      <c r="H53" s="50">
        <v>0</v>
      </c>
      <c r="I53" s="50">
        <v>0</v>
      </c>
      <c r="J53" s="50">
        <v>0</v>
      </c>
      <c r="K53" s="50">
        <v>0</v>
      </c>
      <c r="L53" s="50">
        <v>0</v>
      </c>
    </row>
    <row r="54" spans="1:12" ht="38.25" x14ac:dyDescent="0.2">
      <c r="A54" s="51" t="s">
        <v>129</v>
      </c>
      <c r="B54" s="52" t="s">
        <v>249</v>
      </c>
      <c r="C54" s="53">
        <v>0</v>
      </c>
      <c r="D54" s="53">
        <v>0</v>
      </c>
      <c r="E54" s="53">
        <v>0</v>
      </c>
      <c r="F54" s="53">
        <v>0</v>
      </c>
      <c r="G54" s="53">
        <v>0</v>
      </c>
      <c r="H54" s="53">
        <v>0</v>
      </c>
      <c r="I54" s="53">
        <v>0</v>
      </c>
      <c r="J54" s="53">
        <v>0</v>
      </c>
      <c r="K54" s="53">
        <v>0</v>
      </c>
      <c r="L54" s="53">
        <v>0</v>
      </c>
    </row>
    <row r="55" spans="1:12" ht="25.5" x14ac:dyDescent="0.2">
      <c r="A55" s="48" t="s">
        <v>130</v>
      </c>
      <c r="B55" s="47" t="s">
        <v>250</v>
      </c>
      <c r="C55" s="50">
        <v>0</v>
      </c>
      <c r="D55" s="50">
        <v>0</v>
      </c>
      <c r="E55" s="50">
        <v>0</v>
      </c>
      <c r="F55" s="50">
        <v>0</v>
      </c>
      <c r="G55" s="50">
        <v>0</v>
      </c>
      <c r="H55" s="50">
        <v>0</v>
      </c>
      <c r="I55" s="50">
        <v>0</v>
      </c>
      <c r="J55" s="50">
        <v>0</v>
      </c>
      <c r="K55" s="50">
        <v>0</v>
      </c>
      <c r="L55" s="50">
        <v>0</v>
      </c>
    </row>
    <row r="56" spans="1:12" ht="63.75" x14ac:dyDescent="0.2">
      <c r="A56" s="48" t="s">
        <v>131</v>
      </c>
      <c r="B56" s="47" t="s">
        <v>251</v>
      </c>
      <c r="C56" s="50">
        <v>0</v>
      </c>
      <c r="D56" s="50">
        <v>0</v>
      </c>
      <c r="E56" s="50">
        <v>0</v>
      </c>
      <c r="F56" s="50">
        <v>0</v>
      </c>
      <c r="G56" s="50">
        <v>0</v>
      </c>
      <c r="H56" s="50">
        <v>0</v>
      </c>
      <c r="I56" s="50">
        <v>0</v>
      </c>
      <c r="J56" s="50">
        <v>0</v>
      </c>
      <c r="K56" s="50">
        <v>0</v>
      </c>
      <c r="L56" s="50">
        <v>0</v>
      </c>
    </row>
    <row r="57" spans="1:12" ht="89.25" x14ac:dyDescent="0.2">
      <c r="A57" s="48" t="s">
        <v>133</v>
      </c>
      <c r="B57" s="47" t="s">
        <v>252</v>
      </c>
      <c r="C57" s="50">
        <v>0</v>
      </c>
      <c r="D57" s="50">
        <v>0</v>
      </c>
      <c r="E57" s="50">
        <v>0</v>
      </c>
      <c r="F57" s="50">
        <v>0</v>
      </c>
      <c r="G57" s="50">
        <v>0</v>
      </c>
      <c r="H57" s="50">
        <v>0</v>
      </c>
      <c r="I57" s="50">
        <v>0</v>
      </c>
      <c r="J57" s="50">
        <v>0</v>
      </c>
      <c r="K57" s="50">
        <v>0</v>
      </c>
      <c r="L57" s="50">
        <v>0</v>
      </c>
    </row>
    <row r="58" spans="1:12" x14ac:dyDescent="0.2">
      <c r="A58" s="48" t="s">
        <v>134</v>
      </c>
      <c r="B58" s="47" t="s">
        <v>216</v>
      </c>
      <c r="C58" s="50">
        <v>0</v>
      </c>
      <c r="D58" s="50">
        <v>0</v>
      </c>
      <c r="E58" s="50">
        <v>0</v>
      </c>
      <c r="F58" s="50">
        <v>0</v>
      </c>
      <c r="G58" s="50">
        <v>0</v>
      </c>
      <c r="H58" s="50">
        <v>0</v>
      </c>
      <c r="I58" s="50">
        <v>0</v>
      </c>
      <c r="J58" s="50">
        <v>0</v>
      </c>
      <c r="K58" s="50">
        <v>0</v>
      </c>
      <c r="L58" s="50">
        <v>0</v>
      </c>
    </row>
    <row r="59" spans="1:12" x14ac:dyDescent="0.2">
      <c r="A59" s="48" t="s">
        <v>135</v>
      </c>
      <c r="B59" s="47" t="s">
        <v>217</v>
      </c>
      <c r="C59" s="50">
        <v>0</v>
      </c>
      <c r="D59" s="50">
        <v>0</v>
      </c>
      <c r="E59" s="50">
        <v>0</v>
      </c>
      <c r="F59" s="50">
        <v>0</v>
      </c>
      <c r="G59" s="50">
        <v>0</v>
      </c>
      <c r="H59" s="50">
        <v>0</v>
      </c>
      <c r="I59" s="50">
        <v>0</v>
      </c>
      <c r="J59" s="50">
        <v>0</v>
      </c>
      <c r="K59" s="50">
        <v>0</v>
      </c>
      <c r="L59" s="50">
        <v>0</v>
      </c>
    </row>
    <row r="60" spans="1:12" ht="25.5" x14ac:dyDescent="0.2">
      <c r="A60" s="51" t="s">
        <v>137</v>
      </c>
      <c r="B60" s="52" t="s">
        <v>253</v>
      </c>
      <c r="C60" s="53">
        <v>0</v>
      </c>
      <c r="D60" s="53">
        <v>0</v>
      </c>
      <c r="E60" s="53">
        <v>0</v>
      </c>
      <c r="F60" s="53">
        <v>0</v>
      </c>
      <c r="G60" s="53">
        <v>0</v>
      </c>
      <c r="H60" s="53">
        <v>0</v>
      </c>
      <c r="I60" s="53">
        <v>0</v>
      </c>
      <c r="J60" s="53">
        <v>0</v>
      </c>
      <c r="K60" s="53">
        <v>0</v>
      </c>
      <c r="L60" s="53">
        <v>0</v>
      </c>
    </row>
    <row r="61" spans="1:12" ht="25.5" x14ac:dyDescent="0.2">
      <c r="A61" s="48" t="s">
        <v>138</v>
      </c>
      <c r="B61" s="47" t="s">
        <v>254</v>
      </c>
      <c r="C61" s="50">
        <v>0</v>
      </c>
      <c r="D61" s="50">
        <v>0</v>
      </c>
      <c r="E61" s="50">
        <v>0</v>
      </c>
      <c r="F61" s="50">
        <v>0</v>
      </c>
      <c r="G61" s="50">
        <v>0</v>
      </c>
      <c r="H61" s="50">
        <v>0</v>
      </c>
      <c r="I61" s="50">
        <v>0</v>
      </c>
      <c r="J61" s="50">
        <v>0</v>
      </c>
      <c r="K61" s="50">
        <v>0</v>
      </c>
      <c r="L61" s="50">
        <v>0</v>
      </c>
    </row>
    <row r="62" spans="1:12" x14ac:dyDescent="0.2">
      <c r="A62" s="48" t="s">
        <v>139</v>
      </c>
      <c r="B62" s="47" t="s">
        <v>255</v>
      </c>
      <c r="C62" s="50">
        <v>0</v>
      </c>
      <c r="D62" s="50">
        <v>0</v>
      </c>
      <c r="E62" s="50">
        <v>0</v>
      </c>
      <c r="F62" s="50">
        <v>0</v>
      </c>
      <c r="G62" s="50">
        <v>0</v>
      </c>
      <c r="H62" s="50">
        <v>0</v>
      </c>
      <c r="I62" s="50">
        <v>0</v>
      </c>
      <c r="J62" s="50">
        <v>0</v>
      </c>
      <c r="K62" s="50">
        <v>0</v>
      </c>
      <c r="L62" s="50">
        <v>0</v>
      </c>
    </row>
    <row r="63" spans="1:12" x14ac:dyDescent="0.2">
      <c r="A63" s="48" t="s">
        <v>140</v>
      </c>
      <c r="B63" s="47" t="s">
        <v>256</v>
      </c>
      <c r="C63" s="50">
        <v>0</v>
      </c>
      <c r="D63" s="50">
        <v>0</v>
      </c>
      <c r="E63" s="50">
        <v>0</v>
      </c>
      <c r="F63" s="50">
        <v>0</v>
      </c>
      <c r="G63" s="50">
        <v>0</v>
      </c>
      <c r="H63" s="50">
        <v>0</v>
      </c>
      <c r="I63" s="50">
        <v>0</v>
      </c>
      <c r="J63" s="50">
        <v>0</v>
      </c>
      <c r="K63" s="50">
        <v>0</v>
      </c>
      <c r="L63" s="50">
        <v>0</v>
      </c>
    </row>
    <row r="64" spans="1:12" x14ac:dyDescent="0.2">
      <c r="A64" s="48" t="s">
        <v>141</v>
      </c>
      <c r="B64" s="47" t="s">
        <v>257</v>
      </c>
      <c r="C64" s="50">
        <v>0</v>
      </c>
      <c r="D64" s="50">
        <v>0</v>
      </c>
      <c r="E64" s="50">
        <v>0</v>
      </c>
      <c r="F64" s="50">
        <v>0</v>
      </c>
      <c r="G64" s="50">
        <v>0</v>
      </c>
      <c r="H64" s="50">
        <v>0</v>
      </c>
      <c r="I64" s="50">
        <v>0</v>
      </c>
      <c r="J64" s="50">
        <v>0</v>
      </c>
      <c r="K64" s="50">
        <v>0</v>
      </c>
      <c r="L64" s="50">
        <v>0</v>
      </c>
    </row>
    <row r="65" spans="1:12" ht="25.5" x14ac:dyDescent="0.2">
      <c r="A65" s="51" t="s">
        <v>142</v>
      </c>
      <c r="B65" s="52" t="s">
        <v>258</v>
      </c>
      <c r="C65" s="53">
        <v>0</v>
      </c>
      <c r="D65" s="53">
        <v>0</v>
      </c>
      <c r="E65" s="53">
        <v>0</v>
      </c>
      <c r="F65" s="53">
        <v>0</v>
      </c>
      <c r="G65" s="53">
        <v>0</v>
      </c>
      <c r="H65" s="53">
        <v>0</v>
      </c>
      <c r="I65" s="53">
        <v>0</v>
      </c>
      <c r="J65" s="53">
        <v>0</v>
      </c>
      <c r="K65" s="53">
        <v>0</v>
      </c>
      <c r="L65" s="53">
        <v>0</v>
      </c>
    </row>
    <row r="66" spans="1:12" x14ac:dyDescent="0.2">
      <c r="A66" s="48" t="s">
        <v>143</v>
      </c>
      <c r="B66" s="47" t="s">
        <v>259</v>
      </c>
      <c r="C66" s="50">
        <v>0</v>
      </c>
      <c r="D66" s="50">
        <v>0</v>
      </c>
      <c r="E66" s="50">
        <v>0</v>
      </c>
      <c r="F66" s="50">
        <v>0</v>
      </c>
      <c r="G66" s="50">
        <v>0</v>
      </c>
      <c r="H66" s="50">
        <v>0</v>
      </c>
      <c r="I66" s="50">
        <v>0</v>
      </c>
      <c r="J66" s="50">
        <v>0</v>
      </c>
      <c r="K66" s="50">
        <v>0</v>
      </c>
      <c r="L66" s="50">
        <v>0</v>
      </c>
    </row>
    <row r="67" spans="1:12" x14ac:dyDescent="0.2">
      <c r="A67" s="48" t="s">
        <v>145</v>
      </c>
      <c r="B67" s="47" t="s">
        <v>260</v>
      </c>
      <c r="C67" s="50">
        <v>0</v>
      </c>
      <c r="D67" s="50">
        <v>0</v>
      </c>
      <c r="E67" s="50">
        <v>0</v>
      </c>
      <c r="F67" s="50">
        <v>0</v>
      </c>
      <c r="G67" s="50">
        <v>0</v>
      </c>
      <c r="H67" s="50">
        <v>0</v>
      </c>
      <c r="I67" s="50">
        <v>0</v>
      </c>
      <c r="J67" s="50">
        <v>0</v>
      </c>
      <c r="K67" s="50">
        <v>0</v>
      </c>
      <c r="L67" s="50">
        <v>0</v>
      </c>
    </row>
    <row r="68" spans="1:12" x14ac:dyDescent="0.2">
      <c r="A68" s="48" t="s">
        <v>146</v>
      </c>
      <c r="B68" s="47" t="s">
        <v>261</v>
      </c>
      <c r="C68" s="50">
        <v>0</v>
      </c>
      <c r="D68" s="50">
        <v>0</v>
      </c>
      <c r="E68" s="50">
        <v>0</v>
      </c>
      <c r="F68" s="50">
        <v>0</v>
      </c>
      <c r="G68" s="50">
        <v>0</v>
      </c>
      <c r="H68" s="50">
        <v>0</v>
      </c>
      <c r="I68" s="50">
        <v>0</v>
      </c>
      <c r="J68" s="50">
        <v>0</v>
      </c>
      <c r="K68" s="50">
        <v>0</v>
      </c>
      <c r="L68" s="50">
        <v>0</v>
      </c>
    </row>
    <row r="69" spans="1:12" x14ac:dyDescent="0.2">
      <c r="A69" s="48" t="s">
        <v>147</v>
      </c>
      <c r="B69" s="47" t="s">
        <v>262</v>
      </c>
      <c r="C69" s="50">
        <v>0</v>
      </c>
      <c r="D69" s="50">
        <v>0</v>
      </c>
      <c r="E69" s="50">
        <v>0</v>
      </c>
      <c r="F69" s="50">
        <v>0</v>
      </c>
      <c r="G69" s="50">
        <v>0</v>
      </c>
      <c r="H69" s="50">
        <v>0</v>
      </c>
      <c r="I69" s="50">
        <v>0</v>
      </c>
      <c r="J69" s="50">
        <v>0</v>
      </c>
      <c r="K69" s="50">
        <v>0</v>
      </c>
      <c r="L69" s="50">
        <v>0</v>
      </c>
    </row>
    <row r="70" spans="1:12" ht="25.5" x14ac:dyDescent="0.2">
      <c r="A70" s="51" t="s">
        <v>148</v>
      </c>
      <c r="B70" s="52" t="s">
        <v>263</v>
      </c>
      <c r="C70" s="53">
        <v>0</v>
      </c>
      <c r="D70" s="53">
        <v>0</v>
      </c>
      <c r="E70" s="53">
        <v>0</v>
      </c>
      <c r="F70" s="53">
        <v>0</v>
      </c>
      <c r="G70" s="53">
        <v>0</v>
      </c>
      <c r="H70" s="53">
        <v>0</v>
      </c>
      <c r="I70" s="53">
        <v>0</v>
      </c>
      <c r="J70" s="53">
        <v>0</v>
      </c>
      <c r="K70" s="53">
        <v>0</v>
      </c>
      <c r="L70" s="53">
        <v>0</v>
      </c>
    </row>
    <row r="71" spans="1:12" x14ac:dyDescent="0.2">
      <c r="A71" s="48" t="s">
        <v>149</v>
      </c>
      <c r="B71" s="47" t="s">
        <v>264</v>
      </c>
      <c r="C71" s="50">
        <v>0</v>
      </c>
      <c r="D71" s="50">
        <v>0</v>
      </c>
      <c r="E71" s="50">
        <v>0</v>
      </c>
      <c r="F71" s="50">
        <v>0</v>
      </c>
      <c r="G71" s="50">
        <v>0</v>
      </c>
      <c r="H71" s="50">
        <v>0</v>
      </c>
      <c r="I71" s="50">
        <v>0</v>
      </c>
      <c r="J71" s="50">
        <v>0</v>
      </c>
      <c r="K71" s="50">
        <v>0</v>
      </c>
      <c r="L71" s="50">
        <v>0</v>
      </c>
    </row>
    <row r="72" spans="1:12" x14ac:dyDescent="0.2">
      <c r="A72" s="48" t="s">
        <v>150</v>
      </c>
      <c r="B72" s="47" t="s">
        <v>228</v>
      </c>
      <c r="C72" s="50">
        <v>0</v>
      </c>
      <c r="D72" s="50">
        <v>0</v>
      </c>
      <c r="E72" s="50">
        <v>0</v>
      </c>
      <c r="F72" s="50">
        <v>0</v>
      </c>
      <c r="G72" s="50">
        <v>0</v>
      </c>
      <c r="H72" s="50">
        <v>0</v>
      </c>
      <c r="I72" s="50">
        <v>0</v>
      </c>
      <c r="J72" s="50">
        <v>0</v>
      </c>
      <c r="K72" s="50">
        <v>0</v>
      </c>
      <c r="L72" s="50">
        <v>0</v>
      </c>
    </row>
    <row r="73" spans="1:12" x14ac:dyDescent="0.2">
      <c r="A73" s="48" t="s">
        <v>152</v>
      </c>
      <c r="B73" s="47" t="s">
        <v>229</v>
      </c>
      <c r="C73" s="50">
        <v>0</v>
      </c>
      <c r="D73" s="50">
        <v>0</v>
      </c>
      <c r="E73" s="50">
        <v>0</v>
      </c>
      <c r="F73" s="50">
        <v>0</v>
      </c>
      <c r="G73" s="50">
        <v>0</v>
      </c>
      <c r="H73" s="50">
        <v>0</v>
      </c>
      <c r="I73" s="50">
        <v>0</v>
      </c>
      <c r="J73" s="50">
        <v>0</v>
      </c>
      <c r="K73" s="50">
        <v>0</v>
      </c>
      <c r="L73" s="50">
        <v>0</v>
      </c>
    </row>
    <row r="74" spans="1:12" x14ac:dyDescent="0.2">
      <c r="A74" s="48" t="s">
        <v>154</v>
      </c>
      <c r="B74" s="47" t="s">
        <v>230</v>
      </c>
      <c r="C74" s="50">
        <v>0</v>
      </c>
      <c r="D74" s="50">
        <v>0</v>
      </c>
      <c r="E74" s="50">
        <v>0</v>
      </c>
      <c r="F74" s="50">
        <v>0</v>
      </c>
      <c r="G74" s="50">
        <v>0</v>
      </c>
      <c r="H74" s="50">
        <v>0</v>
      </c>
      <c r="I74" s="50">
        <v>0</v>
      </c>
      <c r="J74" s="50">
        <v>0</v>
      </c>
      <c r="K74" s="50">
        <v>0</v>
      </c>
      <c r="L74" s="50">
        <v>0</v>
      </c>
    </row>
    <row r="75" spans="1:12" x14ac:dyDescent="0.2">
      <c r="A75" s="48" t="s">
        <v>155</v>
      </c>
      <c r="B75" s="47" t="s">
        <v>265</v>
      </c>
      <c r="C75" s="50">
        <v>0</v>
      </c>
      <c r="D75" s="50">
        <v>0</v>
      </c>
      <c r="E75" s="50">
        <v>0</v>
      </c>
      <c r="F75" s="50">
        <v>0</v>
      </c>
      <c r="G75" s="50">
        <v>0</v>
      </c>
      <c r="H75" s="50">
        <v>0</v>
      </c>
      <c r="I75" s="50">
        <v>0</v>
      </c>
      <c r="J75" s="50">
        <v>0</v>
      </c>
      <c r="K75" s="50">
        <v>0</v>
      </c>
      <c r="L75" s="50">
        <v>0</v>
      </c>
    </row>
    <row r="76" spans="1:12" ht="25.5" x14ac:dyDescent="0.2">
      <c r="A76" s="51" t="s">
        <v>156</v>
      </c>
      <c r="B76" s="52" t="s">
        <v>266</v>
      </c>
      <c r="C76" s="53">
        <v>0</v>
      </c>
      <c r="D76" s="53">
        <v>0</v>
      </c>
      <c r="E76" s="53">
        <v>0</v>
      </c>
      <c r="F76" s="53">
        <v>0</v>
      </c>
      <c r="G76" s="53">
        <v>0</v>
      </c>
      <c r="H76" s="53">
        <v>0</v>
      </c>
      <c r="I76" s="53">
        <v>0</v>
      </c>
      <c r="J76" s="53">
        <v>0</v>
      </c>
      <c r="K76" s="53">
        <v>0</v>
      </c>
      <c r="L76" s="53">
        <v>0</v>
      </c>
    </row>
    <row r="77" spans="1:12" ht="51" x14ac:dyDescent="0.2">
      <c r="A77" s="48" t="s">
        <v>158</v>
      </c>
      <c r="B77" s="47" t="s">
        <v>267</v>
      </c>
      <c r="C77" s="50">
        <v>0</v>
      </c>
      <c r="D77" s="50">
        <v>0</v>
      </c>
      <c r="E77" s="50">
        <v>0</v>
      </c>
      <c r="F77" s="50">
        <v>0</v>
      </c>
      <c r="G77" s="50">
        <v>0</v>
      </c>
      <c r="H77" s="50">
        <v>0</v>
      </c>
      <c r="I77" s="50">
        <v>0</v>
      </c>
      <c r="J77" s="50">
        <v>0</v>
      </c>
      <c r="K77" s="50">
        <v>0</v>
      </c>
      <c r="L77" s="50">
        <v>0</v>
      </c>
    </row>
    <row r="78" spans="1:12" ht="38.25" x14ac:dyDescent="0.2">
      <c r="A78" s="48" t="s">
        <v>160</v>
      </c>
      <c r="B78" s="47" t="s">
        <v>268</v>
      </c>
      <c r="C78" s="50">
        <v>0</v>
      </c>
      <c r="D78" s="50">
        <v>0</v>
      </c>
      <c r="E78" s="50">
        <v>0</v>
      </c>
      <c r="F78" s="50">
        <v>0</v>
      </c>
      <c r="G78" s="50">
        <v>0</v>
      </c>
      <c r="H78" s="50">
        <v>0</v>
      </c>
      <c r="I78" s="50">
        <v>0</v>
      </c>
      <c r="J78" s="50">
        <v>0</v>
      </c>
      <c r="K78" s="50">
        <v>0</v>
      </c>
      <c r="L78" s="50">
        <v>0</v>
      </c>
    </row>
    <row r="79" spans="1:12" ht="38.25" x14ac:dyDescent="0.2">
      <c r="A79" s="48" t="s">
        <v>162</v>
      </c>
      <c r="B79" s="47" t="s">
        <v>269</v>
      </c>
      <c r="C79" s="50">
        <v>0</v>
      </c>
      <c r="D79" s="50">
        <v>0</v>
      </c>
      <c r="E79" s="50">
        <v>0</v>
      </c>
      <c r="F79" s="50">
        <v>0</v>
      </c>
      <c r="G79" s="50">
        <v>0</v>
      </c>
      <c r="H79" s="50">
        <v>0</v>
      </c>
      <c r="I79" s="50">
        <v>0</v>
      </c>
      <c r="J79" s="50">
        <v>0</v>
      </c>
      <c r="K79" s="50">
        <v>0</v>
      </c>
      <c r="L79" s="50">
        <v>0</v>
      </c>
    </row>
    <row r="80" spans="1:12" ht="38.25" x14ac:dyDescent="0.2">
      <c r="A80" s="48" t="s">
        <v>163</v>
      </c>
      <c r="B80" s="47" t="s">
        <v>270</v>
      </c>
      <c r="C80" s="50">
        <v>0</v>
      </c>
      <c r="D80" s="50">
        <v>0</v>
      </c>
      <c r="E80" s="50">
        <v>0</v>
      </c>
      <c r="F80" s="50">
        <v>0</v>
      </c>
      <c r="G80" s="50">
        <v>0</v>
      </c>
      <c r="H80" s="50">
        <v>0</v>
      </c>
      <c r="I80" s="50">
        <v>0</v>
      </c>
      <c r="J80" s="50">
        <v>0</v>
      </c>
      <c r="K80" s="50">
        <v>0</v>
      </c>
      <c r="L80" s="50">
        <v>0</v>
      </c>
    </row>
    <row r="81" spans="1:12" x14ac:dyDescent="0.2">
      <c r="A81" s="48" t="s">
        <v>164</v>
      </c>
      <c r="B81" s="47" t="s">
        <v>271</v>
      </c>
      <c r="C81" s="50">
        <v>0</v>
      </c>
      <c r="D81" s="50">
        <v>0</v>
      </c>
      <c r="E81" s="50">
        <v>0</v>
      </c>
      <c r="F81" s="50">
        <v>0</v>
      </c>
      <c r="G81" s="50">
        <v>0</v>
      </c>
      <c r="H81" s="50">
        <v>0</v>
      </c>
      <c r="I81" s="50">
        <v>0</v>
      </c>
      <c r="J81" s="50">
        <v>0</v>
      </c>
      <c r="K81" s="50">
        <v>0</v>
      </c>
      <c r="L81" s="50">
        <v>0</v>
      </c>
    </row>
    <row r="82" spans="1:12" x14ac:dyDescent="0.2">
      <c r="A82" s="48" t="s">
        <v>166</v>
      </c>
      <c r="B82" s="47" t="s">
        <v>272</v>
      </c>
      <c r="C82" s="50">
        <v>40</v>
      </c>
      <c r="D82" s="50">
        <v>4046000</v>
      </c>
      <c r="E82" s="50">
        <v>0</v>
      </c>
      <c r="F82" s="50">
        <v>0</v>
      </c>
      <c r="G82" s="50">
        <v>0</v>
      </c>
      <c r="H82" s="50">
        <v>0</v>
      </c>
      <c r="I82" s="50">
        <v>0</v>
      </c>
      <c r="J82" s="50">
        <v>0</v>
      </c>
      <c r="K82" s="50">
        <v>0</v>
      </c>
      <c r="L82" s="50">
        <v>0</v>
      </c>
    </row>
    <row r="83" spans="1:12" ht="25.5" x14ac:dyDescent="0.2">
      <c r="A83" s="48" t="s">
        <v>167</v>
      </c>
      <c r="B83" s="47" t="s">
        <v>273</v>
      </c>
      <c r="C83" s="50">
        <v>0</v>
      </c>
      <c r="D83" s="50">
        <v>0</v>
      </c>
      <c r="E83" s="50">
        <v>0</v>
      </c>
      <c r="F83" s="50">
        <v>0</v>
      </c>
      <c r="G83" s="50">
        <v>0</v>
      </c>
      <c r="H83" s="50">
        <v>0</v>
      </c>
      <c r="I83" s="50">
        <v>0</v>
      </c>
      <c r="J83" s="50">
        <v>0</v>
      </c>
      <c r="K83" s="50">
        <v>0</v>
      </c>
      <c r="L83" s="50">
        <v>0</v>
      </c>
    </row>
    <row r="84" spans="1:12" ht="25.5" x14ac:dyDescent="0.2">
      <c r="A84" s="51" t="s">
        <v>169</v>
      </c>
      <c r="B84" s="52" t="s">
        <v>274</v>
      </c>
      <c r="C84" s="53">
        <v>40</v>
      </c>
      <c r="D84" s="53">
        <v>4046000</v>
      </c>
      <c r="E84" s="53">
        <v>0</v>
      </c>
      <c r="F84" s="53">
        <v>0</v>
      </c>
      <c r="G84" s="53">
        <v>0</v>
      </c>
      <c r="H84" s="53">
        <v>0</v>
      </c>
      <c r="I84" s="53">
        <v>0</v>
      </c>
      <c r="J84" s="53">
        <v>0</v>
      </c>
      <c r="K84" s="53">
        <v>0</v>
      </c>
      <c r="L84" s="53">
        <v>0</v>
      </c>
    </row>
    <row r="85" spans="1:12" x14ac:dyDescent="0.2">
      <c r="A85" s="48" t="s">
        <v>170</v>
      </c>
      <c r="B85" s="47" t="s">
        <v>275</v>
      </c>
      <c r="C85" s="50">
        <v>0</v>
      </c>
      <c r="D85" s="50">
        <v>0</v>
      </c>
      <c r="E85" s="50">
        <v>0</v>
      </c>
      <c r="F85" s="50">
        <v>0</v>
      </c>
      <c r="G85" s="50">
        <v>0</v>
      </c>
      <c r="H85" s="50">
        <v>0</v>
      </c>
      <c r="I85" s="50">
        <v>0</v>
      </c>
      <c r="J85" s="50">
        <v>0</v>
      </c>
      <c r="K85" s="50">
        <v>0</v>
      </c>
      <c r="L85" s="50">
        <v>0</v>
      </c>
    </row>
    <row r="86" spans="1:12" x14ac:dyDescent="0.2">
      <c r="A86" s="48" t="s">
        <v>172</v>
      </c>
      <c r="B86" s="47" t="s">
        <v>276</v>
      </c>
      <c r="C86" s="50">
        <v>0</v>
      </c>
      <c r="D86" s="50">
        <v>0</v>
      </c>
      <c r="E86" s="50">
        <v>0</v>
      </c>
      <c r="F86" s="50">
        <v>0</v>
      </c>
      <c r="G86" s="50">
        <v>0</v>
      </c>
      <c r="H86" s="50">
        <v>0</v>
      </c>
      <c r="I86" s="50">
        <v>0</v>
      </c>
      <c r="J86" s="50">
        <v>0</v>
      </c>
      <c r="K86" s="50">
        <v>0</v>
      </c>
      <c r="L86" s="50">
        <v>0</v>
      </c>
    </row>
    <row r="87" spans="1:12" x14ac:dyDescent="0.2">
      <c r="A87" s="48" t="s">
        <v>174</v>
      </c>
      <c r="B87" s="47" t="s">
        <v>277</v>
      </c>
      <c r="C87" s="50">
        <v>0</v>
      </c>
      <c r="D87" s="50">
        <v>0</v>
      </c>
      <c r="E87" s="50">
        <v>0</v>
      </c>
      <c r="F87" s="50">
        <v>0</v>
      </c>
      <c r="G87" s="50">
        <v>0</v>
      </c>
      <c r="H87" s="50">
        <v>0</v>
      </c>
      <c r="I87" s="50">
        <v>0</v>
      </c>
      <c r="J87" s="50">
        <v>0</v>
      </c>
      <c r="K87" s="50">
        <v>0</v>
      </c>
      <c r="L87" s="50">
        <v>0</v>
      </c>
    </row>
    <row r="88" spans="1:12" x14ac:dyDescent="0.2">
      <c r="A88" s="48" t="s">
        <v>175</v>
      </c>
      <c r="B88" s="47" t="s">
        <v>278</v>
      </c>
      <c r="C88" s="50">
        <v>0</v>
      </c>
      <c r="D88" s="50">
        <v>0</v>
      </c>
      <c r="E88" s="50">
        <v>0</v>
      </c>
      <c r="F88" s="50">
        <v>0</v>
      </c>
      <c r="G88" s="50">
        <v>0</v>
      </c>
      <c r="H88" s="50">
        <v>0</v>
      </c>
      <c r="I88" s="50">
        <v>0</v>
      </c>
      <c r="J88" s="50">
        <v>0</v>
      </c>
      <c r="K88" s="50">
        <v>0</v>
      </c>
      <c r="L88" s="50">
        <v>0</v>
      </c>
    </row>
    <row r="89" spans="1:12" x14ac:dyDescent="0.2">
      <c r="A89" s="48" t="s">
        <v>176</v>
      </c>
      <c r="B89" s="47" t="s">
        <v>279</v>
      </c>
      <c r="C89" s="50">
        <v>0</v>
      </c>
      <c r="D89" s="50">
        <v>0</v>
      </c>
      <c r="E89" s="50">
        <v>0</v>
      </c>
      <c r="F89" s="50">
        <v>0</v>
      </c>
      <c r="G89" s="50">
        <v>0</v>
      </c>
      <c r="H89" s="50">
        <v>0</v>
      </c>
      <c r="I89" s="50">
        <v>0</v>
      </c>
      <c r="J89" s="50">
        <v>0</v>
      </c>
      <c r="K89" s="50">
        <v>0</v>
      </c>
      <c r="L89" s="50">
        <v>0</v>
      </c>
    </row>
    <row r="90" spans="1:12" x14ac:dyDescent="0.2">
      <c r="A90" s="48" t="s">
        <v>177</v>
      </c>
      <c r="B90" s="47" t="s">
        <v>280</v>
      </c>
      <c r="C90" s="50">
        <v>0</v>
      </c>
      <c r="D90" s="50">
        <v>0</v>
      </c>
      <c r="E90" s="50">
        <v>0</v>
      </c>
      <c r="F90" s="50">
        <v>0</v>
      </c>
      <c r="G90" s="50">
        <v>0</v>
      </c>
      <c r="H90" s="50">
        <v>0</v>
      </c>
      <c r="I90" s="50">
        <v>0</v>
      </c>
      <c r="J90" s="50">
        <v>0</v>
      </c>
      <c r="K90" s="50">
        <v>0</v>
      </c>
      <c r="L90" s="50">
        <v>0</v>
      </c>
    </row>
    <row r="91" spans="1:12" x14ac:dyDescent="0.2">
      <c r="A91" s="48" t="s">
        <v>178</v>
      </c>
      <c r="B91" s="47" t="s">
        <v>281</v>
      </c>
      <c r="C91" s="50">
        <v>0</v>
      </c>
      <c r="D91" s="50">
        <v>0</v>
      </c>
      <c r="E91" s="50">
        <v>0</v>
      </c>
      <c r="F91" s="50">
        <v>0</v>
      </c>
      <c r="G91" s="50">
        <v>0</v>
      </c>
      <c r="H91" s="50">
        <v>0</v>
      </c>
      <c r="I91" s="50">
        <v>0</v>
      </c>
      <c r="J91" s="50">
        <v>0</v>
      </c>
      <c r="K91" s="50">
        <v>0</v>
      </c>
      <c r="L91" s="50">
        <v>0</v>
      </c>
    </row>
    <row r="92" spans="1:12" x14ac:dyDescent="0.2">
      <c r="A92" s="48" t="s">
        <v>179</v>
      </c>
      <c r="B92" s="47" t="s">
        <v>282</v>
      </c>
      <c r="C92" s="50">
        <v>0</v>
      </c>
      <c r="D92" s="50">
        <v>0</v>
      </c>
      <c r="E92" s="50">
        <v>0</v>
      </c>
      <c r="F92" s="50">
        <v>0</v>
      </c>
      <c r="G92" s="50">
        <v>0</v>
      </c>
      <c r="H92" s="50">
        <v>0</v>
      </c>
      <c r="I92" s="50">
        <v>0</v>
      </c>
      <c r="J92" s="50">
        <v>0</v>
      </c>
      <c r="K92" s="50">
        <v>0</v>
      </c>
      <c r="L92" s="50">
        <v>0</v>
      </c>
    </row>
    <row r="93" spans="1:12" x14ac:dyDescent="0.2">
      <c r="A93" s="48" t="s">
        <v>180</v>
      </c>
      <c r="B93" s="47" t="s">
        <v>283</v>
      </c>
      <c r="C93" s="50">
        <v>1</v>
      </c>
      <c r="D93" s="50">
        <v>0</v>
      </c>
      <c r="E93" s="50">
        <v>0</v>
      </c>
      <c r="F93" s="50">
        <v>0</v>
      </c>
      <c r="G93" s="50">
        <v>0</v>
      </c>
      <c r="H93" s="50">
        <v>0</v>
      </c>
      <c r="I93" s="50">
        <v>0</v>
      </c>
      <c r="J93" s="50">
        <v>0</v>
      </c>
      <c r="K93" s="50">
        <v>0</v>
      </c>
      <c r="L93" s="50">
        <v>8256540</v>
      </c>
    </row>
    <row r="94" spans="1:12" ht="25.5" x14ac:dyDescent="0.2">
      <c r="A94" s="48" t="s">
        <v>181</v>
      </c>
      <c r="B94" s="47" t="s">
        <v>284</v>
      </c>
      <c r="C94" s="50">
        <v>13</v>
      </c>
      <c r="D94" s="50">
        <v>0</v>
      </c>
      <c r="E94" s="50">
        <v>0</v>
      </c>
      <c r="F94" s="50">
        <v>0</v>
      </c>
      <c r="G94" s="50">
        <v>0</v>
      </c>
      <c r="H94" s="50">
        <v>0</v>
      </c>
      <c r="I94" s="50">
        <v>0</v>
      </c>
      <c r="J94" s="50">
        <v>0</v>
      </c>
      <c r="K94" s="50">
        <v>0</v>
      </c>
      <c r="L94" s="50">
        <v>8310300</v>
      </c>
    </row>
    <row r="95" spans="1:12" ht="25.5" x14ac:dyDescent="0.2">
      <c r="A95" s="48" t="s">
        <v>182</v>
      </c>
      <c r="B95" s="47" t="s">
        <v>285</v>
      </c>
      <c r="C95" s="50">
        <v>1</v>
      </c>
      <c r="D95" s="50">
        <v>0</v>
      </c>
      <c r="E95" s="50">
        <v>0</v>
      </c>
      <c r="F95" s="50">
        <v>0</v>
      </c>
      <c r="G95" s="50">
        <v>0</v>
      </c>
      <c r="H95" s="50">
        <v>0</v>
      </c>
      <c r="I95" s="50">
        <v>0</v>
      </c>
      <c r="J95" s="50">
        <v>0</v>
      </c>
      <c r="K95" s="50">
        <v>0</v>
      </c>
      <c r="L95" s="50">
        <v>3302340</v>
      </c>
    </row>
    <row r="96" spans="1:12" ht="25.5" x14ac:dyDescent="0.2">
      <c r="A96" s="51" t="s">
        <v>183</v>
      </c>
      <c r="B96" s="52" t="s">
        <v>286</v>
      </c>
      <c r="C96" s="53">
        <v>15</v>
      </c>
      <c r="D96" s="53">
        <v>0</v>
      </c>
      <c r="E96" s="53">
        <v>0</v>
      </c>
      <c r="F96" s="53">
        <v>0</v>
      </c>
      <c r="G96" s="53">
        <v>0</v>
      </c>
      <c r="H96" s="53">
        <v>0</v>
      </c>
      <c r="I96" s="53">
        <v>0</v>
      </c>
      <c r="J96" s="53">
        <v>0</v>
      </c>
      <c r="K96" s="53">
        <v>0</v>
      </c>
      <c r="L96" s="53">
        <v>19869180</v>
      </c>
    </row>
    <row r="97" spans="1:12" ht="25.5" x14ac:dyDescent="0.2">
      <c r="A97" s="51" t="s">
        <v>184</v>
      </c>
      <c r="B97" s="52" t="s">
        <v>287</v>
      </c>
      <c r="C97" s="53">
        <v>55</v>
      </c>
      <c r="D97" s="53">
        <v>4046000</v>
      </c>
      <c r="E97" s="53">
        <v>0</v>
      </c>
      <c r="F97" s="53">
        <v>0</v>
      </c>
      <c r="G97" s="53">
        <v>0</v>
      </c>
      <c r="H97" s="53">
        <v>0</v>
      </c>
      <c r="I97" s="53">
        <v>0</v>
      </c>
      <c r="J97" s="53">
        <v>0</v>
      </c>
      <c r="K97" s="53">
        <v>0</v>
      </c>
      <c r="L97" s="53">
        <v>19869180</v>
      </c>
    </row>
    <row r="98" spans="1:12" ht="38.25" x14ac:dyDescent="0.2">
      <c r="A98" s="48" t="s">
        <v>185</v>
      </c>
      <c r="B98" s="47" t="s">
        <v>288</v>
      </c>
      <c r="C98" s="50">
        <v>40</v>
      </c>
      <c r="D98" s="50">
        <v>0</v>
      </c>
      <c r="E98" s="50">
        <v>0</v>
      </c>
      <c r="F98" s="50">
        <v>0</v>
      </c>
      <c r="G98" s="50">
        <v>0</v>
      </c>
      <c r="H98" s="50">
        <v>0</v>
      </c>
      <c r="I98" s="50">
        <v>0</v>
      </c>
      <c r="J98" s="50">
        <v>0</v>
      </c>
      <c r="K98" s="50">
        <v>0</v>
      </c>
      <c r="L98" s="50">
        <v>0</v>
      </c>
    </row>
    <row r="99" spans="1:12" ht="25.5" x14ac:dyDescent="0.2">
      <c r="A99" s="48" t="s">
        <v>289</v>
      </c>
      <c r="B99" s="47" t="s">
        <v>290</v>
      </c>
      <c r="C99" s="50">
        <v>40</v>
      </c>
      <c r="D99" s="50">
        <v>0</v>
      </c>
      <c r="E99" s="50">
        <v>0</v>
      </c>
      <c r="F99" s="50">
        <v>0</v>
      </c>
      <c r="G99" s="50">
        <v>0</v>
      </c>
      <c r="H99" s="50">
        <v>0</v>
      </c>
      <c r="I99" s="50">
        <v>0</v>
      </c>
      <c r="J99" s="50">
        <v>0</v>
      </c>
      <c r="K99" s="50">
        <v>0</v>
      </c>
      <c r="L99" s="50">
        <v>0</v>
      </c>
    </row>
    <row r="100" spans="1:12" ht="25.5" x14ac:dyDescent="0.2">
      <c r="A100" s="48" t="s">
        <v>291</v>
      </c>
      <c r="B100" s="47" t="s">
        <v>292</v>
      </c>
      <c r="C100" s="50">
        <v>0</v>
      </c>
      <c r="D100" s="50">
        <v>0</v>
      </c>
      <c r="E100" s="50">
        <v>0</v>
      </c>
      <c r="F100" s="50">
        <v>0</v>
      </c>
      <c r="G100" s="50">
        <v>0</v>
      </c>
      <c r="H100" s="50">
        <v>0</v>
      </c>
      <c r="I100" s="50">
        <v>0</v>
      </c>
      <c r="J100" s="50">
        <v>0</v>
      </c>
      <c r="K100" s="50">
        <v>0</v>
      </c>
      <c r="L100" s="50">
        <v>0</v>
      </c>
    </row>
    <row r="101" spans="1:12" ht="25.5" x14ac:dyDescent="0.2">
      <c r="A101" s="48" t="s">
        <v>293</v>
      </c>
      <c r="B101" s="47" t="s">
        <v>294</v>
      </c>
      <c r="C101" s="50">
        <v>0</v>
      </c>
      <c r="D101" s="50">
        <v>0</v>
      </c>
      <c r="E101" s="50">
        <v>0</v>
      </c>
      <c r="F101" s="50">
        <v>0</v>
      </c>
      <c r="G101" s="50">
        <v>0</v>
      </c>
      <c r="H101" s="50">
        <v>0</v>
      </c>
      <c r="I101" s="50">
        <v>0</v>
      </c>
      <c r="J101" s="50">
        <v>0</v>
      </c>
      <c r="K101" s="50">
        <v>0</v>
      </c>
      <c r="L101" s="50">
        <v>0</v>
      </c>
    </row>
    <row r="102" spans="1:12" ht="38.25" x14ac:dyDescent="0.2">
      <c r="A102" s="48" t="s">
        <v>295</v>
      </c>
      <c r="B102" s="47" t="s">
        <v>296</v>
      </c>
      <c r="C102" s="50">
        <v>40</v>
      </c>
      <c r="D102" s="50">
        <v>0</v>
      </c>
      <c r="E102" s="50">
        <v>0</v>
      </c>
      <c r="F102" s="50">
        <v>0</v>
      </c>
      <c r="G102" s="50">
        <v>0</v>
      </c>
      <c r="H102" s="50">
        <v>0</v>
      </c>
      <c r="I102" s="50">
        <v>0</v>
      </c>
      <c r="J102" s="50">
        <v>0</v>
      </c>
      <c r="K102" s="50">
        <v>0</v>
      </c>
      <c r="L102" s="50">
        <v>0</v>
      </c>
    </row>
    <row r="103" spans="1:12" ht="51" x14ac:dyDescent="0.2">
      <c r="A103" s="48" t="s">
        <v>297</v>
      </c>
      <c r="B103" s="47" t="s">
        <v>298</v>
      </c>
      <c r="C103" s="50">
        <v>0</v>
      </c>
      <c r="D103" s="50">
        <v>0</v>
      </c>
      <c r="E103" s="50">
        <v>0</v>
      </c>
      <c r="F103" s="50">
        <v>0</v>
      </c>
      <c r="G103" s="50">
        <v>0</v>
      </c>
      <c r="H103" s="50">
        <v>0</v>
      </c>
      <c r="I103" s="50">
        <v>0</v>
      </c>
      <c r="J103" s="50">
        <v>0</v>
      </c>
      <c r="K103" s="50">
        <v>0</v>
      </c>
      <c r="L103" s="50">
        <v>0</v>
      </c>
    </row>
    <row r="104" spans="1:12" ht="51" x14ac:dyDescent="0.2">
      <c r="A104" s="48" t="s">
        <v>299</v>
      </c>
      <c r="B104" s="47" t="s">
        <v>300</v>
      </c>
      <c r="C104" s="50">
        <v>0</v>
      </c>
      <c r="D104" s="50">
        <v>0</v>
      </c>
      <c r="E104" s="50">
        <v>0</v>
      </c>
      <c r="F104" s="50">
        <v>0</v>
      </c>
      <c r="G104" s="50">
        <v>0</v>
      </c>
      <c r="H104" s="50">
        <v>0</v>
      </c>
      <c r="I104" s="50">
        <v>0</v>
      </c>
      <c r="J104" s="50">
        <v>0</v>
      </c>
      <c r="K104" s="50">
        <v>0</v>
      </c>
      <c r="L104" s="50">
        <v>0</v>
      </c>
    </row>
    <row r="105" spans="1:12" ht="63.75" x14ac:dyDescent="0.2">
      <c r="A105" s="48" t="s">
        <v>301</v>
      </c>
      <c r="B105" s="47" t="s">
        <v>302</v>
      </c>
      <c r="C105" s="50">
        <v>0</v>
      </c>
      <c r="D105" s="50">
        <v>0</v>
      </c>
      <c r="E105" s="50">
        <v>0</v>
      </c>
      <c r="F105" s="50">
        <v>0</v>
      </c>
      <c r="G105" s="50">
        <v>0</v>
      </c>
      <c r="H105" s="50">
        <v>0</v>
      </c>
      <c r="I105" s="50">
        <v>0</v>
      </c>
      <c r="J105" s="50">
        <v>0</v>
      </c>
      <c r="K105" s="50">
        <v>0</v>
      </c>
      <c r="L105" s="50">
        <v>0</v>
      </c>
    </row>
    <row r="106" spans="1:12" ht="51" x14ac:dyDescent="0.2">
      <c r="A106" s="48" t="s">
        <v>303</v>
      </c>
      <c r="B106" s="47" t="s">
        <v>304</v>
      </c>
      <c r="C106" s="50">
        <v>0</v>
      </c>
      <c r="D106" s="50">
        <v>0</v>
      </c>
      <c r="E106" s="50">
        <v>0</v>
      </c>
      <c r="F106" s="50">
        <v>0</v>
      </c>
      <c r="G106" s="50">
        <v>0</v>
      </c>
      <c r="H106" s="50">
        <v>0</v>
      </c>
      <c r="I106" s="50">
        <v>0</v>
      </c>
      <c r="J106" s="50">
        <v>0</v>
      </c>
      <c r="K106" s="50">
        <v>0</v>
      </c>
      <c r="L106" s="50">
        <v>0</v>
      </c>
    </row>
    <row r="107" spans="1:12" ht="51" x14ac:dyDescent="0.2">
      <c r="A107" s="48" t="s">
        <v>305</v>
      </c>
      <c r="B107" s="47" t="s">
        <v>306</v>
      </c>
      <c r="C107" s="50">
        <v>0</v>
      </c>
      <c r="D107" s="50">
        <v>0</v>
      </c>
      <c r="E107" s="50">
        <v>0</v>
      </c>
      <c r="F107" s="50">
        <v>0</v>
      </c>
      <c r="G107" s="50">
        <v>0</v>
      </c>
      <c r="H107" s="50">
        <v>0</v>
      </c>
      <c r="I107" s="50">
        <v>0</v>
      </c>
      <c r="J107" s="50">
        <v>0</v>
      </c>
      <c r="K107" s="50">
        <v>0</v>
      </c>
      <c r="L107" s="50">
        <v>0</v>
      </c>
    </row>
    <row r="108" spans="1:12" ht="25.5" x14ac:dyDescent="0.2">
      <c r="A108" s="48" t="s">
        <v>307</v>
      </c>
      <c r="B108" s="47" t="s">
        <v>308</v>
      </c>
      <c r="C108" s="50">
        <v>0</v>
      </c>
      <c r="D108" s="50">
        <v>0</v>
      </c>
      <c r="E108" s="50">
        <v>0</v>
      </c>
      <c r="F108" s="50">
        <v>0</v>
      </c>
      <c r="G108" s="50">
        <v>0</v>
      </c>
      <c r="H108" s="50">
        <v>0</v>
      </c>
      <c r="I108" s="50">
        <v>0</v>
      </c>
      <c r="J108" s="50">
        <v>0</v>
      </c>
      <c r="K108" s="50">
        <v>0</v>
      </c>
      <c r="L108" s="50">
        <v>0</v>
      </c>
    </row>
  </sheetData>
  <mergeCells count="1">
    <mergeCell ref="A1:L1"/>
  </mergeCells>
  <pageMargins left="0.75" right="0.75" top="1" bottom="1" header="0.5" footer="0.5"/>
  <pageSetup orientation="portrait" horizontalDpi="300" verticalDpi="300"/>
  <headerFooter alignWithMargins="0">
    <oddHeader>&amp;C&amp;L&amp;RÉrték típus: Fő</oddHeader>
    <oddFooter>&amp;C&amp;LAdatellenőrző kód: 1e7e-8-16-11-5e687d3-28-f-201c1c-e573d5be-6f&amp;R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workbookViewId="0">
      <pane ySplit="3" topLeftCell="A4" activePane="bottomLeft" state="frozen"/>
      <selection pane="bottomLeft" sqref="A1:J1"/>
    </sheetView>
  </sheetViews>
  <sheetFormatPr defaultRowHeight="12.75" x14ac:dyDescent="0.2"/>
  <cols>
    <col min="1" max="1" width="8.140625" customWidth="1"/>
    <col min="2" max="2" width="41" customWidth="1"/>
    <col min="3" max="10" width="32.85546875" customWidth="1"/>
  </cols>
  <sheetData>
    <row r="1" spans="1:10" x14ac:dyDescent="0.2">
      <c r="A1" s="162" t="s">
        <v>309</v>
      </c>
      <c r="B1" s="163"/>
      <c r="C1" s="163"/>
      <c r="D1" s="163"/>
      <c r="E1" s="163"/>
      <c r="F1" s="163"/>
      <c r="G1" s="163"/>
      <c r="H1" s="163"/>
      <c r="I1" s="163"/>
      <c r="J1" s="163"/>
    </row>
    <row r="2" spans="1:10" ht="30" x14ac:dyDescent="0.2">
      <c r="A2" s="49" t="s">
        <v>57</v>
      </c>
      <c r="B2" s="49" t="s">
        <v>58</v>
      </c>
      <c r="C2" s="49" t="s">
        <v>310</v>
      </c>
      <c r="D2" s="49" t="s">
        <v>311</v>
      </c>
      <c r="E2" s="49" t="s">
        <v>312</v>
      </c>
      <c r="F2" s="49" t="s">
        <v>313</v>
      </c>
      <c r="G2" s="49" t="s">
        <v>314</v>
      </c>
      <c r="H2" s="49" t="s">
        <v>315</v>
      </c>
      <c r="I2" s="49" t="s">
        <v>316</v>
      </c>
      <c r="J2" s="49" t="s">
        <v>317</v>
      </c>
    </row>
    <row r="3" spans="1:10" ht="15" x14ac:dyDescent="0.2">
      <c r="A3" s="49">
        <v>1</v>
      </c>
      <c r="B3" s="49">
        <v>2</v>
      </c>
      <c r="C3" s="49">
        <v>3</v>
      </c>
      <c r="D3" s="49">
        <v>4</v>
      </c>
      <c r="E3" s="49">
        <v>5</v>
      </c>
      <c r="F3" s="49">
        <v>6</v>
      </c>
      <c r="G3" s="49">
        <v>7</v>
      </c>
      <c r="H3" s="49">
        <v>8</v>
      </c>
      <c r="I3" s="49">
        <v>9</v>
      </c>
      <c r="J3" s="49">
        <v>10</v>
      </c>
    </row>
    <row r="4" spans="1:10" x14ac:dyDescent="0.2">
      <c r="A4" s="48" t="s">
        <v>318</v>
      </c>
      <c r="B4" s="47" t="s">
        <v>319</v>
      </c>
    </row>
    <row r="5" spans="1:10" x14ac:dyDescent="0.2">
      <c r="A5" s="54" t="s">
        <v>318</v>
      </c>
      <c r="B5" s="55" t="s">
        <v>320</v>
      </c>
    </row>
    <row r="6" spans="1:10" x14ac:dyDescent="0.2">
      <c r="A6" s="48" t="s">
        <v>42</v>
      </c>
      <c r="B6" s="47" t="s">
        <v>321</v>
      </c>
      <c r="C6" s="50">
        <v>0</v>
      </c>
      <c r="D6" s="50">
        <v>1</v>
      </c>
      <c r="E6" s="50">
        <v>1</v>
      </c>
      <c r="F6" s="50">
        <v>0</v>
      </c>
      <c r="G6" s="50">
        <v>1</v>
      </c>
      <c r="H6" s="50">
        <v>12</v>
      </c>
      <c r="I6" s="50">
        <v>13</v>
      </c>
      <c r="J6" s="50">
        <v>14</v>
      </c>
    </row>
    <row r="7" spans="1:10" x14ac:dyDescent="0.2">
      <c r="A7" s="48" t="s">
        <v>44</v>
      </c>
      <c r="B7" s="47" t="s">
        <v>322</v>
      </c>
      <c r="C7" s="50">
        <v>0</v>
      </c>
      <c r="D7" s="50">
        <v>1</v>
      </c>
      <c r="E7" s="50">
        <v>1</v>
      </c>
      <c r="F7" s="50">
        <v>0</v>
      </c>
      <c r="G7" s="50">
        <v>0</v>
      </c>
      <c r="H7" s="50">
        <v>0</v>
      </c>
      <c r="I7" s="50">
        <v>0</v>
      </c>
      <c r="J7" s="50">
        <v>1</v>
      </c>
    </row>
    <row r="8" spans="1:10" x14ac:dyDescent="0.2">
      <c r="A8" s="51" t="s">
        <v>46</v>
      </c>
      <c r="B8" s="52" t="s">
        <v>323</v>
      </c>
      <c r="C8" s="53">
        <v>0</v>
      </c>
      <c r="D8" s="53">
        <v>2</v>
      </c>
      <c r="E8" s="53">
        <v>2</v>
      </c>
      <c r="F8" s="53">
        <v>0</v>
      </c>
      <c r="G8" s="53">
        <v>1</v>
      </c>
      <c r="H8" s="53">
        <v>12</v>
      </c>
      <c r="I8" s="53">
        <v>13</v>
      </c>
      <c r="J8" s="53">
        <v>15</v>
      </c>
    </row>
    <row r="9" spans="1:10" x14ac:dyDescent="0.2">
      <c r="A9" s="54" t="s">
        <v>318</v>
      </c>
      <c r="B9" s="55" t="s">
        <v>324</v>
      </c>
    </row>
    <row r="10" spans="1:10" x14ac:dyDescent="0.2">
      <c r="A10" s="48" t="s">
        <v>48</v>
      </c>
      <c r="B10" s="47" t="s">
        <v>325</v>
      </c>
      <c r="C10" s="50">
        <v>0</v>
      </c>
      <c r="D10" s="50">
        <v>0</v>
      </c>
      <c r="E10" s="50">
        <v>0</v>
      </c>
      <c r="F10" s="50">
        <v>0</v>
      </c>
      <c r="G10" s="50">
        <v>0</v>
      </c>
      <c r="H10" s="50">
        <v>0</v>
      </c>
      <c r="I10" s="50">
        <v>0</v>
      </c>
      <c r="J10" s="50">
        <v>0</v>
      </c>
    </row>
    <row r="11" spans="1:10" x14ac:dyDescent="0.2">
      <c r="A11" s="48" t="s">
        <v>36</v>
      </c>
      <c r="B11" s="47" t="s">
        <v>326</v>
      </c>
      <c r="C11" s="50">
        <v>0</v>
      </c>
      <c r="D11" s="50">
        <v>0</v>
      </c>
      <c r="E11" s="50">
        <v>0</v>
      </c>
      <c r="F11" s="50">
        <v>0</v>
      </c>
      <c r="G11" s="50">
        <v>0</v>
      </c>
      <c r="H11" s="50">
        <v>0</v>
      </c>
      <c r="I11" s="50">
        <v>0</v>
      </c>
      <c r="J11" s="50">
        <v>0</v>
      </c>
    </row>
    <row r="12" spans="1:10" x14ac:dyDescent="0.2">
      <c r="A12" s="48" t="s">
        <v>63</v>
      </c>
      <c r="B12" s="47" t="s">
        <v>327</v>
      </c>
      <c r="C12" s="50">
        <v>0</v>
      </c>
      <c r="D12" s="50">
        <v>0</v>
      </c>
      <c r="E12" s="50">
        <v>0</v>
      </c>
      <c r="F12" s="50">
        <v>0</v>
      </c>
      <c r="G12" s="50">
        <v>0</v>
      </c>
      <c r="H12" s="50">
        <v>0</v>
      </c>
      <c r="I12" s="50">
        <v>0</v>
      </c>
      <c r="J12" s="50">
        <v>0</v>
      </c>
    </row>
    <row r="13" spans="1:10" x14ac:dyDescent="0.2">
      <c r="A13" s="48" t="s">
        <v>65</v>
      </c>
      <c r="B13" s="47" t="s">
        <v>328</v>
      </c>
      <c r="C13" s="50">
        <v>0</v>
      </c>
      <c r="D13" s="50">
        <v>0</v>
      </c>
      <c r="E13" s="50">
        <v>0</v>
      </c>
      <c r="F13" s="50">
        <v>0</v>
      </c>
      <c r="G13" s="50">
        <v>0</v>
      </c>
      <c r="H13" s="50">
        <v>0</v>
      </c>
      <c r="I13" s="50">
        <v>0</v>
      </c>
      <c r="J13" s="50">
        <v>0</v>
      </c>
    </row>
    <row r="14" spans="1:10" x14ac:dyDescent="0.2">
      <c r="A14" s="48" t="s">
        <v>50</v>
      </c>
      <c r="B14" s="47" t="s">
        <v>329</v>
      </c>
      <c r="C14" s="50">
        <v>0</v>
      </c>
      <c r="D14" s="50">
        <v>0</v>
      </c>
      <c r="E14" s="50">
        <v>0</v>
      </c>
      <c r="F14" s="50">
        <v>0</v>
      </c>
      <c r="G14" s="50">
        <v>0</v>
      </c>
      <c r="H14" s="50">
        <v>0</v>
      </c>
      <c r="I14" s="50">
        <v>0</v>
      </c>
      <c r="J14" s="50">
        <v>0</v>
      </c>
    </row>
    <row r="15" spans="1:10" x14ac:dyDescent="0.2">
      <c r="A15" s="48" t="s">
        <v>52</v>
      </c>
      <c r="B15" s="47" t="s">
        <v>330</v>
      </c>
      <c r="C15" s="50">
        <v>0</v>
      </c>
      <c r="D15" s="50">
        <v>0</v>
      </c>
      <c r="E15" s="50">
        <v>0</v>
      </c>
      <c r="F15" s="50">
        <v>0</v>
      </c>
      <c r="G15" s="50">
        <v>0</v>
      </c>
      <c r="H15" s="50">
        <v>0</v>
      </c>
      <c r="I15" s="50">
        <v>0</v>
      </c>
      <c r="J15" s="50">
        <v>0</v>
      </c>
    </row>
    <row r="16" spans="1:10" x14ac:dyDescent="0.2">
      <c r="A16" s="48" t="s">
        <v>68</v>
      </c>
      <c r="B16" s="47" t="s">
        <v>331</v>
      </c>
      <c r="C16" s="50">
        <v>0</v>
      </c>
      <c r="D16" s="50">
        <v>0</v>
      </c>
      <c r="E16" s="50">
        <v>0</v>
      </c>
      <c r="F16" s="50">
        <v>0</v>
      </c>
      <c r="G16" s="50">
        <v>0</v>
      </c>
      <c r="H16" s="50">
        <v>0</v>
      </c>
      <c r="I16" s="50">
        <v>0</v>
      </c>
      <c r="J16" s="50">
        <v>0</v>
      </c>
    </row>
    <row r="17" spans="1:10" x14ac:dyDescent="0.2">
      <c r="A17" s="48" t="s">
        <v>69</v>
      </c>
      <c r="B17" s="47" t="s">
        <v>332</v>
      </c>
      <c r="C17" s="50">
        <v>0</v>
      </c>
      <c r="D17" s="50">
        <v>0</v>
      </c>
      <c r="E17" s="50">
        <v>0</v>
      </c>
      <c r="F17" s="50">
        <v>0</v>
      </c>
      <c r="G17" s="50">
        <v>0</v>
      </c>
      <c r="H17" s="50">
        <v>0</v>
      </c>
      <c r="I17" s="50">
        <v>0</v>
      </c>
      <c r="J17" s="50">
        <v>0</v>
      </c>
    </row>
    <row r="18" spans="1:10" x14ac:dyDescent="0.2">
      <c r="A18" s="48" t="s">
        <v>70</v>
      </c>
      <c r="B18" s="47" t="s">
        <v>333</v>
      </c>
      <c r="C18" s="50">
        <v>0</v>
      </c>
      <c r="D18" s="50">
        <v>0</v>
      </c>
      <c r="E18" s="50">
        <v>0</v>
      </c>
      <c r="F18" s="50">
        <v>0</v>
      </c>
      <c r="G18" s="50">
        <v>0</v>
      </c>
      <c r="H18" s="50">
        <v>0</v>
      </c>
      <c r="I18" s="50">
        <v>0</v>
      </c>
      <c r="J18" s="50">
        <v>0</v>
      </c>
    </row>
    <row r="19" spans="1:10" x14ac:dyDescent="0.2">
      <c r="A19" s="51" t="s">
        <v>71</v>
      </c>
      <c r="B19" s="52" t="s">
        <v>334</v>
      </c>
      <c r="C19" s="53">
        <v>0</v>
      </c>
      <c r="D19" s="53">
        <v>0</v>
      </c>
      <c r="E19" s="53">
        <v>0</v>
      </c>
      <c r="F19" s="53">
        <v>0</v>
      </c>
      <c r="G19" s="53">
        <v>0</v>
      </c>
      <c r="H19" s="53">
        <v>0</v>
      </c>
      <c r="I19" s="53">
        <v>0</v>
      </c>
      <c r="J19" s="53">
        <v>0</v>
      </c>
    </row>
    <row r="20" spans="1:10" x14ac:dyDescent="0.2">
      <c r="A20" s="54" t="s">
        <v>318</v>
      </c>
      <c r="B20" s="55" t="s">
        <v>335</v>
      </c>
    </row>
    <row r="21" spans="1:10" x14ac:dyDescent="0.2">
      <c r="A21" s="51" t="s">
        <v>73</v>
      </c>
      <c r="B21" s="52" t="s">
        <v>336</v>
      </c>
      <c r="C21" s="53">
        <v>0</v>
      </c>
      <c r="D21" s="53">
        <v>0</v>
      </c>
      <c r="E21" s="53">
        <v>0</v>
      </c>
      <c r="F21" s="53">
        <v>0</v>
      </c>
      <c r="G21" s="53">
        <v>0</v>
      </c>
      <c r="H21" s="53">
        <v>0</v>
      </c>
      <c r="I21" s="53">
        <v>0</v>
      </c>
      <c r="J21" s="53">
        <v>0</v>
      </c>
    </row>
    <row r="22" spans="1:10" x14ac:dyDescent="0.2">
      <c r="A22" s="48" t="s">
        <v>74</v>
      </c>
      <c r="B22" s="47" t="s">
        <v>337</v>
      </c>
      <c r="C22" s="50">
        <v>0</v>
      </c>
      <c r="D22" s="50">
        <v>0</v>
      </c>
      <c r="E22" s="50">
        <v>0</v>
      </c>
      <c r="F22" s="50">
        <v>0</v>
      </c>
      <c r="G22" s="50">
        <v>0</v>
      </c>
      <c r="H22" s="50">
        <v>0</v>
      </c>
      <c r="I22" s="50">
        <v>0</v>
      </c>
      <c r="J22" s="50">
        <v>0</v>
      </c>
    </row>
    <row r="23" spans="1:10" x14ac:dyDescent="0.2">
      <c r="A23" s="48" t="s">
        <v>76</v>
      </c>
      <c r="B23" s="47" t="s">
        <v>338</v>
      </c>
      <c r="C23" s="50">
        <v>0</v>
      </c>
      <c r="D23" s="50">
        <v>0</v>
      </c>
      <c r="E23" s="50">
        <v>0</v>
      </c>
      <c r="F23" s="50">
        <v>0</v>
      </c>
      <c r="G23" s="50">
        <v>0</v>
      </c>
      <c r="H23" s="50">
        <v>0</v>
      </c>
      <c r="I23" s="50">
        <v>0</v>
      </c>
      <c r="J23" s="50">
        <v>0</v>
      </c>
    </row>
    <row r="24" spans="1:10" x14ac:dyDescent="0.2">
      <c r="A24" s="48" t="s">
        <v>78</v>
      </c>
      <c r="B24" s="47" t="s">
        <v>339</v>
      </c>
      <c r="C24" s="50">
        <v>0</v>
      </c>
      <c r="D24" s="50">
        <v>0</v>
      </c>
      <c r="E24" s="50">
        <v>0</v>
      </c>
      <c r="F24" s="50">
        <v>0</v>
      </c>
      <c r="G24" s="50">
        <v>0</v>
      </c>
      <c r="H24" s="50">
        <v>0</v>
      </c>
      <c r="I24" s="50">
        <v>0</v>
      </c>
      <c r="J24" s="50">
        <v>0</v>
      </c>
    </row>
    <row r="25" spans="1:10" x14ac:dyDescent="0.2">
      <c r="A25" s="48" t="s">
        <v>80</v>
      </c>
      <c r="B25" s="47" t="s">
        <v>340</v>
      </c>
      <c r="C25" s="50">
        <v>0</v>
      </c>
      <c r="D25" s="50">
        <v>0</v>
      </c>
      <c r="E25" s="50">
        <v>0</v>
      </c>
      <c r="F25" s="50">
        <v>0</v>
      </c>
      <c r="G25" s="50">
        <v>0</v>
      </c>
      <c r="H25" s="50">
        <v>0</v>
      </c>
      <c r="I25" s="50">
        <v>0</v>
      </c>
      <c r="J25" s="50">
        <v>0</v>
      </c>
    </row>
    <row r="26" spans="1:10" x14ac:dyDescent="0.2">
      <c r="A26" s="48" t="s">
        <v>81</v>
      </c>
      <c r="B26" s="47" t="s">
        <v>341</v>
      </c>
      <c r="C26" s="50">
        <v>0</v>
      </c>
      <c r="D26" s="50">
        <v>0</v>
      </c>
      <c r="E26" s="50">
        <v>0</v>
      </c>
      <c r="F26" s="50">
        <v>0</v>
      </c>
      <c r="G26" s="50">
        <v>0</v>
      </c>
      <c r="H26" s="50">
        <v>0</v>
      </c>
      <c r="I26" s="50">
        <v>0</v>
      </c>
      <c r="J26" s="50">
        <v>0</v>
      </c>
    </row>
    <row r="27" spans="1:10" x14ac:dyDescent="0.2">
      <c r="A27" s="48" t="s">
        <v>82</v>
      </c>
      <c r="B27" s="47" t="s">
        <v>342</v>
      </c>
      <c r="C27" s="50">
        <v>0</v>
      </c>
      <c r="D27" s="50">
        <v>0</v>
      </c>
      <c r="E27" s="50">
        <v>0</v>
      </c>
      <c r="F27" s="50">
        <v>0</v>
      </c>
      <c r="G27" s="50">
        <v>0</v>
      </c>
      <c r="H27" s="50">
        <v>0</v>
      </c>
      <c r="I27" s="50">
        <v>0</v>
      </c>
      <c r="J27" s="50">
        <v>0</v>
      </c>
    </row>
    <row r="28" spans="1:10" x14ac:dyDescent="0.2">
      <c r="A28" s="48" t="s">
        <v>84</v>
      </c>
      <c r="B28" s="47" t="s">
        <v>343</v>
      </c>
      <c r="C28" s="50">
        <v>0</v>
      </c>
      <c r="D28" s="50">
        <v>0</v>
      </c>
      <c r="E28" s="50">
        <v>0</v>
      </c>
      <c r="F28" s="50">
        <v>0</v>
      </c>
      <c r="G28" s="50">
        <v>0</v>
      </c>
      <c r="H28" s="50">
        <v>0</v>
      </c>
      <c r="I28" s="50">
        <v>0</v>
      </c>
      <c r="J28" s="50">
        <v>0</v>
      </c>
    </row>
    <row r="29" spans="1:10" x14ac:dyDescent="0.2">
      <c r="A29" s="48" t="s">
        <v>86</v>
      </c>
      <c r="B29" s="47" t="s">
        <v>344</v>
      </c>
      <c r="C29" s="50">
        <v>0</v>
      </c>
      <c r="D29" s="50">
        <v>0</v>
      </c>
      <c r="E29" s="50">
        <v>0</v>
      </c>
      <c r="F29" s="50">
        <v>25</v>
      </c>
      <c r="G29" s="50">
        <v>15</v>
      </c>
      <c r="H29" s="50">
        <v>0</v>
      </c>
      <c r="I29" s="50">
        <v>40</v>
      </c>
      <c r="J29" s="50">
        <v>40</v>
      </c>
    </row>
    <row r="30" spans="1:10" x14ac:dyDescent="0.2">
      <c r="A30" s="48" t="s">
        <v>88</v>
      </c>
      <c r="B30" s="47" t="s">
        <v>345</v>
      </c>
      <c r="C30" s="50">
        <v>0</v>
      </c>
      <c r="D30" s="50">
        <v>0</v>
      </c>
      <c r="E30" s="50">
        <v>0</v>
      </c>
      <c r="F30" s="50">
        <v>0</v>
      </c>
      <c r="G30" s="50">
        <v>0</v>
      </c>
      <c r="H30" s="50">
        <v>0</v>
      </c>
      <c r="I30" s="50">
        <v>0</v>
      </c>
      <c r="J30" s="50">
        <v>0</v>
      </c>
    </row>
    <row r="31" spans="1:10" x14ac:dyDescent="0.2">
      <c r="A31" s="48" t="s">
        <v>89</v>
      </c>
      <c r="B31" s="47" t="s">
        <v>346</v>
      </c>
      <c r="C31" s="50">
        <v>0</v>
      </c>
      <c r="D31" s="50">
        <v>0</v>
      </c>
      <c r="E31" s="50">
        <v>0</v>
      </c>
      <c r="F31" s="50">
        <v>0</v>
      </c>
      <c r="G31" s="50">
        <v>0</v>
      </c>
      <c r="H31" s="50">
        <v>0</v>
      </c>
      <c r="I31" s="50">
        <v>0</v>
      </c>
      <c r="J31" s="50">
        <v>0</v>
      </c>
    </row>
    <row r="32" spans="1:10" x14ac:dyDescent="0.2">
      <c r="A32" s="48" t="s">
        <v>90</v>
      </c>
      <c r="B32" s="47" t="s">
        <v>333</v>
      </c>
      <c r="C32" s="50">
        <v>0</v>
      </c>
      <c r="D32" s="50">
        <v>0</v>
      </c>
      <c r="E32" s="50">
        <v>0</v>
      </c>
      <c r="F32" s="50">
        <v>0</v>
      </c>
      <c r="G32" s="50">
        <v>0</v>
      </c>
      <c r="H32" s="50">
        <v>0</v>
      </c>
      <c r="I32" s="50">
        <v>0</v>
      </c>
      <c r="J32" s="50">
        <v>0</v>
      </c>
    </row>
    <row r="33" spans="1:10" x14ac:dyDescent="0.2">
      <c r="A33" s="51" t="s">
        <v>92</v>
      </c>
      <c r="B33" s="52" t="s">
        <v>347</v>
      </c>
      <c r="C33" s="53">
        <v>0</v>
      </c>
      <c r="D33" s="53">
        <v>0</v>
      </c>
      <c r="E33" s="53">
        <v>0</v>
      </c>
      <c r="F33" s="53">
        <v>25</v>
      </c>
      <c r="G33" s="53">
        <v>15</v>
      </c>
      <c r="H33" s="53">
        <v>0</v>
      </c>
      <c r="I33" s="53">
        <v>40</v>
      </c>
      <c r="J33" s="53">
        <v>40</v>
      </c>
    </row>
    <row r="34" spans="1:10" x14ac:dyDescent="0.2">
      <c r="A34" s="51" t="s">
        <v>94</v>
      </c>
      <c r="B34" s="52" t="s">
        <v>348</v>
      </c>
      <c r="C34" s="53">
        <v>0</v>
      </c>
      <c r="D34" s="53">
        <v>2</v>
      </c>
      <c r="E34" s="53">
        <v>2</v>
      </c>
      <c r="F34" s="53">
        <v>25</v>
      </c>
      <c r="G34" s="53">
        <v>16</v>
      </c>
      <c r="H34" s="53">
        <v>12</v>
      </c>
      <c r="I34" s="53">
        <v>53</v>
      </c>
      <c r="J34" s="53">
        <v>55</v>
      </c>
    </row>
    <row r="35" spans="1:10" ht="25.5" x14ac:dyDescent="0.2">
      <c r="A35" s="54" t="s">
        <v>318</v>
      </c>
      <c r="B35" s="55" t="s">
        <v>349</v>
      </c>
    </row>
    <row r="36" spans="1:10" ht="25.5" x14ac:dyDescent="0.2">
      <c r="A36" s="51" t="s">
        <v>95</v>
      </c>
      <c r="B36" s="52" t="s">
        <v>350</v>
      </c>
      <c r="C36" s="53">
        <v>0</v>
      </c>
      <c r="D36" s="53">
        <v>0</v>
      </c>
      <c r="E36" s="53">
        <v>0</v>
      </c>
      <c r="F36" s="53">
        <v>0</v>
      </c>
      <c r="G36" s="53">
        <v>0</v>
      </c>
      <c r="H36" s="53">
        <v>0</v>
      </c>
      <c r="I36" s="53">
        <v>0</v>
      </c>
      <c r="J36" s="53">
        <v>0</v>
      </c>
    </row>
    <row r="37" spans="1:10" x14ac:dyDescent="0.2">
      <c r="A37" s="48" t="s">
        <v>97</v>
      </c>
      <c r="B37" s="47" t="s">
        <v>351</v>
      </c>
      <c r="C37" s="50">
        <v>0</v>
      </c>
      <c r="D37" s="50">
        <v>0</v>
      </c>
      <c r="E37" s="50">
        <v>0</v>
      </c>
      <c r="F37" s="50">
        <v>0</v>
      </c>
      <c r="G37" s="50">
        <v>0</v>
      </c>
      <c r="H37" s="50">
        <v>0</v>
      </c>
      <c r="I37" s="50">
        <v>0</v>
      </c>
      <c r="J37" s="50">
        <v>0</v>
      </c>
    </row>
    <row r="38" spans="1:10" x14ac:dyDescent="0.2">
      <c r="A38" s="48" t="s">
        <v>99</v>
      </c>
      <c r="B38" s="47" t="s">
        <v>352</v>
      </c>
      <c r="C38" s="50">
        <v>0</v>
      </c>
      <c r="D38" s="50">
        <v>0</v>
      </c>
      <c r="E38" s="50">
        <v>0</v>
      </c>
      <c r="F38" s="50">
        <v>0</v>
      </c>
      <c r="G38" s="50">
        <v>0</v>
      </c>
      <c r="H38" s="50">
        <v>0</v>
      </c>
      <c r="I38" s="50">
        <v>0</v>
      </c>
      <c r="J38" s="50">
        <v>0</v>
      </c>
    </row>
    <row r="39" spans="1:10" x14ac:dyDescent="0.2">
      <c r="A39" s="48" t="s">
        <v>101</v>
      </c>
      <c r="B39" s="47" t="s">
        <v>353</v>
      </c>
      <c r="C39" s="50">
        <v>0</v>
      </c>
      <c r="D39" s="50">
        <v>0</v>
      </c>
      <c r="E39" s="50">
        <v>0</v>
      </c>
      <c r="F39" s="50">
        <v>0</v>
      </c>
      <c r="G39" s="50">
        <v>0</v>
      </c>
      <c r="H39" s="50">
        <v>0</v>
      </c>
      <c r="I39" s="50">
        <v>0</v>
      </c>
      <c r="J39" s="50">
        <v>0</v>
      </c>
    </row>
    <row r="40" spans="1:10" x14ac:dyDescent="0.2">
      <c r="A40" s="51" t="s">
        <v>103</v>
      </c>
      <c r="B40" s="52" t="s">
        <v>354</v>
      </c>
      <c r="C40" s="53">
        <v>0</v>
      </c>
      <c r="D40" s="53">
        <v>0</v>
      </c>
      <c r="E40" s="53">
        <v>0</v>
      </c>
      <c r="F40" s="53">
        <v>0</v>
      </c>
      <c r="G40" s="53">
        <v>0</v>
      </c>
      <c r="H40" s="53">
        <v>0</v>
      </c>
      <c r="I40" s="53">
        <v>0</v>
      </c>
      <c r="J40" s="53">
        <v>0</v>
      </c>
    </row>
    <row r="41" spans="1:10" x14ac:dyDescent="0.2">
      <c r="A41" s="48" t="s">
        <v>104</v>
      </c>
      <c r="B41" s="47" t="s">
        <v>351</v>
      </c>
      <c r="C41" s="50">
        <v>0</v>
      </c>
      <c r="D41" s="50">
        <v>0</v>
      </c>
      <c r="E41" s="50">
        <v>0</v>
      </c>
      <c r="F41" s="50">
        <v>0</v>
      </c>
      <c r="G41" s="50">
        <v>0</v>
      </c>
      <c r="H41" s="50">
        <v>0</v>
      </c>
      <c r="I41" s="50">
        <v>0</v>
      </c>
      <c r="J41" s="50">
        <v>0</v>
      </c>
    </row>
    <row r="42" spans="1:10" x14ac:dyDescent="0.2">
      <c r="A42" s="48" t="s">
        <v>106</v>
      </c>
      <c r="B42" s="47" t="s">
        <v>352</v>
      </c>
      <c r="C42" s="50">
        <v>0</v>
      </c>
      <c r="D42" s="50">
        <v>0</v>
      </c>
      <c r="E42" s="50">
        <v>0</v>
      </c>
      <c r="F42" s="50">
        <v>0</v>
      </c>
      <c r="G42" s="50">
        <v>0</v>
      </c>
      <c r="H42" s="50">
        <v>0</v>
      </c>
      <c r="I42" s="50">
        <v>0</v>
      </c>
      <c r="J42" s="50">
        <v>0</v>
      </c>
    </row>
    <row r="43" spans="1:10" x14ac:dyDescent="0.2">
      <c r="A43" s="48" t="s">
        <v>108</v>
      </c>
      <c r="B43" s="47" t="s">
        <v>353</v>
      </c>
      <c r="C43" s="50">
        <v>0</v>
      </c>
      <c r="D43" s="50">
        <v>0</v>
      </c>
      <c r="E43" s="50">
        <v>0</v>
      </c>
      <c r="F43" s="50">
        <v>0</v>
      </c>
      <c r="G43" s="50">
        <v>0</v>
      </c>
      <c r="H43" s="50">
        <v>0</v>
      </c>
      <c r="I43" s="50">
        <v>0</v>
      </c>
      <c r="J43" s="50">
        <v>0</v>
      </c>
    </row>
    <row r="44" spans="1:10" ht="25.5" x14ac:dyDescent="0.2">
      <c r="A44" s="51" t="s">
        <v>109</v>
      </c>
      <c r="B44" s="52" t="s">
        <v>355</v>
      </c>
      <c r="C44" s="53">
        <v>0</v>
      </c>
      <c r="D44" s="53">
        <v>0</v>
      </c>
      <c r="E44" s="53">
        <v>0</v>
      </c>
      <c r="F44" s="53">
        <v>0</v>
      </c>
      <c r="G44" s="53">
        <v>0</v>
      </c>
      <c r="H44" s="53">
        <v>0</v>
      </c>
      <c r="I44" s="53">
        <v>0</v>
      </c>
      <c r="J44" s="53">
        <v>0</v>
      </c>
    </row>
    <row r="45" spans="1:10" x14ac:dyDescent="0.2">
      <c r="A45" s="48" t="s">
        <v>111</v>
      </c>
      <c r="B45" s="47" t="s">
        <v>351</v>
      </c>
      <c r="C45" s="50">
        <v>0</v>
      </c>
      <c r="D45" s="50">
        <v>0</v>
      </c>
      <c r="E45" s="50">
        <v>0</v>
      </c>
      <c r="F45" s="50">
        <v>0</v>
      </c>
      <c r="G45" s="50">
        <v>0</v>
      </c>
      <c r="H45" s="50">
        <v>0</v>
      </c>
      <c r="I45" s="50">
        <v>0</v>
      </c>
      <c r="J45" s="50">
        <v>0</v>
      </c>
    </row>
    <row r="46" spans="1:10" x14ac:dyDescent="0.2">
      <c r="A46" s="48" t="s">
        <v>113</v>
      </c>
      <c r="B46" s="47" t="s">
        <v>352</v>
      </c>
      <c r="C46" s="50">
        <v>0</v>
      </c>
      <c r="D46" s="50">
        <v>0</v>
      </c>
      <c r="E46" s="50">
        <v>0</v>
      </c>
      <c r="F46" s="50">
        <v>0</v>
      </c>
      <c r="G46" s="50">
        <v>0</v>
      </c>
      <c r="H46" s="50">
        <v>0</v>
      </c>
      <c r="I46" s="50">
        <v>0</v>
      </c>
      <c r="J46" s="50">
        <v>0</v>
      </c>
    </row>
    <row r="47" spans="1:10" x14ac:dyDescent="0.2">
      <c r="A47" s="48" t="s">
        <v>114</v>
      </c>
      <c r="B47" s="47" t="s">
        <v>353</v>
      </c>
      <c r="C47" s="50">
        <v>0</v>
      </c>
      <c r="D47" s="50">
        <v>0</v>
      </c>
      <c r="E47" s="50">
        <v>0</v>
      </c>
      <c r="F47" s="50">
        <v>0</v>
      </c>
      <c r="G47" s="50">
        <v>0</v>
      </c>
      <c r="H47" s="50">
        <v>0</v>
      </c>
      <c r="I47" s="50">
        <v>0</v>
      </c>
      <c r="J47" s="50">
        <v>0</v>
      </c>
    </row>
    <row r="48" spans="1:10" ht="25.5" x14ac:dyDescent="0.2">
      <c r="A48" s="51" t="s">
        <v>116</v>
      </c>
      <c r="B48" s="52" t="s">
        <v>356</v>
      </c>
      <c r="C48" s="53">
        <v>0</v>
      </c>
      <c r="D48" s="53">
        <v>0</v>
      </c>
      <c r="E48" s="53">
        <v>0</v>
      </c>
      <c r="F48" s="53">
        <v>0</v>
      </c>
      <c r="G48" s="53">
        <v>0</v>
      </c>
      <c r="H48" s="53">
        <v>0</v>
      </c>
      <c r="I48" s="53">
        <v>0</v>
      </c>
      <c r="J48" s="53">
        <v>0</v>
      </c>
    </row>
    <row r="49" spans="1:10" x14ac:dyDescent="0.2">
      <c r="A49" s="48" t="s">
        <v>118</v>
      </c>
      <c r="B49" s="47" t="s">
        <v>351</v>
      </c>
      <c r="C49" s="50">
        <v>0</v>
      </c>
      <c r="D49" s="50">
        <v>0</v>
      </c>
      <c r="E49" s="50">
        <v>0</v>
      </c>
      <c r="F49" s="50">
        <v>0</v>
      </c>
      <c r="G49" s="50">
        <v>0</v>
      </c>
      <c r="H49" s="50">
        <v>0</v>
      </c>
      <c r="I49" s="50">
        <v>0</v>
      </c>
      <c r="J49" s="50">
        <v>0</v>
      </c>
    </row>
    <row r="50" spans="1:10" x14ac:dyDescent="0.2">
      <c r="A50" s="48" t="s">
        <v>119</v>
      </c>
      <c r="B50" s="47" t="s">
        <v>352</v>
      </c>
      <c r="C50" s="50">
        <v>0</v>
      </c>
      <c r="D50" s="50">
        <v>0</v>
      </c>
      <c r="E50" s="50">
        <v>0</v>
      </c>
      <c r="F50" s="50">
        <v>0</v>
      </c>
      <c r="G50" s="50">
        <v>0</v>
      </c>
      <c r="H50" s="50">
        <v>0</v>
      </c>
      <c r="I50" s="50">
        <v>0</v>
      </c>
      <c r="J50" s="50">
        <v>0</v>
      </c>
    </row>
    <row r="51" spans="1:10" x14ac:dyDescent="0.2">
      <c r="A51" s="48" t="s">
        <v>120</v>
      </c>
      <c r="B51" s="47" t="s">
        <v>353</v>
      </c>
      <c r="C51" s="50">
        <v>0</v>
      </c>
      <c r="D51" s="50">
        <v>0</v>
      </c>
      <c r="E51" s="50">
        <v>0</v>
      </c>
      <c r="F51" s="50">
        <v>0</v>
      </c>
      <c r="G51" s="50">
        <v>0</v>
      </c>
      <c r="H51" s="50">
        <v>0</v>
      </c>
      <c r="I51" s="50">
        <v>0</v>
      </c>
      <c r="J51" s="50">
        <v>0</v>
      </c>
    </row>
    <row r="52" spans="1:10" x14ac:dyDescent="0.2">
      <c r="A52" s="51" t="s">
        <v>122</v>
      </c>
      <c r="B52" s="52" t="s">
        <v>357</v>
      </c>
      <c r="C52" s="53">
        <v>0</v>
      </c>
      <c r="D52" s="53">
        <v>0</v>
      </c>
      <c r="E52" s="53">
        <v>0</v>
      </c>
      <c r="F52" s="53">
        <v>0</v>
      </c>
      <c r="G52" s="53">
        <v>0</v>
      </c>
      <c r="H52" s="53">
        <v>0</v>
      </c>
      <c r="I52" s="53">
        <v>0</v>
      </c>
      <c r="J52" s="53">
        <v>0</v>
      </c>
    </row>
    <row r="53" spans="1:10" x14ac:dyDescent="0.2">
      <c r="A53" s="48" t="s">
        <v>123</v>
      </c>
      <c r="B53" s="47" t="s">
        <v>351</v>
      </c>
      <c r="C53" s="50">
        <v>0</v>
      </c>
      <c r="D53" s="50">
        <v>0</v>
      </c>
      <c r="E53" s="50">
        <v>0</v>
      </c>
      <c r="F53" s="50">
        <v>0</v>
      </c>
      <c r="G53" s="50">
        <v>0</v>
      </c>
      <c r="H53" s="50">
        <v>0</v>
      </c>
      <c r="I53" s="50">
        <v>0</v>
      </c>
      <c r="J53" s="50">
        <v>0</v>
      </c>
    </row>
    <row r="54" spans="1:10" x14ac:dyDescent="0.2">
      <c r="A54" s="48" t="s">
        <v>124</v>
      </c>
      <c r="B54" s="47" t="s">
        <v>352</v>
      </c>
      <c r="C54" s="50">
        <v>0</v>
      </c>
      <c r="D54" s="50">
        <v>0</v>
      </c>
      <c r="E54" s="50">
        <v>0</v>
      </c>
      <c r="F54" s="50">
        <v>0</v>
      </c>
      <c r="G54" s="50">
        <v>0</v>
      </c>
      <c r="H54" s="50">
        <v>0</v>
      </c>
      <c r="I54" s="50">
        <v>0</v>
      </c>
      <c r="J54" s="50">
        <v>0</v>
      </c>
    </row>
    <row r="55" spans="1:10" x14ac:dyDescent="0.2">
      <c r="A55" s="48" t="s">
        <v>125</v>
      </c>
      <c r="B55" s="47" t="s">
        <v>353</v>
      </c>
      <c r="C55" s="50">
        <v>0</v>
      </c>
      <c r="D55" s="50">
        <v>0</v>
      </c>
      <c r="E55" s="50">
        <v>0</v>
      </c>
      <c r="F55" s="50">
        <v>0</v>
      </c>
      <c r="G55" s="50">
        <v>0</v>
      </c>
      <c r="H55" s="50">
        <v>0</v>
      </c>
      <c r="I55" s="50">
        <v>0</v>
      </c>
      <c r="J55" s="50">
        <v>0</v>
      </c>
    </row>
    <row r="56" spans="1:10" ht="25.5" x14ac:dyDescent="0.2">
      <c r="A56" s="51" t="s">
        <v>126</v>
      </c>
      <c r="B56" s="52" t="s">
        <v>358</v>
      </c>
      <c r="C56" s="53">
        <v>0</v>
      </c>
      <c r="D56" s="53">
        <v>0</v>
      </c>
      <c r="E56" s="53">
        <v>0</v>
      </c>
      <c r="F56" s="53">
        <v>0</v>
      </c>
      <c r="G56" s="53">
        <v>0</v>
      </c>
      <c r="H56" s="53">
        <v>0</v>
      </c>
      <c r="I56" s="53">
        <v>0</v>
      </c>
      <c r="J56" s="53">
        <v>0</v>
      </c>
    </row>
    <row r="57" spans="1:10" x14ac:dyDescent="0.2">
      <c r="A57" s="48" t="s">
        <v>127</v>
      </c>
      <c r="B57" s="47" t="s">
        <v>351</v>
      </c>
      <c r="C57" s="50">
        <v>0</v>
      </c>
      <c r="D57" s="50">
        <v>0</v>
      </c>
      <c r="E57" s="50">
        <v>0</v>
      </c>
      <c r="F57" s="50">
        <v>0</v>
      </c>
      <c r="G57" s="50">
        <v>0</v>
      </c>
      <c r="H57" s="50">
        <v>0</v>
      </c>
      <c r="I57" s="50">
        <v>0</v>
      </c>
      <c r="J57" s="50">
        <v>0</v>
      </c>
    </row>
    <row r="58" spans="1:10" x14ac:dyDescent="0.2">
      <c r="A58" s="48" t="s">
        <v>128</v>
      </c>
      <c r="B58" s="47" t="s">
        <v>352</v>
      </c>
      <c r="C58" s="50">
        <v>0</v>
      </c>
      <c r="D58" s="50">
        <v>0</v>
      </c>
      <c r="E58" s="50">
        <v>0</v>
      </c>
      <c r="F58" s="50">
        <v>0</v>
      </c>
      <c r="G58" s="50">
        <v>0</v>
      </c>
      <c r="H58" s="50">
        <v>0</v>
      </c>
      <c r="I58" s="50">
        <v>0</v>
      </c>
      <c r="J58" s="50">
        <v>0</v>
      </c>
    </row>
    <row r="59" spans="1:10" x14ac:dyDescent="0.2">
      <c r="A59" s="48" t="s">
        <v>129</v>
      </c>
      <c r="B59" s="47" t="s">
        <v>353</v>
      </c>
      <c r="C59" s="50">
        <v>0</v>
      </c>
      <c r="D59" s="50">
        <v>0</v>
      </c>
      <c r="E59" s="50">
        <v>0</v>
      </c>
      <c r="F59" s="50">
        <v>0</v>
      </c>
      <c r="G59" s="50">
        <v>0</v>
      </c>
      <c r="H59" s="50">
        <v>0</v>
      </c>
      <c r="I59" s="50">
        <v>0</v>
      </c>
      <c r="J59" s="50">
        <v>0</v>
      </c>
    </row>
    <row r="60" spans="1:10" x14ac:dyDescent="0.2">
      <c r="A60" s="51" t="s">
        <v>130</v>
      </c>
      <c r="B60" s="52" t="s">
        <v>359</v>
      </c>
      <c r="C60" s="53">
        <v>0</v>
      </c>
      <c r="D60" s="53">
        <v>0</v>
      </c>
      <c r="E60" s="53">
        <v>0</v>
      </c>
      <c r="F60" s="53">
        <v>0</v>
      </c>
      <c r="G60" s="53">
        <v>0</v>
      </c>
      <c r="H60" s="53">
        <v>0</v>
      </c>
      <c r="I60" s="53">
        <v>0</v>
      </c>
      <c r="J60" s="53">
        <v>0</v>
      </c>
    </row>
    <row r="61" spans="1:10" x14ac:dyDescent="0.2">
      <c r="A61" s="48" t="s">
        <v>131</v>
      </c>
      <c r="B61" s="47" t="s">
        <v>351</v>
      </c>
      <c r="C61" s="50">
        <v>0</v>
      </c>
      <c r="D61" s="50">
        <v>0</v>
      </c>
      <c r="E61" s="50">
        <v>0</v>
      </c>
      <c r="F61" s="50">
        <v>0</v>
      </c>
      <c r="G61" s="50">
        <v>0</v>
      </c>
      <c r="H61" s="50">
        <v>0</v>
      </c>
      <c r="I61" s="50">
        <v>0</v>
      </c>
      <c r="J61" s="50">
        <v>0</v>
      </c>
    </row>
    <row r="62" spans="1:10" x14ac:dyDescent="0.2">
      <c r="A62" s="48" t="s">
        <v>133</v>
      </c>
      <c r="B62" s="47" t="s">
        <v>352</v>
      </c>
      <c r="C62" s="50">
        <v>0</v>
      </c>
      <c r="D62" s="50">
        <v>0</v>
      </c>
      <c r="E62" s="50">
        <v>0</v>
      </c>
      <c r="F62" s="50">
        <v>0</v>
      </c>
      <c r="G62" s="50">
        <v>0</v>
      </c>
      <c r="H62" s="50">
        <v>0</v>
      </c>
      <c r="I62" s="50">
        <v>0</v>
      </c>
      <c r="J62" s="50">
        <v>0</v>
      </c>
    </row>
    <row r="63" spans="1:10" x14ac:dyDescent="0.2">
      <c r="A63" s="48" t="s">
        <v>134</v>
      </c>
      <c r="B63" s="47" t="s">
        <v>353</v>
      </c>
      <c r="C63" s="50">
        <v>0</v>
      </c>
      <c r="D63" s="50">
        <v>0</v>
      </c>
      <c r="E63" s="50">
        <v>0</v>
      </c>
      <c r="F63" s="50">
        <v>0</v>
      </c>
      <c r="G63" s="50">
        <v>0</v>
      </c>
      <c r="H63" s="50">
        <v>0</v>
      </c>
      <c r="I63" s="50">
        <v>0</v>
      </c>
      <c r="J63" s="50">
        <v>0</v>
      </c>
    </row>
    <row r="64" spans="1:10" ht="25.5" x14ac:dyDescent="0.2">
      <c r="A64" s="51" t="s">
        <v>135</v>
      </c>
      <c r="B64" s="52" t="s">
        <v>360</v>
      </c>
      <c r="C64" s="53">
        <v>0</v>
      </c>
      <c r="D64" s="53">
        <v>0</v>
      </c>
      <c r="E64" s="53">
        <v>0</v>
      </c>
      <c r="F64" s="53">
        <v>25</v>
      </c>
      <c r="G64" s="53">
        <v>15</v>
      </c>
      <c r="H64" s="53">
        <v>0</v>
      </c>
      <c r="I64" s="53">
        <v>40</v>
      </c>
      <c r="J64" s="53">
        <v>40</v>
      </c>
    </row>
    <row r="65" spans="1:10" x14ac:dyDescent="0.2">
      <c r="A65" s="48" t="s">
        <v>137</v>
      </c>
      <c r="B65" s="47" t="s">
        <v>351</v>
      </c>
      <c r="C65" s="50">
        <v>0</v>
      </c>
      <c r="D65" s="50">
        <v>0</v>
      </c>
      <c r="E65" s="50">
        <v>0</v>
      </c>
      <c r="F65" s="50">
        <v>0</v>
      </c>
      <c r="G65" s="50">
        <v>0</v>
      </c>
      <c r="H65" s="50">
        <v>0</v>
      </c>
      <c r="I65" s="50">
        <v>0</v>
      </c>
      <c r="J65" s="50">
        <v>0</v>
      </c>
    </row>
    <row r="66" spans="1:10" x14ac:dyDescent="0.2">
      <c r="A66" s="48" t="s">
        <v>138</v>
      </c>
      <c r="B66" s="47" t="s">
        <v>352</v>
      </c>
      <c r="C66" s="50">
        <v>0</v>
      </c>
      <c r="D66" s="50">
        <v>0</v>
      </c>
      <c r="E66" s="50">
        <v>0</v>
      </c>
      <c r="F66" s="50">
        <v>0</v>
      </c>
      <c r="G66" s="50">
        <v>0</v>
      </c>
      <c r="H66" s="50">
        <v>0</v>
      </c>
      <c r="I66" s="50">
        <v>0</v>
      </c>
      <c r="J66" s="50">
        <v>0</v>
      </c>
    </row>
    <row r="67" spans="1:10" x14ac:dyDescent="0.2">
      <c r="A67" s="48" t="s">
        <v>139</v>
      </c>
      <c r="B67" s="47" t="s">
        <v>353</v>
      </c>
      <c r="C67" s="50">
        <v>0</v>
      </c>
      <c r="D67" s="50">
        <v>0</v>
      </c>
      <c r="E67" s="50">
        <v>0</v>
      </c>
      <c r="F67" s="50">
        <v>25</v>
      </c>
      <c r="G67" s="50">
        <v>15</v>
      </c>
      <c r="H67" s="50">
        <v>0</v>
      </c>
      <c r="I67" s="50">
        <v>40</v>
      </c>
      <c r="J67" s="50">
        <v>40</v>
      </c>
    </row>
    <row r="68" spans="1:10" x14ac:dyDescent="0.2">
      <c r="A68" s="48" t="s">
        <v>140</v>
      </c>
      <c r="B68" s="47" t="s">
        <v>361</v>
      </c>
      <c r="C68" s="50">
        <v>0</v>
      </c>
      <c r="D68" s="50">
        <v>0</v>
      </c>
      <c r="E68" s="50">
        <v>0</v>
      </c>
      <c r="F68" s="50">
        <v>25</v>
      </c>
      <c r="G68" s="50">
        <v>15</v>
      </c>
      <c r="H68" s="50">
        <v>0</v>
      </c>
      <c r="I68" s="50">
        <v>40</v>
      </c>
      <c r="J68" s="50">
        <v>40</v>
      </c>
    </row>
    <row r="69" spans="1:10" x14ac:dyDescent="0.2">
      <c r="A69" s="48" t="s">
        <v>141</v>
      </c>
      <c r="B69" s="47" t="s">
        <v>351</v>
      </c>
      <c r="C69" s="50">
        <v>0</v>
      </c>
      <c r="D69" s="50">
        <v>0</v>
      </c>
      <c r="E69" s="50">
        <v>0</v>
      </c>
      <c r="F69" s="50">
        <v>0</v>
      </c>
      <c r="G69" s="50">
        <v>0</v>
      </c>
      <c r="H69" s="50">
        <v>0</v>
      </c>
      <c r="I69" s="50">
        <v>0</v>
      </c>
      <c r="J69" s="50">
        <v>0</v>
      </c>
    </row>
    <row r="70" spans="1:10" x14ac:dyDescent="0.2">
      <c r="A70" s="48" t="s">
        <v>142</v>
      </c>
      <c r="B70" s="47" t="s">
        <v>352</v>
      </c>
      <c r="C70" s="50">
        <v>0</v>
      </c>
      <c r="D70" s="50">
        <v>0</v>
      </c>
      <c r="E70" s="50">
        <v>0</v>
      </c>
      <c r="F70" s="50">
        <v>0</v>
      </c>
      <c r="G70" s="50">
        <v>0</v>
      </c>
      <c r="H70" s="50">
        <v>0</v>
      </c>
      <c r="I70" s="50">
        <v>0</v>
      </c>
      <c r="J70" s="50">
        <v>0</v>
      </c>
    </row>
    <row r="71" spans="1:10" x14ac:dyDescent="0.2">
      <c r="A71" s="48" t="s">
        <v>143</v>
      </c>
      <c r="B71" s="47" t="s">
        <v>353</v>
      </c>
      <c r="C71" s="50">
        <v>0</v>
      </c>
      <c r="D71" s="50">
        <v>0</v>
      </c>
      <c r="E71" s="50">
        <v>0</v>
      </c>
      <c r="F71" s="50">
        <v>25</v>
      </c>
      <c r="G71" s="50">
        <v>15</v>
      </c>
      <c r="H71" s="50">
        <v>0</v>
      </c>
      <c r="I71" s="50">
        <v>40</v>
      </c>
      <c r="J71" s="50">
        <v>40</v>
      </c>
    </row>
    <row r="72" spans="1:10" x14ac:dyDescent="0.2">
      <c r="A72" s="51" t="s">
        <v>145</v>
      </c>
      <c r="B72" s="52" t="s">
        <v>362</v>
      </c>
      <c r="C72" s="53">
        <v>0</v>
      </c>
      <c r="D72" s="53">
        <v>2</v>
      </c>
      <c r="E72" s="53">
        <v>2</v>
      </c>
      <c r="F72" s="53">
        <v>0</v>
      </c>
      <c r="G72" s="53">
        <v>1</v>
      </c>
      <c r="H72" s="53">
        <v>12</v>
      </c>
      <c r="I72" s="53">
        <v>13</v>
      </c>
      <c r="J72" s="53">
        <v>15</v>
      </c>
    </row>
    <row r="73" spans="1:10" x14ac:dyDescent="0.2">
      <c r="A73" s="48" t="s">
        <v>146</v>
      </c>
      <c r="B73" s="47" t="s">
        <v>351</v>
      </c>
      <c r="C73" s="50">
        <v>0</v>
      </c>
      <c r="D73" s="50">
        <v>2</v>
      </c>
      <c r="E73" s="50">
        <v>2</v>
      </c>
      <c r="F73" s="50">
        <v>0</v>
      </c>
      <c r="G73" s="50">
        <v>1</v>
      </c>
      <c r="H73" s="50">
        <v>12</v>
      </c>
      <c r="I73" s="50">
        <v>13</v>
      </c>
      <c r="J73" s="50">
        <v>15</v>
      </c>
    </row>
    <row r="74" spans="1:10" x14ac:dyDescent="0.2">
      <c r="A74" s="48" t="s">
        <v>147</v>
      </c>
      <c r="B74" s="47" t="s">
        <v>352</v>
      </c>
      <c r="C74" s="50">
        <v>0</v>
      </c>
      <c r="D74" s="50">
        <v>0</v>
      </c>
      <c r="E74" s="50">
        <v>0</v>
      </c>
      <c r="F74" s="50">
        <v>0</v>
      </c>
      <c r="G74" s="50">
        <v>0</v>
      </c>
      <c r="H74" s="50">
        <v>0</v>
      </c>
      <c r="I74" s="50">
        <v>0</v>
      </c>
      <c r="J74" s="50">
        <v>0</v>
      </c>
    </row>
    <row r="75" spans="1:10" x14ac:dyDescent="0.2">
      <c r="A75" s="48" t="s">
        <v>148</v>
      </c>
      <c r="B75" s="47" t="s">
        <v>353</v>
      </c>
      <c r="C75" s="50">
        <v>0</v>
      </c>
      <c r="D75" s="50">
        <v>0</v>
      </c>
      <c r="E75" s="50">
        <v>0</v>
      </c>
      <c r="F75" s="50">
        <v>0</v>
      </c>
      <c r="G75" s="50">
        <v>0</v>
      </c>
      <c r="H75" s="50">
        <v>0</v>
      </c>
      <c r="I75" s="50">
        <v>0</v>
      </c>
      <c r="J75" s="50">
        <v>0</v>
      </c>
    </row>
    <row r="76" spans="1:10" ht="25.5" x14ac:dyDescent="0.2">
      <c r="A76" s="51" t="s">
        <v>149</v>
      </c>
      <c r="B76" s="52" t="s">
        <v>363</v>
      </c>
      <c r="C76" s="53">
        <v>0</v>
      </c>
      <c r="D76" s="53">
        <v>0</v>
      </c>
      <c r="E76" s="53">
        <v>0</v>
      </c>
      <c r="F76" s="53">
        <v>0</v>
      </c>
      <c r="G76" s="53">
        <v>1</v>
      </c>
      <c r="H76" s="53">
        <v>4</v>
      </c>
      <c r="I76" s="53">
        <v>5</v>
      </c>
      <c r="J76" s="53">
        <v>5</v>
      </c>
    </row>
    <row r="77" spans="1:10" x14ac:dyDescent="0.2">
      <c r="A77" s="48" t="s">
        <v>150</v>
      </c>
      <c r="B77" s="47" t="s">
        <v>351</v>
      </c>
      <c r="C77" s="50">
        <v>0</v>
      </c>
      <c r="D77" s="50">
        <v>0</v>
      </c>
      <c r="E77" s="50">
        <v>0</v>
      </c>
      <c r="F77" s="50">
        <v>0</v>
      </c>
      <c r="G77" s="50">
        <v>0</v>
      </c>
      <c r="H77" s="50">
        <v>0</v>
      </c>
      <c r="I77" s="50">
        <v>0</v>
      </c>
      <c r="J77" s="50">
        <v>0</v>
      </c>
    </row>
    <row r="78" spans="1:10" x14ac:dyDescent="0.2">
      <c r="A78" s="48" t="s">
        <v>152</v>
      </c>
      <c r="B78" s="47" t="s">
        <v>352</v>
      </c>
      <c r="C78" s="50">
        <v>0</v>
      </c>
      <c r="D78" s="50">
        <v>0</v>
      </c>
      <c r="E78" s="50">
        <v>0</v>
      </c>
      <c r="F78" s="50">
        <v>0</v>
      </c>
      <c r="G78" s="50">
        <v>0</v>
      </c>
      <c r="H78" s="50">
        <v>0</v>
      </c>
      <c r="I78" s="50">
        <v>0</v>
      </c>
      <c r="J78" s="50">
        <v>0</v>
      </c>
    </row>
    <row r="79" spans="1:10" x14ac:dyDescent="0.2">
      <c r="A79" s="48" t="s">
        <v>154</v>
      </c>
      <c r="B79" s="47" t="s">
        <v>353</v>
      </c>
      <c r="C79" s="50">
        <v>0</v>
      </c>
      <c r="D79" s="50">
        <v>0</v>
      </c>
      <c r="E79" s="50">
        <v>0</v>
      </c>
      <c r="F79" s="50">
        <v>0</v>
      </c>
      <c r="G79" s="50">
        <v>1</v>
      </c>
      <c r="H79" s="50">
        <v>4</v>
      </c>
      <c r="I79" s="50">
        <v>5</v>
      </c>
      <c r="J79" s="50">
        <v>5</v>
      </c>
    </row>
  </sheetData>
  <mergeCells count="1">
    <mergeCell ref="A1:J1"/>
  </mergeCells>
  <pageMargins left="0.75" right="0.75" top="1" bottom="1" header="0.5" footer="0.5"/>
  <pageSetup orientation="portrait" horizontalDpi="300" verticalDpi="300"/>
  <headerFooter alignWithMargins="0">
    <oddHeader>&amp;C&amp;L&amp;RÉrték típus: Forint</oddHeader>
    <oddFooter>&amp;C&amp;LAdatellenőrző kód: 1e7e-8-16-11-5e687d3-28-f-201c1c-e573d5be-6f&amp;R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pane ySplit="3" topLeftCell="A4" activePane="bottomLeft" state="frozen"/>
      <selection pane="bottomLeft" sqref="A1:C1"/>
    </sheetView>
  </sheetViews>
  <sheetFormatPr defaultRowHeight="12.75" x14ac:dyDescent="0.2"/>
  <cols>
    <col min="1" max="1" width="8.140625" customWidth="1"/>
    <col min="2" max="2" width="41" customWidth="1"/>
    <col min="3" max="3" width="32.85546875" customWidth="1"/>
  </cols>
  <sheetData>
    <row r="1" spans="1:3" x14ac:dyDescent="0.2">
      <c r="A1" s="162" t="s">
        <v>364</v>
      </c>
      <c r="B1" s="163"/>
      <c r="C1" s="163"/>
    </row>
    <row r="2" spans="1:3" ht="15" x14ac:dyDescent="0.2">
      <c r="A2" s="49" t="s">
        <v>57</v>
      </c>
      <c r="B2" s="49" t="s">
        <v>58</v>
      </c>
      <c r="C2" s="49" t="s">
        <v>59</v>
      </c>
    </row>
    <row r="3" spans="1:3" ht="15" x14ac:dyDescent="0.2">
      <c r="A3" s="49">
        <v>1</v>
      </c>
      <c r="B3" s="49">
        <v>2</v>
      </c>
      <c r="C3" s="49">
        <v>3</v>
      </c>
    </row>
    <row r="4" spans="1:3" ht="25.5" x14ac:dyDescent="0.2">
      <c r="A4" s="48" t="s">
        <v>42</v>
      </c>
      <c r="B4" s="47" t="s">
        <v>365</v>
      </c>
      <c r="C4" s="50">
        <v>138364100</v>
      </c>
    </row>
    <row r="5" spans="1:3" ht="25.5" x14ac:dyDescent="0.2">
      <c r="A5" s="48" t="s">
        <v>44</v>
      </c>
      <c r="B5" s="47" t="s">
        <v>366</v>
      </c>
      <c r="C5" s="50">
        <v>92566050</v>
      </c>
    </row>
    <row r="6" spans="1:3" ht="25.5" x14ac:dyDescent="0.2">
      <c r="A6" s="48" t="s">
        <v>46</v>
      </c>
      <c r="B6" s="47" t="s">
        <v>367</v>
      </c>
      <c r="C6" s="50">
        <v>56713440</v>
      </c>
    </row>
    <row r="7" spans="1:3" ht="38.25" x14ac:dyDescent="0.2">
      <c r="A7" s="48" t="s">
        <v>48</v>
      </c>
      <c r="B7" s="47" t="s">
        <v>368</v>
      </c>
      <c r="C7" s="50">
        <v>48433356</v>
      </c>
    </row>
    <row r="8" spans="1:3" ht="25.5" x14ac:dyDescent="0.2">
      <c r="A8" s="48" t="s">
        <v>36</v>
      </c>
      <c r="B8" s="47" t="s">
        <v>369</v>
      </c>
      <c r="C8" s="50">
        <v>6395112</v>
      </c>
    </row>
    <row r="9" spans="1:3" ht="25.5" x14ac:dyDescent="0.2">
      <c r="A9" s="48" t="s">
        <v>63</v>
      </c>
      <c r="B9" s="47" t="s">
        <v>370</v>
      </c>
      <c r="C9" s="50">
        <v>0</v>
      </c>
    </row>
  </sheetData>
  <mergeCells count="1">
    <mergeCell ref="A1:C1"/>
  </mergeCells>
  <pageMargins left="0.75" right="0.75" top="1" bottom="1" header="0.5" footer="0.5"/>
  <pageSetup orientation="portrait" horizontalDpi="300" verticalDpi="300"/>
  <headerFooter alignWithMargins="0">
    <oddHeader>&amp;C&amp;L&amp;RÉrték típus: Forint</oddHeader>
    <oddFooter>&amp;C&amp;LAdatellenőrző kód: 1e7e-8-16-11-5e687d3-28-f-201c1c-e573d5be-6f&amp;R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vt:i4>
      </vt:variant>
      <vt:variant>
        <vt:lpstr>Névvel ellátott tartományok</vt:lpstr>
      </vt:variant>
      <vt:variant>
        <vt:i4>2</vt:i4>
      </vt:variant>
    </vt:vector>
  </HeadingPairs>
  <TitlesOfParts>
    <vt:vector size="9" baseType="lpstr">
      <vt:lpstr>Címlap</vt:lpstr>
      <vt:lpstr>Tartalom</vt:lpstr>
      <vt:lpstr>99</vt:lpstr>
      <vt:lpstr>01</vt:lpstr>
      <vt:lpstr>08</vt:lpstr>
      <vt:lpstr>09</vt:lpstr>
      <vt:lpstr>TECHAD2</vt:lpstr>
      <vt:lpstr>'01'!Nyomtatási_terület</vt:lpstr>
      <vt:lpstr>Címlap!Nyomtatási_terület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attila</dc:creator>
  <cp:lastModifiedBy>Nyékládháza04</cp:lastModifiedBy>
  <cp:lastPrinted>2021-05-25T10:17:27Z</cp:lastPrinted>
  <dcterms:created xsi:type="dcterms:W3CDTF">2010-05-29T08:47:41Z</dcterms:created>
  <dcterms:modified xsi:type="dcterms:W3CDTF">2021-06-02T08:22:47Z</dcterms:modified>
</cp:coreProperties>
</file>