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64B09A78-4E76-4D0F-96D9-391ECA0F2B5B}" xr6:coauthVersionLast="46" xr6:coauthVersionMax="46" xr10:uidLastSave="{00000000-0000-0000-0000-000000000000}"/>
  <bookViews>
    <workbookView xWindow="3030" yWindow="3030" windowWidth="21450" windowHeight="11385" xr2:uid="{407CBE39-571B-4B90-9C78-5DA361DC8844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1" l="1"/>
  <c r="G130" i="1"/>
  <c r="F130" i="1"/>
  <c r="E130" i="1"/>
  <c r="D130" i="1"/>
  <c r="C130" i="1"/>
  <c r="I129" i="1"/>
  <c r="B129" i="1"/>
  <c r="I128" i="1"/>
  <c r="B128" i="1"/>
  <c r="I127" i="1"/>
  <c r="B127" i="1"/>
  <c r="I126" i="1"/>
  <c r="B126" i="1"/>
  <c r="B130" i="1" s="1"/>
  <c r="I125" i="1"/>
  <c r="I130" i="1" s="1"/>
  <c r="B125" i="1"/>
  <c r="H124" i="1"/>
  <c r="G124" i="1"/>
  <c r="F124" i="1"/>
  <c r="E124" i="1"/>
  <c r="D124" i="1"/>
  <c r="C124" i="1"/>
  <c r="I123" i="1"/>
  <c r="B123" i="1"/>
  <c r="I122" i="1"/>
  <c r="B122" i="1"/>
  <c r="I121" i="1"/>
  <c r="B121" i="1"/>
  <c r="I120" i="1"/>
  <c r="B120" i="1"/>
  <c r="I119" i="1"/>
  <c r="B119" i="1"/>
  <c r="I118" i="1"/>
  <c r="I124" i="1" s="1"/>
  <c r="B118" i="1"/>
  <c r="B124" i="1" s="1"/>
  <c r="G116" i="1"/>
  <c r="D116" i="1"/>
  <c r="I115" i="1"/>
  <c r="F115" i="1"/>
  <c r="C115" i="1"/>
  <c r="H106" i="1"/>
  <c r="G106" i="1"/>
  <c r="F106" i="1"/>
  <c r="E106" i="1"/>
  <c r="D106" i="1"/>
  <c r="C106" i="1"/>
  <c r="I105" i="1"/>
  <c r="B105" i="1"/>
  <c r="I104" i="1"/>
  <c r="B104" i="1"/>
  <c r="I103" i="1"/>
  <c r="B103" i="1"/>
  <c r="I102" i="1"/>
  <c r="B102" i="1"/>
  <c r="B106" i="1" s="1"/>
  <c r="I101" i="1"/>
  <c r="I106" i="1" s="1"/>
  <c r="B101" i="1"/>
  <c r="H100" i="1"/>
  <c r="G100" i="1"/>
  <c r="F100" i="1"/>
  <c r="E100" i="1"/>
  <c r="D100" i="1"/>
  <c r="C100" i="1"/>
  <c r="I99" i="1"/>
  <c r="B99" i="1"/>
  <c r="I98" i="1"/>
  <c r="B98" i="1"/>
  <c r="I97" i="1"/>
  <c r="B97" i="1"/>
  <c r="B100" i="1" s="1"/>
  <c r="I96" i="1"/>
  <c r="I95" i="1"/>
  <c r="B95" i="1"/>
  <c r="I94" i="1"/>
  <c r="I100" i="1" s="1"/>
  <c r="G92" i="1"/>
  <c r="D92" i="1"/>
  <c r="I91" i="1"/>
  <c r="F91" i="1"/>
  <c r="C91" i="1"/>
  <c r="H82" i="1"/>
  <c r="G82" i="1"/>
  <c r="F82" i="1"/>
  <c r="E82" i="1"/>
  <c r="D82" i="1"/>
  <c r="C82" i="1"/>
  <c r="I81" i="1"/>
  <c r="B81" i="1"/>
  <c r="I80" i="1"/>
  <c r="B80" i="1"/>
  <c r="I79" i="1"/>
  <c r="B79" i="1"/>
  <c r="I78" i="1"/>
  <c r="B78" i="1"/>
  <c r="I77" i="1"/>
  <c r="I82" i="1" s="1"/>
  <c r="B77" i="1"/>
  <c r="B82" i="1" s="1"/>
  <c r="H76" i="1"/>
  <c r="G76" i="1"/>
  <c r="F76" i="1"/>
  <c r="E76" i="1"/>
  <c r="D76" i="1"/>
  <c r="C76" i="1"/>
  <c r="B76" i="1"/>
  <c r="I75" i="1"/>
  <c r="B75" i="1"/>
  <c r="I74" i="1"/>
  <c r="B74" i="1"/>
  <c r="I73" i="1"/>
  <c r="I76" i="1" s="1"/>
  <c r="B73" i="1"/>
  <c r="I72" i="1"/>
  <c r="I71" i="1"/>
  <c r="B71" i="1"/>
  <c r="I70" i="1"/>
  <c r="B70" i="1"/>
  <c r="G68" i="1"/>
  <c r="D68" i="1"/>
  <c r="I67" i="1"/>
  <c r="F67" i="1"/>
  <c r="C67" i="1"/>
  <c r="H60" i="1"/>
  <c r="G60" i="1"/>
  <c r="F60" i="1"/>
  <c r="E60" i="1"/>
  <c r="D60" i="1"/>
  <c r="C60" i="1"/>
  <c r="I59" i="1"/>
  <c r="B59" i="1"/>
  <c r="I58" i="1"/>
  <c r="B58" i="1"/>
  <c r="I57" i="1"/>
  <c r="B57" i="1"/>
  <c r="I56" i="1"/>
  <c r="B56" i="1"/>
  <c r="B60" i="1" s="1"/>
  <c r="I55" i="1"/>
  <c r="I60" i="1" s="1"/>
  <c r="B55" i="1"/>
  <c r="H54" i="1"/>
  <c r="G54" i="1"/>
  <c r="F54" i="1"/>
  <c r="E54" i="1"/>
  <c r="D54" i="1"/>
  <c r="C54" i="1"/>
  <c r="I53" i="1"/>
  <c r="B53" i="1"/>
  <c r="I52" i="1"/>
  <c r="B52" i="1"/>
  <c r="I51" i="1"/>
  <c r="I54" i="1" s="1"/>
  <c r="B51" i="1"/>
  <c r="I50" i="1"/>
  <c r="I49" i="1"/>
  <c r="B49" i="1"/>
  <c r="I48" i="1"/>
  <c r="B48" i="1"/>
  <c r="B54" i="1" s="1"/>
  <c r="G46" i="1"/>
  <c r="D46" i="1"/>
  <c r="I45" i="1"/>
  <c r="F45" i="1"/>
  <c r="C45" i="1"/>
  <c r="B44" i="1"/>
  <c r="B66" i="1" s="1"/>
  <c r="B90" i="1" s="1"/>
  <c r="B114" i="1" s="1"/>
  <c r="H34" i="1"/>
  <c r="G34" i="1"/>
  <c r="F34" i="1"/>
  <c r="E34" i="1"/>
  <c r="D34" i="1"/>
  <c r="C34" i="1"/>
  <c r="I33" i="1"/>
  <c r="B33" i="1"/>
  <c r="I32" i="1"/>
  <c r="B32" i="1"/>
  <c r="I31" i="1"/>
  <c r="B31" i="1"/>
  <c r="I30" i="1"/>
  <c r="B30" i="1"/>
  <c r="B34" i="1" s="1"/>
  <c r="I29" i="1"/>
  <c r="I34" i="1" s="1"/>
  <c r="B29" i="1"/>
  <c r="H28" i="1"/>
  <c r="G28" i="1"/>
  <c r="F28" i="1"/>
  <c r="E28" i="1"/>
  <c r="D28" i="1"/>
  <c r="C28" i="1"/>
  <c r="I27" i="1"/>
  <c r="B27" i="1"/>
  <c r="I26" i="1"/>
  <c r="B26" i="1"/>
  <c r="I25" i="1"/>
  <c r="B25" i="1"/>
  <c r="I24" i="1"/>
  <c r="I23" i="1"/>
  <c r="B23" i="1"/>
  <c r="I22" i="1"/>
  <c r="I28" i="1" s="1"/>
  <c r="B22" i="1"/>
  <c r="B28" i="1" s="1"/>
  <c r="G20" i="1"/>
  <c r="D20" i="1"/>
  <c r="I19" i="1"/>
  <c r="F19" i="1"/>
  <c r="C19" i="1"/>
  <c r="I7" i="1"/>
  <c r="H7" i="1"/>
  <c r="G7" i="1"/>
  <c r="I4" i="1"/>
  <c r="H3" i="1"/>
</calcChain>
</file>

<file path=xl/sharedStrings.xml><?xml version="1.0" encoding="utf-8"?>
<sst xmlns="http://schemas.openxmlformats.org/spreadsheetml/2006/main" count="166" uniqueCount="44">
  <si>
    <t xml:space="preserve">Önkormányzaton kívüli EU-s projekthez történő hozzájárulás </t>
  </si>
  <si>
    <t>Támogatott neve</t>
  </si>
  <si>
    <t>Eredeti ei.</t>
  </si>
  <si>
    <t>Módosított</t>
  </si>
  <si>
    <t>Szirmabesenyő Nagyközség Önkormányzata</t>
  </si>
  <si>
    <t xml:space="preserve">Összesen: 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</si>
  <si>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</si>
  <si>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</si>
  <si>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</si>
  <si>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TOP-5.1.2-15-BO1-2016-00011 Helyi foglalkoztatási együttműködés -  Paktum</t>
  </si>
  <si>
    <t>Forintban!</t>
  </si>
  <si>
    <t>Források</t>
  </si>
  <si>
    <t>Támogatási szerződés szerinti bevételek, kiadások</t>
  </si>
  <si>
    <t>Módosítás utáni összes forrás, kiadás</t>
  </si>
  <si>
    <t>Évenkénti ütemezés</t>
  </si>
  <si>
    <t>Eredeti</t>
  </si>
  <si>
    <t>A</t>
  </si>
  <si>
    <t>B=C+E+H</t>
  </si>
  <si>
    <t>C</t>
  </si>
  <si>
    <t>D</t>
  </si>
  <si>
    <t>E</t>
  </si>
  <si>
    <t>F</t>
  </si>
  <si>
    <t>G</t>
  </si>
  <si>
    <t>H</t>
  </si>
  <si>
    <t>I=C+F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</si>
  <si>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</si>
  <si>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</si>
  <si>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</si>
  <si>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</si>
  <si>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</si>
  <si>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</si>
  <si>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</si>
  <si>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</si>
  <si>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</si>
  <si>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</si>
  <si>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</si>
  <si>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</si>
  <si>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* Amennyiben több projekt megvalósítása történi egy időben akkor azokat külön-külön, projektenként be kell mutatni! </t>
  </si>
  <si>
    <t>EU-s projekt neve, azonosítója:</t>
  </si>
  <si>
    <t>EFOP-1.5.2-16-2017-00034 (Humán szolgáltatások)</t>
  </si>
  <si>
    <t>TOP-5.3.1.-16-BO1-2017-00028 Helyi identitás</t>
  </si>
  <si>
    <t>TOP-3.2.1-15-BO1-2016-00103 Iskola energetikai felújítás</t>
  </si>
  <si>
    <t>TOP-3.1.1.-16-BO01-2017-00013 Kerékpárút hálózat kiépítése Sajókeresztúr-Szirmabesenyő</t>
  </si>
  <si>
    <t>5.sz. táblázat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</si>
</sst>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5"/>
      <name val="Times New Roman CE"/>
      <family val="1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65" fontId="1" fillId="0" borderId="0" xfId="1" applyNumberFormat="1" applyAlignment="1">
      <alignment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3" fontId="6" fillId="0" borderId="9" xfId="1" applyNumberFormat="1" applyFont="1" applyBorder="1" applyAlignment="1" applyProtection="1">
      <alignment horizontal="right" vertical="center" wrapText="1"/>
      <protection locked="0"/>
    </xf>
    <xf numFmtId="3" fontId="6" fillId="0" borderId="10" xfId="1" applyNumberFormat="1" applyFont="1" applyBorder="1" applyAlignment="1" applyProtection="1">
      <alignment horizontal="right" vertical="center" wrapText="1"/>
      <protection locked="0"/>
    </xf>
    <xf numFmtId="3" fontId="6" fillId="0" borderId="14" xfId="1" applyNumberFormat="1" applyFont="1" applyBorder="1" applyAlignment="1" applyProtection="1">
      <alignment horizontal="right" vertical="center" wrapText="1"/>
      <protection locked="0"/>
    </xf>
    <xf numFmtId="3" fontId="6" fillId="0" borderId="15" xfId="1" applyNumberFormat="1" applyFont="1" applyBorder="1" applyAlignment="1" applyProtection="1">
      <alignment horizontal="right" vertical="center" wrapText="1"/>
      <protection locked="0"/>
    </xf>
    <xf numFmtId="165" fontId="5" fillId="0" borderId="5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left" vertical="center" wrapText="1"/>
    </xf>
    <xf numFmtId="165" fontId="5" fillId="0" borderId="0" xfId="1" applyNumberFormat="1" applyFont="1" applyAlignment="1">
      <alignment horizontal="right" vertical="center" wrapText="1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165" fontId="10" fillId="0" borderId="0" xfId="1" applyNumberFormat="1" applyFont="1" applyAlignment="1" applyProtection="1">
      <alignment vertical="center" wrapText="1"/>
      <protection locked="0"/>
    </xf>
    <xf numFmtId="165" fontId="14" fillId="0" borderId="5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7" fillId="0" borderId="22" xfId="1" applyNumberFormat="1" applyFont="1" applyBorder="1" applyAlignment="1">
      <alignment horizontal="center" vertical="center"/>
    </xf>
    <xf numFmtId="165" fontId="17" fillId="0" borderId="5" xfId="1" applyNumberFormat="1" applyFont="1" applyBorder="1" applyAlignment="1">
      <alignment horizontal="center" vertical="center"/>
    </xf>
    <xf numFmtId="165" fontId="17" fillId="0" borderId="23" xfId="1" applyNumberFormat="1" applyFont="1" applyBorder="1" applyAlignment="1">
      <alignment horizontal="center" vertical="center"/>
    </xf>
    <xf numFmtId="165" fontId="17" fillId="0" borderId="5" xfId="1" applyNumberFormat="1" applyFont="1" applyBorder="1" applyAlignment="1">
      <alignment horizontal="center" vertical="center" wrapText="1"/>
    </xf>
    <xf numFmtId="165" fontId="17" fillId="0" borderId="23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left" vertical="center"/>
    </xf>
    <xf numFmtId="165" fontId="6" fillId="0" borderId="20" xfId="1" applyNumberFormat="1" applyFont="1" applyBorder="1" applyAlignment="1">
      <alignment horizontal="right" vertical="center" indent="1"/>
    </xf>
    <xf numFmtId="165" fontId="6" fillId="0" borderId="20" xfId="1" applyNumberFormat="1" applyFont="1" applyBorder="1" applyAlignment="1" applyProtection="1">
      <alignment horizontal="right" vertical="center" indent="1"/>
      <protection locked="0"/>
    </xf>
    <xf numFmtId="165" fontId="6" fillId="0" borderId="20" xfId="1" applyNumberFormat="1" applyFont="1" applyBorder="1" applyAlignment="1" applyProtection="1">
      <alignment horizontal="right" vertical="center" wrapText="1" indent="1"/>
      <protection locked="0"/>
    </xf>
    <xf numFmtId="165" fontId="5" fillId="0" borderId="20" xfId="1" applyNumberFormat="1" applyFont="1" applyBorder="1" applyAlignment="1" applyProtection="1">
      <alignment horizontal="right" vertical="center" wrapText="1" indent="1"/>
      <protection locked="0"/>
    </xf>
    <xf numFmtId="165" fontId="6" fillId="0" borderId="9" xfId="1" applyNumberFormat="1" applyFont="1" applyBorder="1" applyAlignment="1" applyProtection="1">
      <alignment horizontal="right" vertical="center" wrapText="1" indent="1"/>
      <protection locked="0"/>
    </xf>
    <xf numFmtId="165" fontId="5" fillId="0" borderId="9" xfId="1" applyNumberFormat="1" applyFont="1" applyBorder="1" applyAlignment="1">
      <alignment horizontal="right" vertical="center" wrapText="1" indent="1"/>
    </xf>
    <xf numFmtId="49" fontId="18" fillId="0" borderId="24" xfId="1" quotePrefix="1" applyNumberFormat="1" applyFont="1" applyBorder="1" applyAlignment="1">
      <alignment horizontal="left" vertical="center"/>
    </xf>
    <xf numFmtId="165" fontId="18" fillId="0" borderId="25" xfId="1" applyNumberFormat="1" applyFont="1" applyBorder="1" applyAlignment="1">
      <alignment horizontal="right" vertical="center" indent="1"/>
    </xf>
    <xf numFmtId="165" fontId="18" fillId="0" borderId="25" xfId="1" applyNumberFormat="1" applyFont="1" applyBorder="1" applyAlignment="1" applyProtection="1">
      <alignment horizontal="right" vertical="center" wrapText="1" indent="1"/>
      <protection locked="0"/>
    </xf>
    <xf numFmtId="165" fontId="6" fillId="0" borderId="25" xfId="1" applyNumberFormat="1" applyFont="1" applyBorder="1" applyAlignment="1" applyProtection="1">
      <alignment horizontal="right" vertical="center" wrapText="1" indent="1"/>
      <protection locked="0"/>
    </xf>
    <xf numFmtId="165" fontId="19" fillId="0" borderId="25" xfId="1" applyNumberFormat="1" applyFont="1" applyBorder="1" applyAlignment="1" applyProtection="1">
      <alignment horizontal="right" vertical="center" wrapText="1" indent="1"/>
      <protection locked="0"/>
    </xf>
    <xf numFmtId="165" fontId="5" fillId="0" borderId="25" xfId="1" applyNumberFormat="1" applyFont="1" applyBorder="1" applyAlignment="1">
      <alignment horizontal="right" vertical="center" wrapText="1" indent="1"/>
    </xf>
    <xf numFmtId="49" fontId="6" fillId="0" borderId="24" xfId="1" applyNumberFormat="1" applyFont="1" applyBorder="1" applyAlignment="1">
      <alignment horizontal="left" vertical="center"/>
    </xf>
    <xf numFmtId="165" fontId="20" fillId="0" borderId="25" xfId="1" applyNumberFormat="1" applyFont="1" applyBorder="1" applyAlignment="1">
      <alignment horizontal="right" vertical="center" indent="2"/>
    </xf>
    <xf numFmtId="165" fontId="5" fillId="0" borderId="25" xfId="1" applyNumberFormat="1" applyFont="1" applyBorder="1" applyAlignment="1" applyProtection="1">
      <alignment horizontal="right" vertical="center" wrapText="1" indent="1"/>
      <protection locked="0"/>
    </xf>
    <xf numFmtId="165" fontId="6" fillId="0" borderId="25" xfId="1" applyNumberFormat="1" applyFont="1" applyBorder="1" applyAlignment="1">
      <alignment horizontal="right" vertical="center" indent="1"/>
    </xf>
    <xf numFmtId="49" fontId="5" fillId="0" borderId="2" xfId="1" applyNumberFormat="1" applyFont="1" applyBorder="1" applyAlignment="1" applyProtection="1">
      <alignment horizontal="left" vertical="center"/>
      <protection locked="0"/>
    </xf>
    <xf numFmtId="165" fontId="5" fillId="0" borderId="5" xfId="1" applyNumberFormat="1" applyFont="1" applyBorder="1" applyAlignment="1">
      <alignment horizontal="right" vertical="center" indent="1"/>
    </xf>
    <xf numFmtId="165" fontId="5" fillId="0" borderId="5" xfId="1" applyNumberFormat="1" applyFont="1" applyBorder="1" applyAlignment="1">
      <alignment horizontal="right" vertical="center" wrapText="1" indent="1"/>
    </xf>
    <xf numFmtId="49" fontId="6" fillId="0" borderId="26" xfId="1" applyNumberFormat="1" applyFont="1" applyBorder="1" applyAlignment="1">
      <alignment horizontal="left" vertical="center"/>
    </xf>
    <xf numFmtId="49" fontId="6" fillId="0" borderId="27" xfId="1" applyNumberFormat="1" applyFont="1" applyBorder="1" applyAlignment="1">
      <alignment horizontal="left" vertical="center"/>
    </xf>
    <xf numFmtId="49" fontId="6" fillId="0" borderId="28" xfId="1" applyNumberFormat="1" applyFont="1" applyBorder="1" applyAlignment="1" applyProtection="1">
      <alignment horizontal="left" vertical="center"/>
      <protection locked="0"/>
    </xf>
    <xf numFmtId="165" fontId="6" fillId="0" borderId="15" xfId="1" applyNumberFormat="1" applyFont="1" applyBorder="1" applyAlignment="1">
      <alignment horizontal="right" vertical="center" indent="1"/>
    </xf>
    <xf numFmtId="165" fontId="6" fillId="0" borderId="15" xfId="1" applyNumberFormat="1" applyFont="1" applyBorder="1" applyAlignment="1" applyProtection="1">
      <alignment horizontal="right" vertical="center" wrapText="1" indent="1"/>
      <protection locked="0"/>
    </xf>
    <xf numFmtId="165" fontId="5" fillId="0" borderId="14" xfId="1" applyNumberFormat="1" applyFont="1" applyBorder="1" applyAlignment="1">
      <alignment horizontal="right" vertical="center" wrapText="1" indent="1"/>
    </xf>
    <xf numFmtId="164" fontId="14" fillId="0" borderId="5" xfId="1" applyNumberFormat="1" applyFont="1" applyBorder="1" applyAlignment="1">
      <alignment horizontal="left" vertical="center" wrapText="1"/>
    </xf>
    <xf numFmtId="164" fontId="21" fillId="0" borderId="0" xfId="1" applyNumberFormat="1" applyFont="1" applyAlignment="1" applyProtection="1">
      <alignment horizontal="left" vertical="center" wrapText="1"/>
      <protection locked="0"/>
    </xf>
    <xf numFmtId="165" fontId="3" fillId="0" borderId="1" xfId="1" applyNumberFormat="1" applyFont="1" applyBorder="1" applyAlignment="1" applyProtection="1">
      <alignment horizontal="right" vertical="center"/>
      <protection locked="0"/>
    </xf>
    <xf numFmtId="0" fontId="22" fillId="0" borderId="0" xfId="1" applyFont="1" applyAlignment="1">
      <alignment horizontal="right" vertical="center"/>
    </xf>
    <xf numFmtId="164" fontId="2" fillId="0" borderId="0" xfId="1" applyNumberFormat="1" applyFont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 applyProtection="1">
      <alignment horizontal="left" vertical="center" wrapText="1"/>
      <protection locked="0"/>
    </xf>
    <xf numFmtId="165" fontId="1" fillId="0" borderId="7" xfId="1" applyNumberFormat="1" applyBorder="1" applyAlignment="1" applyProtection="1">
      <alignment horizontal="left" vertical="center" wrapText="1"/>
      <protection locked="0"/>
    </xf>
    <xf numFmtId="165" fontId="1" fillId="0" borderId="8" xfId="1" applyNumberFormat="1" applyBorder="1" applyAlignment="1" applyProtection="1">
      <alignment horizontal="left" vertical="center" wrapText="1"/>
      <protection locked="0"/>
    </xf>
    <xf numFmtId="165" fontId="1" fillId="0" borderId="11" xfId="1" applyNumberFormat="1" applyBorder="1" applyAlignment="1" applyProtection="1">
      <alignment horizontal="left" vertical="center" wrapText="1"/>
      <protection locked="0"/>
    </xf>
    <xf numFmtId="165" fontId="1" fillId="0" borderId="12" xfId="1" applyNumberFormat="1" applyBorder="1" applyAlignment="1" applyProtection="1">
      <alignment horizontal="left" vertical="center" wrapText="1"/>
      <protection locked="0"/>
    </xf>
    <xf numFmtId="165" fontId="1" fillId="0" borderId="13" xfId="1" applyNumberFormat="1" applyBorder="1" applyAlignment="1" applyProtection="1">
      <alignment horizontal="left" vertical="center" wrapText="1"/>
      <protection locked="0"/>
    </xf>
    <xf numFmtId="165" fontId="4" fillId="0" borderId="2" xfId="1" applyNumberFormat="1" applyFont="1" applyBorder="1" applyAlignment="1">
      <alignment horizontal="left" vertical="center" wrapText="1"/>
    </xf>
    <xf numFmtId="165" fontId="4" fillId="0" borderId="3" xfId="1" applyNumberFormat="1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165" fontId="8" fillId="0" borderId="0" xfId="1" applyNumberFormat="1" applyFont="1" applyAlignment="1" applyProtection="1">
      <alignment horizontal="left" vertical="center" wrapText="1"/>
      <protection locked="0"/>
    </xf>
    <xf numFmtId="165" fontId="0" fillId="0" borderId="0" xfId="1" applyNumberFormat="1" applyFont="1" applyAlignment="1" applyProtection="1">
      <alignment horizontal="center" vertical="center" wrapText="1"/>
      <protection locked="0"/>
    </xf>
    <xf numFmtId="165" fontId="11" fillId="0" borderId="16" xfId="1" applyNumberFormat="1" applyFont="1" applyBorder="1" applyAlignment="1">
      <alignment horizontal="center" vertical="center"/>
    </xf>
    <xf numFmtId="165" fontId="11" fillId="0" borderId="19" xfId="1" applyNumberFormat="1" applyFont="1" applyBorder="1" applyAlignment="1">
      <alignment horizontal="center" vertical="center"/>
    </xf>
    <xf numFmtId="165" fontId="11" fillId="0" borderId="22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165" fontId="13" fillId="0" borderId="20" xfId="1" applyNumberFormat="1" applyFont="1" applyBorder="1" applyAlignment="1">
      <alignment horizontal="center" vertical="center" wrapText="1"/>
    </xf>
    <xf numFmtId="165" fontId="13" fillId="0" borderId="21" xfId="1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65" fontId="11" fillId="0" borderId="20" xfId="1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4" fontId="21" fillId="0" borderId="17" xfId="1" applyNumberFormat="1" applyFont="1" applyBorder="1" applyAlignment="1" applyProtection="1">
      <alignment horizontal="left" vertical="center" wrapText="1"/>
      <protection locked="0"/>
    </xf>
    <xf numFmtId="165" fontId="0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horizontal="left" vertical="center" wrapText="1"/>
      <protection locked="0"/>
    </xf>
  </cellXfs>
  <cellStyles count="2">
    <cellStyle name="Normál" xfId="0" builtinId="0"/>
    <cellStyle name="Normál 2" xfId="1" xr:uid="{0DE415B3-9582-49C7-94D8-76095F9AE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496E-757C-42BD-BE11-BA00D0E9F072}">
  <dimension ref="A1:I224"/>
  <sheetViews>
    <sheetView tabSelected="1" workbookViewId="0">
      <selection activeCell="M7" sqref="M7"/>
    </sheetView>
  </sheetViews>
  <sheetFormatPr defaultRowHeight="15" x14ac:dyDescent="0.25"/>
  <cols>
    <col min="1" max="1" width="24.42578125" customWidth="1"/>
    <col min="2" max="4" width="11.85546875" customWidth="1"/>
    <col min="5" max="5" width="11" customWidth="1"/>
    <col min="6" max="7" width="11.85546875" customWidth="1"/>
    <col min="8" max="8" width="11" customWidth="1"/>
    <col min="9" max="9" width="11.85546875" customWidth="1"/>
    <col min="10" max="10" width="9.7109375" customWidth="1"/>
    <col min="11" max="11" width="3.42578125" customWidth="1"/>
    <col min="257" max="257" width="24.42578125" customWidth="1"/>
    <col min="258" max="260" width="11.85546875" customWidth="1"/>
    <col min="261" max="261" width="11" customWidth="1"/>
    <col min="262" max="263" width="11.85546875" customWidth="1"/>
    <col min="264" max="264" width="11" customWidth="1"/>
    <col min="265" max="265" width="11.85546875" customWidth="1"/>
    <col min="266" max="266" width="9.7109375" customWidth="1"/>
    <col min="267" max="267" width="3.42578125" customWidth="1"/>
    <col min="513" max="513" width="24.42578125" customWidth="1"/>
    <col min="514" max="516" width="11.85546875" customWidth="1"/>
    <col min="517" max="517" width="11" customWidth="1"/>
    <col min="518" max="519" width="11.85546875" customWidth="1"/>
    <col min="520" max="520" width="11" customWidth="1"/>
    <col min="521" max="521" width="11.85546875" customWidth="1"/>
    <col min="522" max="522" width="9.7109375" customWidth="1"/>
    <col min="523" max="523" width="3.42578125" customWidth="1"/>
    <col min="769" max="769" width="24.42578125" customWidth="1"/>
    <col min="770" max="772" width="11.85546875" customWidth="1"/>
    <col min="773" max="773" width="11" customWidth="1"/>
    <col min="774" max="775" width="11.85546875" customWidth="1"/>
    <col min="776" max="776" width="11" customWidth="1"/>
    <col min="777" max="777" width="11.85546875" customWidth="1"/>
    <col min="778" max="778" width="9.7109375" customWidth="1"/>
    <col min="779" max="779" width="3.42578125" customWidth="1"/>
    <col min="1025" max="1025" width="24.42578125" customWidth="1"/>
    <col min="1026" max="1028" width="11.85546875" customWidth="1"/>
    <col min="1029" max="1029" width="11" customWidth="1"/>
    <col min="1030" max="1031" width="11.85546875" customWidth="1"/>
    <col min="1032" max="1032" width="11" customWidth="1"/>
    <col min="1033" max="1033" width="11.85546875" customWidth="1"/>
    <col min="1034" max="1034" width="9.7109375" customWidth="1"/>
    <col min="1035" max="1035" width="3.42578125" customWidth="1"/>
    <col min="1281" max="1281" width="24.42578125" customWidth="1"/>
    <col min="1282" max="1284" width="11.85546875" customWidth="1"/>
    <col min="1285" max="1285" width="11" customWidth="1"/>
    <col min="1286" max="1287" width="11.85546875" customWidth="1"/>
    <col min="1288" max="1288" width="11" customWidth="1"/>
    <col min="1289" max="1289" width="11.85546875" customWidth="1"/>
    <col min="1290" max="1290" width="9.7109375" customWidth="1"/>
    <col min="1291" max="1291" width="3.42578125" customWidth="1"/>
    <col min="1537" max="1537" width="24.42578125" customWidth="1"/>
    <col min="1538" max="1540" width="11.85546875" customWidth="1"/>
    <col min="1541" max="1541" width="11" customWidth="1"/>
    <col min="1542" max="1543" width="11.85546875" customWidth="1"/>
    <col min="1544" max="1544" width="11" customWidth="1"/>
    <col min="1545" max="1545" width="11.85546875" customWidth="1"/>
    <col min="1546" max="1546" width="9.7109375" customWidth="1"/>
    <col min="1547" max="1547" width="3.42578125" customWidth="1"/>
    <col min="1793" max="1793" width="24.42578125" customWidth="1"/>
    <col min="1794" max="1796" width="11.85546875" customWidth="1"/>
    <col min="1797" max="1797" width="11" customWidth="1"/>
    <col min="1798" max="1799" width="11.85546875" customWidth="1"/>
    <col min="1800" max="1800" width="11" customWidth="1"/>
    <col min="1801" max="1801" width="11.85546875" customWidth="1"/>
    <col min="1802" max="1802" width="9.7109375" customWidth="1"/>
    <col min="1803" max="1803" width="3.42578125" customWidth="1"/>
    <col min="2049" max="2049" width="24.42578125" customWidth="1"/>
    <col min="2050" max="2052" width="11.85546875" customWidth="1"/>
    <col min="2053" max="2053" width="11" customWidth="1"/>
    <col min="2054" max="2055" width="11.85546875" customWidth="1"/>
    <col min="2056" max="2056" width="11" customWidth="1"/>
    <col min="2057" max="2057" width="11.85546875" customWidth="1"/>
    <col min="2058" max="2058" width="9.7109375" customWidth="1"/>
    <col min="2059" max="2059" width="3.42578125" customWidth="1"/>
    <col min="2305" max="2305" width="24.42578125" customWidth="1"/>
    <col min="2306" max="2308" width="11.85546875" customWidth="1"/>
    <col min="2309" max="2309" width="11" customWidth="1"/>
    <col min="2310" max="2311" width="11.85546875" customWidth="1"/>
    <col min="2312" max="2312" width="11" customWidth="1"/>
    <col min="2313" max="2313" width="11.85546875" customWidth="1"/>
    <col min="2314" max="2314" width="9.7109375" customWidth="1"/>
    <col min="2315" max="2315" width="3.42578125" customWidth="1"/>
    <col min="2561" max="2561" width="24.42578125" customWidth="1"/>
    <col min="2562" max="2564" width="11.85546875" customWidth="1"/>
    <col min="2565" max="2565" width="11" customWidth="1"/>
    <col min="2566" max="2567" width="11.85546875" customWidth="1"/>
    <col min="2568" max="2568" width="11" customWidth="1"/>
    <col min="2569" max="2569" width="11.85546875" customWidth="1"/>
    <col min="2570" max="2570" width="9.7109375" customWidth="1"/>
    <col min="2571" max="2571" width="3.42578125" customWidth="1"/>
    <col min="2817" max="2817" width="24.42578125" customWidth="1"/>
    <col min="2818" max="2820" width="11.85546875" customWidth="1"/>
    <col min="2821" max="2821" width="11" customWidth="1"/>
    <col min="2822" max="2823" width="11.85546875" customWidth="1"/>
    <col min="2824" max="2824" width="11" customWidth="1"/>
    <col min="2825" max="2825" width="11.85546875" customWidth="1"/>
    <col min="2826" max="2826" width="9.7109375" customWidth="1"/>
    <col min="2827" max="2827" width="3.42578125" customWidth="1"/>
    <col min="3073" max="3073" width="24.42578125" customWidth="1"/>
    <col min="3074" max="3076" width="11.85546875" customWidth="1"/>
    <col min="3077" max="3077" width="11" customWidth="1"/>
    <col min="3078" max="3079" width="11.85546875" customWidth="1"/>
    <col min="3080" max="3080" width="11" customWidth="1"/>
    <col min="3081" max="3081" width="11.85546875" customWidth="1"/>
    <col min="3082" max="3082" width="9.7109375" customWidth="1"/>
    <col min="3083" max="3083" width="3.42578125" customWidth="1"/>
    <col min="3329" max="3329" width="24.42578125" customWidth="1"/>
    <col min="3330" max="3332" width="11.85546875" customWidth="1"/>
    <col min="3333" max="3333" width="11" customWidth="1"/>
    <col min="3334" max="3335" width="11.85546875" customWidth="1"/>
    <col min="3336" max="3336" width="11" customWidth="1"/>
    <col min="3337" max="3337" width="11.85546875" customWidth="1"/>
    <col min="3338" max="3338" width="9.7109375" customWidth="1"/>
    <col min="3339" max="3339" width="3.42578125" customWidth="1"/>
    <col min="3585" max="3585" width="24.42578125" customWidth="1"/>
    <col min="3586" max="3588" width="11.85546875" customWidth="1"/>
    <col min="3589" max="3589" width="11" customWidth="1"/>
    <col min="3590" max="3591" width="11.85546875" customWidth="1"/>
    <col min="3592" max="3592" width="11" customWidth="1"/>
    <col min="3593" max="3593" width="11.85546875" customWidth="1"/>
    <col min="3594" max="3594" width="9.7109375" customWidth="1"/>
    <col min="3595" max="3595" width="3.42578125" customWidth="1"/>
    <col min="3841" max="3841" width="24.42578125" customWidth="1"/>
    <col min="3842" max="3844" width="11.85546875" customWidth="1"/>
    <col min="3845" max="3845" width="11" customWidth="1"/>
    <col min="3846" max="3847" width="11.85546875" customWidth="1"/>
    <col min="3848" max="3848" width="11" customWidth="1"/>
    <col min="3849" max="3849" width="11.85546875" customWidth="1"/>
    <col min="3850" max="3850" width="9.7109375" customWidth="1"/>
    <col min="3851" max="3851" width="3.42578125" customWidth="1"/>
    <col min="4097" max="4097" width="24.42578125" customWidth="1"/>
    <col min="4098" max="4100" width="11.85546875" customWidth="1"/>
    <col min="4101" max="4101" width="11" customWidth="1"/>
    <col min="4102" max="4103" width="11.85546875" customWidth="1"/>
    <col min="4104" max="4104" width="11" customWidth="1"/>
    <col min="4105" max="4105" width="11.85546875" customWidth="1"/>
    <col min="4106" max="4106" width="9.7109375" customWidth="1"/>
    <col min="4107" max="4107" width="3.42578125" customWidth="1"/>
    <col min="4353" max="4353" width="24.42578125" customWidth="1"/>
    <col min="4354" max="4356" width="11.85546875" customWidth="1"/>
    <col min="4357" max="4357" width="11" customWidth="1"/>
    <col min="4358" max="4359" width="11.85546875" customWidth="1"/>
    <col min="4360" max="4360" width="11" customWidth="1"/>
    <col min="4361" max="4361" width="11.85546875" customWidth="1"/>
    <col min="4362" max="4362" width="9.7109375" customWidth="1"/>
    <col min="4363" max="4363" width="3.42578125" customWidth="1"/>
    <col min="4609" max="4609" width="24.42578125" customWidth="1"/>
    <col min="4610" max="4612" width="11.85546875" customWidth="1"/>
    <col min="4613" max="4613" width="11" customWidth="1"/>
    <col min="4614" max="4615" width="11.85546875" customWidth="1"/>
    <col min="4616" max="4616" width="11" customWidth="1"/>
    <col min="4617" max="4617" width="11.85546875" customWidth="1"/>
    <col min="4618" max="4618" width="9.7109375" customWidth="1"/>
    <col min="4619" max="4619" width="3.42578125" customWidth="1"/>
    <col min="4865" max="4865" width="24.42578125" customWidth="1"/>
    <col min="4866" max="4868" width="11.85546875" customWidth="1"/>
    <col min="4869" max="4869" width="11" customWidth="1"/>
    <col min="4870" max="4871" width="11.85546875" customWidth="1"/>
    <col min="4872" max="4872" width="11" customWidth="1"/>
    <col min="4873" max="4873" width="11.85546875" customWidth="1"/>
    <col min="4874" max="4874" width="9.7109375" customWidth="1"/>
    <col min="4875" max="4875" width="3.42578125" customWidth="1"/>
    <col min="5121" max="5121" width="24.42578125" customWidth="1"/>
    <col min="5122" max="5124" width="11.85546875" customWidth="1"/>
    <col min="5125" max="5125" width="11" customWidth="1"/>
    <col min="5126" max="5127" width="11.85546875" customWidth="1"/>
    <col min="5128" max="5128" width="11" customWidth="1"/>
    <col min="5129" max="5129" width="11.85546875" customWidth="1"/>
    <col min="5130" max="5130" width="9.7109375" customWidth="1"/>
    <col min="5131" max="5131" width="3.42578125" customWidth="1"/>
    <col min="5377" max="5377" width="24.42578125" customWidth="1"/>
    <col min="5378" max="5380" width="11.85546875" customWidth="1"/>
    <col min="5381" max="5381" width="11" customWidth="1"/>
    <col min="5382" max="5383" width="11.85546875" customWidth="1"/>
    <col min="5384" max="5384" width="11" customWidth="1"/>
    <col min="5385" max="5385" width="11.85546875" customWidth="1"/>
    <col min="5386" max="5386" width="9.7109375" customWidth="1"/>
    <col min="5387" max="5387" width="3.42578125" customWidth="1"/>
    <col min="5633" max="5633" width="24.42578125" customWidth="1"/>
    <col min="5634" max="5636" width="11.85546875" customWidth="1"/>
    <col min="5637" max="5637" width="11" customWidth="1"/>
    <col min="5638" max="5639" width="11.85546875" customWidth="1"/>
    <col min="5640" max="5640" width="11" customWidth="1"/>
    <col min="5641" max="5641" width="11.85546875" customWidth="1"/>
    <col min="5642" max="5642" width="9.7109375" customWidth="1"/>
    <col min="5643" max="5643" width="3.42578125" customWidth="1"/>
    <col min="5889" max="5889" width="24.42578125" customWidth="1"/>
    <col min="5890" max="5892" width="11.85546875" customWidth="1"/>
    <col min="5893" max="5893" width="11" customWidth="1"/>
    <col min="5894" max="5895" width="11.85546875" customWidth="1"/>
    <col min="5896" max="5896" width="11" customWidth="1"/>
    <col min="5897" max="5897" width="11.85546875" customWidth="1"/>
    <col min="5898" max="5898" width="9.7109375" customWidth="1"/>
    <col min="5899" max="5899" width="3.42578125" customWidth="1"/>
    <col min="6145" max="6145" width="24.42578125" customWidth="1"/>
    <col min="6146" max="6148" width="11.85546875" customWidth="1"/>
    <col min="6149" max="6149" width="11" customWidth="1"/>
    <col min="6150" max="6151" width="11.85546875" customWidth="1"/>
    <col min="6152" max="6152" width="11" customWidth="1"/>
    <col min="6153" max="6153" width="11.85546875" customWidth="1"/>
    <col min="6154" max="6154" width="9.7109375" customWidth="1"/>
    <col min="6155" max="6155" width="3.42578125" customWidth="1"/>
    <col min="6401" max="6401" width="24.42578125" customWidth="1"/>
    <col min="6402" max="6404" width="11.85546875" customWidth="1"/>
    <col min="6405" max="6405" width="11" customWidth="1"/>
    <col min="6406" max="6407" width="11.85546875" customWidth="1"/>
    <col min="6408" max="6408" width="11" customWidth="1"/>
    <col min="6409" max="6409" width="11.85546875" customWidth="1"/>
    <col min="6410" max="6410" width="9.7109375" customWidth="1"/>
    <col min="6411" max="6411" width="3.42578125" customWidth="1"/>
    <col min="6657" max="6657" width="24.42578125" customWidth="1"/>
    <col min="6658" max="6660" width="11.85546875" customWidth="1"/>
    <col min="6661" max="6661" width="11" customWidth="1"/>
    <col min="6662" max="6663" width="11.85546875" customWidth="1"/>
    <col min="6664" max="6664" width="11" customWidth="1"/>
    <col min="6665" max="6665" width="11.85546875" customWidth="1"/>
    <col min="6666" max="6666" width="9.7109375" customWidth="1"/>
    <col min="6667" max="6667" width="3.42578125" customWidth="1"/>
    <col min="6913" max="6913" width="24.42578125" customWidth="1"/>
    <col min="6914" max="6916" width="11.85546875" customWidth="1"/>
    <col min="6917" max="6917" width="11" customWidth="1"/>
    <col min="6918" max="6919" width="11.85546875" customWidth="1"/>
    <col min="6920" max="6920" width="11" customWidth="1"/>
    <col min="6921" max="6921" width="11.85546875" customWidth="1"/>
    <col min="6922" max="6922" width="9.7109375" customWidth="1"/>
    <col min="6923" max="6923" width="3.42578125" customWidth="1"/>
    <col min="7169" max="7169" width="24.42578125" customWidth="1"/>
    <col min="7170" max="7172" width="11.85546875" customWidth="1"/>
    <col min="7173" max="7173" width="11" customWidth="1"/>
    <col min="7174" max="7175" width="11.85546875" customWidth="1"/>
    <col min="7176" max="7176" width="11" customWidth="1"/>
    <col min="7177" max="7177" width="11.85546875" customWidth="1"/>
    <col min="7178" max="7178" width="9.7109375" customWidth="1"/>
    <col min="7179" max="7179" width="3.42578125" customWidth="1"/>
    <col min="7425" max="7425" width="24.42578125" customWidth="1"/>
    <col min="7426" max="7428" width="11.85546875" customWidth="1"/>
    <col min="7429" max="7429" width="11" customWidth="1"/>
    <col min="7430" max="7431" width="11.85546875" customWidth="1"/>
    <col min="7432" max="7432" width="11" customWidth="1"/>
    <col min="7433" max="7433" width="11.85546875" customWidth="1"/>
    <col min="7434" max="7434" width="9.7109375" customWidth="1"/>
    <col min="7435" max="7435" width="3.42578125" customWidth="1"/>
    <col min="7681" max="7681" width="24.42578125" customWidth="1"/>
    <col min="7682" max="7684" width="11.85546875" customWidth="1"/>
    <col min="7685" max="7685" width="11" customWidth="1"/>
    <col min="7686" max="7687" width="11.85546875" customWidth="1"/>
    <col min="7688" max="7688" width="11" customWidth="1"/>
    <col min="7689" max="7689" width="11.85546875" customWidth="1"/>
    <col min="7690" max="7690" width="9.7109375" customWidth="1"/>
    <col min="7691" max="7691" width="3.42578125" customWidth="1"/>
    <col min="7937" max="7937" width="24.42578125" customWidth="1"/>
    <col min="7938" max="7940" width="11.85546875" customWidth="1"/>
    <col min="7941" max="7941" width="11" customWidth="1"/>
    <col min="7942" max="7943" width="11.85546875" customWidth="1"/>
    <col min="7944" max="7944" width="11" customWidth="1"/>
    <col min="7945" max="7945" width="11.85546875" customWidth="1"/>
    <col min="7946" max="7946" width="9.7109375" customWidth="1"/>
    <col min="7947" max="7947" width="3.42578125" customWidth="1"/>
    <col min="8193" max="8193" width="24.42578125" customWidth="1"/>
    <col min="8194" max="8196" width="11.85546875" customWidth="1"/>
    <col min="8197" max="8197" width="11" customWidth="1"/>
    <col min="8198" max="8199" width="11.85546875" customWidth="1"/>
    <col min="8200" max="8200" width="11" customWidth="1"/>
    <col min="8201" max="8201" width="11.85546875" customWidth="1"/>
    <col min="8202" max="8202" width="9.7109375" customWidth="1"/>
    <col min="8203" max="8203" width="3.42578125" customWidth="1"/>
    <col min="8449" max="8449" width="24.42578125" customWidth="1"/>
    <col min="8450" max="8452" width="11.85546875" customWidth="1"/>
    <col min="8453" max="8453" width="11" customWidth="1"/>
    <col min="8454" max="8455" width="11.85546875" customWidth="1"/>
    <col min="8456" max="8456" width="11" customWidth="1"/>
    <col min="8457" max="8457" width="11.85546875" customWidth="1"/>
    <col min="8458" max="8458" width="9.7109375" customWidth="1"/>
    <col min="8459" max="8459" width="3.42578125" customWidth="1"/>
    <col min="8705" max="8705" width="24.42578125" customWidth="1"/>
    <col min="8706" max="8708" width="11.85546875" customWidth="1"/>
    <col min="8709" max="8709" width="11" customWidth="1"/>
    <col min="8710" max="8711" width="11.85546875" customWidth="1"/>
    <col min="8712" max="8712" width="11" customWidth="1"/>
    <col min="8713" max="8713" width="11.85546875" customWidth="1"/>
    <col min="8714" max="8714" width="9.7109375" customWidth="1"/>
    <col min="8715" max="8715" width="3.42578125" customWidth="1"/>
    <col min="8961" max="8961" width="24.42578125" customWidth="1"/>
    <col min="8962" max="8964" width="11.85546875" customWidth="1"/>
    <col min="8965" max="8965" width="11" customWidth="1"/>
    <col min="8966" max="8967" width="11.85546875" customWidth="1"/>
    <col min="8968" max="8968" width="11" customWidth="1"/>
    <col min="8969" max="8969" width="11.85546875" customWidth="1"/>
    <col min="8970" max="8970" width="9.7109375" customWidth="1"/>
    <col min="8971" max="8971" width="3.42578125" customWidth="1"/>
    <col min="9217" max="9217" width="24.42578125" customWidth="1"/>
    <col min="9218" max="9220" width="11.85546875" customWidth="1"/>
    <col min="9221" max="9221" width="11" customWidth="1"/>
    <col min="9222" max="9223" width="11.85546875" customWidth="1"/>
    <col min="9224" max="9224" width="11" customWidth="1"/>
    <col min="9225" max="9225" width="11.85546875" customWidth="1"/>
    <col min="9226" max="9226" width="9.7109375" customWidth="1"/>
    <col min="9227" max="9227" width="3.42578125" customWidth="1"/>
    <col min="9473" max="9473" width="24.42578125" customWidth="1"/>
    <col min="9474" max="9476" width="11.85546875" customWidth="1"/>
    <col min="9477" max="9477" width="11" customWidth="1"/>
    <col min="9478" max="9479" width="11.85546875" customWidth="1"/>
    <col min="9480" max="9480" width="11" customWidth="1"/>
    <col min="9481" max="9481" width="11.85546875" customWidth="1"/>
    <col min="9482" max="9482" width="9.7109375" customWidth="1"/>
    <col min="9483" max="9483" width="3.42578125" customWidth="1"/>
    <col min="9729" max="9729" width="24.42578125" customWidth="1"/>
    <col min="9730" max="9732" width="11.85546875" customWidth="1"/>
    <col min="9733" max="9733" width="11" customWidth="1"/>
    <col min="9734" max="9735" width="11.85546875" customWidth="1"/>
    <col min="9736" max="9736" width="11" customWidth="1"/>
    <col min="9737" max="9737" width="11.85546875" customWidth="1"/>
    <col min="9738" max="9738" width="9.7109375" customWidth="1"/>
    <col min="9739" max="9739" width="3.42578125" customWidth="1"/>
    <col min="9985" max="9985" width="24.42578125" customWidth="1"/>
    <col min="9986" max="9988" width="11.85546875" customWidth="1"/>
    <col min="9989" max="9989" width="11" customWidth="1"/>
    <col min="9990" max="9991" width="11.85546875" customWidth="1"/>
    <col min="9992" max="9992" width="11" customWidth="1"/>
    <col min="9993" max="9993" width="11.85546875" customWidth="1"/>
    <col min="9994" max="9994" width="9.7109375" customWidth="1"/>
    <col min="9995" max="9995" width="3.42578125" customWidth="1"/>
    <col min="10241" max="10241" width="24.42578125" customWidth="1"/>
    <col min="10242" max="10244" width="11.85546875" customWidth="1"/>
    <col min="10245" max="10245" width="11" customWidth="1"/>
    <col min="10246" max="10247" width="11.85546875" customWidth="1"/>
    <col min="10248" max="10248" width="11" customWidth="1"/>
    <col min="10249" max="10249" width="11.85546875" customWidth="1"/>
    <col min="10250" max="10250" width="9.7109375" customWidth="1"/>
    <col min="10251" max="10251" width="3.42578125" customWidth="1"/>
    <col min="10497" max="10497" width="24.42578125" customWidth="1"/>
    <col min="10498" max="10500" width="11.85546875" customWidth="1"/>
    <col min="10501" max="10501" width="11" customWidth="1"/>
    <col min="10502" max="10503" width="11.85546875" customWidth="1"/>
    <col min="10504" max="10504" width="11" customWidth="1"/>
    <col min="10505" max="10505" width="11.85546875" customWidth="1"/>
    <col min="10506" max="10506" width="9.7109375" customWidth="1"/>
    <col min="10507" max="10507" width="3.42578125" customWidth="1"/>
    <col min="10753" max="10753" width="24.42578125" customWidth="1"/>
    <col min="10754" max="10756" width="11.85546875" customWidth="1"/>
    <col min="10757" max="10757" width="11" customWidth="1"/>
    <col min="10758" max="10759" width="11.85546875" customWidth="1"/>
    <col min="10760" max="10760" width="11" customWidth="1"/>
    <col min="10761" max="10761" width="11.85546875" customWidth="1"/>
    <col min="10762" max="10762" width="9.7109375" customWidth="1"/>
    <col min="10763" max="10763" width="3.42578125" customWidth="1"/>
    <col min="11009" max="11009" width="24.42578125" customWidth="1"/>
    <col min="11010" max="11012" width="11.85546875" customWidth="1"/>
    <col min="11013" max="11013" width="11" customWidth="1"/>
    <col min="11014" max="11015" width="11.85546875" customWidth="1"/>
    <col min="11016" max="11016" width="11" customWidth="1"/>
    <col min="11017" max="11017" width="11.85546875" customWidth="1"/>
    <col min="11018" max="11018" width="9.7109375" customWidth="1"/>
    <col min="11019" max="11019" width="3.42578125" customWidth="1"/>
    <col min="11265" max="11265" width="24.42578125" customWidth="1"/>
    <col min="11266" max="11268" width="11.85546875" customWidth="1"/>
    <col min="11269" max="11269" width="11" customWidth="1"/>
    <col min="11270" max="11271" width="11.85546875" customWidth="1"/>
    <col min="11272" max="11272" width="11" customWidth="1"/>
    <col min="11273" max="11273" width="11.85546875" customWidth="1"/>
    <col min="11274" max="11274" width="9.7109375" customWidth="1"/>
    <col min="11275" max="11275" width="3.42578125" customWidth="1"/>
    <col min="11521" max="11521" width="24.42578125" customWidth="1"/>
    <col min="11522" max="11524" width="11.85546875" customWidth="1"/>
    <col min="11525" max="11525" width="11" customWidth="1"/>
    <col min="11526" max="11527" width="11.85546875" customWidth="1"/>
    <col min="11528" max="11528" width="11" customWidth="1"/>
    <col min="11529" max="11529" width="11.85546875" customWidth="1"/>
    <col min="11530" max="11530" width="9.7109375" customWidth="1"/>
    <col min="11531" max="11531" width="3.42578125" customWidth="1"/>
    <col min="11777" max="11777" width="24.42578125" customWidth="1"/>
    <col min="11778" max="11780" width="11.85546875" customWidth="1"/>
    <col min="11781" max="11781" width="11" customWidth="1"/>
    <col min="11782" max="11783" width="11.85546875" customWidth="1"/>
    <col min="11784" max="11784" width="11" customWidth="1"/>
    <col min="11785" max="11785" width="11.85546875" customWidth="1"/>
    <col min="11786" max="11786" width="9.7109375" customWidth="1"/>
    <col min="11787" max="11787" width="3.42578125" customWidth="1"/>
    <col min="12033" max="12033" width="24.42578125" customWidth="1"/>
    <col min="12034" max="12036" width="11.85546875" customWidth="1"/>
    <col min="12037" max="12037" width="11" customWidth="1"/>
    <col min="12038" max="12039" width="11.85546875" customWidth="1"/>
    <col min="12040" max="12040" width="11" customWidth="1"/>
    <col min="12041" max="12041" width="11.85546875" customWidth="1"/>
    <col min="12042" max="12042" width="9.7109375" customWidth="1"/>
    <col min="12043" max="12043" width="3.42578125" customWidth="1"/>
    <col min="12289" max="12289" width="24.42578125" customWidth="1"/>
    <col min="12290" max="12292" width="11.85546875" customWidth="1"/>
    <col min="12293" max="12293" width="11" customWidth="1"/>
    <col min="12294" max="12295" width="11.85546875" customWidth="1"/>
    <col min="12296" max="12296" width="11" customWidth="1"/>
    <col min="12297" max="12297" width="11.85546875" customWidth="1"/>
    <col min="12298" max="12298" width="9.7109375" customWidth="1"/>
    <col min="12299" max="12299" width="3.42578125" customWidth="1"/>
    <col min="12545" max="12545" width="24.42578125" customWidth="1"/>
    <col min="12546" max="12548" width="11.85546875" customWidth="1"/>
    <col min="12549" max="12549" width="11" customWidth="1"/>
    <col min="12550" max="12551" width="11.85546875" customWidth="1"/>
    <col min="12552" max="12552" width="11" customWidth="1"/>
    <col min="12553" max="12553" width="11.85546875" customWidth="1"/>
    <col min="12554" max="12554" width="9.7109375" customWidth="1"/>
    <col min="12555" max="12555" width="3.42578125" customWidth="1"/>
    <col min="12801" max="12801" width="24.42578125" customWidth="1"/>
    <col min="12802" max="12804" width="11.85546875" customWidth="1"/>
    <col min="12805" max="12805" width="11" customWidth="1"/>
    <col min="12806" max="12807" width="11.85546875" customWidth="1"/>
    <col min="12808" max="12808" width="11" customWidth="1"/>
    <col min="12809" max="12809" width="11.85546875" customWidth="1"/>
    <col min="12810" max="12810" width="9.7109375" customWidth="1"/>
    <col min="12811" max="12811" width="3.42578125" customWidth="1"/>
    <col min="13057" max="13057" width="24.42578125" customWidth="1"/>
    <col min="13058" max="13060" width="11.85546875" customWidth="1"/>
    <col min="13061" max="13061" width="11" customWidth="1"/>
    <col min="13062" max="13063" width="11.85546875" customWidth="1"/>
    <col min="13064" max="13064" width="11" customWidth="1"/>
    <col min="13065" max="13065" width="11.85546875" customWidth="1"/>
    <col min="13066" max="13066" width="9.7109375" customWidth="1"/>
    <col min="13067" max="13067" width="3.42578125" customWidth="1"/>
    <col min="13313" max="13313" width="24.42578125" customWidth="1"/>
    <col min="13314" max="13316" width="11.85546875" customWidth="1"/>
    <col min="13317" max="13317" width="11" customWidth="1"/>
    <col min="13318" max="13319" width="11.85546875" customWidth="1"/>
    <col min="13320" max="13320" width="11" customWidth="1"/>
    <col min="13321" max="13321" width="11.85546875" customWidth="1"/>
    <col min="13322" max="13322" width="9.7109375" customWidth="1"/>
    <col min="13323" max="13323" width="3.42578125" customWidth="1"/>
    <col min="13569" max="13569" width="24.42578125" customWidth="1"/>
    <col min="13570" max="13572" width="11.85546875" customWidth="1"/>
    <col min="13573" max="13573" width="11" customWidth="1"/>
    <col min="13574" max="13575" width="11.85546875" customWidth="1"/>
    <col min="13576" max="13576" width="11" customWidth="1"/>
    <col min="13577" max="13577" width="11.85546875" customWidth="1"/>
    <col min="13578" max="13578" width="9.7109375" customWidth="1"/>
    <col min="13579" max="13579" width="3.42578125" customWidth="1"/>
    <col min="13825" max="13825" width="24.42578125" customWidth="1"/>
    <col min="13826" max="13828" width="11.85546875" customWidth="1"/>
    <col min="13829" max="13829" width="11" customWidth="1"/>
    <col min="13830" max="13831" width="11.85546875" customWidth="1"/>
    <col min="13832" max="13832" width="11" customWidth="1"/>
    <col min="13833" max="13833" width="11.85546875" customWidth="1"/>
    <col min="13834" max="13834" width="9.7109375" customWidth="1"/>
    <col min="13835" max="13835" width="3.42578125" customWidth="1"/>
    <col min="14081" max="14081" width="24.42578125" customWidth="1"/>
    <col min="14082" max="14084" width="11.85546875" customWidth="1"/>
    <col min="14085" max="14085" width="11" customWidth="1"/>
    <col min="14086" max="14087" width="11.85546875" customWidth="1"/>
    <col min="14088" max="14088" width="11" customWidth="1"/>
    <col min="14089" max="14089" width="11.85546875" customWidth="1"/>
    <col min="14090" max="14090" width="9.7109375" customWidth="1"/>
    <col min="14091" max="14091" width="3.42578125" customWidth="1"/>
    <col min="14337" max="14337" width="24.42578125" customWidth="1"/>
    <col min="14338" max="14340" width="11.85546875" customWidth="1"/>
    <col min="14341" max="14341" width="11" customWidth="1"/>
    <col min="14342" max="14343" width="11.85546875" customWidth="1"/>
    <col min="14344" max="14344" width="11" customWidth="1"/>
    <col min="14345" max="14345" width="11.85546875" customWidth="1"/>
    <col min="14346" max="14346" width="9.7109375" customWidth="1"/>
    <col min="14347" max="14347" width="3.42578125" customWidth="1"/>
    <col min="14593" max="14593" width="24.42578125" customWidth="1"/>
    <col min="14594" max="14596" width="11.85546875" customWidth="1"/>
    <col min="14597" max="14597" width="11" customWidth="1"/>
    <col min="14598" max="14599" width="11.85546875" customWidth="1"/>
    <col min="14600" max="14600" width="11" customWidth="1"/>
    <col min="14601" max="14601" width="11.85546875" customWidth="1"/>
    <col min="14602" max="14602" width="9.7109375" customWidth="1"/>
    <col min="14603" max="14603" width="3.42578125" customWidth="1"/>
    <col min="14849" max="14849" width="24.42578125" customWidth="1"/>
    <col min="14850" max="14852" width="11.85546875" customWidth="1"/>
    <col min="14853" max="14853" width="11" customWidth="1"/>
    <col min="14854" max="14855" width="11.85546875" customWidth="1"/>
    <col min="14856" max="14856" width="11" customWidth="1"/>
    <col min="14857" max="14857" width="11.85546875" customWidth="1"/>
    <col min="14858" max="14858" width="9.7109375" customWidth="1"/>
    <col min="14859" max="14859" width="3.42578125" customWidth="1"/>
    <col min="15105" max="15105" width="24.42578125" customWidth="1"/>
    <col min="15106" max="15108" width="11.85546875" customWidth="1"/>
    <col min="15109" max="15109" width="11" customWidth="1"/>
    <col min="15110" max="15111" width="11.85546875" customWidth="1"/>
    <col min="15112" max="15112" width="11" customWidth="1"/>
    <col min="15113" max="15113" width="11.85546875" customWidth="1"/>
    <col min="15114" max="15114" width="9.7109375" customWidth="1"/>
    <col min="15115" max="15115" width="3.42578125" customWidth="1"/>
    <col min="15361" max="15361" width="24.42578125" customWidth="1"/>
    <col min="15362" max="15364" width="11.85546875" customWidth="1"/>
    <col min="15365" max="15365" width="11" customWidth="1"/>
    <col min="15366" max="15367" width="11.85546875" customWidth="1"/>
    <col min="15368" max="15368" width="11" customWidth="1"/>
    <col min="15369" max="15369" width="11.85546875" customWidth="1"/>
    <col min="15370" max="15370" width="9.7109375" customWidth="1"/>
    <col min="15371" max="15371" width="3.42578125" customWidth="1"/>
    <col min="15617" max="15617" width="24.42578125" customWidth="1"/>
    <col min="15618" max="15620" width="11.85546875" customWidth="1"/>
    <col min="15621" max="15621" width="11" customWidth="1"/>
    <col min="15622" max="15623" width="11.85546875" customWidth="1"/>
    <col min="15624" max="15624" width="11" customWidth="1"/>
    <col min="15625" max="15625" width="11.85546875" customWidth="1"/>
    <col min="15626" max="15626" width="9.7109375" customWidth="1"/>
    <col min="15627" max="15627" width="3.42578125" customWidth="1"/>
    <col min="15873" max="15873" width="24.42578125" customWidth="1"/>
    <col min="15874" max="15876" width="11.85546875" customWidth="1"/>
    <col min="15877" max="15877" width="11" customWidth="1"/>
    <col min="15878" max="15879" width="11.85546875" customWidth="1"/>
    <col min="15880" max="15880" width="11" customWidth="1"/>
    <col min="15881" max="15881" width="11.85546875" customWidth="1"/>
    <col min="15882" max="15882" width="9.7109375" customWidth="1"/>
    <col min="15883" max="15883" width="3.42578125" customWidth="1"/>
    <col min="16129" max="16129" width="24.42578125" customWidth="1"/>
    <col min="16130" max="16132" width="11.85546875" customWidth="1"/>
    <col min="16133" max="16133" width="11" customWidth="1"/>
    <col min="16134" max="16135" width="11.85546875" customWidth="1"/>
    <col min="16136" max="16136" width="11" customWidth="1"/>
    <col min="16137" max="16137" width="11.85546875" customWidth="1"/>
    <col min="16138" max="16138" width="9.7109375" customWidth="1"/>
    <col min="16139" max="16139" width="3.42578125" customWidth="1"/>
  </cols>
  <sheetData>
    <row r="1" spans="1:9" ht="15" customHeight="1" x14ac:dyDescent="0.25">
      <c r="A1" s="49" t="s">
        <v>43</v>
      </c>
      <c r="B1" s="49"/>
      <c r="C1" s="49"/>
      <c r="D1" s="49"/>
      <c r="E1" s="49"/>
      <c r="F1" s="49"/>
      <c r="G1" s="49"/>
      <c r="H1" s="49"/>
      <c r="I1" s="49"/>
    </row>
    <row r="2" spans="1:9" ht="15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</row>
    <row r="3" spans="1:9" ht="15.75" thickBot="1" x14ac:dyDescent="0.3">
      <c r="A3" s="1"/>
      <c r="B3" s="1"/>
      <c r="C3" s="1"/>
      <c r="D3" s="1"/>
      <c r="E3" s="1"/>
      <c r="F3" s="1"/>
      <c r="G3" s="1"/>
      <c r="H3" s="51" t="str">
        <f>H16</f>
        <v>Forintban!</v>
      </c>
      <c r="I3" s="51"/>
    </row>
    <row r="4" spans="1:9" ht="42.75" thickBot="1" x14ac:dyDescent="0.3">
      <c r="A4" s="52" t="s">
        <v>1</v>
      </c>
      <c r="B4" s="53"/>
      <c r="C4" s="53"/>
      <c r="D4" s="53"/>
      <c r="E4" s="53"/>
      <c r="F4" s="54"/>
      <c r="G4" s="2" t="s">
        <v>2</v>
      </c>
      <c r="H4" s="2" t="s">
        <v>3</v>
      </c>
      <c r="I4" s="2" t="str">
        <f>CONCATENATE("Összes teljesítés ",[1]Z_TARTALOMJEGYZÉK!A1,". XII.31 -ig")</f>
        <v>Összes teljesítés 2020. XII.31 -ig</v>
      </c>
    </row>
    <row r="5" spans="1:9" x14ac:dyDescent="0.25">
      <c r="A5" s="55" t="s">
        <v>4</v>
      </c>
      <c r="B5" s="56"/>
      <c r="C5" s="56"/>
      <c r="D5" s="56"/>
      <c r="E5" s="56"/>
      <c r="F5" s="57"/>
      <c r="G5" s="3"/>
      <c r="H5" s="4"/>
      <c r="I5" s="4"/>
    </row>
    <row r="6" spans="1:9" ht="15.75" thickBot="1" x14ac:dyDescent="0.3">
      <c r="A6" s="58"/>
      <c r="B6" s="59"/>
      <c r="C6" s="59"/>
      <c r="D6" s="59"/>
      <c r="E6" s="59"/>
      <c r="F6" s="60"/>
      <c r="G6" s="5"/>
      <c r="H6" s="6"/>
      <c r="I6" s="6"/>
    </row>
    <row r="7" spans="1:9" ht="15.75" thickBot="1" x14ac:dyDescent="0.3">
      <c r="A7" s="61" t="s">
        <v>5</v>
      </c>
      <c r="B7" s="62"/>
      <c r="C7" s="62"/>
      <c r="D7" s="62"/>
      <c r="E7" s="62"/>
      <c r="F7" s="63"/>
      <c r="G7" s="7">
        <f>SUM(G5:G6)</f>
        <v>0</v>
      </c>
      <c r="H7" s="7">
        <f>SUM(H5:H6)</f>
        <v>0</v>
      </c>
      <c r="I7" s="7">
        <f>SUM(I5:I6)</f>
        <v>0</v>
      </c>
    </row>
    <row r="8" spans="1:9" x14ac:dyDescent="0.25">
      <c r="A8" s="8"/>
      <c r="B8" s="8"/>
      <c r="C8" s="8"/>
      <c r="D8" s="8"/>
      <c r="E8" s="8"/>
      <c r="F8" s="8"/>
      <c r="G8" s="9"/>
      <c r="H8" s="9"/>
      <c r="I8" s="9"/>
    </row>
    <row r="9" spans="1:9" x14ac:dyDescent="0.25">
      <c r="A9" s="8"/>
      <c r="B9" s="8"/>
      <c r="C9" s="8"/>
      <c r="D9" s="8"/>
      <c r="E9" s="8"/>
      <c r="F9" s="8"/>
      <c r="G9" s="9"/>
      <c r="H9" s="9"/>
      <c r="I9" s="9"/>
    </row>
    <row r="10" spans="1:9" x14ac:dyDescent="0.25">
      <c r="A10" s="8"/>
      <c r="B10" s="8"/>
      <c r="C10" s="8"/>
      <c r="D10" s="8"/>
      <c r="E10" s="8"/>
      <c r="F10" s="8"/>
      <c r="G10" s="9"/>
      <c r="H10" s="9"/>
      <c r="I10" s="9"/>
    </row>
    <row r="11" spans="1:9" ht="15.75" x14ac:dyDescent="0.25">
      <c r="A11" s="64" t="s">
        <v>6</v>
      </c>
      <c r="B11" s="64"/>
      <c r="C11" s="64"/>
      <c r="D11" s="64"/>
      <c r="E11" s="64"/>
      <c r="F11" s="64"/>
      <c r="G11" s="64"/>
      <c r="H11" s="64"/>
      <c r="I11" s="64"/>
    </row>
    <row r="12" spans="1:9" ht="15.75" x14ac:dyDescent="0.25">
      <c r="A12" s="65" t="s">
        <v>7</v>
      </c>
      <c r="B12" s="64"/>
      <c r="C12" s="64"/>
      <c r="D12" s="64"/>
      <c r="E12" s="64"/>
      <c r="F12" s="64"/>
      <c r="G12" s="64"/>
      <c r="H12" s="64"/>
      <c r="I12" s="64"/>
    </row>
    <row r="13" spans="1:9" ht="15.75" x14ac:dyDescent="0.25">
      <c r="A13" s="10"/>
      <c r="B13" s="11"/>
      <c r="C13" s="11"/>
      <c r="D13" s="11"/>
      <c r="E13" s="11"/>
      <c r="F13" s="11"/>
      <c r="G13" s="11"/>
      <c r="H13" s="11"/>
      <c r="I13" s="11"/>
    </row>
    <row r="14" spans="1:9" ht="15.75" x14ac:dyDescent="0.25">
      <c r="A14" s="10"/>
      <c r="B14" s="11"/>
      <c r="C14" s="11"/>
      <c r="D14" s="11"/>
      <c r="E14" s="11"/>
      <c r="F14" s="11"/>
      <c r="G14" s="11"/>
      <c r="H14" s="11"/>
      <c r="I14" s="11"/>
    </row>
    <row r="15" spans="1:9" ht="14.25" customHeight="1" x14ac:dyDescent="0.25">
      <c r="A15" s="66" t="s">
        <v>8</v>
      </c>
      <c r="B15" s="66"/>
      <c r="C15" s="67" t="s">
        <v>9</v>
      </c>
      <c r="D15" s="67"/>
      <c r="E15" s="67"/>
      <c r="F15" s="67"/>
      <c r="G15" s="67"/>
      <c r="H15" s="67"/>
      <c r="I15" s="67"/>
    </row>
    <row r="16" spans="1:9" ht="15.75" thickBot="1" x14ac:dyDescent="0.3">
      <c r="A16" s="12"/>
      <c r="B16" s="12"/>
      <c r="C16" s="12"/>
      <c r="D16" s="12"/>
      <c r="E16" s="12"/>
      <c r="F16" s="12"/>
      <c r="G16" s="12"/>
      <c r="H16" s="48" t="s">
        <v>10</v>
      </c>
      <c r="I16" s="48"/>
    </row>
    <row r="17" spans="1:9" ht="15.75" thickBot="1" x14ac:dyDescent="0.3">
      <c r="A17" s="68" t="s">
        <v>11</v>
      </c>
      <c r="B17" s="71" t="s">
        <v>12</v>
      </c>
      <c r="C17" s="72"/>
      <c r="D17" s="72"/>
      <c r="E17" s="72"/>
      <c r="F17" s="73"/>
      <c r="G17" s="73"/>
      <c r="H17" s="73"/>
      <c r="I17" s="74"/>
    </row>
    <row r="18" spans="1:9" ht="15.75" thickBot="1" x14ac:dyDescent="0.3">
      <c r="A18" s="69"/>
      <c r="B18" s="75" t="s">
        <v>13</v>
      </c>
      <c r="C18" s="78" t="s">
        <v>14</v>
      </c>
      <c r="D18" s="79"/>
      <c r="E18" s="79"/>
      <c r="F18" s="79"/>
      <c r="G18" s="79"/>
      <c r="H18" s="79"/>
      <c r="I18" s="80"/>
    </row>
    <row r="19" spans="1:9" ht="48.75" thickBot="1" x14ac:dyDescent="0.3">
      <c r="A19" s="69"/>
      <c r="B19" s="76"/>
      <c r="C19" s="81" t="str">
        <f>CONCATENATE([1]Z_TARTALOMJEGYZÉK!$A$1,".  előtti forrás, kiadás")</f>
        <v>2020.  előtti forrás, kiadás</v>
      </c>
      <c r="D19" s="13" t="s">
        <v>15</v>
      </c>
      <c r="E19" s="13" t="s">
        <v>3</v>
      </c>
      <c r="F19" s="14" t="str">
        <f>CONCATENATE("Összes teljesítés ",[1]Z_TARTALOMJEGYZÉK!$A$1,". XII.31 -ig")</f>
        <v>Összes teljesítés 2020. XII.31 -ig</v>
      </c>
      <c r="G19" s="14" t="s">
        <v>15</v>
      </c>
      <c r="H19" s="14" t="s">
        <v>3</v>
      </c>
      <c r="I19" s="14" t="str">
        <f>CONCATENATE("Összes teljesítés ",[1]Z_TARTALOMJEGYZÉK!$A$1,". XII.31 -ig")</f>
        <v>Összes teljesítés 2020. XII.31 -ig</v>
      </c>
    </row>
    <row r="20" spans="1:9" ht="11.25" customHeight="1" thickBot="1" x14ac:dyDescent="0.3">
      <c r="A20" s="70"/>
      <c r="B20" s="77"/>
      <c r="C20" s="82"/>
      <c r="D20" s="83" t="str">
        <f>CONCATENATE([1]Z_TARTALOMJEGYZÉK!$A$1,". évi")</f>
        <v>2020. évi</v>
      </c>
      <c r="E20" s="84"/>
      <c r="F20" s="85"/>
      <c r="G20" s="83" t="str">
        <f>CONCATENATE([1]Z_TARTALOMJEGYZÉK!$A$1,". után")</f>
        <v>2020. után</v>
      </c>
      <c r="H20" s="86"/>
      <c r="I20" s="85"/>
    </row>
    <row r="21" spans="1:9" ht="15.75" thickBot="1" x14ac:dyDescent="0.3">
      <c r="A21" s="15" t="s">
        <v>16</v>
      </c>
      <c r="B21" s="16" t="s">
        <v>17</v>
      </c>
      <c r="C21" s="17" t="s">
        <v>18</v>
      </c>
      <c r="D21" s="18" t="s">
        <v>19</v>
      </c>
      <c r="E21" s="18" t="s">
        <v>20</v>
      </c>
      <c r="F21" s="17" t="s">
        <v>21</v>
      </c>
      <c r="G21" s="17" t="s">
        <v>22</v>
      </c>
      <c r="H21" s="17" t="s">
        <v>23</v>
      </c>
      <c r="I21" s="19" t="s">
        <v>24</v>
      </c>
    </row>
    <row r="22" spans="1:9" x14ac:dyDescent="0.25">
      <c r="A22" s="20" t="s">
        <v>25</v>
      </c>
      <c r="B22" s="21">
        <f t="shared" ref="B22:B27" si="0">C22+E22+H22</f>
        <v>0</v>
      </c>
      <c r="C22" s="22"/>
      <c r="D22" s="23"/>
      <c r="E22" s="23"/>
      <c r="F22" s="24"/>
      <c r="G22" s="23"/>
      <c r="H22" s="25"/>
      <c r="I22" s="26">
        <f t="shared" ref="I22:I27" si="1">C22+F22</f>
        <v>0</v>
      </c>
    </row>
    <row r="23" spans="1:9" x14ac:dyDescent="0.25">
      <c r="A23" s="27" t="s">
        <v>26</v>
      </c>
      <c r="B23" s="28">
        <f t="shared" si="0"/>
        <v>0</v>
      </c>
      <c r="C23" s="29"/>
      <c r="D23" s="29"/>
      <c r="E23" s="30"/>
      <c r="F23" s="31"/>
      <c r="G23" s="29"/>
      <c r="H23" s="30"/>
      <c r="I23" s="32">
        <f t="shared" si="1"/>
        <v>0</v>
      </c>
    </row>
    <row r="24" spans="1:9" x14ac:dyDescent="0.25">
      <c r="A24" s="33" t="s">
        <v>27</v>
      </c>
      <c r="B24" s="34">
        <v>69738700</v>
      </c>
      <c r="C24" s="30">
        <v>69738700</v>
      </c>
      <c r="D24" s="30"/>
      <c r="E24" s="30"/>
      <c r="F24" s="35"/>
      <c r="G24" s="30"/>
      <c r="H24" s="30"/>
      <c r="I24" s="32">
        <f t="shared" si="1"/>
        <v>69738700</v>
      </c>
    </row>
    <row r="25" spans="1:9" x14ac:dyDescent="0.25">
      <c r="A25" s="33" t="s">
        <v>28</v>
      </c>
      <c r="B25" s="36">
        <f t="shared" si="0"/>
        <v>0</v>
      </c>
      <c r="C25" s="30"/>
      <c r="D25" s="30"/>
      <c r="E25" s="30"/>
      <c r="F25" s="35"/>
      <c r="G25" s="30"/>
      <c r="H25" s="30"/>
      <c r="I25" s="32">
        <f t="shared" si="1"/>
        <v>0</v>
      </c>
    </row>
    <row r="26" spans="1:9" x14ac:dyDescent="0.25">
      <c r="A26" s="33" t="s">
        <v>29</v>
      </c>
      <c r="B26" s="36">
        <f t="shared" si="0"/>
        <v>0</v>
      </c>
      <c r="C26" s="30"/>
      <c r="D26" s="30"/>
      <c r="E26" s="30"/>
      <c r="F26" s="35"/>
      <c r="G26" s="30"/>
      <c r="H26" s="30"/>
      <c r="I26" s="32">
        <f t="shared" si="1"/>
        <v>0</v>
      </c>
    </row>
    <row r="27" spans="1:9" ht="15.75" thickBot="1" x14ac:dyDescent="0.3">
      <c r="A27" s="33" t="s">
        <v>30</v>
      </c>
      <c r="B27" s="36">
        <f t="shared" si="0"/>
        <v>0</v>
      </c>
      <c r="C27" s="30"/>
      <c r="D27" s="30"/>
      <c r="E27" s="30"/>
      <c r="F27" s="35"/>
      <c r="G27" s="30"/>
      <c r="H27" s="30"/>
      <c r="I27" s="32">
        <f t="shared" si="1"/>
        <v>0</v>
      </c>
    </row>
    <row r="28" spans="1:9" ht="15.75" thickBot="1" x14ac:dyDescent="0.3">
      <c r="A28" s="37" t="s">
        <v>31</v>
      </c>
      <c r="B28" s="38">
        <f t="shared" ref="B28:I28" si="2">B22+SUM(B24:B27)</f>
        <v>69738700</v>
      </c>
      <c r="C28" s="38">
        <f t="shared" si="2"/>
        <v>69738700</v>
      </c>
      <c r="D28" s="38">
        <f t="shared" si="2"/>
        <v>0</v>
      </c>
      <c r="E28" s="38">
        <f t="shared" si="2"/>
        <v>0</v>
      </c>
      <c r="F28" s="38">
        <f t="shared" si="2"/>
        <v>0</v>
      </c>
      <c r="G28" s="38">
        <f t="shared" si="2"/>
        <v>0</v>
      </c>
      <c r="H28" s="38">
        <f t="shared" si="2"/>
        <v>0</v>
      </c>
      <c r="I28" s="39">
        <f t="shared" si="2"/>
        <v>69738700</v>
      </c>
    </row>
    <row r="29" spans="1:9" x14ac:dyDescent="0.25">
      <c r="A29" s="40" t="s">
        <v>32</v>
      </c>
      <c r="B29" s="21">
        <f>C29+E29+H29</f>
        <v>29057637</v>
      </c>
      <c r="C29" s="23">
        <v>21971406</v>
      </c>
      <c r="D29" s="23"/>
      <c r="E29" s="23">
        <v>4902950</v>
      </c>
      <c r="F29" s="23">
        <v>4902950</v>
      </c>
      <c r="G29" s="23">
        <v>2183281</v>
      </c>
      <c r="H29" s="23">
        <v>2183281</v>
      </c>
      <c r="I29" s="26">
        <f>C29+F29</f>
        <v>26874356</v>
      </c>
    </row>
    <row r="30" spans="1:9" x14ac:dyDescent="0.25">
      <c r="A30" s="41" t="s">
        <v>33</v>
      </c>
      <c r="B30" s="36">
        <f>C30+E30+H30</f>
        <v>0</v>
      </c>
      <c r="C30" s="30"/>
      <c r="D30" s="30"/>
      <c r="E30" s="30"/>
      <c r="F30" s="30"/>
      <c r="G30" s="30"/>
      <c r="H30" s="30"/>
      <c r="I30" s="32">
        <f>C30+F30</f>
        <v>0</v>
      </c>
    </row>
    <row r="31" spans="1:9" x14ac:dyDescent="0.25">
      <c r="A31" s="41" t="s">
        <v>34</v>
      </c>
      <c r="B31" s="36">
        <f>C31+E31+H31</f>
        <v>40681063</v>
      </c>
      <c r="C31" s="30">
        <v>20501828</v>
      </c>
      <c r="D31" s="30"/>
      <c r="E31" s="30">
        <v>20179235</v>
      </c>
      <c r="F31" s="30">
        <v>20179235</v>
      </c>
      <c r="G31" s="30"/>
      <c r="H31" s="30"/>
      <c r="I31" s="32">
        <f>C31+F31</f>
        <v>40681063</v>
      </c>
    </row>
    <row r="32" spans="1:9" x14ac:dyDescent="0.25">
      <c r="A32" s="41" t="s">
        <v>35</v>
      </c>
      <c r="B32" s="36">
        <f>C32+E32+H32</f>
        <v>0</v>
      </c>
      <c r="C32" s="30"/>
      <c r="D32" s="30"/>
      <c r="E32" s="30"/>
      <c r="F32" s="30"/>
      <c r="G32" s="30"/>
      <c r="H32" s="30"/>
      <c r="I32" s="32">
        <f>C32+F32</f>
        <v>0</v>
      </c>
    </row>
    <row r="33" spans="1:9" ht="15.75" thickBot="1" x14ac:dyDescent="0.3">
      <c r="A33" s="42"/>
      <c r="B33" s="43">
        <f>C33+E33+H33</f>
        <v>0</v>
      </c>
      <c r="C33" s="44"/>
      <c r="D33" s="44"/>
      <c r="E33" s="30"/>
      <c r="F33" s="44"/>
      <c r="G33" s="44"/>
      <c r="H33" s="30"/>
      <c r="I33" s="45">
        <f>C33+F33</f>
        <v>0</v>
      </c>
    </row>
    <row r="34" spans="1:9" ht="15.75" thickBot="1" x14ac:dyDescent="0.3">
      <c r="A34" s="46" t="s">
        <v>36</v>
      </c>
      <c r="B34" s="38">
        <f t="shared" ref="B34:I34" si="3">SUM(B29:B33)</f>
        <v>69738700</v>
      </c>
      <c r="C34" s="38">
        <f t="shared" si="3"/>
        <v>42473234</v>
      </c>
      <c r="D34" s="38">
        <f t="shared" si="3"/>
        <v>0</v>
      </c>
      <c r="E34" s="38">
        <f t="shared" si="3"/>
        <v>25082185</v>
      </c>
      <c r="F34" s="38">
        <f t="shared" si="3"/>
        <v>25082185</v>
      </c>
      <c r="G34" s="38">
        <f t="shared" si="3"/>
        <v>2183281</v>
      </c>
      <c r="H34" s="38">
        <f t="shared" si="3"/>
        <v>2183281</v>
      </c>
      <c r="I34" s="39">
        <f t="shared" si="3"/>
        <v>67555419</v>
      </c>
    </row>
    <row r="35" spans="1:9" x14ac:dyDescent="0.25">
      <c r="A35" s="87" t="s">
        <v>37</v>
      </c>
      <c r="B35" s="87"/>
      <c r="C35" s="87"/>
      <c r="D35" s="87"/>
      <c r="E35" s="87"/>
      <c r="F35" s="87"/>
      <c r="G35" s="87"/>
      <c r="H35" s="87"/>
      <c r="I35" s="87"/>
    </row>
    <row r="36" spans="1:9" x14ac:dyDescent="0.25">
      <c r="A36" s="47"/>
      <c r="B36" s="47"/>
      <c r="C36" s="47"/>
      <c r="D36" s="47"/>
      <c r="E36" s="47"/>
      <c r="F36" s="47"/>
      <c r="G36" s="47"/>
      <c r="H36" s="47"/>
      <c r="I36" s="47"/>
    </row>
    <row r="37" spans="1:9" x14ac:dyDescent="0.25">
      <c r="A37" s="47"/>
      <c r="B37" s="47"/>
      <c r="C37" s="47"/>
      <c r="D37" s="47"/>
      <c r="E37" s="47"/>
      <c r="F37" s="47"/>
      <c r="G37" s="47"/>
      <c r="H37" s="47"/>
      <c r="I37" s="47"/>
    </row>
    <row r="38" spans="1:9" x14ac:dyDescent="0.25">
      <c r="A38" s="47"/>
      <c r="B38" s="47"/>
      <c r="C38" s="47"/>
      <c r="D38" s="47"/>
      <c r="E38" s="47"/>
      <c r="F38" s="47"/>
      <c r="G38" s="47"/>
      <c r="H38" s="47"/>
      <c r="I38" s="47"/>
    </row>
    <row r="39" spans="1:9" x14ac:dyDescent="0.25">
      <c r="A39" s="47"/>
      <c r="B39" s="47"/>
      <c r="C39" s="47"/>
      <c r="D39" s="47"/>
      <c r="E39" s="47"/>
      <c r="F39" s="47"/>
      <c r="G39" s="47"/>
      <c r="H39" s="47"/>
      <c r="I39" s="47"/>
    </row>
    <row r="40" spans="1:9" x14ac:dyDescent="0.25">
      <c r="A40" s="47"/>
      <c r="B40" s="47"/>
      <c r="C40" s="47"/>
      <c r="D40" s="47"/>
      <c r="E40" s="47"/>
      <c r="F40" s="47"/>
      <c r="G40" s="47"/>
      <c r="H40" s="47"/>
      <c r="I40" s="47"/>
    </row>
    <row r="41" spans="1:9" ht="14.25" customHeight="1" x14ac:dyDescent="0.25">
      <c r="A41" s="66" t="s">
        <v>38</v>
      </c>
      <c r="B41" s="66"/>
      <c r="C41" s="67" t="s">
        <v>39</v>
      </c>
      <c r="D41" s="67"/>
      <c r="E41" s="67"/>
      <c r="F41" s="67"/>
      <c r="G41" s="67"/>
      <c r="H41" s="67"/>
      <c r="I41" s="67"/>
    </row>
    <row r="42" spans="1:9" ht="15.75" thickBot="1" x14ac:dyDescent="0.3">
      <c r="A42" s="12"/>
      <c r="B42" s="12"/>
      <c r="C42" s="12"/>
      <c r="D42" s="12"/>
      <c r="E42" s="12"/>
      <c r="F42" s="12"/>
      <c r="G42" s="12"/>
      <c r="H42" s="48" t="s">
        <v>10</v>
      </c>
      <c r="I42" s="48"/>
    </row>
    <row r="43" spans="1:9" ht="13.5" customHeight="1" thickBot="1" x14ac:dyDescent="0.3">
      <c r="A43" s="68" t="s">
        <v>11</v>
      </c>
      <c r="B43" s="71" t="s">
        <v>12</v>
      </c>
      <c r="C43" s="72"/>
      <c r="D43" s="72"/>
      <c r="E43" s="72"/>
      <c r="F43" s="73"/>
      <c r="G43" s="73"/>
      <c r="H43" s="73"/>
      <c r="I43" s="74"/>
    </row>
    <row r="44" spans="1:9" ht="13.5" customHeight="1" thickBot="1" x14ac:dyDescent="0.3">
      <c r="A44" s="69"/>
      <c r="B44" s="75" t="str">
        <f>B18</f>
        <v>Módosítás utáni összes forrás, kiadás</v>
      </c>
      <c r="C44" s="78" t="s">
        <v>14</v>
      </c>
      <c r="D44" s="79"/>
      <c r="E44" s="79"/>
      <c r="F44" s="79"/>
      <c r="G44" s="79"/>
      <c r="H44" s="79"/>
      <c r="I44" s="80"/>
    </row>
    <row r="45" spans="1:9" ht="48.75" thickBot="1" x14ac:dyDescent="0.3">
      <c r="A45" s="69"/>
      <c r="B45" s="76"/>
      <c r="C45" s="81" t="str">
        <f>CONCATENATE([1]Z_TARTALOMJEGYZÉK!$A$1,".  előtti forrás, kiadás")</f>
        <v>2020.  előtti forrás, kiadás</v>
      </c>
      <c r="D45" s="13" t="s">
        <v>15</v>
      </c>
      <c r="E45" s="13" t="s">
        <v>3</v>
      </c>
      <c r="F45" s="14" t="str">
        <f>CONCATENATE("Összes teljesítés ",[1]Z_TARTALOMJEGYZÉK!$A$1,". XII.31 -ig")</f>
        <v>Összes teljesítés 2020. XII.31 -ig</v>
      </c>
      <c r="G45" s="14" t="s">
        <v>15</v>
      </c>
      <c r="H45" s="14" t="s">
        <v>3</v>
      </c>
      <c r="I45" s="14" t="str">
        <f>CONCATENATE("Összes teljesítés ",[1]Z_TARTALOMJEGYZÉK!$A$1,". XII.31 -ig")</f>
        <v>Összes teljesítés 2020. XII.31 -ig</v>
      </c>
    </row>
    <row r="46" spans="1:9" ht="15.75" thickBot="1" x14ac:dyDescent="0.3">
      <c r="A46" s="70"/>
      <c r="B46" s="77"/>
      <c r="C46" s="82"/>
      <c r="D46" s="83" t="str">
        <f>CONCATENATE([1]Z_TARTALOMJEGYZÉK!$A$1,". évi")</f>
        <v>2020. évi</v>
      </c>
      <c r="E46" s="84"/>
      <c r="F46" s="85"/>
      <c r="G46" s="83" t="str">
        <f>CONCATENATE([1]Z_TARTALOMJEGYZÉK!$A$1,". után")</f>
        <v>2020. után</v>
      </c>
      <c r="H46" s="86"/>
      <c r="I46" s="85"/>
    </row>
    <row r="47" spans="1:9" ht="15.75" thickBot="1" x14ac:dyDescent="0.3">
      <c r="A47" s="15" t="s">
        <v>16</v>
      </c>
      <c r="B47" s="16" t="s">
        <v>17</v>
      </c>
      <c r="C47" s="17" t="s">
        <v>18</v>
      </c>
      <c r="D47" s="18" t="s">
        <v>19</v>
      </c>
      <c r="E47" s="18" t="s">
        <v>20</v>
      </c>
      <c r="F47" s="17" t="s">
        <v>21</v>
      </c>
      <c r="G47" s="17" t="s">
        <v>22</v>
      </c>
      <c r="H47" s="17" t="s">
        <v>23</v>
      </c>
      <c r="I47" s="19" t="s">
        <v>24</v>
      </c>
    </row>
    <row r="48" spans="1:9" x14ac:dyDescent="0.25">
      <c r="A48" s="20" t="s">
        <v>25</v>
      </c>
      <c r="B48" s="21">
        <f t="shared" ref="B48:B53" si="4">C48+E48+H48</f>
        <v>0</v>
      </c>
      <c r="C48" s="22"/>
      <c r="D48" s="23"/>
      <c r="E48" s="23"/>
      <c r="F48" s="24"/>
      <c r="G48" s="23"/>
      <c r="H48" s="25"/>
      <c r="I48" s="26">
        <f t="shared" ref="I48:I53" si="5">C48+F48</f>
        <v>0</v>
      </c>
    </row>
    <row r="49" spans="1:9" x14ac:dyDescent="0.25">
      <c r="A49" s="27" t="s">
        <v>26</v>
      </c>
      <c r="B49" s="28">
        <f t="shared" si="4"/>
        <v>0</v>
      </c>
      <c r="C49" s="29"/>
      <c r="D49" s="29"/>
      <c r="E49" s="30"/>
      <c r="F49" s="31"/>
      <c r="G49" s="29"/>
      <c r="H49" s="30"/>
      <c r="I49" s="32">
        <f t="shared" si="5"/>
        <v>0</v>
      </c>
    </row>
    <row r="50" spans="1:9" x14ac:dyDescent="0.25">
      <c r="A50" s="33" t="s">
        <v>27</v>
      </c>
      <c r="B50" s="36">
        <v>96447895</v>
      </c>
      <c r="C50" s="30">
        <v>50500000</v>
      </c>
      <c r="D50" s="30"/>
      <c r="E50" s="30"/>
      <c r="F50" s="35">
        <v>13713449</v>
      </c>
      <c r="G50" s="30">
        <v>32234446</v>
      </c>
      <c r="H50" s="30"/>
      <c r="I50" s="32">
        <f t="shared" si="5"/>
        <v>64213449</v>
      </c>
    </row>
    <row r="51" spans="1:9" x14ac:dyDescent="0.25">
      <c r="A51" s="33" t="s">
        <v>28</v>
      </c>
      <c r="B51" s="36">
        <f t="shared" si="4"/>
        <v>0</v>
      </c>
      <c r="C51" s="30"/>
      <c r="D51" s="30"/>
      <c r="E51" s="30"/>
      <c r="F51" s="35"/>
      <c r="G51" s="30"/>
      <c r="H51" s="30"/>
      <c r="I51" s="32">
        <f t="shared" si="5"/>
        <v>0</v>
      </c>
    </row>
    <row r="52" spans="1:9" x14ac:dyDescent="0.25">
      <c r="A52" s="33" t="s">
        <v>29</v>
      </c>
      <c r="B52" s="36">
        <f t="shared" si="4"/>
        <v>0</v>
      </c>
      <c r="C52" s="30"/>
      <c r="D52" s="30"/>
      <c r="E52" s="30"/>
      <c r="F52" s="35"/>
      <c r="G52" s="30"/>
      <c r="H52" s="30"/>
      <c r="I52" s="32">
        <f t="shared" si="5"/>
        <v>0</v>
      </c>
    </row>
    <row r="53" spans="1:9" ht="15.75" thickBot="1" x14ac:dyDescent="0.3">
      <c r="A53" s="33" t="s">
        <v>30</v>
      </c>
      <c r="B53" s="36">
        <f t="shared" si="4"/>
        <v>0</v>
      </c>
      <c r="C53" s="30"/>
      <c r="D53" s="30"/>
      <c r="E53" s="30"/>
      <c r="F53" s="35"/>
      <c r="G53" s="30"/>
      <c r="H53" s="30"/>
      <c r="I53" s="32">
        <f t="shared" si="5"/>
        <v>0</v>
      </c>
    </row>
    <row r="54" spans="1:9" ht="15.75" thickBot="1" x14ac:dyDescent="0.3">
      <c r="A54" s="37" t="s">
        <v>31</v>
      </c>
      <c r="B54" s="38">
        <f t="shared" ref="B54:I54" si="6">B48+SUM(B50:B53)</f>
        <v>96447895</v>
      </c>
      <c r="C54" s="38">
        <f t="shared" si="6"/>
        <v>50500000</v>
      </c>
      <c r="D54" s="38">
        <f t="shared" si="6"/>
        <v>0</v>
      </c>
      <c r="E54" s="38">
        <f t="shared" si="6"/>
        <v>0</v>
      </c>
      <c r="F54" s="38">
        <f t="shared" si="6"/>
        <v>13713449</v>
      </c>
      <c r="G54" s="38">
        <f t="shared" si="6"/>
        <v>32234446</v>
      </c>
      <c r="H54" s="38">
        <f t="shared" si="6"/>
        <v>0</v>
      </c>
      <c r="I54" s="39">
        <f t="shared" si="6"/>
        <v>64213449</v>
      </c>
    </row>
    <row r="55" spans="1:9" x14ac:dyDescent="0.25">
      <c r="A55" s="40" t="s">
        <v>32</v>
      </c>
      <c r="B55" s="21">
        <f>C55+E55+H55</f>
        <v>51067910</v>
      </c>
      <c r="C55" s="23">
        <v>22869803</v>
      </c>
      <c r="D55" s="23"/>
      <c r="E55" s="23">
        <v>28198107</v>
      </c>
      <c r="F55" s="23">
        <v>28198107</v>
      </c>
      <c r="G55" s="23"/>
      <c r="H55" s="23"/>
      <c r="I55" s="26">
        <f>C55+F55</f>
        <v>51067910</v>
      </c>
    </row>
    <row r="56" spans="1:9" x14ac:dyDescent="0.25">
      <c r="A56" s="41" t="s">
        <v>33</v>
      </c>
      <c r="B56" s="36">
        <f>C56+E56+H56</f>
        <v>0</v>
      </c>
      <c r="C56" s="30"/>
      <c r="D56" s="30"/>
      <c r="E56" s="30"/>
      <c r="F56" s="30"/>
      <c r="G56" s="30"/>
      <c r="H56" s="30"/>
      <c r="I56" s="32">
        <f>C56+F56</f>
        <v>0</v>
      </c>
    </row>
    <row r="57" spans="1:9" x14ac:dyDescent="0.25">
      <c r="A57" s="41" t="s">
        <v>34</v>
      </c>
      <c r="B57" s="36">
        <f>C57+E57+H57</f>
        <v>45379985</v>
      </c>
      <c r="C57" s="30">
        <v>19118752</v>
      </c>
      <c r="D57" s="30"/>
      <c r="E57" s="30">
        <v>16972428</v>
      </c>
      <c r="F57" s="30">
        <v>16972428</v>
      </c>
      <c r="G57" s="30">
        <v>9288805</v>
      </c>
      <c r="H57" s="30">
        <v>9288805</v>
      </c>
      <c r="I57" s="32">
        <f>C57+F57</f>
        <v>36091180</v>
      </c>
    </row>
    <row r="58" spans="1:9" x14ac:dyDescent="0.25">
      <c r="A58" s="41" t="s">
        <v>35</v>
      </c>
      <c r="B58" s="36">
        <f>C58+E58+H58</f>
        <v>0</v>
      </c>
      <c r="C58" s="30"/>
      <c r="D58" s="30"/>
      <c r="E58" s="30"/>
      <c r="F58" s="30"/>
      <c r="G58" s="30"/>
      <c r="H58" s="30"/>
      <c r="I58" s="32">
        <f>C58+F58</f>
        <v>0</v>
      </c>
    </row>
    <row r="59" spans="1:9" ht="15.75" thickBot="1" x14ac:dyDescent="0.3">
      <c r="A59" s="42"/>
      <c r="B59" s="43">
        <f>C59+E59+H59</f>
        <v>0</v>
      </c>
      <c r="C59" s="44"/>
      <c r="D59" s="44"/>
      <c r="E59" s="30"/>
      <c r="F59" s="44"/>
      <c r="G59" s="44"/>
      <c r="H59" s="30"/>
      <c r="I59" s="45">
        <f>C59+F59</f>
        <v>0</v>
      </c>
    </row>
    <row r="60" spans="1:9" ht="15.75" thickBot="1" x14ac:dyDescent="0.3">
      <c r="A60" s="46" t="s">
        <v>36</v>
      </c>
      <c r="B60" s="38">
        <f t="shared" ref="B60:I60" si="7">SUM(B55:B59)</f>
        <v>96447895</v>
      </c>
      <c r="C60" s="38">
        <f t="shared" si="7"/>
        <v>41988555</v>
      </c>
      <c r="D60" s="38">
        <f t="shared" si="7"/>
        <v>0</v>
      </c>
      <c r="E60" s="38">
        <f t="shared" si="7"/>
        <v>45170535</v>
      </c>
      <c r="F60" s="38">
        <f t="shared" si="7"/>
        <v>45170535</v>
      </c>
      <c r="G60" s="38">
        <f t="shared" si="7"/>
        <v>9288805</v>
      </c>
      <c r="H60" s="38">
        <f t="shared" si="7"/>
        <v>9288805</v>
      </c>
      <c r="I60" s="39">
        <f t="shared" si="7"/>
        <v>87159090</v>
      </c>
    </row>
    <row r="63" spans="1:9" ht="14.25" customHeight="1" x14ac:dyDescent="0.25">
      <c r="A63" s="66" t="s">
        <v>38</v>
      </c>
      <c r="B63" s="66"/>
      <c r="C63" s="67" t="s">
        <v>40</v>
      </c>
      <c r="D63" s="67"/>
      <c r="E63" s="67"/>
      <c r="F63" s="67"/>
      <c r="G63" s="67"/>
      <c r="H63" s="67"/>
      <c r="I63" s="67"/>
    </row>
    <row r="64" spans="1:9" ht="15.75" thickBot="1" x14ac:dyDescent="0.3">
      <c r="A64" s="12"/>
      <c r="B64" s="12"/>
      <c r="C64" s="12"/>
      <c r="D64" s="12"/>
      <c r="E64" s="12"/>
      <c r="F64" s="12"/>
      <c r="G64" s="12"/>
      <c r="H64" s="48" t="s">
        <v>10</v>
      </c>
      <c r="I64" s="48"/>
    </row>
    <row r="65" spans="1:9" ht="13.5" customHeight="1" thickBot="1" x14ac:dyDescent="0.3">
      <c r="A65" s="68" t="s">
        <v>11</v>
      </c>
      <c r="B65" s="71" t="s">
        <v>12</v>
      </c>
      <c r="C65" s="72"/>
      <c r="D65" s="72"/>
      <c r="E65" s="72"/>
      <c r="F65" s="73"/>
      <c r="G65" s="73"/>
      <c r="H65" s="73"/>
      <c r="I65" s="74"/>
    </row>
    <row r="66" spans="1:9" ht="13.5" customHeight="1" thickBot="1" x14ac:dyDescent="0.3">
      <c r="A66" s="69"/>
      <c r="B66" s="75" t="str">
        <f>B44</f>
        <v>Módosítás utáni összes forrás, kiadás</v>
      </c>
      <c r="C66" s="78" t="s">
        <v>14</v>
      </c>
      <c r="D66" s="79"/>
      <c r="E66" s="79"/>
      <c r="F66" s="79"/>
      <c r="G66" s="79"/>
      <c r="H66" s="79"/>
      <c r="I66" s="80"/>
    </row>
    <row r="67" spans="1:9" ht="48.75" customHeight="1" thickBot="1" x14ac:dyDescent="0.3">
      <c r="A67" s="69"/>
      <c r="B67" s="76"/>
      <c r="C67" s="81" t="str">
        <f>CONCATENATE([1]Z_TARTALOMJEGYZÉK!$A$1,".  előtti forrás, kiadás")</f>
        <v>2020.  előtti forrás, kiadás</v>
      </c>
      <c r="D67" s="13" t="s">
        <v>15</v>
      </c>
      <c r="E67" s="13" t="s">
        <v>3</v>
      </c>
      <c r="F67" s="14" t="str">
        <f>CONCATENATE("Összes teljesítés ",[1]Z_TARTALOMJEGYZÉK!$A$1,". XII.31 -ig")</f>
        <v>Összes teljesítés 2020. XII.31 -ig</v>
      </c>
      <c r="G67" s="14" t="s">
        <v>15</v>
      </c>
      <c r="H67" s="14" t="s">
        <v>3</v>
      </c>
      <c r="I67" s="14" t="str">
        <f>CONCATENATE("Összes teljesítés ",[1]Z_TARTALOMJEGYZÉK!$A$1,". XII.31 -ig")</f>
        <v>Összes teljesítés 2020. XII.31 -ig</v>
      </c>
    </row>
    <row r="68" spans="1:9" ht="15.75" thickBot="1" x14ac:dyDescent="0.3">
      <c r="A68" s="70"/>
      <c r="B68" s="77"/>
      <c r="C68" s="82"/>
      <c r="D68" s="83" t="str">
        <f>CONCATENATE([1]Z_TARTALOMJEGYZÉK!$A$1,". évi")</f>
        <v>2020. évi</v>
      </c>
      <c r="E68" s="84"/>
      <c r="F68" s="85"/>
      <c r="G68" s="83" t="str">
        <f>CONCATENATE([1]Z_TARTALOMJEGYZÉK!$A$1,". után")</f>
        <v>2020. után</v>
      </c>
      <c r="H68" s="86"/>
      <c r="I68" s="85"/>
    </row>
    <row r="69" spans="1:9" ht="15.75" thickBot="1" x14ac:dyDescent="0.3">
      <c r="A69" s="15" t="s">
        <v>16</v>
      </c>
      <c r="B69" s="16" t="s">
        <v>17</v>
      </c>
      <c r="C69" s="17" t="s">
        <v>18</v>
      </c>
      <c r="D69" s="18" t="s">
        <v>19</v>
      </c>
      <c r="E69" s="18" t="s">
        <v>20</v>
      </c>
      <c r="F69" s="17" t="s">
        <v>21</v>
      </c>
      <c r="G69" s="17" t="s">
        <v>22</v>
      </c>
      <c r="H69" s="17" t="s">
        <v>23</v>
      </c>
      <c r="I69" s="19" t="s">
        <v>24</v>
      </c>
    </row>
    <row r="70" spans="1:9" x14ac:dyDescent="0.25">
      <c r="A70" s="20" t="s">
        <v>25</v>
      </c>
      <c r="B70" s="21">
        <f t="shared" ref="B70:B75" si="8">C70+E70+H70</f>
        <v>0</v>
      </c>
      <c r="C70" s="22"/>
      <c r="D70" s="23"/>
      <c r="E70" s="23"/>
      <c r="F70" s="24"/>
      <c r="G70" s="23"/>
      <c r="H70" s="25"/>
      <c r="I70" s="26">
        <f t="shared" ref="I70:I75" si="9">C70+F70</f>
        <v>0</v>
      </c>
    </row>
    <row r="71" spans="1:9" x14ac:dyDescent="0.25">
      <c r="A71" s="27" t="s">
        <v>26</v>
      </c>
      <c r="B71" s="28">
        <f t="shared" si="8"/>
        <v>0</v>
      </c>
      <c r="C71" s="29"/>
      <c r="D71" s="29"/>
      <c r="E71" s="30"/>
      <c r="F71" s="31"/>
      <c r="G71" s="29"/>
      <c r="H71" s="30"/>
      <c r="I71" s="32">
        <f t="shared" si="9"/>
        <v>0</v>
      </c>
    </row>
    <row r="72" spans="1:9" x14ac:dyDescent="0.25">
      <c r="A72" s="33" t="s">
        <v>27</v>
      </c>
      <c r="B72" s="36">
        <v>15148700</v>
      </c>
      <c r="C72" s="30">
        <v>15148700</v>
      </c>
      <c r="D72" s="30"/>
      <c r="E72" s="30"/>
      <c r="F72" s="35"/>
      <c r="G72" s="30"/>
      <c r="H72" s="30"/>
      <c r="I72" s="32">
        <f t="shared" si="9"/>
        <v>15148700</v>
      </c>
    </row>
    <row r="73" spans="1:9" x14ac:dyDescent="0.25">
      <c r="A73" s="33" t="s">
        <v>28</v>
      </c>
      <c r="B73" s="36">
        <f t="shared" si="8"/>
        <v>0</v>
      </c>
      <c r="C73" s="30"/>
      <c r="D73" s="30"/>
      <c r="E73" s="30"/>
      <c r="F73" s="35"/>
      <c r="G73" s="30"/>
      <c r="H73" s="30"/>
      <c r="I73" s="32">
        <f t="shared" si="9"/>
        <v>0</v>
      </c>
    </row>
    <row r="74" spans="1:9" x14ac:dyDescent="0.25">
      <c r="A74" s="33" t="s">
        <v>29</v>
      </c>
      <c r="B74" s="36">
        <f t="shared" si="8"/>
        <v>0</v>
      </c>
      <c r="C74" s="30"/>
      <c r="D74" s="30"/>
      <c r="E74" s="30"/>
      <c r="F74" s="35"/>
      <c r="G74" s="30"/>
      <c r="H74" s="30"/>
      <c r="I74" s="32">
        <f t="shared" si="9"/>
        <v>0</v>
      </c>
    </row>
    <row r="75" spans="1:9" ht="15.75" thickBot="1" x14ac:dyDescent="0.3">
      <c r="A75" s="33" t="s">
        <v>30</v>
      </c>
      <c r="B75" s="36">
        <f t="shared" si="8"/>
        <v>0</v>
      </c>
      <c r="C75" s="30"/>
      <c r="D75" s="30"/>
      <c r="E75" s="30"/>
      <c r="F75" s="35"/>
      <c r="G75" s="30"/>
      <c r="H75" s="30"/>
      <c r="I75" s="32">
        <f t="shared" si="9"/>
        <v>0</v>
      </c>
    </row>
    <row r="76" spans="1:9" ht="15.75" thickBot="1" x14ac:dyDescent="0.3">
      <c r="A76" s="37" t="s">
        <v>31</v>
      </c>
      <c r="B76" s="38">
        <f t="shared" ref="B76:I76" si="10">B70+SUM(B72:B75)</f>
        <v>15148700</v>
      </c>
      <c r="C76" s="38">
        <f t="shared" si="10"/>
        <v>15148700</v>
      </c>
      <c r="D76" s="38">
        <f t="shared" si="10"/>
        <v>0</v>
      </c>
      <c r="E76" s="38">
        <f t="shared" si="10"/>
        <v>0</v>
      </c>
      <c r="F76" s="38">
        <f t="shared" si="10"/>
        <v>0</v>
      </c>
      <c r="G76" s="38">
        <f t="shared" si="10"/>
        <v>0</v>
      </c>
      <c r="H76" s="38">
        <f t="shared" si="10"/>
        <v>0</v>
      </c>
      <c r="I76" s="39">
        <f t="shared" si="10"/>
        <v>15148700</v>
      </c>
    </row>
    <row r="77" spans="1:9" x14ac:dyDescent="0.25">
      <c r="A77" s="40" t="s">
        <v>32</v>
      </c>
      <c r="B77" s="21">
        <f>C77+E77+H77</f>
        <v>9394112</v>
      </c>
      <c r="C77" s="23">
        <v>3650895</v>
      </c>
      <c r="D77" s="23"/>
      <c r="E77" s="23">
        <v>2815292</v>
      </c>
      <c r="F77" s="23">
        <v>2815292</v>
      </c>
      <c r="G77" s="23"/>
      <c r="H77" s="23">
        <v>2927925</v>
      </c>
      <c r="I77" s="26">
        <f>C77+F77</f>
        <v>6466187</v>
      </c>
    </row>
    <row r="78" spans="1:9" x14ac:dyDescent="0.25">
      <c r="A78" s="41" t="s">
        <v>33</v>
      </c>
      <c r="B78" s="36">
        <f>C78+E78+H78</f>
        <v>0</v>
      </c>
      <c r="C78" s="30"/>
      <c r="D78" s="30"/>
      <c r="E78" s="30"/>
      <c r="F78" s="30"/>
      <c r="G78" s="30"/>
      <c r="H78" s="30"/>
      <c r="I78" s="32">
        <f>C78+F78</f>
        <v>0</v>
      </c>
    </row>
    <row r="79" spans="1:9" x14ac:dyDescent="0.25">
      <c r="A79" s="41" t="s">
        <v>34</v>
      </c>
      <c r="B79" s="36">
        <f>C79+E79+H79</f>
        <v>5754588</v>
      </c>
      <c r="C79" s="30">
        <v>317957</v>
      </c>
      <c r="D79" s="30"/>
      <c r="E79" s="30">
        <v>1873350</v>
      </c>
      <c r="F79" s="30">
        <v>1873350</v>
      </c>
      <c r="G79" s="30"/>
      <c r="H79" s="30">
        <v>3563281</v>
      </c>
      <c r="I79" s="32">
        <f>C79+F79</f>
        <v>2191307</v>
      </c>
    </row>
    <row r="80" spans="1:9" x14ac:dyDescent="0.25">
      <c r="A80" s="41" t="s">
        <v>35</v>
      </c>
      <c r="B80" s="36">
        <f>C80+E80+H80</f>
        <v>0</v>
      </c>
      <c r="C80" s="30"/>
      <c r="D80" s="30"/>
      <c r="E80" s="30"/>
      <c r="F80" s="30"/>
      <c r="G80" s="30"/>
      <c r="H80" s="30"/>
      <c r="I80" s="32">
        <f>C80+F80</f>
        <v>0</v>
      </c>
    </row>
    <row r="81" spans="1:9" ht="15.75" thickBot="1" x14ac:dyDescent="0.3">
      <c r="A81" s="42"/>
      <c r="B81" s="43">
        <f>C81+E81+H81</f>
        <v>0</v>
      </c>
      <c r="C81" s="44"/>
      <c r="D81" s="44"/>
      <c r="E81" s="30"/>
      <c r="F81" s="44"/>
      <c r="G81" s="44"/>
      <c r="H81" s="30"/>
      <c r="I81" s="45">
        <f>C81+F81</f>
        <v>0</v>
      </c>
    </row>
    <row r="82" spans="1:9" ht="15.75" thickBot="1" x14ac:dyDescent="0.3">
      <c r="A82" s="46" t="s">
        <v>36</v>
      </c>
      <c r="B82" s="38">
        <f t="shared" ref="B82:I82" si="11">SUM(B77:B81)</f>
        <v>15148700</v>
      </c>
      <c r="C82" s="38">
        <f t="shared" si="11"/>
        <v>3968852</v>
      </c>
      <c r="D82" s="38">
        <f t="shared" si="11"/>
        <v>0</v>
      </c>
      <c r="E82" s="38">
        <f t="shared" si="11"/>
        <v>4688642</v>
      </c>
      <c r="F82" s="38">
        <f t="shared" si="11"/>
        <v>4688642</v>
      </c>
      <c r="G82" s="38">
        <f t="shared" si="11"/>
        <v>0</v>
      </c>
      <c r="H82" s="38">
        <f t="shared" si="11"/>
        <v>6491206</v>
      </c>
      <c r="I82" s="39">
        <f t="shared" si="11"/>
        <v>8657494</v>
      </c>
    </row>
    <row r="87" spans="1:9" ht="14.25" customHeight="1" x14ac:dyDescent="0.25">
      <c r="A87" s="66" t="s">
        <v>38</v>
      </c>
      <c r="B87" s="66"/>
      <c r="C87" s="67" t="s">
        <v>41</v>
      </c>
      <c r="D87" s="67"/>
      <c r="E87" s="67"/>
      <c r="F87" s="67"/>
      <c r="G87" s="67"/>
      <c r="H87" s="67"/>
      <c r="I87" s="67"/>
    </row>
    <row r="88" spans="1:9" ht="15.75" thickBot="1" x14ac:dyDescent="0.3">
      <c r="A88" s="12"/>
      <c r="B88" s="12"/>
      <c r="C88" s="12"/>
      <c r="D88" s="12"/>
      <c r="E88" s="12"/>
      <c r="F88" s="12"/>
      <c r="G88" s="12"/>
      <c r="H88" s="48" t="s">
        <v>10</v>
      </c>
      <c r="I88" s="48"/>
    </row>
    <row r="89" spans="1:9" ht="13.5" customHeight="1" thickBot="1" x14ac:dyDescent="0.3">
      <c r="A89" s="68" t="s">
        <v>11</v>
      </c>
      <c r="B89" s="71" t="s">
        <v>12</v>
      </c>
      <c r="C89" s="72"/>
      <c r="D89" s="72"/>
      <c r="E89" s="72"/>
      <c r="F89" s="73"/>
      <c r="G89" s="73"/>
      <c r="H89" s="73"/>
      <c r="I89" s="74"/>
    </row>
    <row r="90" spans="1:9" ht="13.5" customHeight="1" thickBot="1" x14ac:dyDescent="0.3">
      <c r="A90" s="69"/>
      <c r="B90" s="75" t="str">
        <f>B66</f>
        <v>Módosítás utáni összes forrás, kiadás</v>
      </c>
      <c r="C90" s="78" t="s">
        <v>14</v>
      </c>
      <c r="D90" s="79"/>
      <c r="E90" s="79"/>
      <c r="F90" s="79"/>
      <c r="G90" s="79"/>
      <c r="H90" s="79"/>
      <c r="I90" s="80"/>
    </row>
    <row r="91" spans="1:9" ht="48.75" thickBot="1" x14ac:dyDescent="0.3">
      <c r="A91" s="69"/>
      <c r="B91" s="76"/>
      <c r="C91" s="81" t="str">
        <f>CONCATENATE([1]Z_TARTALOMJEGYZÉK!$A$1,".  előtti forrás, kiadás")</f>
        <v>2020.  előtti forrás, kiadás</v>
      </c>
      <c r="D91" s="13" t="s">
        <v>15</v>
      </c>
      <c r="E91" s="13" t="s">
        <v>3</v>
      </c>
      <c r="F91" s="14" t="str">
        <f>CONCATENATE("Összes teljesítés ",[1]Z_TARTALOMJEGYZÉK!$A$1,". XII.31 -ig")</f>
        <v>Összes teljesítés 2020. XII.31 -ig</v>
      </c>
      <c r="G91" s="14" t="s">
        <v>15</v>
      </c>
      <c r="H91" s="14" t="s">
        <v>3</v>
      </c>
      <c r="I91" s="14" t="str">
        <f>CONCATENATE("Összes teljesítés ",[1]Z_TARTALOMJEGYZÉK!$A$1,". XII.31 -ig")</f>
        <v>Összes teljesítés 2020. XII.31 -ig</v>
      </c>
    </row>
    <row r="92" spans="1:9" ht="15.75" thickBot="1" x14ac:dyDescent="0.3">
      <c r="A92" s="70"/>
      <c r="B92" s="77"/>
      <c r="C92" s="82"/>
      <c r="D92" s="83" t="str">
        <f>CONCATENATE([1]Z_TARTALOMJEGYZÉK!$A$1,". évi")</f>
        <v>2020. évi</v>
      </c>
      <c r="E92" s="84"/>
      <c r="F92" s="85"/>
      <c r="G92" s="83" t="str">
        <f>CONCATENATE([1]Z_TARTALOMJEGYZÉK!$A$1,". után")</f>
        <v>2020. után</v>
      </c>
      <c r="H92" s="86"/>
      <c r="I92" s="85"/>
    </row>
    <row r="93" spans="1:9" ht="15.75" thickBot="1" x14ac:dyDescent="0.3">
      <c r="A93" s="15" t="s">
        <v>16</v>
      </c>
      <c r="B93" s="16" t="s">
        <v>17</v>
      </c>
      <c r="C93" s="17" t="s">
        <v>18</v>
      </c>
      <c r="D93" s="18" t="s">
        <v>19</v>
      </c>
      <c r="E93" s="18" t="s">
        <v>20</v>
      </c>
      <c r="F93" s="17" t="s">
        <v>21</v>
      </c>
      <c r="G93" s="17" t="s">
        <v>22</v>
      </c>
      <c r="H93" s="17" t="s">
        <v>23</v>
      </c>
      <c r="I93" s="19" t="s">
        <v>24</v>
      </c>
    </row>
    <row r="94" spans="1:9" x14ac:dyDescent="0.25">
      <c r="A94" s="20" t="s">
        <v>25</v>
      </c>
      <c r="B94" s="21">
        <v>41736223</v>
      </c>
      <c r="C94" s="22">
        <v>41736223</v>
      </c>
      <c r="D94" s="23"/>
      <c r="E94" s="23"/>
      <c r="F94" s="24"/>
      <c r="G94" s="23"/>
      <c r="H94" s="25"/>
      <c r="I94" s="26">
        <f t="shared" ref="I94:I99" si="12">C94+F94</f>
        <v>41736223</v>
      </c>
    </row>
    <row r="95" spans="1:9" x14ac:dyDescent="0.25">
      <c r="A95" s="27" t="s">
        <v>26</v>
      </c>
      <c r="B95" s="28">
        <f>C95+E95+H95</f>
        <v>0</v>
      </c>
      <c r="C95" s="29"/>
      <c r="D95" s="29"/>
      <c r="E95" s="30"/>
      <c r="F95" s="31"/>
      <c r="G95" s="29"/>
      <c r="H95" s="30"/>
      <c r="I95" s="32">
        <f t="shared" si="12"/>
        <v>0</v>
      </c>
    </row>
    <row r="96" spans="1:9" x14ac:dyDescent="0.25">
      <c r="A96" s="33" t="s">
        <v>27</v>
      </c>
      <c r="B96" s="36">
        <v>192000000</v>
      </c>
      <c r="C96" s="30">
        <v>173805918</v>
      </c>
      <c r="D96" s="30"/>
      <c r="E96" s="30">
        <v>18194082</v>
      </c>
      <c r="F96" s="35">
        <v>18194082</v>
      </c>
      <c r="G96" s="30"/>
      <c r="H96" s="30"/>
      <c r="I96" s="32">
        <f t="shared" si="12"/>
        <v>192000000</v>
      </c>
    </row>
    <row r="97" spans="1:9" x14ac:dyDescent="0.25">
      <c r="A97" s="33" t="s">
        <v>28</v>
      </c>
      <c r="B97" s="36">
        <f>C97+E97+H97</f>
        <v>0</v>
      </c>
      <c r="C97" s="30"/>
      <c r="D97" s="30"/>
      <c r="E97" s="30"/>
      <c r="F97" s="35"/>
      <c r="G97" s="30"/>
      <c r="H97" s="30"/>
      <c r="I97" s="32">
        <f t="shared" si="12"/>
        <v>0</v>
      </c>
    </row>
    <row r="98" spans="1:9" x14ac:dyDescent="0.25">
      <c r="A98" s="33" t="s">
        <v>29</v>
      </c>
      <c r="B98" s="36">
        <f>C98+E98+H98</f>
        <v>0</v>
      </c>
      <c r="C98" s="30"/>
      <c r="D98" s="30"/>
      <c r="E98" s="30"/>
      <c r="F98" s="35"/>
      <c r="G98" s="30"/>
      <c r="H98" s="30"/>
      <c r="I98" s="32">
        <f t="shared" si="12"/>
        <v>0</v>
      </c>
    </row>
    <row r="99" spans="1:9" ht="15.75" thickBot="1" x14ac:dyDescent="0.3">
      <c r="A99" s="33" t="s">
        <v>30</v>
      </c>
      <c r="B99" s="36">
        <f>C99+E99+H99</f>
        <v>0</v>
      </c>
      <c r="C99" s="30"/>
      <c r="D99" s="30"/>
      <c r="E99" s="30"/>
      <c r="F99" s="35"/>
      <c r="G99" s="30"/>
      <c r="H99" s="30"/>
      <c r="I99" s="32">
        <f t="shared" si="12"/>
        <v>0</v>
      </c>
    </row>
    <row r="100" spans="1:9" ht="15.75" thickBot="1" x14ac:dyDescent="0.3">
      <c r="A100" s="37" t="s">
        <v>31</v>
      </c>
      <c r="B100" s="38">
        <f t="shared" ref="B100:I100" si="13">B94+SUM(B96:B99)</f>
        <v>233736223</v>
      </c>
      <c r="C100" s="38">
        <f t="shared" si="13"/>
        <v>215542141</v>
      </c>
      <c r="D100" s="38">
        <f t="shared" si="13"/>
        <v>0</v>
      </c>
      <c r="E100" s="38">
        <f t="shared" si="13"/>
        <v>18194082</v>
      </c>
      <c r="F100" s="38">
        <f t="shared" si="13"/>
        <v>18194082</v>
      </c>
      <c r="G100" s="38">
        <f t="shared" si="13"/>
        <v>0</v>
      </c>
      <c r="H100" s="38">
        <f t="shared" si="13"/>
        <v>0</v>
      </c>
      <c r="I100" s="39">
        <f t="shared" si="13"/>
        <v>233736223</v>
      </c>
    </row>
    <row r="101" spans="1:9" x14ac:dyDescent="0.25">
      <c r="A101" s="40" t="s">
        <v>32</v>
      </c>
      <c r="B101" s="21">
        <f>C101+E101+H101</f>
        <v>1445973</v>
      </c>
      <c r="C101" s="23">
        <v>1445973</v>
      </c>
      <c r="D101" s="23"/>
      <c r="E101" s="23"/>
      <c r="F101" s="23"/>
      <c r="G101" s="23"/>
      <c r="H101" s="23"/>
      <c r="I101" s="26">
        <f>C101+F101</f>
        <v>1445973</v>
      </c>
    </row>
    <row r="102" spans="1:9" x14ac:dyDescent="0.25">
      <c r="A102" s="41" t="s">
        <v>33</v>
      </c>
      <c r="B102" s="36">
        <f>C102+E102+H102</f>
        <v>216435588</v>
      </c>
      <c r="C102" s="30">
        <v>195512363</v>
      </c>
      <c r="D102" s="30"/>
      <c r="E102" s="30">
        <v>20923225</v>
      </c>
      <c r="F102" s="30">
        <v>20923225</v>
      </c>
      <c r="G102" s="30"/>
      <c r="H102" s="30"/>
      <c r="I102" s="32">
        <f>C102+F102</f>
        <v>216435588</v>
      </c>
    </row>
    <row r="103" spans="1:9" x14ac:dyDescent="0.25">
      <c r="A103" s="41" t="s">
        <v>34</v>
      </c>
      <c r="B103" s="36">
        <f>C103+E103+H103</f>
        <v>15297985</v>
      </c>
      <c r="C103" s="30">
        <v>15169602</v>
      </c>
      <c r="D103" s="30"/>
      <c r="E103" s="30">
        <v>128383</v>
      </c>
      <c r="F103" s="30">
        <v>128383</v>
      </c>
      <c r="G103" s="30"/>
      <c r="H103" s="30"/>
      <c r="I103" s="32">
        <f>C103+F103</f>
        <v>15297985</v>
      </c>
    </row>
    <row r="104" spans="1:9" x14ac:dyDescent="0.25">
      <c r="A104" s="41" t="s">
        <v>35</v>
      </c>
      <c r="B104" s="36">
        <f>C104+E104+H104</f>
        <v>0</v>
      </c>
      <c r="C104" s="30"/>
      <c r="D104" s="30"/>
      <c r="E104" s="30"/>
      <c r="F104" s="30"/>
      <c r="G104" s="30"/>
      <c r="H104" s="30"/>
      <c r="I104" s="32">
        <f>C104+F104</f>
        <v>0</v>
      </c>
    </row>
    <row r="105" spans="1:9" ht="15.75" thickBot="1" x14ac:dyDescent="0.3">
      <c r="A105" s="42"/>
      <c r="B105" s="43">
        <f>C105+E105+H105</f>
        <v>0</v>
      </c>
      <c r="C105" s="44"/>
      <c r="D105" s="44"/>
      <c r="E105" s="30"/>
      <c r="F105" s="44"/>
      <c r="G105" s="44"/>
      <c r="H105" s="30"/>
      <c r="I105" s="45">
        <f>C105+F105</f>
        <v>0</v>
      </c>
    </row>
    <row r="106" spans="1:9" ht="15.75" thickBot="1" x14ac:dyDescent="0.3">
      <c r="A106" s="46" t="s">
        <v>36</v>
      </c>
      <c r="B106" s="38">
        <f t="shared" ref="B106:I106" si="14">SUM(B101:B105)</f>
        <v>233179546</v>
      </c>
      <c r="C106" s="38">
        <f t="shared" si="14"/>
        <v>212127938</v>
      </c>
      <c r="D106" s="38">
        <f t="shared" si="14"/>
        <v>0</v>
      </c>
      <c r="E106" s="38">
        <f t="shared" si="14"/>
        <v>21051608</v>
      </c>
      <c r="F106" s="38">
        <f t="shared" si="14"/>
        <v>21051608</v>
      </c>
      <c r="G106" s="38">
        <f t="shared" si="14"/>
        <v>0</v>
      </c>
      <c r="H106" s="38">
        <f t="shared" si="14"/>
        <v>0</v>
      </c>
      <c r="I106" s="39">
        <f t="shared" si="14"/>
        <v>233179546</v>
      </c>
    </row>
    <row r="111" spans="1:9" x14ac:dyDescent="0.25">
      <c r="A111" s="66" t="s">
        <v>38</v>
      </c>
      <c r="B111" s="66"/>
      <c r="C111" s="88" t="s">
        <v>42</v>
      </c>
      <c r="D111" s="89"/>
      <c r="E111" s="89"/>
      <c r="F111" s="89"/>
      <c r="G111" s="89"/>
      <c r="H111" s="89"/>
      <c r="I111" s="89"/>
    </row>
    <row r="112" spans="1:9" ht="15.75" thickBot="1" x14ac:dyDescent="0.3">
      <c r="A112" s="12"/>
      <c r="B112" s="12"/>
      <c r="C112" s="12"/>
      <c r="D112" s="12"/>
      <c r="E112" s="12"/>
      <c r="F112" s="12"/>
      <c r="G112" s="12"/>
      <c r="H112" s="48" t="s">
        <v>10</v>
      </c>
      <c r="I112" s="48"/>
    </row>
    <row r="113" spans="1:9" ht="13.5" customHeight="1" thickBot="1" x14ac:dyDescent="0.3">
      <c r="A113" s="68" t="s">
        <v>11</v>
      </c>
      <c r="B113" s="71" t="s">
        <v>12</v>
      </c>
      <c r="C113" s="72"/>
      <c r="D113" s="72"/>
      <c r="E113" s="72"/>
      <c r="F113" s="73"/>
      <c r="G113" s="73"/>
      <c r="H113" s="73"/>
      <c r="I113" s="74"/>
    </row>
    <row r="114" spans="1:9" ht="13.5" customHeight="1" thickBot="1" x14ac:dyDescent="0.3">
      <c r="A114" s="69"/>
      <c r="B114" s="75" t="str">
        <f>B90</f>
        <v>Módosítás utáni összes forrás, kiadás</v>
      </c>
      <c r="C114" s="78" t="s">
        <v>14</v>
      </c>
      <c r="D114" s="79"/>
      <c r="E114" s="79"/>
      <c r="F114" s="79"/>
      <c r="G114" s="79"/>
      <c r="H114" s="79"/>
      <c r="I114" s="80"/>
    </row>
    <row r="115" spans="1:9" ht="48.75" customHeight="1" thickBot="1" x14ac:dyDescent="0.3">
      <c r="A115" s="69"/>
      <c r="B115" s="76"/>
      <c r="C115" s="81" t="str">
        <f>CONCATENATE([1]Z_TARTALOMJEGYZÉK!$A$1,".  előtti forrás, kiadás")</f>
        <v>2020.  előtti forrás, kiadás</v>
      </c>
      <c r="D115" s="13" t="s">
        <v>15</v>
      </c>
      <c r="E115" s="13" t="s">
        <v>3</v>
      </c>
      <c r="F115" s="14" t="str">
        <f>CONCATENATE("Összes teljesítés ",[1]Z_TARTALOMJEGYZÉK!$A$1,". XII.31 -ig")</f>
        <v>Összes teljesítés 2020. XII.31 -ig</v>
      </c>
      <c r="G115" s="14" t="s">
        <v>15</v>
      </c>
      <c r="H115" s="14" t="s">
        <v>3</v>
      </c>
      <c r="I115" s="14" t="str">
        <f>CONCATENATE("Összes teljesítés ",[1]Z_TARTALOMJEGYZÉK!$A$1,". XII.31 -ig")</f>
        <v>Összes teljesítés 2020. XII.31 -ig</v>
      </c>
    </row>
    <row r="116" spans="1:9" ht="15.75" thickBot="1" x14ac:dyDescent="0.3">
      <c r="A116" s="70"/>
      <c r="B116" s="77"/>
      <c r="C116" s="82"/>
      <c r="D116" s="83" t="str">
        <f>CONCATENATE([1]Z_TARTALOMJEGYZÉK!$A$1,". évi")</f>
        <v>2020. évi</v>
      </c>
      <c r="E116" s="84"/>
      <c r="F116" s="85"/>
      <c r="G116" s="83" t="str">
        <f>CONCATENATE([1]Z_TARTALOMJEGYZÉK!$A$1,". után")</f>
        <v>2020. után</v>
      </c>
      <c r="H116" s="86"/>
      <c r="I116" s="85"/>
    </row>
    <row r="117" spans="1:9" ht="15.75" thickBot="1" x14ac:dyDescent="0.3">
      <c r="A117" s="15" t="s">
        <v>16</v>
      </c>
      <c r="B117" s="16" t="s">
        <v>17</v>
      </c>
      <c r="C117" s="17" t="s">
        <v>18</v>
      </c>
      <c r="D117" s="18" t="s">
        <v>19</v>
      </c>
      <c r="E117" s="18" t="s">
        <v>20</v>
      </c>
      <c r="F117" s="17" t="s">
        <v>21</v>
      </c>
      <c r="G117" s="17" t="s">
        <v>22</v>
      </c>
      <c r="H117" s="17" t="s">
        <v>23</v>
      </c>
      <c r="I117" s="19" t="s">
        <v>24</v>
      </c>
    </row>
    <row r="118" spans="1:9" x14ac:dyDescent="0.25">
      <c r="A118" s="20" t="s">
        <v>25</v>
      </c>
      <c r="B118" s="21">
        <f t="shared" ref="B118:B123" si="15">C118+E118+H118</f>
        <v>0</v>
      </c>
      <c r="C118" s="22"/>
      <c r="D118" s="23"/>
      <c r="E118" s="23"/>
      <c r="F118" s="24"/>
      <c r="G118" s="23"/>
      <c r="H118" s="25"/>
      <c r="I118" s="26">
        <f t="shared" ref="I118:I123" si="16">C118+F118</f>
        <v>0</v>
      </c>
    </row>
    <row r="119" spans="1:9" x14ac:dyDescent="0.25">
      <c r="A119" s="27" t="s">
        <v>26</v>
      </c>
      <c r="B119" s="28">
        <f t="shared" si="15"/>
        <v>0</v>
      </c>
      <c r="C119" s="29"/>
      <c r="D119" s="29"/>
      <c r="E119" s="30"/>
      <c r="F119" s="31"/>
      <c r="G119" s="29"/>
      <c r="H119" s="30"/>
      <c r="I119" s="32">
        <f t="shared" si="16"/>
        <v>0</v>
      </c>
    </row>
    <row r="120" spans="1:9" x14ac:dyDescent="0.25">
      <c r="A120" s="33" t="s">
        <v>27</v>
      </c>
      <c r="B120" s="36">
        <f t="shared" si="15"/>
        <v>74208270</v>
      </c>
      <c r="C120" s="30">
        <v>74208270</v>
      </c>
      <c r="D120" s="30"/>
      <c r="E120" s="30"/>
      <c r="F120" s="35"/>
      <c r="G120" s="30"/>
      <c r="H120" s="30"/>
      <c r="I120" s="32">
        <f t="shared" si="16"/>
        <v>74208270</v>
      </c>
    </row>
    <row r="121" spans="1:9" x14ac:dyDescent="0.25">
      <c r="A121" s="33" t="s">
        <v>28</v>
      </c>
      <c r="B121" s="36">
        <f t="shared" si="15"/>
        <v>0</v>
      </c>
      <c r="C121" s="30"/>
      <c r="D121" s="30"/>
      <c r="E121" s="30"/>
      <c r="F121" s="35"/>
      <c r="G121" s="30"/>
      <c r="H121" s="30"/>
      <c r="I121" s="32">
        <f t="shared" si="16"/>
        <v>0</v>
      </c>
    </row>
    <row r="122" spans="1:9" x14ac:dyDescent="0.25">
      <c r="A122" s="33" t="s">
        <v>29</v>
      </c>
      <c r="B122" s="36">
        <f t="shared" si="15"/>
        <v>0</v>
      </c>
      <c r="C122" s="30"/>
      <c r="D122" s="30"/>
      <c r="E122" s="30"/>
      <c r="F122" s="35"/>
      <c r="G122" s="30"/>
      <c r="H122" s="30"/>
      <c r="I122" s="32">
        <f t="shared" si="16"/>
        <v>0</v>
      </c>
    </row>
    <row r="123" spans="1:9" ht="15.75" thickBot="1" x14ac:dyDescent="0.3">
      <c r="A123" s="33" t="s">
        <v>30</v>
      </c>
      <c r="B123" s="36">
        <f t="shared" si="15"/>
        <v>0</v>
      </c>
      <c r="C123" s="30"/>
      <c r="D123" s="30"/>
      <c r="E123" s="30"/>
      <c r="F123" s="35"/>
      <c r="G123" s="30"/>
      <c r="H123" s="30"/>
      <c r="I123" s="32">
        <f t="shared" si="16"/>
        <v>0</v>
      </c>
    </row>
    <row r="124" spans="1:9" ht="15.75" thickBot="1" x14ac:dyDescent="0.3">
      <c r="A124" s="37" t="s">
        <v>31</v>
      </c>
      <c r="B124" s="38">
        <f t="shared" ref="B124:I124" si="17">B118+SUM(B120:B123)</f>
        <v>74208270</v>
      </c>
      <c r="C124" s="38">
        <f t="shared" si="17"/>
        <v>74208270</v>
      </c>
      <c r="D124" s="38">
        <f t="shared" si="17"/>
        <v>0</v>
      </c>
      <c r="E124" s="38">
        <f t="shared" si="17"/>
        <v>0</v>
      </c>
      <c r="F124" s="38">
        <f t="shared" si="17"/>
        <v>0</v>
      </c>
      <c r="G124" s="38">
        <f t="shared" si="17"/>
        <v>0</v>
      </c>
      <c r="H124" s="38">
        <f t="shared" si="17"/>
        <v>0</v>
      </c>
      <c r="I124" s="39">
        <f t="shared" si="17"/>
        <v>74208270</v>
      </c>
    </row>
    <row r="125" spans="1:9" x14ac:dyDescent="0.25">
      <c r="A125" s="40" t="s">
        <v>32</v>
      </c>
      <c r="B125" s="21">
        <f>C125+E125+H125</f>
        <v>0</v>
      </c>
      <c r="C125" s="23"/>
      <c r="D125" s="23"/>
      <c r="E125" s="23"/>
      <c r="F125" s="23"/>
      <c r="G125" s="23"/>
      <c r="H125" s="23"/>
      <c r="I125" s="26">
        <f>C125+F125</f>
        <v>0</v>
      </c>
    </row>
    <row r="126" spans="1:9" x14ac:dyDescent="0.25">
      <c r="A126" s="41" t="s">
        <v>33</v>
      </c>
      <c r="B126" s="36">
        <f>C126+E126+H126</f>
        <v>71459190</v>
      </c>
      <c r="C126" s="30">
        <v>817000</v>
      </c>
      <c r="D126" s="30"/>
      <c r="E126" s="30">
        <v>300000</v>
      </c>
      <c r="F126" s="30">
        <v>300000</v>
      </c>
      <c r="G126" s="30"/>
      <c r="H126" s="30">
        <v>70342190</v>
      </c>
      <c r="I126" s="32">
        <f>C126+F126</f>
        <v>1117000</v>
      </c>
    </row>
    <row r="127" spans="1:9" x14ac:dyDescent="0.25">
      <c r="A127" s="41" t="s">
        <v>34</v>
      </c>
      <c r="B127" s="36">
        <f>C127+E127+H127</f>
        <v>2749080</v>
      </c>
      <c r="C127" s="30">
        <v>2749080</v>
      </c>
      <c r="D127" s="30"/>
      <c r="E127" s="30"/>
      <c r="F127" s="30"/>
      <c r="G127" s="30"/>
      <c r="H127" s="30"/>
      <c r="I127" s="32">
        <f>C127+F127</f>
        <v>2749080</v>
      </c>
    </row>
    <row r="128" spans="1:9" x14ac:dyDescent="0.25">
      <c r="A128" s="41" t="s">
        <v>35</v>
      </c>
      <c r="B128" s="36">
        <f>C128+E128+H128</f>
        <v>0</v>
      </c>
      <c r="C128" s="30"/>
      <c r="D128" s="30"/>
      <c r="E128" s="30"/>
      <c r="F128" s="30"/>
      <c r="G128" s="30"/>
      <c r="H128" s="30"/>
      <c r="I128" s="32">
        <f>C128+F128</f>
        <v>0</v>
      </c>
    </row>
    <row r="129" spans="1:9" ht="15.75" thickBot="1" x14ac:dyDescent="0.3">
      <c r="A129" s="42"/>
      <c r="B129" s="43">
        <f>C129+E129+H129</f>
        <v>0</v>
      </c>
      <c r="C129" s="44"/>
      <c r="D129" s="44"/>
      <c r="E129" s="30"/>
      <c r="F129" s="44"/>
      <c r="G129" s="44"/>
      <c r="H129" s="30"/>
      <c r="I129" s="45">
        <f>C129+F129</f>
        <v>0</v>
      </c>
    </row>
    <row r="130" spans="1:9" ht="15.75" thickBot="1" x14ac:dyDescent="0.3">
      <c r="A130" s="46" t="s">
        <v>36</v>
      </c>
      <c r="B130" s="38">
        <f t="shared" ref="B130:I130" si="18">SUM(B125:B129)</f>
        <v>74208270</v>
      </c>
      <c r="C130" s="38">
        <f t="shared" si="18"/>
        <v>3566080</v>
      </c>
      <c r="D130" s="38">
        <f t="shared" si="18"/>
        <v>0</v>
      </c>
      <c r="E130" s="38">
        <f t="shared" si="18"/>
        <v>300000</v>
      </c>
      <c r="F130" s="38">
        <f t="shared" si="18"/>
        <v>300000</v>
      </c>
      <c r="G130" s="38">
        <f t="shared" si="18"/>
        <v>0</v>
      </c>
      <c r="H130" s="38">
        <f t="shared" si="18"/>
        <v>70342190</v>
      </c>
      <c r="I130" s="39">
        <f t="shared" si="18"/>
        <v>3866080</v>
      </c>
    </row>
    <row r="135" spans="1:9" ht="13.5" customHeight="1" x14ac:dyDescent="0.25"/>
    <row r="136" spans="1:9" ht="13.5" customHeight="1" x14ac:dyDescent="0.25"/>
    <row r="157" ht="13.5" customHeight="1" x14ac:dyDescent="0.25"/>
    <row r="158" ht="13.5" customHeight="1" x14ac:dyDescent="0.25"/>
    <row r="179" ht="13.5" customHeight="1" x14ac:dyDescent="0.25"/>
    <row r="180" ht="13.5" customHeight="1" x14ac:dyDescent="0.25"/>
    <row r="201" ht="13.5" customHeight="1" x14ac:dyDescent="0.25"/>
    <row r="202" ht="13.5" customHeight="1" x14ac:dyDescent="0.25"/>
    <row r="223" ht="13.5" customHeight="1" x14ac:dyDescent="0.25"/>
    <row r="224" ht="13.5" customHeight="1" x14ac:dyDescent="0.25"/>
  </sheetData>
  <mergeCells count="60">
    <mergeCell ref="G116:I116"/>
    <mergeCell ref="G92:I92"/>
    <mergeCell ref="A111:B111"/>
    <mergeCell ref="C111:I111"/>
    <mergeCell ref="H112:I112"/>
    <mergeCell ref="A113:A116"/>
    <mergeCell ref="B113:I113"/>
    <mergeCell ref="B114:B116"/>
    <mergeCell ref="C114:I114"/>
    <mergeCell ref="C115:C116"/>
    <mergeCell ref="D116:F116"/>
    <mergeCell ref="A87:B87"/>
    <mergeCell ref="C87:I87"/>
    <mergeCell ref="H88:I88"/>
    <mergeCell ref="A89:A92"/>
    <mergeCell ref="B89:I89"/>
    <mergeCell ref="B90:B92"/>
    <mergeCell ref="C90:I90"/>
    <mergeCell ref="C91:C92"/>
    <mergeCell ref="D92:F92"/>
    <mergeCell ref="A63:B63"/>
    <mergeCell ref="C63:I63"/>
    <mergeCell ref="H64:I64"/>
    <mergeCell ref="A65:A68"/>
    <mergeCell ref="B65:I65"/>
    <mergeCell ref="B66:B68"/>
    <mergeCell ref="C66:I66"/>
    <mergeCell ref="C67:C68"/>
    <mergeCell ref="D68:F68"/>
    <mergeCell ref="G68:I68"/>
    <mergeCell ref="A35:I35"/>
    <mergeCell ref="A41:B41"/>
    <mergeCell ref="C41:I41"/>
    <mergeCell ref="H42:I42"/>
    <mergeCell ref="A43:A46"/>
    <mergeCell ref="B43:I43"/>
    <mergeCell ref="B44:B46"/>
    <mergeCell ref="C44:I44"/>
    <mergeCell ref="C45:C46"/>
    <mergeCell ref="D46:F46"/>
    <mergeCell ref="G46:I46"/>
    <mergeCell ref="A17:A20"/>
    <mergeCell ref="B17:I17"/>
    <mergeCell ref="B18:B20"/>
    <mergeCell ref="C18:I18"/>
    <mergeCell ref="C19:C20"/>
    <mergeCell ref="D20:F20"/>
    <mergeCell ref="G20:I20"/>
    <mergeCell ref="H16:I16"/>
    <mergeCell ref="A1:I1"/>
    <mergeCell ref="A2:I2"/>
    <mergeCell ref="H3:I3"/>
    <mergeCell ref="A4:F4"/>
    <mergeCell ref="A5:F5"/>
    <mergeCell ref="A6:F6"/>
    <mergeCell ref="A7:F7"/>
    <mergeCell ref="A11:I11"/>
    <mergeCell ref="A12:I12"/>
    <mergeCell ref="A15:B15"/>
    <mergeCell ref="C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2021-05-26T13:06:47Z</dcterms:created>
  <dcterms:modified xsi:type="dcterms:W3CDTF">2021-05-27T08:47:25Z</dcterms:modified>
</cp:coreProperties>
</file>