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6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E24" i="1"/>
  <c r="D24" i="1"/>
  <c r="C24" i="1"/>
  <c r="E18" i="1"/>
  <c r="E30" i="1" s="1"/>
  <c r="D18" i="1"/>
  <c r="D30" i="1" s="1"/>
  <c r="C18" i="1"/>
  <c r="C30" i="1" s="1"/>
  <c r="I17" i="1"/>
  <c r="I31" i="1" s="1"/>
  <c r="H17" i="1"/>
  <c r="H31" i="1" s="1"/>
  <c r="G17" i="1"/>
  <c r="G32" i="1" s="1"/>
  <c r="E17" i="1"/>
  <c r="E32" i="1" s="1"/>
  <c r="D17" i="1"/>
  <c r="C17" i="1"/>
  <c r="C31" i="1" s="1"/>
  <c r="I4" i="1"/>
  <c r="G4" i="1"/>
  <c r="E4" i="1"/>
  <c r="D4" i="1"/>
  <c r="H4" i="1" s="1"/>
  <c r="C4" i="1"/>
  <c r="I2" i="1"/>
  <c r="J1" i="1"/>
  <c r="D31" i="1" l="1"/>
  <c r="E31" i="1"/>
  <c r="C32" i="1"/>
  <c r="H32" i="1"/>
  <c r="G31" i="1"/>
  <c r="C33" i="1" s="1"/>
  <c r="D32" i="1"/>
  <c r="I32" i="1"/>
  <c r="I33" i="1" l="1"/>
  <c r="E33" i="1"/>
  <c r="D33" i="1"/>
  <c r="H33" i="1"/>
  <c r="G33" i="1"/>
</calcChain>
</file>

<file path=xl/sharedStrings.xml><?xml version="1.0" encoding="utf-8"?>
<sst xmlns="http://schemas.openxmlformats.org/spreadsheetml/2006/main" count="85" uniqueCount="84">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</sst>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9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28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/>
      <sheetData sheetId="7">
        <row r="2">
          <cell r="I2" t="str">
            <v xml:space="preserve"> Forintban!</v>
          </cell>
        </row>
        <row r="4">
          <cell r="E4" t="str">
            <v>2020. XII. 31.
teljesítés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="78" zoomScaleNormal="78" zoomScaleSheetLayoutView="115" workbookViewId="0">
      <selection activeCell="D3" sqref="D3"/>
    </sheetView>
  </sheetViews>
  <sheetFormatPr defaultRowHeight="12.75" x14ac:dyDescent="0.2"/>
  <cols>
    <col min="1" max="1" width="6.83203125" style="5" customWidth="1"/>
    <col min="2" max="2" width="49.83203125" style="70" customWidth="1"/>
    <col min="3" max="5" width="15.5" style="5" customWidth="1"/>
    <col min="6" max="6" width="49.83203125" style="5" customWidth="1"/>
    <col min="7" max="9" width="15.5" style="5" customWidth="1"/>
    <col min="10" max="10" width="4.83203125" style="5" customWidth="1"/>
    <col min="11" max="16384" width="9.33203125" style="5"/>
  </cols>
  <sheetData>
    <row r="1" spans="1:10" ht="31.5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CONCATENATE("6. melléklet ",[1]Z_ALAPADATOK!A7," ",[1]Z_ALAPADATOK!B7," ",[1]Z_ALAPADATOK!C7," ",[1]Z_ALAPADATOK!D7," ",[1]Z_ALAPADATOK!E7," ",[1]Z_ALAPADATOK!F7," ",[1]Z_ALAPADATOK!G7," ",[1]Z_ALAPADATOK!H7)</f>
        <v>6. melléklet a 8 / 2021. ( V.28. ) önkormányzati rendelethez</v>
      </c>
    </row>
    <row r="2" spans="1:10" ht="14.25" thickBot="1" x14ac:dyDescent="0.25">
      <c r="A2" s="1"/>
      <c r="B2" s="6"/>
      <c r="C2" s="1"/>
      <c r="D2" s="1"/>
      <c r="E2" s="1"/>
      <c r="F2" s="1"/>
      <c r="G2" s="7"/>
      <c r="H2" s="7"/>
      <c r="I2" s="7" t="str">
        <f>'[1]Z_5.sz.mell'!I2</f>
        <v xml:space="preserve"> Forintban!</v>
      </c>
      <c r="J2" s="4"/>
    </row>
    <row r="3" spans="1:10" ht="13.5" customHeight="1" thickBot="1" x14ac:dyDescent="0.25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0" customFormat="1" ht="36.75" thickBot="1" x14ac:dyDescent="0.25">
      <c r="A4" s="15"/>
      <c r="B4" s="16" t="s">
        <v>4</v>
      </c>
      <c r="C4" s="17" t="str">
        <f>+CONCATENATE('[1]Z_1.sz.mell.'!C8," eredeti előirányzat")</f>
        <v>2020. évi eredeti előirányzat</v>
      </c>
      <c r="D4" s="18" t="str">
        <f>+CONCATENATE('[1]Z_1.sz.mell.'!C8," módosított előirányzat")</f>
        <v>2020. évi módosított előirányzat</v>
      </c>
      <c r="E4" s="18" t="str">
        <f>CONCATENATE('[1]Z_5.sz.mell'!E4)</f>
        <v>2020. XII. 31.
teljesítés</v>
      </c>
      <c r="F4" s="16" t="s">
        <v>4</v>
      </c>
      <c r="G4" s="17" t="str">
        <f>+C4</f>
        <v>2020. évi eredeti előirányzat</v>
      </c>
      <c r="H4" s="17" t="str">
        <f>+D4</f>
        <v>2020. évi módosított előirányzat</v>
      </c>
      <c r="I4" s="19" t="str">
        <f>+E4</f>
        <v>2020. XII. 31.
teljesítés</v>
      </c>
      <c r="J4" s="4"/>
    </row>
    <row r="5" spans="1:10" s="20" customFormat="1" ht="13.5" thickBot="1" x14ac:dyDescent="0.25">
      <c r="A5" s="21" t="s">
        <v>5</v>
      </c>
      <c r="B5" s="22" t="s">
        <v>6</v>
      </c>
      <c r="C5" s="23" t="s">
        <v>7</v>
      </c>
      <c r="D5" s="23" t="s">
        <v>8</v>
      </c>
      <c r="E5" s="23" t="s">
        <v>9</v>
      </c>
      <c r="F5" s="22" t="s">
        <v>10</v>
      </c>
      <c r="G5" s="23" t="s">
        <v>11</v>
      </c>
      <c r="H5" s="24" t="s">
        <v>12</v>
      </c>
      <c r="I5" s="25" t="s">
        <v>13</v>
      </c>
      <c r="J5" s="4"/>
    </row>
    <row r="6" spans="1:10" ht="12.95" customHeight="1" x14ac:dyDescent="0.2">
      <c r="A6" s="26" t="s">
        <v>14</v>
      </c>
      <c r="B6" s="27" t="s">
        <v>15</v>
      </c>
      <c r="C6" s="28">
        <v>3512293</v>
      </c>
      <c r="D6" s="28">
        <v>20004047</v>
      </c>
      <c r="E6" s="28">
        <v>20004047</v>
      </c>
      <c r="F6" s="27" t="s">
        <v>16</v>
      </c>
      <c r="G6" s="28">
        <v>17677150</v>
      </c>
      <c r="H6" s="29">
        <v>21572771</v>
      </c>
      <c r="I6" s="30">
        <v>20708344</v>
      </c>
      <c r="J6" s="4"/>
    </row>
    <row r="7" spans="1:10" x14ac:dyDescent="0.2">
      <c r="A7" s="31" t="s">
        <v>17</v>
      </c>
      <c r="B7" s="32" t="s">
        <v>18</v>
      </c>
      <c r="C7" s="33"/>
      <c r="D7" s="33"/>
      <c r="E7" s="33"/>
      <c r="F7" s="32" t="s">
        <v>19</v>
      </c>
      <c r="G7" s="33"/>
      <c r="H7" s="33"/>
      <c r="I7" s="34"/>
      <c r="J7" s="4"/>
    </row>
    <row r="8" spans="1:10" ht="12.95" customHeight="1" x14ac:dyDescent="0.2">
      <c r="A8" s="31" t="s">
        <v>20</v>
      </c>
      <c r="B8" s="32" t="s">
        <v>21</v>
      </c>
      <c r="C8" s="33"/>
      <c r="D8" s="33">
        <v>618836</v>
      </c>
      <c r="E8" s="33">
        <v>618836</v>
      </c>
      <c r="F8" s="32" t="s">
        <v>22</v>
      </c>
      <c r="G8" s="33">
        <v>176995605</v>
      </c>
      <c r="H8" s="33">
        <v>343340876</v>
      </c>
      <c r="I8" s="34">
        <v>80522606</v>
      </c>
      <c r="J8" s="4"/>
    </row>
    <row r="9" spans="1:10" ht="12.95" customHeight="1" x14ac:dyDescent="0.2">
      <c r="A9" s="31" t="s">
        <v>23</v>
      </c>
      <c r="B9" s="32" t="s">
        <v>24</v>
      </c>
      <c r="C9" s="33"/>
      <c r="D9" s="33"/>
      <c r="E9" s="33"/>
      <c r="F9" s="32" t="s">
        <v>25</v>
      </c>
      <c r="G9" s="33"/>
      <c r="H9" s="33"/>
      <c r="I9" s="34"/>
      <c r="J9" s="4"/>
    </row>
    <row r="10" spans="1:10" ht="12.75" customHeight="1" x14ac:dyDescent="0.2">
      <c r="A10" s="31" t="s">
        <v>26</v>
      </c>
      <c r="B10" s="32" t="s">
        <v>27</v>
      </c>
      <c r="C10" s="33"/>
      <c r="D10" s="33"/>
      <c r="E10" s="33"/>
      <c r="F10" s="32" t="s">
        <v>28</v>
      </c>
      <c r="G10" s="33">
        <v>4150000</v>
      </c>
      <c r="H10" s="33">
        <v>594870</v>
      </c>
      <c r="I10" s="34">
        <v>594870</v>
      </c>
      <c r="J10" s="4"/>
    </row>
    <row r="11" spans="1:10" ht="12.95" customHeight="1" x14ac:dyDescent="0.2">
      <c r="A11" s="31" t="s">
        <v>29</v>
      </c>
      <c r="B11" s="32" t="s">
        <v>30</v>
      </c>
      <c r="C11" s="35"/>
      <c r="D11" s="35"/>
      <c r="E11" s="35"/>
      <c r="F11" s="36"/>
      <c r="G11" s="33"/>
      <c r="H11" s="33"/>
      <c r="I11" s="34"/>
      <c r="J11" s="4"/>
    </row>
    <row r="12" spans="1:10" ht="12.95" customHeight="1" x14ac:dyDescent="0.2">
      <c r="A12" s="31" t="s">
        <v>31</v>
      </c>
      <c r="B12" s="37"/>
      <c r="C12" s="33"/>
      <c r="D12" s="33"/>
      <c r="E12" s="33"/>
      <c r="F12" s="36"/>
      <c r="G12" s="33"/>
      <c r="H12" s="33"/>
      <c r="I12" s="34"/>
      <c r="J12" s="4"/>
    </row>
    <row r="13" spans="1:10" ht="12.95" customHeight="1" x14ac:dyDescent="0.2">
      <c r="A13" s="31" t="s">
        <v>32</v>
      </c>
      <c r="B13" s="37"/>
      <c r="C13" s="33"/>
      <c r="D13" s="33"/>
      <c r="E13" s="33"/>
      <c r="F13" s="38"/>
      <c r="G13" s="33"/>
      <c r="H13" s="33"/>
      <c r="I13" s="34"/>
      <c r="J13" s="4"/>
    </row>
    <row r="14" spans="1:10" ht="12.95" customHeight="1" x14ac:dyDescent="0.2">
      <c r="A14" s="31" t="s">
        <v>33</v>
      </c>
      <c r="B14" s="39"/>
      <c r="C14" s="35"/>
      <c r="D14" s="35"/>
      <c r="E14" s="35"/>
      <c r="F14" s="36"/>
      <c r="G14" s="33"/>
      <c r="H14" s="33"/>
      <c r="I14" s="34"/>
      <c r="J14" s="4"/>
    </row>
    <row r="15" spans="1:10" x14ac:dyDescent="0.2">
      <c r="A15" s="31" t="s">
        <v>34</v>
      </c>
      <c r="B15" s="37"/>
      <c r="C15" s="35"/>
      <c r="D15" s="35"/>
      <c r="E15" s="35"/>
      <c r="F15" s="36"/>
      <c r="G15" s="33"/>
      <c r="H15" s="33"/>
      <c r="I15" s="34"/>
      <c r="J15" s="4"/>
    </row>
    <row r="16" spans="1:10" ht="12.95" customHeight="1" thickBot="1" x14ac:dyDescent="0.25">
      <c r="A16" s="40" t="s">
        <v>35</v>
      </c>
      <c r="B16" s="41"/>
      <c r="C16" s="42"/>
      <c r="D16" s="42"/>
      <c r="E16" s="42"/>
      <c r="F16" s="43" t="s">
        <v>36</v>
      </c>
      <c r="G16" s="44"/>
      <c r="H16" s="44"/>
      <c r="I16" s="45"/>
      <c r="J16" s="4"/>
    </row>
    <row r="17" spans="1:10" ht="15.95" customHeight="1" thickBot="1" x14ac:dyDescent="0.25">
      <c r="A17" s="46" t="s">
        <v>37</v>
      </c>
      <c r="B17" s="47" t="s">
        <v>38</v>
      </c>
      <c r="C17" s="48">
        <f>+C6+C8+C9+C11+C12+C13+C14+C15+C16</f>
        <v>3512293</v>
      </c>
      <c r="D17" s="48">
        <f>+D6+D8+D9+D11+D12+D13+D14+D15+D16</f>
        <v>20622883</v>
      </c>
      <c r="E17" s="48">
        <f>+E6+E8+E9+E11+E12+E13+E14+E15+E16</f>
        <v>20622883</v>
      </c>
      <c r="F17" s="47" t="s">
        <v>39</v>
      </c>
      <c r="G17" s="48">
        <f>+G6+G8+G10+G11+G12+G13+G14+G15+G16</f>
        <v>198822755</v>
      </c>
      <c r="H17" s="48">
        <f>+H6+H8+H10+H11+H12+H13+H14+H15+H16</f>
        <v>365508517</v>
      </c>
      <c r="I17" s="49">
        <f>+I6+I8+I10+I11+I12+I13+I14+I15+I16</f>
        <v>101825820</v>
      </c>
      <c r="J17" s="4"/>
    </row>
    <row r="18" spans="1:10" ht="12.95" customHeight="1" x14ac:dyDescent="0.2">
      <c r="A18" s="26" t="s">
        <v>40</v>
      </c>
      <c r="B18" s="50" t="s">
        <v>41</v>
      </c>
      <c r="C18" s="51">
        <f>+C19+C20+C21+C22+C23</f>
        <v>195310462</v>
      </c>
      <c r="D18" s="51">
        <f>+D19+D20+D21+D22+D23</f>
        <v>299253239</v>
      </c>
      <c r="E18" s="51">
        <f>+E19+E20+E21+E22+E23</f>
        <v>81202937</v>
      </c>
      <c r="F18" s="52" t="s">
        <v>42</v>
      </c>
      <c r="G18" s="53"/>
      <c r="H18" s="53"/>
      <c r="I18" s="54"/>
      <c r="J18" s="4"/>
    </row>
    <row r="19" spans="1:10" ht="12.95" customHeight="1" x14ac:dyDescent="0.2">
      <c r="A19" s="31" t="s">
        <v>43</v>
      </c>
      <c r="B19" s="55" t="s">
        <v>44</v>
      </c>
      <c r="C19" s="56">
        <v>195310462</v>
      </c>
      <c r="D19" s="56">
        <v>299253239</v>
      </c>
      <c r="E19" s="56">
        <v>81202937</v>
      </c>
      <c r="F19" s="52" t="s">
        <v>45</v>
      </c>
      <c r="G19" s="56"/>
      <c r="H19" s="56"/>
      <c r="I19" s="57"/>
      <c r="J19" s="4"/>
    </row>
    <row r="20" spans="1:10" ht="12.95" customHeight="1" x14ac:dyDescent="0.2">
      <c r="A20" s="26" t="s">
        <v>46</v>
      </c>
      <c r="B20" s="55" t="s">
        <v>47</v>
      </c>
      <c r="C20" s="56"/>
      <c r="D20" s="56"/>
      <c r="E20" s="56"/>
      <c r="F20" s="52" t="s">
        <v>48</v>
      </c>
      <c r="G20" s="56"/>
      <c r="H20" s="56"/>
      <c r="I20" s="57"/>
      <c r="J20" s="4"/>
    </row>
    <row r="21" spans="1:10" ht="12.95" customHeight="1" x14ac:dyDescent="0.2">
      <c r="A21" s="31" t="s">
        <v>49</v>
      </c>
      <c r="B21" s="55" t="s">
        <v>50</v>
      </c>
      <c r="C21" s="56"/>
      <c r="D21" s="56"/>
      <c r="E21" s="56"/>
      <c r="F21" s="52" t="s">
        <v>51</v>
      </c>
      <c r="G21" s="56"/>
      <c r="H21" s="56"/>
      <c r="I21" s="57"/>
      <c r="J21" s="4"/>
    </row>
    <row r="22" spans="1:10" ht="12.95" customHeight="1" x14ac:dyDescent="0.2">
      <c r="A22" s="26" t="s">
        <v>52</v>
      </c>
      <c r="B22" s="55" t="s">
        <v>53</v>
      </c>
      <c r="C22" s="56"/>
      <c r="D22" s="56"/>
      <c r="E22" s="56"/>
      <c r="F22" s="58" t="s">
        <v>54</v>
      </c>
      <c r="G22" s="56"/>
      <c r="H22" s="56"/>
      <c r="I22" s="57"/>
      <c r="J22" s="4"/>
    </row>
    <row r="23" spans="1:10" ht="12.95" customHeight="1" x14ac:dyDescent="0.2">
      <c r="A23" s="31" t="s">
        <v>55</v>
      </c>
      <c r="B23" s="59" t="s">
        <v>56</v>
      </c>
      <c r="C23" s="56"/>
      <c r="D23" s="56"/>
      <c r="E23" s="56"/>
      <c r="F23" s="52" t="s">
        <v>57</v>
      </c>
      <c r="G23" s="56"/>
      <c r="H23" s="56"/>
      <c r="I23" s="57"/>
      <c r="J23" s="4"/>
    </row>
    <row r="24" spans="1:10" ht="12.95" customHeight="1" x14ac:dyDescent="0.2">
      <c r="A24" s="26" t="s">
        <v>58</v>
      </c>
      <c r="B24" s="60" t="s">
        <v>59</v>
      </c>
      <c r="C24" s="61">
        <f>+C25+C26+C27+C28+C29</f>
        <v>0</v>
      </c>
      <c r="D24" s="61">
        <f>+D25+D26+D27+D28+D29</f>
        <v>0</v>
      </c>
      <c r="E24" s="61">
        <f>+E25+E26+E27+E28+E29</f>
        <v>0</v>
      </c>
      <c r="F24" s="62" t="s">
        <v>60</v>
      </c>
      <c r="G24" s="56"/>
      <c r="H24" s="56"/>
      <c r="I24" s="57"/>
      <c r="J24" s="4"/>
    </row>
    <row r="25" spans="1:10" ht="12.95" customHeight="1" x14ac:dyDescent="0.2">
      <c r="A25" s="31" t="s">
        <v>61</v>
      </c>
      <c r="B25" s="59" t="s">
        <v>62</v>
      </c>
      <c r="C25" s="56"/>
      <c r="D25" s="56"/>
      <c r="E25" s="56"/>
      <c r="F25" s="62" t="s">
        <v>63</v>
      </c>
      <c r="G25" s="56"/>
      <c r="H25" s="56"/>
      <c r="I25" s="57"/>
      <c r="J25" s="4"/>
    </row>
    <row r="26" spans="1:10" ht="12.95" customHeight="1" x14ac:dyDescent="0.2">
      <c r="A26" s="26" t="s">
        <v>64</v>
      </c>
      <c r="B26" s="59" t="s">
        <v>65</v>
      </c>
      <c r="C26" s="56"/>
      <c r="D26" s="56"/>
      <c r="E26" s="56"/>
      <c r="F26" s="63"/>
      <c r="G26" s="56"/>
      <c r="H26" s="56"/>
      <c r="I26" s="57"/>
      <c r="J26" s="4"/>
    </row>
    <row r="27" spans="1:10" ht="12.95" customHeight="1" x14ac:dyDescent="0.2">
      <c r="A27" s="31" t="s">
        <v>66</v>
      </c>
      <c r="B27" s="55" t="s">
        <v>67</v>
      </c>
      <c r="C27" s="56"/>
      <c r="D27" s="56"/>
      <c r="E27" s="56"/>
      <c r="F27" s="64"/>
      <c r="G27" s="56"/>
      <c r="H27" s="56"/>
      <c r="I27" s="57"/>
      <c r="J27" s="4"/>
    </row>
    <row r="28" spans="1:10" ht="12.95" customHeight="1" x14ac:dyDescent="0.2">
      <c r="A28" s="26" t="s">
        <v>68</v>
      </c>
      <c r="B28" s="65" t="s">
        <v>69</v>
      </c>
      <c r="C28" s="56"/>
      <c r="D28" s="56"/>
      <c r="E28" s="56"/>
      <c r="F28" s="37"/>
      <c r="G28" s="56"/>
      <c r="H28" s="56"/>
      <c r="I28" s="57"/>
      <c r="J28" s="4"/>
    </row>
    <row r="29" spans="1:10" ht="12.95" customHeight="1" thickBot="1" x14ac:dyDescent="0.25">
      <c r="A29" s="31" t="s">
        <v>70</v>
      </c>
      <c r="B29" s="66" t="s">
        <v>71</v>
      </c>
      <c r="C29" s="56"/>
      <c r="D29" s="56"/>
      <c r="E29" s="56"/>
      <c r="F29" s="64"/>
      <c r="G29" s="56"/>
      <c r="H29" s="56"/>
      <c r="I29" s="57"/>
      <c r="J29" s="4"/>
    </row>
    <row r="30" spans="1:10" ht="21.75" customHeight="1" thickBot="1" x14ac:dyDescent="0.25">
      <c r="A30" s="46" t="s">
        <v>72</v>
      </c>
      <c r="B30" s="47" t="s">
        <v>73</v>
      </c>
      <c r="C30" s="48">
        <f>+C18+C24</f>
        <v>195310462</v>
      </c>
      <c r="D30" s="48">
        <f>+D18+D24</f>
        <v>299253239</v>
      </c>
      <c r="E30" s="48">
        <f>+E18+E24</f>
        <v>81202937</v>
      </c>
      <c r="F30" s="47" t="s">
        <v>74</v>
      </c>
      <c r="G30" s="48">
        <f>SUM(G18:G29)</f>
        <v>0</v>
      </c>
      <c r="H30" s="48">
        <f>SUM(H18:H29)</f>
        <v>0</v>
      </c>
      <c r="I30" s="49">
        <f>SUM(I18:I29)</f>
        <v>0</v>
      </c>
      <c r="J30" s="4"/>
    </row>
    <row r="31" spans="1:10" ht="13.5" thickBot="1" x14ac:dyDescent="0.25">
      <c r="A31" s="46" t="s">
        <v>75</v>
      </c>
      <c r="B31" s="67" t="s">
        <v>76</v>
      </c>
      <c r="C31" s="68">
        <f>+C17+C30</f>
        <v>198822755</v>
      </c>
      <c r="D31" s="68">
        <f>+D17+D30</f>
        <v>319876122</v>
      </c>
      <c r="E31" s="69">
        <f>+E17+E30</f>
        <v>101825820</v>
      </c>
      <c r="F31" s="67" t="s">
        <v>77</v>
      </c>
      <c r="G31" s="68">
        <f>+G17+G30</f>
        <v>198822755</v>
      </c>
      <c r="H31" s="68">
        <f>+H17+H30</f>
        <v>365508517</v>
      </c>
      <c r="I31" s="69">
        <f>+I17+I30</f>
        <v>101825820</v>
      </c>
      <c r="J31" s="4"/>
    </row>
    <row r="32" spans="1:10" ht="13.5" thickBot="1" x14ac:dyDescent="0.25">
      <c r="A32" s="46" t="s">
        <v>78</v>
      </c>
      <c r="B32" s="67" t="s">
        <v>79</v>
      </c>
      <c r="C32" s="68">
        <f>IF(C17-G17&lt;0,G17-C17,"-")</f>
        <v>195310462</v>
      </c>
      <c r="D32" s="68">
        <f>IF(D17-H17&lt;0,H17-D17,"-")</f>
        <v>344885634</v>
      </c>
      <c r="E32" s="69">
        <f>IF(E17-I17&lt;0,I17-E17,"-")</f>
        <v>81202937</v>
      </c>
      <c r="F32" s="67" t="s">
        <v>80</v>
      </c>
      <c r="G32" s="68" t="str">
        <f>IF(C17-G17&gt;0,C17-G17,"-")</f>
        <v>-</v>
      </c>
      <c r="H32" s="68" t="str">
        <f>IF(D17-H17&gt;0,D17-H17,"-")</f>
        <v>-</v>
      </c>
      <c r="I32" s="69" t="str">
        <f>IF(E17-I17&gt;0,E17-I17,"-")</f>
        <v>-</v>
      </c>
      <c r="J32" s="4"/>
    </row>
    <row r="33" spans="1:10" ht="13.5" thickBot="1" x14ac:dyDescent="0.25">
      <c r="A33" s="46" t="s">
        <v>81</v>
      </c>
      <c r="B33" s="67" t="s">
        <v>82</v>
      </c>
      <c r="C33" s="68" t="str">
        <f>IF(C31-G31&lt;0,G31-C31,"-")</f>
        <v>-</v>
      </c>
      <c r="D33" s="68">
        <f>IF(D31-H31&lt;0,H31-D31,"-")</f>
        <v>45632395</v>
      </c>
      <c r="E33" s="68" t="str">
        <f>IF(E31-I31&lt;0,I31-E31,"-")</f>
        <v>-</v>
      </c>
      <c r="F33" s="67" t="s">
        <v>83</v>
      </c>
      <c r="G33" s="68" t="str">
        <f>IF(C31-G31&gt;0,C31-G31,"-")</f>
        <v>-</v>
      </c>
      <c r="H33" s="68" t="str">
        <f>IF(D31-H31&gt;0,D31-H31,"-")</f>
        <v>-</v>
      </c>
      <c r="I33" s="68" t="str">
        <f>IF(E31-I31&gt;0,E31-I31,"-")</f>
        <v>-</v>
      </c>
      <c r="J33" s="4"/>
    </row>
  </sheetData>
  <sheetProtection formatCells="0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Z_6.sz.mell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2021-05-28T11:33:23Z</dcterms:created>
  <dcterms:modified xsi:type="dcterms:W3CDTF">2021-05-28T11:33:33Z</dcterms:modified>
</cp:coreProperties>
</file>