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0" windowWidth="20490" windowHeight="7650"/>
  </bookViews>
  <sheets>
    <sheet name="13. sz. mell.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/>
  <c r="E7" i="1" s="1"/>
  <c r="F7" i="1" s="1"/>
  <c r="G7" i="1" s="1"/>
  <c r="H7" i="1" s="1"/>
  <c r="I7" i="1" s="1"/>
  <c r="J7" i="1" s="1"/>
  <c r="K7" i="1" s="1"/>
  <c r="M8" i="1"/>
  <c r="M9" i="1"/>
  <c r="B10" i="1"/>
  <c r="C10" i="1"/>
  <c r="D10" i="1" s="1"/>
  <c r="E10" i="1" s="1"/>
  <c r="F10" i="1" s="1"/>
  <c r="G10" i="1" s="1"/>
  <c r="H10" i="1" s="1"/>
  <c r="I10" i="1" s="1"/>
  <c r="J10" i="1" s="1"/>
  <c r="K10" i="1" s="1"/>
  <c r="M11" i="1"/>
  <c r="B12" i="1"/>
  <c r="C12" i="1"/>
  <c r="L12" i="1"/>
  <c r="B13" i="1"/>
  <c r="C13" i="1"/>
  <c r="C22" i="1" s="1"/>
  <c r="L13" i="1"/>
  <c r="B14" i="1"/>
  <c r="M14" i="1"/>
  <c r="B15" i="1"/>
  <c r="M15" i="1" s="1"/>
  <c r="M20" i="1"/>
  <c r="B21" i="1"/>
  <c r="M21" i="1" s="1"/>
  <c r="C21" i="1"/>
  <c r="D21" i="1"/>
  <c r="E21" i="1"/>
  <c r="F21" i="1"/>
  <c r="G21" i="1"/>
  <c r="H21" i="1"/>
  <c r="I21" i="1"/>
  <c r="J21" i="1"/>
  <c r="K21" i="1"/>
  <c r="L21" i="1"/>
  <c r="B22" i="1"/>
  <c r="L22" i="1"/>
  <c r="M10" i="1" l="1"/>
  <c r="D12" i="1"/>
  <c r="D13" i="1" s="1"/>
  <c r="D22" i="1" s="1"/>
  <c r="E6" i="1"/>
  <c r="M7" i="1"/>
  <c r="E12" i="1" l="1"/>
  <c r="E13" i="1" s="1"/>
  <c r="E22" i="1" s="1"/>
  <c r="F6" i="1"/>
  <c r="G6" i="1" l="1"/>
  <c r="F12" i="1"/>
  <c r="F13" i="1" s="1"/>
  <c r="F22" i="1" l="1"/>
  <c r="H6" i="1"/>
  <c r="G12" i="1"/>
  <c r="G13" i="1" l="1"/>
  <c r="H12" i="1"/>
  <c r="H13" i="1" s="1"/>
  <c r="H22" i="1" s="1"/>
  <c r="I6" i="1"/>
  <c r="J6" i="1" l="1"/>
  <c r="I12" i="1"/>
  <c r="I13" i="1" s="1"/>
  <c r="I22" i="1" s="1"/>
  <c r="G22" i="1"/>
  <c r="K6" i="1" l="1"/>
  <c r="J12" i="1"/>
  <c r="J13" i="1" s="1"/>
  <c r="J22" i="1" s="1"/>
  <c r="K12" i="1" l="1"/>
  <c r="M6" i="1"/>
  <c r="K13" i="1" l="1"/>
  <c r="M12" i="1"/>
  <c r="K22" i="1" l="1"/>
  <c r="M13" i="1"/>
  <c r="M22" i="1" s="1"/>
</calcChain>
</file>

<file path=xl/sharedStrings.xml><?xml version="1.0" encoding="utf-8"?>
<sst xmlns="http://schemas.openxmlformats.org/spreadsheetml/2006/main" count="34" uniqueCount="34">
  <si>
    <t xml:space="preserve">* Az államháztartásról szóló 2011. évi CXCV. törvény 23. § (2) bekezdés g) pontja alapján </t>
  </si>
  <si>
    <t>Adósság korlát (saját bevétel 50%-a csökkentve a fizetési kötelezettséggel)</t>
  </si>
  <si>
    <t xml:space="preserve">Fizetési kötelezettség összesen </t>
  </si>
  <si>
    <t xml:space="preserve">Kezességvállalásból eredő fizetési kötelezettség </t>
  </si>
  <si>
    <t xml:space="preserve">Legalább 365 nap időtartamú halasztott fizetés, részletfizetés még ki nem fizett ellenértéke </t>
  </si>
  <si>
    <t>Visszavásárlási kötelezettség kikötésével megkötött adásvételi szerződés</t>
  </si>
  <si>
    <t>Pénzügyi lízing tőkerész hátralévő összege</t>
  </si>
  <si>
    <t xml:space="preserve">Adott váltó (kamat nélkül) </t>
  </si>
  <si>
    <t>Hitelviszonyt megtestesítő értékpapír</t>
  </si>
  <si>
    <t>Felvett, átvállalt hitel, kölcsön aktuális tőketartozása</t>
  </si>
  <si>
    <t>Saját bevétel 50 %-a</t>
  </si>
  <si>
    <t>Saját bevételek összesen</t>
  </si>
  <si>
    <t>Kezességvállalással kapcsolatos megtérülés</t>
  </si>
  <si>
    <t>Bírság-, pótlék- és díjbevétel</t>
  </si>
  <si>
    <t xml:space="preserve">Tárgyi eszköz, immateriális jószág, részvény, részesedés értékesítéséből származó bevétel </t>
  </si>
  <si>
    <t>Osztalék, koncssziós díj, hozambevétel</t>
  </si>
  <si>
    <t xml:space="preserve">Önkorm.-i vagyon, vagyoni értékű jog értékesít. bevét. </t>
  </si>
  <si>
    <t xml:space="preserve">Helyi adók </t>
  </si>
  <si>
    <t>Összesen</t>
  </si>
  <si>
    <t>2030. és azt követő években</t>
  </si>
  <si>
    <t>2029.</t>
  </si>
  <si>
    <t>2028.</t>
  </si>
  <si>
    <t>2027.</t>
  </si>
  <si>
    <t>2026.</t>
  </si>
  <si>
    <t>2025.</t>
  </si>
  <si>
    <t>2024.</t>
  </si>
  <si>
    <t>2023.</t>
  </si>
  <si>
    <t>2022.</t>
  </si>
  <si>
    <t>2021.</t>
  </si>
  <si>
    <t>2020.</t>
  </si>
  <si>
    <t>Megnevezés</t>
  </si>
  <si>
    <t xml:space="preserve"> Ft-ban</t>
  </si>
  <si>
    <t xml:space="preserve">A Önkormányzat saját bevételeinek és az adósságot keletkeztető ügyleteiből eredő fizetési kötelezettségének bemutatása*  </t>
  </si>
  <si>
    <t xml:space="preserve"> 13. melléklet az 1/2020.(III.13.)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</si>
</sst>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2" fillId="0" borderId="1" xfId="0" applyNumberFormat="1" applyFont="1" applyBorder="1"/>
    <xf numFmtId="3" fontId="3" fillId="0" borderId="2" xfId="0" applyNumberFormat="1" applyFont="1" applyBorder="1"/>
    <xf numFmtId="0" fontId="4" fillId="0" borderId="3" xfId="0" applyFont="1" applyBorder="1" applyAlignment="1">
      <alignment wrapTex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4" fillId="0" borderId="6" xfId="0" applyFont="1" applyBorder="1" applyAlignment="1">
      <alignment wrapText="1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5" fillId="0" borderId="9" xfId="0" applyFont="1" applyBorder="1" applyAlignment="1">
      <alignment wrapText="1"/>
    </xf>
    <xf numFmtId="3" fontId="1" fillId="0" borderId="10" xfId="0" applyNumberFormat="1" applyFont="1" applyBorder="1"/>
    <xf numFmtId="3" fontId="1" fillId="0" borderId="11" xfId="0" applyNumberFormat="1" applyFont="1" applyBorder="1"/>
    <xf numFmtId="0" fontId="5" fillId="0" borderId="12" xfId="0" applyFont="1" applyBorder="1" applyAlignment="1">
      <alignment wrapText="1"/>
    </xf>
    <xf numFmtId="3" fontId="1" fillId="0" borderId="13" xfId="0" applyNumberFormat="1" applyFont="1" applyBorder="1"/>
    <xf numFmtId="3" fontId="1" fillId="0" borderId="14" xfId="0" applyNumberFormat="1" applyFont="1" applyBorder="1"/>
    <xf numFmtId="0" fontId="5" fillId="0" borderId="15" xfId="0" applyFont="1" applyBorder="1" applyAlignment="1">
      <alignment wrapText="1"/>
    </xf>
    <xf numFmtId="3" fontId="2" fillId="0" borderId="16" xfId="0" applyNumberFormat="1" applyFont="1" applyBorder="1"/>
    <xf numFmtId="3" fontId="3" fillId="0" borderId="17" xfId="0" applyNumberFormat="1" applyFont="1" applyBorder="1"/>
    <xf numFmtId="0" fontId="4" fillId="0" borderId="18" xfId="0" applyFont="1" applyBorder="1" applyAlignment="1">
      <alignment wrapText="1"/>
    </xf>
    <xf numFmtId="3" fontId="6" fillId="0" borderId="10" xfId="0" applyNumberFormat="1" applyFont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0" xfId="0" applyFont="1" applyAlignment="1"/>
    <xf numFmtId="0" fontId="3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&#233;szeltez&#33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5941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</row>
        <row r="61">
          <cell r="E61">
            <v>0</v>
          </cell>
          <cell r="H61">
            <v>0</v>
          </cell>
          <cell r="I61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4.sz.mell."/>
      <sheetName val="15. sz. mell"/>
      <sheetName val="16. sz. mell"/>
      <sheetName val="Munka1"/>
    </sheetNames>
    <sheetDataSet>
      <sheetData sheetId="0">
        <row r="33">
          <cell r="C33">
            <v>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A3" sqref="A3:M3"/>
    </sheetView>
  </sheetViews>
  <sheetFormatPr defaultRowHeight="12.75" x14ac:dyDescent="0.2"/>
  <cols>
    <col min="1" max="1" width="25.1640625" customWidth="1"/>
    <col min="2" max="12" width="11.33203125" customWidth="1"/>
    <col min="13" max="13" width="11.1640625" customWidth="1"/>
  </cols>
  <sheetData>
    <row r="1" spans="1:13" x14ac:dyDescent="0.2">
      <c r="M1" s="28" t="s">
        <v>33</v>
      </c>
    </row>
    <row r="3" spans="1:13" ht="15.75" x14ac:dyDescent="0.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3.5" thickBot="1" x14ac:dyDescent="0.25">
      <c r="A4" s="1"/>
      <c r="B4" s="26" t="s">
        <v>31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38.25" x14ac:dyDescent="0.2">
      <c r="A5" s="24" t="s">
        <v>30</v>
      </c>
      <c r="B5" s="23" t="s">
        <v>29</v>
      </c>
      <c r="C5" s="23" t="s">
        <v>28</v>
      </c>
      <c r="D5" s="23" t="s">
        <v>27</v>
      </c>
      <c r="E5" s="23" t="s">
        <v>26</v>
      </c>
      <c r="F5" s="23" t="s">
        <v>25</v>
      </c>
      <c r="G5" s="23" t="s">
        <v>24</v>
      </c>
      <c r="H5" s="23" t="s">
        <v>23</v>
      </c>
      <c r="I5" s="23" t="s">
        <v>22</v>
      </c>
      <c r="J5" s="23" t="s">
        <v>21</v>
      </c>
      <c r="K5" s="23" t="s">
        <v>20</v>
      </c>
      <c r="L5" s="22" t="s">
        <v>19</v>
      </c>
      <c r="M5" s="21" t="s">
        <v>18</v>
      </c>
    </row>
    <row r="6" spans="1:13" x14ac:dyDescent="0.2">
      <c r="A6" s="13" t="s">
        <v>17</v>
      </c>
      <c r="B6" s="12">
        <v>23674124</v>
      </c>
      <c r="C6" s="12">
        <f>B6*1.005</f>
        <v>23792494.619999997</v>
      </c>
      <c r="D6" s="12">
        <f>C6*1.005</f>
        <v>23911457.093099996</v>
      </c>
      <c r="E6" s="12">
        <f>D6*1.005</f>
        <v>24031014.378565494</v>
      </c>
      <c r="F6" s="12">
        <f>E6*1.005</f>
        <v>24151169.450458318</v>
      </c>
      <c r="G6" s="12">
        <f>F6*1.005</f>
        <v>24271925.297710609</v>
      </c>
      <c r="H6" s="12">
        <f>G6*1.005</f>
        <v>24393284.92419916</v>
      </c>
      <c r="I6" s="12">
        <f>H6*1.005</f>
        <v>24515251.348820154</v>
      </c>
      <c r="J6" s="12">
        <f>I6*1.005</f>
        <v>24637827.605564252</v>
      </c>
      <c r="K6" s="12">
        <f>J6*1.005</f>
        <v>24761016.743592069</v>
      </c>
      <c r="L6" s="12"/>
      <c r="M6" s="20">
        <f>SUM(B6:L6)</f>
        <v>242139565.46201003</v>
      </c>
    </row>
    <row r="7" spans="1:13" ht="24" x14ac:dyDescent="0.2">
      <c r="A7" s="13" t="s">
        <v>16</v>
      </c>
      <c r="B7" s="12"/>
      <c r="C7" s="12">
        <f>B7*1.05</f>
        <v>0</v>
      </c>
      <c r="D7" s="12">
        <f>C7*1.05</f>
        <v>0</v>
      </c>
      <c r="E7" s="12">
        <f>D7*1.05</f>
        <v>0</v>
      </c>
      <c r="F7" s="12">
        <f>E7*1.05</f>
        <v>0</v>
      </c>
      <c r="G7" s="12">
        <f>F7*1.05</f>
        <v>0</v>
      </c>
      <c r="H7" s="12">
        <f>G7*1.05</f>
        <v>0</v>
      </c>
      <c r="I7" s="12">
        <f>H7*1.05</f>
        <v>0</v>
      </c>
      <c r="J7" s="12">
        <f>I7*1.05</f>
        <v>0</v>
      </c>
      <c r="K7" s="12">
        <f>J7*1.05</f>
        <v>0</v>
      </c>
      <c r="L7" s="12"/>
      <c r="M7" s="20">
        <f>SUM(B7:L7)</f>
        <v>0</v>
      </c>
    </row>
    <row r="8" spans="1:13" ht="24" x14ac:dyDescent="0.2">
      <c r="A8" s="13" t="s">
        <v>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0">
        <f>SUM(B8:L8)</f>
        <v>0</v>
      </c>
    </row>
    <row r="9" spans="1:13" ht="48" x14ac:dyDescent="0.2">
      <c r="A9" s="13" t="s">
        <v>14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20">
        <f>SUM(B9:L9)</f>
        <v>0</v>
      </c>
    </row>
    <row r="10" spans="1:13" x14ac:dyDescent="0.2">
      <c r="A10" s="13" t="s">
        <v>13</v>
      </c>
      <c r="B10" s="12">
        <f>SUM('[2]1.sz.mell.'!C33)</f>
        <v>500000</v>
      </c>
      <c r="C10" s="12">
        <f>SUM(B10*1.005)</f>
        <v>502499.99999999994</v>
      </c>
      <c r="D10" s="12">
        <f>C10*1.005</f>
        <v>505012.49999999988</v>
      </c>
      <c r="E10" s="12">
        <f>D10*1.005</f>
        <v>507537.56249999983</v>
      </c>
      <c r="F10" s="12">
        <f>E10*1.005</f>
        <v>510075.25031249976</v>
      </c>
      <c r="G10" s="12">
        <f>F10*1.005</f>
        <v>512625.6265640622</v>
      </c>
      <c r="H10" s="12">
        <f>G10*1.005</f>
        <v>515188.75469688245</v>
      </c>
      <c r="I10" s="12">
        <f>H10*1.005</f>
        <v>517764.69847036683</v>
      </c>
      <c r="J10" s="12">
        <f>I10*1.005</f>
        <v>520353.52196271863</v>
      </c>
      <c r="K10" s="12">
        <f>J10*1.005</f>
        <v>522955.28957253217</v>
      </c>
      <c r="L10" s="12"/>
      <c r="M10" s="20">
        <f>SUM(B10:L10)</f>
        <v>5114013.2040790617</v>
      </c>
    </row>
    <row r="11" spans="1:13" ht="24.75" thickBot="1" x14ac:dyDescent="0.25">
      <c r="A11" s="1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0">
        <f>SUM(B11:L11)</f>
        <v>0</v>
      </c>
    </row>
    <row r="12" spans="1:13" ht="13.5" thickBot="1" x14ac:dyDescent="0.25">
      <c r="A12" s="4" t="s">
        <v>11</v>
      </c>
      <c r="B12" s="3">
        <f>SUM(B6:B11)</f>
        <v>24174124</v>
      </c>
      <c r="C12" s="3">
        <f>SUM(C6:C11)</f>
        <v>24294994.619999997</v>
      </c>
      <c r="D12" s="3">
        <f>SUM(D6:D11)</f>
        <v>24416469.593099996</v>
      </c>
      <c r="E12" s="3">
        <f>SUM(E6:E11)</f>
        <v>24538551.941065494</v>
      </c>
      <c r="F12" s="3">
        <f>SUM(F6:F11)</f>
        <v>24661244.700770818</v>
      </c>
      <c r="G12" s="3">
        <f>SUM(G6:G11)</f>
        <v>24784550.924274672</v>
      </c>
      <c r="H12" s="3">
        <f>SUM(H6:H11)</f>
        <v>24908473.678896043</v>
      </c>
      <c r="I12" s="3">
        <f>SUM(I6:I11)</f>
        <v>25033016.047290519</v>
      </c>
      <c r="J12" s="3">
        <f>SUM(J6:J11)</f>
        <v>25158181.127526969</v>
      </c>
      <c r="K12" s="3">
        <f>SUM(K6:K11)</f>
        <v>25283972.033164602</v>
      </c>
      <c r="L12" s="3">
        <f>SUM(L6:L11)</f>
        <v>0</v>
      </c>
      <c r="M12" s="2">
        <f>SUM(B12:L12)</f>
        <v>247253578.66608912</v>
      </c>
    </row>
    <row r="13" spans="1:13" x14ac:dyDescent="0.2">
      <c r="A13" s="19" t="s">
        <v>10</v>
      </c>
      <c r="B13" s="18">
        <f>B12/2</f>
        <v>12087062</v>
      </c>
      <c r="C13" s="18">
        <f>C12/2</f>
        <v>12147497.309999999</v>
      </c>
      <c r="D13" s="18">
        <f>D12/2</f>
        <v>12208234.796549998</v>
      </c>
      <c r="E13" s="18">
        <f>E12/2</f>
        <v>12269275.970532747</v>
      </c>
      <c r="F13" s="18">
        <f>F12/2</f>
        <v>12330622.350385409</v>
      </c>
      <c r="G13" s="18">
        <f>G12/2</f>
        <v>12392275.462137336</v>
      </c>
      <c r="H13" s="18">
        <f>H12/2</f>
        <v>12454236.839448022</v>
      </c>
      <c r="I13" s="18">
        <f>I12/2</f>
        <v>12516508.023645259</v>
      </c>
      <c r="J13" s="18">
        <f>J12/2</f>
        <v>12579090.563763484</v>
      </c>
      <c r="K13" s="18">
        <f>K12/2</f>
        <v>12641986.016582301</v>
      </c>
      <c r="L13" s="18">
        <f>L12/2</f>
        <v>0</v>
      </c>
      <c r="M13" s="17">
        <f>SUM(B13:L13)</f>
        <v>123626789.33304456</v>
      </c>
    </row>
    <row r="14" spans="1:13" ht="36" x14ac:dyDescent="0.2">
      <c r="A14" s="16" t="s">
        <v>9</v>
      </c>
      <c r="B14" s="15">
        <f>[1]Önkormányzati!D61+[1]Önkormányzati!E61+[1]Önkormányzati!F61+[1]Önkormányzati!G61+[1]Önkormányzati!H61</f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4">
        <f>SUM(B14:L14)</f>
        <v>0</v>
      </c>
    </row>
    <row r="15" spans="1:13" ht="24" x14ac:dyDescent="0.2">
      <c r="A15" s="13" t="s">
        <v>8</v>
      </c>
      <c r="B15" s="12">
        <f>[1]Önkormányzati!I61</f>
        <v>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>
        <f>SUM(B15:L15)</f>
        <v>0</v>
      </c>
    </row>
    <row r="16" spans="1:13" x14ac:dyDescent="0.2">
      <c r="A16" s="13" t="s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1"/>
    </row>
    <row r="17" spans="1:13" ht="24" x14ac:dyDescent="0.2">
      <c r="A17" s="13" t="s">
        <v>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1"/>
    </row>
    <row r="18" spans="1:13" ht="36" x14ac:dyDescent="0.2">
      <c r="A18" s="13" t="s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/>
    </row>
    <row r="19" spans="1:13" ht="48" x14ac:dyDescent="0.2">
      <c r="A19" s="13" t="s">
        <v>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</row>
    <row r="20" spans="1:13" ht="24.75" thickBot="1" x14ac:dyDescent="0.25">
      <c r="A20" s="10" t="s">
        <v>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8">
        <f>SUM(B20:L20)</f>
        <v>0</v>
      </c>
    </row>
    <row r="21" spans="1:13" ht="24.75" thickBot="1" x14ac:dyDescent="0.25">
      <c r="A21" s="7" t="s">
        <v>2</v>
      </c>
      <c r="B21" s="6">
        <f>SUM(B14:B20)</f>
        <v>0</v>
      </c>
      <c r="C21" s="6">
        <f>SUM(C14:C20)</f>
        <v>0</v>
      </c>
      <c r="D21" s="6">
        <f>SUM(D14:D20)</f>
        <v>0</v>
      </c>
      <c r="E21" s="6">
        <f>SUM(E14:E20)</f>
        <v>0</v>
      </c>
      <c r="F21" s="6">
        <f>SUM(F14:F20)</f>
        <v>0</v>
      </c>
      <c r="G21" s="6">
        <f>SUM(G14:G20)</f>
        <v>0</v>
      </c>
      <c r="H21" s="6">
        <f>SUM(H14:H20)</f>
        <v>0</v>
      </c>
      <c r="I21" s="6">
        <f>SUM(I14:I20)</f>
        <v>0</v>
      </c>
      <c r="J21" s="6">
        <f>SUM(J14:J20)</f>
        <v>0</v>
      </c>
      <c r="K21" s="6">
        <f>SUM(K14:K20)</f>
        <v>0</v>
      </c>
      <c r="L21" s="6">
        <f>SUM(L14:L20)</f>
        <v>0</v>
      </c>
      <c r="M21" s="5">
        <f>SUM(B21:L21)</f>
        <v>0</v>
      </c>
    </row>
    <row r="22" spans="1:13" ht="36.75" thickBot="1" x14ac:dyDescent="0.25">
      <c r="A22" s="4" t="s">
        <v>1</v>
      </c>
      <c r="B22" s="3">
        <f>B13-B21</f>
        <v>12087062</v>
      </c>
      <c r="C22" s="3">
        <f>C13-C21</f>
        <v>12147497.309999999</v>
      </c>
      <c r="D22" s="3">
        <f>D13-D21</f>
        <v>12208234.796549998</v>
      </c>
      <c r="E22" s="3">
        <f>E13-E21</f>
        <v>12269275.970532747</v>
      </c>
      <c r="F22" s="3">
        <f>F13-F21</f>
        <v>12330622.350385409</v>
      </c>
      <c r="G22" s="3">
        <f>G13-G21</f>
        <v>12392275.462137336</v>
      </c>
      <c r="H22" s="3">
        <f>H13-H21</f>
        <v>12454236.839448022</v>
      </c>
      <c r="I22" s="3">
        <f>I13-I21</f>
        <v>12516508.023645259</v>
      </c>
      <c r="J22" s="3">
        <f>J13-J21</f>
        <v>12579090.563763484</v>
      </c>
      <c r="K22" s="3">
        <f>K13-K21</f>
        <v>12641986.016582301</v>
      </c>
      <c r="L22" s="3">
        <f>L13-L21</f>
        <v>0</v>
      </c>
      <c r="M22" s="2">
        <f>M13-M21</f>
        <v>123626789.33304456</v>
      </c>
    </row>
    <row r="23" spans="1:13" x14ac:dyDescent="0.2">
      <c r="A23" s="1" t="s"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2">
    <mergeCell ref="A3:M3"/>
    <mergeCell ref="B4:M4"/>
  </mergeCells>
  <pageMargins left="0.7" right="0.7" top="0.75" bottom="0.75" header="0.3" footer="0.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2021-05-20T12:44:54Z</dcterms:created>
  <dcterms:modified xsi:type="dcterms:W3CDTF">2021-05-20T12:45:10Z</dcterms:modified>
</cp:coreProperties>
</file>