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ltségvetés\"/>
    </mc:Choice>
  </mc:AlternateContent>
  <bookViews>
    <workbookView xWindow="0" yWindow="0" windowWidth="20490" windowHeight="7650"/>
  </bookViews>
  <sheets>
    <sheet name="1.sz.mell." sheetId="1" r:id="rId1"/>
  </sheets>
  <externalReferences>
    <externalReference r:id="rId2"/>
  </externalReferences>
  <definedNames>
    <definedName name="_xlnm.Print_Area" localSheetId="0">'1.sz.mell.'!$A$1:$E$148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6" i="1" s="1"/>
  <c r="D7" i="1"/>
  <c r="D6" i="1" s="1"/>
  <c r="E7" i="1"/>
  <c r="E6" i="1" s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4" i="1"/>
  <c r="C13" i="1" s="1"/>
  <c r="D14" i="1"/>
  <c r="D13" i="1" s="1"/>
  <c r="E14" i="1"/>
  <c r="C15" i="1"/>
  <c r="D15" i="1"/>
  <c r="E15" i="1"/>
  <c r="C16" i="1"/>
  <c r="D16" i="1"/>
  <c r="E16" i="1"/>
  <c r="C17" i="1"/>
  <c r="D17" i="1"/>
  <c r="E17" i="1"/>
  <c r="E13" i="1" s="1"/>
  <c r="C18" i="1"/>
  <c r="D18" i="1"/>
  <c r="E18" i="1"/>
  <c r="C19" i="1"/>
  <c r="D19" i="1"/>
  <c r="E19" i="1"/>
  <c r="C21" i="1"/>
  <c r="C20" i="1" s="1"/>
  <c r="D21" i="1"/>
  <c r="E21" i="1"/>
  <c r="E20" i="1" s="1"/>
  <c r="C22" i="1"/>
  <c r="D22" i="1"/>
  <c r="E22" i="1"/>
  <c r="C23" i="1"/>
  <c r="D23" i="1"/>
  <c r="E23" i="1"/>
  <c r="C24" i="1"/>
  <c r="D24" i="1"/>
  <c r="D20" i="1" s="1"/>
  <c r="E24" i="1"/>
  <c r="C25" i="1"/>
  <c r="D25" i="1"/>
  <c r="E25" i="1"/>
  <c r="C26" i="1"/>
  <c r="D26" i="1"/>
  <c r="E26" i="1"/>
  <c r="C28" i="1"/>
  <c r="D28" i="1"/>
  <c r="D27" i="1" s="1"/>
  <c r="E28" i="1"/>
  <c r="E27" i="1" s="1"/>
  <c r="C29" i="1"/>
  <c r="D29" i="1"/>
  <c r="E29" i="1"/>
  <c r="C30" i="1"/>
  <c r="D30" i="1"/>
  <c r="E30" i="1"/>
  <c r="C31" i="1"/>
  <c r="C27" i="1" s="1"/>
  <c r="D31" i="1"/>
  <c r="E31" i="1"/>
  <c r="C32" i="1"/>
  <c r="D32" i="1"/>
  <c r="E32" i="1"/>
  <c r="C33" i="1"/>
  <c r="D33" i="1"/>
  <c r="E33" i="1"/>
  <c r="C35" i="1"/>
  <c r="C34" i="1" s="1"/>
  <c r="D35" i="1"/>
  <c r="E35" i="1"/>
  <c r="E34" i="1" s="1"/>
  <c r="C36" i="1"/>
  <c r="D36" i="1"/>
  <c r="D34" i="1" s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6" i="1"/>
  <c r="C45" i="1" s="1"/>
  <c r="D46" i="1"/>
  <c r="D45" i="1" s="1"/>
  <c r="E46" i="1"/>
  <c r="C47" i="1"/>
  <c r="D47" i="1"/>
  <c r="E47" i="1"/>
  <c r="C48" i="1"/>
  <c r="D48" i="1"/>
  <c r="E48" i="1"/>
  <c r="C49" i="1"/>
  <c r="D49" i="1"/>
  <c r="E49" i="1"/>
  <c r="E45" i="1" s="1"/>
  <c r="C50" i="1"/>
  <c r="D50" i="1"/>
  <c r="E50" i="1"/>
  <c r="C51" i="1"/>
  <c r="C52" i="1"/>
  <c r="D52" i="1"/>
  <c r="D51" i="1" s="1"/>
  <c r="E52" i="1"/>
  <c r="C53" i="1"/>
  <c r="D53" i="1"/>
  <c r="E53" i="1"/>
  <c r="E51" i="1" s="1"/>
  <c r="C54" i="1"/>
  <c r="D54" i="1"/>
  <c r="E54" i="1"/>
  <c r="C55" i="1"/>
  <c r="D55" i="1"/>
  <c r="E55" i="1"/>
  <c r="D56" i="1"/>
  <c r="C57" i="1"/>
  <c r="C56" i="1" s="1"/>
  <c r="D57" i="1"/>
  <c r="E57" i="1"/>
  <c r="E56" i="1" s="1"/>
  <c r="C58" i="1"/>
  <c r="D58" i="1"/>
  <c r="E58" i="1"/>
  <c r="C59" i="1"/>
  <c r="D59" i="1"/>
  <c r="E59" i="1"/>
  <c r="C60" i="1"/>
  <c r="D60" i="1"/>
  <c r="E60" i="1"/>
  <c r="C63" i="1"/>
  <c r="C62" i="1" s="1"/>
  <c r="D63" i="1"/>
  <c r="E63" i="1"/>
  <c r="E62" i="1" s="1"/>
  <c r="C64" i="1"/>
  <c r="D64" i="1"/>
  <c r="D62" i="1" s="1"/>
  <c r="E64" i="1"/>
  <c r="C65" i="1"/>
  <c r="D65" i="1"/>
  <c r="E65" i="1"/>
  <c r="C67" i="1"/>
  <c r="C66" i="1" s="1"/>
  <c r="D67" i="1"/>
  <c r="E67" i="1"/>
  <c r="E66" i="1" s="1"/>
  <c r="C68" i="1"/>
  <c r="D68" i="1"/>
  <c r="D66" i="1" s="1"/>
  <c r="E68" i="1"/>
  <c r="C69" i="1"/>
  <c r="D69" i="1"/>
  <c r="E69" i="1"/>
  <c r="C70" i="1"/>
  <c r="D70" i="1"/>
  <c r="E70" i="1"/>
  <c r="C71" i="1"/>
  <c r="C72" i="1"/>
  <c r="D72" i="1"/>
  <c r="D71" i="1" s="1"/>
  <c r="E72" i="1"/>
  <c r="C73" i="1"/>
  <c r="D73" i="1"/>
  <c r="E73" i="1"/>
  <c r="E71" i="1" s="1"/>
  <c r="C75" i="1"/>
  <c r="C74" i="1" s="1"/>
  <c r="D75" i="1"/>
  <c r="E75" i="1"/>
  <c r="E74" i="1" s="1"/>
  <c r="C76" i="1"/>
  <c r="D76" i="1"/>
  <c r="D74" i="1" s="1"/>
  <c r="E76" i="1"/>
  <c r="C77" i="1"/>
  <c r="D77" i="1"/>
  <c r="E77" i="1"/>
  <c r="C78" i="1"/>
  <c r="D78" i="1"/>
  <c r="E78" i="1"/>
  <c r="C80" i="1"/>
  <c r="D80" i="1"/>
  <c r="D79" i="1" s="1"/>
  <c r="E80" i="1"/>
  <c r="C81" i="1"/>
  <c r="D81" i="1"/>
  <c r="E81" i="1"/>
  <c r="E79" i="1" s="1"/>
  <c r="C82" i="1"/>
  <c r="D82" i="1"/>
  <c r="E82" i="1"/>
  <c r="C83" i="1"/>
  <c r="C79" i="1" s="1"/>
  <c r="D83" i="1"/>
  <c r="E83" i="1"/>
  <c r="C84" i="1"/>
  <c r="D84" i="1"/>
  <c r="E84" i="1"/>
  <c r="C90" i="1"/>
  <c r="D90" i="1"/>
  <c r="E90" i="1"/>
  <c r="C94" i="1"/>
  <c r="C93" i="1" s="1"/>
  <c r="D94" i="1"/>
  <c r="E94" i="1"/>
  <c r="E93" i="1" s="1"/>
  <c r="C95" i="1"/>
  <c r="D95" i="1"/>
  <c r="E95" i="1"/>
  <c r="C96" i="1"/>
  <c r="D96" i="1"/>
  <c r="E96" i="1"/>
  <c r="C97" i="1"/>
  <c r="D97" i="1"/>
  <c r="E97" i="1"/>
  <c r="D98" i="1"/>
  <c r="E98" i="1"/>
  <c r="C99" i="1"/>
  <c r="D99" i="1"/>
  <c r="E99" i="1"/>
  <c r="C100" i="1"/>
  <c r="C98" i="1" s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D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D114" i="1"/>
  <c r="E114" i="1"/>
  <c r="E109" i="1" s="1"/>
  <c r="C115" i="1"/>
  <c r="D115" i="1"/>
  <c r="E115" i="1"/>
  <c r="C116" i="1"/>
  <c r="C114" i="1" s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4" i="1"/>
  <c r="C123" i="1" s="1"/>
  <c r="D124" i="1"/>
  <c r="E124" i="1"/>
  <c r="E123" i="1" s="1"/>
  <c r="C125" i="1"/>
  <c r="D125" i="1"/>
  <c r="D123" i="1" s="1"/>
  <c r="E125" i="1"/>
  <c r="C128" i="1"/>
  <c r="C127" i="1" s="1"/>
  <c r="D128" i="1"/>
  <c r="E128" i="1"/>
  <c r="E127" i="1" s="1"/>
  <c r="C129" i="1"/>
  <c r="D129" i="1"/>
  <c r="D127" i="1" s="1"/>
  <c r="E129" i="1"/>
  <c r="C130" i="1"/>
  <c r="D130" i="1"/>
  <c r="E130" i="1"/>
  <c r="C132" i="1"/>
  <c r="C131" i="1" s="1"/>
  <c r="D132" i="1"/>
  <c r="E132" i="1"/>
  <c r="E131" i="1" s="1"/>
  <c r="C133" i="1"/>
  <c r="D133" i="1"/>
  <c r="D131" i="1" s="1"/>
  <c r="E133" i="1"/>
  <c r="C134" i="1"/>
  <c r="D134" i="1"/>
  <c r="E134" i="1"/>
  <c r="C135" i="1"/>
  <c r="D135" i="1"/>
  <c r="E135" i="1"/>
  <c r="C137" i="1"/>
  <c r="D137" i="1"/>
  <c r="D136" i="1" s="1"/>
  <c r="E137" i="1"/>
  <c r="C138" i="1"/>
  <c r="D138" i="1"/>
  <c r="E138" i="1"/>
  <c r="E136" i="1" s="1"/>
  <c r="C139" i="1"/>
  <c r="D139" i="1"/>
  <c r="E139" i="1"/>
  <c r="C140" i="1"/>
  <c r="C136" i="1" s="1"/>
  <c r="D140" i="1"/>
  <c r="E140" i="1"/>
  <c r="C141" i="1"/>
  <c r="D141" i="1"/>
  <c r="E141" i="1"/>
  <c r="C143" i="1"/>
  <c r="C142" i="1" s="1"/>
  <c r="D143" i="1"/>
  <c r="D142" i="1" s="1"/>
  <c r="E143" i="1"/>
  <c r="C144" i="1"/>
  <c r="D144" i="1"/>
  <c r="E144" i="1"/>
  <c r="C145" i="1"/>
  <c r="D145" i="1"/>
  <c r="E145" i="1"/>
  <c r="C146" i="1"/>
  <c r="D146" i="1"/>
  <c r="E146" i="1"/>
  <c r="E142" i="1" s="1"/>
  <c r="C109" i="1" l="1"/>
  <c r="C126" i="1" s="1"/>
  <c r="C148" i="1" s="1"/>
  <c r="D85" i="1"/>
  <c r="D153" i="1" s="1"/>
  <c r="D147" i="1"/>
  <c r="C147" i="1"/>
  <c r="E61" i="1"/>
  <c r="E85" i="1"/>
  <c r="E153" i="1" s="1"/>
  <c r="D61" i="1"/>
  <c r="E126" i="1"/>
  <c r="E148" i="1" s="1"/>
  <c r="C85" i="1"/>
  <c r="E147" i="1"/>
  <c r="C61" i="1"/>
  <c r="D93" i="1"/>
  <c r="D126" i="1" s="1"/>
  <c r="D148" i="1" s="1"/>
  <c r="E152" i="1" l="1"/>
  <c r="E86" i="1"/>
  <c r="C86" i="1"/>
  <c r="C152" i="1"/>
  <c r="C153" i="1"/>
  <c r="D86" i="1"/>
  <c r="D152" i="1"/>
</calcChain>
</file>

<file path=xl/sharedStrings.xml><?xml version="1.0" encoding="utf-8"?>
<sst xmlns="http://schemas.openxmlformats.org/spreadsheetml/2006/main" count="303" uniqueCount="257">
  <si>
    <t>Finanszírozási bevételek, kiadások egyenlege (finanszírozási bevételek 16. sor - finanszírozási kiadások 9. sor) (+/-)</t>
  </si>
  <si>
    <t>2.</t>
  </si>
  <si>
    <t>Költségvetési hiány, többlet ( költségvetési bevételek 9. sor - költségvetési kiadások 4. sor) (+/-)</t>
  </si>
  <si>
    <t>3. sz. táblázat</t>
  </si>
  <si>
    <t>KÖLTSÉGVETÉSI, FINANSZÍROZÁSI BEVÉTELEK ÉS KIADÁSOK EGYENLEGE</t>
  </si>
  <si>
    <t>KIADÁSOK ÖSSZESEN: (4+9)</t>
  </si>
  <si>
    <t>10.</t>
  </si>
  <si>
    <t>FINANSZÍROZÁSI KIADÁSOK ÖSSZESEN: (5.+…+8.)</t>
  </si>
  <si>
    <t>9.</t>
  </si>
  <si>
    <t xml:space="preserve"> Külföldi hitelek, kölcsönök törlesztése</t>
  </si>
  <si>
    <t>8.4.</t>
  </si>
  <si>
    <t xml:space="preserve"> Külföldi értékpapírok beváltása</t>
  </si>
  <si>
    <t>8.3.</t>
  </si>
  <si>
    <t xml:space="preserve"> Befektetési célú külföldi értékpapírok beváltása</t>
  </si>
  <si>
    <t>8.2.</t>
  </si>
  <si>
    <t xml:space="preserve"> Forgatási célú külföldi értékpapírok vásárlása</t>
  </si>
  <si>
    <t>8.1.</t>
  </si>
  <si>
    <t>Külföldi finanszírozás kiadásai (6.1. + … + 6.4.)</t>
  </si>
  <si>
    <t>8.</t>
  </si>
  <si>
    <t xml:space="preserve"> Pénzügyi lízing kiadásai</t>
  </si>
  <si>
    <t>7.5.</t>
  </si>
  <si>
    <t xml:space="preserve"> Pénzeszközök betétként elhelyezése </t>
  </si>
  <si>
    <t>7.4.</t>
  </si>
  <si>
    <t>Irányító szervi támogatás folyósítása (intézményfinanszírozás)</t>
  </si>
  <si>
    <t xml:space="preserve">   7.3.</t>
  </si>
  <si>
    <t>Államháztartáson belüli megelőlegezések visszafizetése</t>
  </si>
  <si>
    <t>7.2.</t>
  </si>
  <si>
    <t>Államháztartáson belüli megelőlegezések folyósítása</t>
  </si>
  <si>
    <t>7.1.</t>
  </si>
  <si>
    <t>Belföldi finanszírozás kiadásai (7.1. + … + 7.5.)</t>
  </si>
  <si>
    <t>7.</t>
  </si>
  <si>
    <t xml:space="preserve">   Befektetési célú belföldi értékpapírok beváltása</t>
  </si>
  <si>
    <t>6.4.</t>
  </si>
  <si>
    <t xml:space="preserve">   Befektetési célú belföldi értékpapírok vásárlása</t>
  </si>
  <si>
    <t>6.3.</t>
  </si>
  <si>
    <t xml:space="preserve">   Forgatási célú belföldi értékpapírok beváltása</t>
  </si>
  <si>
    <t>6.2.</t>
  </si>
  <si>
    <t xml:space="preserve">   Forgatási célú belföldi értékpapírok vásárlása</t>
  </si>
  <si>
    <t>6.1.</t>
  </si>
  <si>
    <t>Belföldi értékpapírok kiadásai (6.1. + … + 6.4.)</t>
  </si>
  <si>
    <t>6.</t>
  </si>
  <si>
    <t xml:space="preserve">   Rövid lejáratú hitelek, kölcsönök törlesztése</t>
  </si>
  <si>
    <t>5.3.</t>
  </si>
  <si>
    <t xml:space="preserve">   Likviditási célú hitelek, kölcsönök törlesztése pénzügyi vállalkozásnak</t>
  </si>
  <si>
    <t>5.2.</t>
  </si>
  <si>
    <t xml:space="preserve">   Hosszú lejáratú hitelek, kölcsönök törlesztése</t>
  </si>
  <si>
    <t>5.1.</t>
  </si>
  <si>
    <t>Hitel-, kölcsöntörlesztés államháztartáson kívülre (5.1. + … + 5.3.)</t>
  </si>
  <si>
    <t>5.</t>
  </si>
  <si>
    <t>KÖLTSÉGVETÉSI KIADÁSOK ÖSSZESEN (1+2+3)</t>
  </si>
  <si>
    <t>4.</t>
  </si>
  <si>
    <t>Céltartalék</t>
  </si>
  <si>
    <t>3.2.</t>
  </si>
  <si>
    <t>Általános tartalék</t>
  </si>
  <si>
    <t>3.1.</t>
  </si>
  <si>
    <t>Tartalékok (3.1.+3.2.)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</si>
  <si>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</si>
  <si>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</si>
  <si>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</si>
  <si>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</si>
  <si>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</si>
  <si>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</si>
  <si>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</si>
  <si>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</si>
  <si>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</si>
  <si>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</si>
  <si>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</si>
  <si>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</si>
  <si>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</si>
  <si>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</si>
  <si>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</si>
  <si>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</si>
  <si>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</si>
  <si>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</si>
  <si>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</si>
  <si>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</si>
  <si>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</si>
  <si>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</si>
  <si>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</si>
  <si>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</si>
  <si>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</si>
  <si>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</si>
  <si>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</si>
  <si>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</si>
  <si>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Egyéb működési célú támogatások államháztartáson kívülre</t>
  </si>
  <si>
    <t>1.15.</t>
  </si>
  <si>
    <t xml:space="preserve">   - Kamattámogatások</t>
  </si>
  <si>
    <t>1.14.</t>
  </si>
  <si>
    <t xml:space="preserve">   - Árkiegészítések, ártámogatások</t>
  </si>
  <si>
    <t>1.13.</t>
  </si>
  <si>
    <t>1.12.</t>
  </si>
  <si>
    <t xml:space="preserve">   - Garancia és kezességvállalásból kifizetés ÁH-n kívülre</t>
  </si>
  <si>
    <t>1.11.</t>
  </si>
  <si>
    <t xml:space="preserve">   - Egyéb működési célú támogatások ÁH-n belülre</t>
  </si>
  <si>
    <t>1.10.</t>
  </si>
  <si>
    <t>1.9.</t>
  </si>
  <si>
    <t xml:space="preserve">   -Visszatérítendő támogatások, kölcsönök nyújtása ÁH-n belülre</t>
  </si>
  <si>
    <t>1.8.</t>
  </si>
  <si>
    <t xml:space="preserve">   - Garancia- és kezességvállalásból kifizetés ÁH-n belülre</t>
  </si>
  <si>
    <t>1.7.</t>
  </si>
  <si>
    <t xml:space="preserve"> - az 1.5-ből: - Elvonások és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</si>
  <si>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</si>
  <si>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</si>
  <si>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</si>
  <si>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</si>
  <si>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</si>
  <si>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</si>
  <si>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</si>
  <si>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</si>
  <si>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</si>
  <si>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</si>
  <si>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</si>
  <si>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</si>
  <si>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1.</t>
  </si>
  <si>
    <t>C</t>
  </si>
  <si>
    <t>B</t>
  </si>
  <si>
    <t>A</t>
  </si>
  <si>
    <t>Eredeti előirányzat</t>
  </si>
  <si>
    <t>Kiadási jogcím</t>
  </si>
  <si>
    <t>Sor-
szám</t>
  </si>
  <si>
    <t>2. sz. táblázat</t>
  </si>
  <si>
    <t>K I A D Á S O K</t>
  </si>
  <si>
    <t>KÖLTSÉGVETÉSI ÉS FINANSZÍROZÁSI BEVÉTELEK ÖSSZESEN: (9+16)</t>
  </si>
  <si>
    <t xml:space="preserve">    17.</t>
  </si>
  <si>
    <t>FINANSZÍROZÁSI BEVÉTELEK ÖSSZESEN: (10. + … +15.)</t>
  </si>
  <si>
    <t xml:space="preserve">    16.</t>
  </si>
  <si>
    <t>Adóssághoz nem kapcsolódó származékos ügyletek bevételei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</si>
  <si>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</si>
  <si>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</si>
  <si>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</si>
  <si>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</si>
  <si>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</si>
  <si>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</si>
  <si>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</si>
  <si>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</si>
  <si>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</si>
  <si>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</si>
  <si>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</si>
  <si>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Betétek megszüntetése</t>
  </si>
  <si>
    <t>13.4.</t>
  </si>
  <si>
    <t>Központi irányító szervi támogatás</t>
  </si>
  <si>
    <t xml:space="preserve">   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</si>
  <si>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</si>
  <si>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</si>
  <si>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</si>
  <si>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</si>
  <si>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</si>
  <si>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</si>
  <si>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</si>
  <si>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</si>
  <si>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</si>
  <si>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</si>
  <si>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</si>
  <si>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</si>
  <si>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Befektetési célú belföldi értékpapírok kibocsátása</t>
  </si>
  <si>
    <t>11.4.</t>
  </si>
  <si>
    <t>Befektetési célú belföldi értékpapírok beváltása,  értékesítése</t>
  </si>
  <si>
    <t>11.3.</t>
  </si>
  <si>
    <t>Forgatási célú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</si>
  <si>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</si>
  <si>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</si>
  <si>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</si>
  <si>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</si>
  <si>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</si>
  <si>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</si>
  <si>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</si>
  <si>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</si>
  <si>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</si>
  <si>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</si>
  <si>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</si>
  <si>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</si>
  <si>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</si>
  <si>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</si>
  <si>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>8.3.-ból EU-s támogatás (közvetlen)</t>
  </si>
  <si>
    <t>Egyéb felhalmozási célú átvett pénzeszköz</t>
  </si>
  <si>
    <t>Felhalm. célú visszatérítendő támogatások, kölcsönök visszatér. ÁH-n kívülről</t>
  </si>
  <si>
    <t>Felhalm. célú garancia- és kezességvállalásból megtérülések ÁH-n kívülről</t>
  </si>
  <si>
    <t>Felhalmozási célú átvett pénzeszközök (8.1.+8.2.+8.3.)</t>
  </si>
  <si>
    <t>7.3.-ból EU-s támogatás (közvetlen)</t>
  </si>
  <si>
    <t>Egyéb működési célú átvett pénzeszköz</t>
  </si>
  <si>
    <t>7.3.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</si>
  <si>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</si>
  <si>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</si>
  <si>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</si>
  <si>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</si>
  <si>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</si>
  <si>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</si>
  <si>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</si>
  <si>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</si>
  <si>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</si>
  <si>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</si>
  <si>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</si>
  <si>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</si>
  <si>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</si>
  <si>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</si>
  <si>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</si>
  <si>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</si>
  <si>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</si>
  <si>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</si>
  <si>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</si>
  <si>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</si>
  <si>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5.6.</t>
  </si>
  <si>
    <t>Ellátási díjak</t>
  </si>
  <si>
    <t>5.5.</t>
  </si>
  <si>
    <t>Tulajdonosi bevételek</t>
  </si>
  <si>
    <t>5.4.</t>
  </si>
  <si>
    <t>Közvetített szolgáltatások értéke</t>
  </si>
  <si>
    <t>Szolgáltatások ellenértéke</t>
  </si>
  <si>
    <t>Készletértékesítés ellenértéke</t>
  </si>
  <si>
    <t>Működési bevételek (5.1.+…+ 5.10.)</t>
  </si>
  <si>
    <t>Egyéb közhatalmi bevételek</t>
  </si>
  <si>
    <t>4.6.</t>
  </si>
  <si>
    <t>Egyéb áruhasználati és szolgáltatási adók</t>
  </si>
  <si>
    <t>4.5.</t>
  </si>
  <si>
    <t>Gépjárműadó</t>
  </si>
  <si>
    <t>4.4.</t>
  </si>
  <si>
    <t>Termékek és szolgáltatások adói</t>
  </si>
  <si>
    <t>4.3.</t>
  </si>
  <si>
    <t>Vagyoni típusú adók</t>
  </si>
  <si>
    <t>4.2.</t>
  </si>
  <si>
    <t>Jövedelemadók</t>
  </si>
  <si>
    <t>4.1.</t>
  </si>
  <si>
    <t>Közhatalmi bevételek (4.1.+…....+4.6.)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</si>
  <si>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</si>
  <si>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</si>
  <si>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</si>
  <si>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</si>
  <si>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</si>
  <si>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</si>
  <si>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</si>
  <si>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</si>
  <si>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</si>
  <si>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</si>
  <si>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Felhalmozási célú önkormányzati támogatások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</si>
  <si>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</si>
  <si>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</si>
  <si>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</si>
  <si>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</si>
  <si>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</si>
  <si>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</si>
  <si>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</si>
  <si>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</si>
  <si>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Helyi önkormányzatok kiegészítő támogatásai</t>
  </si>
  <si>
    <t>Működési célú központosított előirányzatok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</si>
  <si>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</si>
  <si>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</si>
  <si>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</si>
  <si>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</si>
  <si>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</si>
  <si>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</si>
  <si>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E</t>
  </si>
  <si>
    <t>D</t>
  </si>
  <si>
    <t>Teljesítés</t>
  </si>
  <si>
    <t>Módosított előirányzat</t>
  </si>
  <si>
    <t>Bevételi jogcím</t>
  </si>
  <si>
    <t>1. sz. táblázat</t>
  </si>
  <si>
    <t>B E V É T E L E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</si>
</sst>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164" fontId="2" fillId="0" borderId="1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164" fontId="3" fillId="0" borderId="4" xfId="1" applyNumberFormat="1" applyFont="1" applyFill="1" applyBorder="1" applyAlignment="1" applyProtection="1">
      <alignment horizontal="left" vertical="center"/>
    </xf>
    <xf numFmtId="0" fontId="4" fillId="0" borderId="0" xfId="1" applyFont="1" applyFill="1" applyAlignment="1" applyProtection="1">
      <alignment horizontal="center"/>
    </xf>
    <xf numFmtId="164" fontId="5" fillId="0" borderId="2" xfId="0" quotePrefix="1" applyNumberFormat="1" applyFont="1" applyBorder="1" applyAlignment="1" applyProtection="1">
      <alignment horizontal="right" vertical="center" wrapText="1" indent="1"/>
    </xf>
    <xf numFmtId="0" fontId="5" fillId="0" borderId="5" xfId="0" applyFont="1" applyBorder="1" applyAlignment="1" applyProtection="1">
      <alignment horizontal="left" vertical="center" wrapText="1" indent="1"/>
    </xf>
    <xf numFmtId="0" fontId="6" fillId="0" borderId="6" xfId="0" applyFont="1" applyBorder="1" applyAlignment="1" applyProtection="1">
      <alignment horizontal="left" vertical="center" wrapText="1" indent="1"/>
    </xf>
    <xf numFmtId="0" fontId="7" fillId="0" borderId="2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1" applyFont="1" applyFill="1" applyBorder="1" applyAlignment="1" applyProtection="1">
      <alignment horizontal="left" vertical="center" wrapText="1" indent="1"/>
    </xf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9" fillId="0" borderId="0" xfId="1" applyFont="1" applyFill="1" applyProtection="1"/>
    <xf numFmtId="0" fontId="10" fillId="0" borderId="0" xfId="1" applyFont="1" applyFill="1" applyProtection="1"/>
    <xf numFmtId="164" fontId="6" fillId="0" borderId="2" xfId="0" applyNumberFormat="1" applyFont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49" fontId="8" fillId="0" borderId="9" xfId="1" applyNumberFormat="1" applyFont="1" applyFill="1" applyBorder="1" applyAlignment="1" applyProtection="1">
      <alignment horizontal="left" vertical="center" wrapText="1"/>
    </xf>
    <xf numFmtId="164" fontId="7" fillId="0" borderId="2" xfId="1" applyNumberFormat="1" applyFont="1" applyFill="1" applyBorder="1" applyAlignment="1" applyProtection="1">
      <alignment horizontal="right" vertical="center" wrapText="1" indent="1"/>
    </xf>
    <xf numFmtId="164" fontId="2" fillId="0" borderId="2" xfId="1" applyNumberFormat="1" applyFont="1" applyFill="1" applyBorder="1" applyAlignment="1" applyProtection="1">
      <alignment horizontal="righ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8" fillId="0" borderId="8" xfId="1" applyFont="1" applyFill="1" applyBorder="1" applyAlignment="1" applyProtection="1">
      <alignment horizontal="left" vertical="center" wrapText="1" indent="6"/>
    </xf>
    <xf numFmtId="0" fontId="11" fillId="0" borderId="7" xfId="0" applyFont="1" applyBorder="1" applyAlignment="1" applyProtection="1">
      <alignment horizontal="left" vertical="center" wrapText="1" indent="1"/>
    </xf>
    <xf numFmtId="0" fontId="11" fillId="0" borderId="12" xfId="0" applyFont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vertical="center" wrapText="1" indent="1"/>
    </xf>
    <xf numFmtId="164" fontId="8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6"/>
    </xf>
    <xf numFmtId="49" fontId="8" fillId="0" borderId="15" xfId="1" applyNumberFormat="1" applyFont="1" applyFill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6"/>
    </xf>
    <xf numFmtId="49" fontId="8" fillId="0" borderId="16" xfId="1" applyNumberFormat="1" applyFont="1" applyFill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indent="6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7" xfId="1" applyFont="1" applyFill="1" applyBorder="1" applyAlignment="1" applyProtection="1">
      <alignment horizontal="lef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8" xfId="1" applyFont="1" applyFill="1" applyBorder="1" applyAlignment="1" applyProtection="1">
      <alignment horizontal="lef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164" fontId="2" fillId="0" borderId="20" xfId="1" applyNumberFormat="1" applyFont="1" applyFill="1" applyBorder="1" applyAlignment="1" applyProtection="1">
      <alignment horizontal="right" vertical="center" wrapText="1" indent="1"/>
    </xf>
    <xf numFmtId="0" fontId="2" fillId="0" borderId="20" xfId="1" applyFont="1" applyFill="1" applyBorder="1" applyAlignment="1" applyProtection="1">
      <alignment vertical="center" wrapText="1"/>
    </xf>
    <xf numFmtId="0" fontId="2" fillId="0" borderId="21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Protection="1"/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13" fillId="0" borderId="14" xfId="1" applyFont="1" applyFill="1" applyBorder="1" applyAlignment="1" applyProtection="1">
      <alignment horizontal="center" vertical="center" wrapText="1"/>
    </xf>
    <xf numFmtId="0" fontId="13" fillId="0" borderId="14" xfId="1" applyFont="1" applyFill="1" applyBorder="1" applyAlignment="1" applyProtection="1">
      <alignment horizontal="center" vertical="center" wrapText="1"/>
    </xf>
    <xf numFmtId="0" fontId="13" fillId="0" borderId="15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164" fontId="14" fillId="0" borderId="18" xfId="1" applyNumberFormat="1" applyFont="1" applyFill="1" applyBorder="1" applyAlignment="1" applyProtection="1">
      <alignment horizontal="center" vertical="center"/>
    </xf>
    <xf numFmtId="0" fontId="13" fillId="0" borderId="18" xfId="1" applyFont="1" applyFill="1" applyBorder="1" applyAlignment="1" applyProtection="1">
      <alignment horizontal="center" vertical="center" wrapText="1"/>
    </xf>
    <xf numFmtId="0" fontId="13" fillId="0" borderId="19" xfId="1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right"/>
    </xf>
    <xf numFmtId="164" fontId="3" fillId="0" borderId="4" xfId="1" applyNumberFormat="1" applyFont="1" applyFill="1" applyBorder="1" applyAlignment="1" applyProtection="1"/>
    <xf numFmtId="164" fontId="16" fillId="0" borderId="0" xfId="1" applyNumberFormat="1" applyFont="1" applyFill="1" applyBorder="1" applyAlignment="1" applyProtection="1">
      <alignment horizontal="center" vertical="center"/>
    </xf>
    <xf numFmtId="164" fontId="14" fillId="0" borderId="0" xfId="1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Border="1" applyAlignment="1" applyProtection="1">
      <alignment horizontal="left" vertical="center" wrapText="1" indent="1"/>
    </xf>
    <xf numFmtId="0" fontId="6" fillId="0" borderId="5" xfId="0" applyFont="1" applyBorder="1" applyAlignment="1" applyProtection="1">
      <alignment vertical="center" wrapText="1"/>
    </xf>
    <xf numFmtId="0" fontId="6" fillId="0" borderId="6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 wrapText="1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0" applyFont="1" applyBorder="1" applyAlignment="1" applyProtection="1">
      <alignment horizontal="left" vertical="center" wrapText="1" indent="1"/>
    </xf>
    <xf numFmtId="0" fontId="11" fillId="0" borderId="13" xfId="0" applyFont="1" applyBorder="1" applyAlignment="1" applyProtection="1">
      <alignment vertical="center" wrapText="1"/>
    </xf>
    <xf numFmtId="0" fontId="11" fillId="0" borderId="7" xfId="0" applyFont="1" applyBorder="1" applyAlignment="1" applyProtection="1">
      <alignment horizontal="left" wrapText="1" indent="1"/>
    </xf>
    <xf numFmtId="0" fontId="11" fillId="0" borderId="16" xfId="0" applyFont="1" applyBorder="1" applyAlignment="1" applyProtection="1">
      <alignment wrapText="1"/>
    </xf>
    <xf numFmtId="0" fontId="11" fillId="0" borderId="8" xfId="0" applyFont="1" applyBorder="1" applyAlignment="1" applyProtection="1">
      <alignment horizontal="left" wrapText="1" indent="1"/>
    </xf>
    <xf numFmtId="0" fontId="11" fillId="0" borderId="9" xfId="0" applyFont="1" applyBorder="1" applyAlignment="1" applyProtection="1">
      <alignment wrapText="1"/>
    </xf>
    <xf numFmtId="0" fontId="11" fillId="0" borderId="12" xfId="0" applyFont="1" applyBorder="1" applyAlignment="1" applyProtection="1">
      <alignment horizontal="left" wrapText="1" indent="1"/>
    </xf>
    <xf numFmtId="49" fontId="8" fillId="0" borderId="13" xfId="1" applyNumberFormat="1" applyFont="1" applyFill="1" applyBorder="1" applyAlignment="1" applyProtection="1">
      <alignment horizontal="left" vertical="center" wrapText="1"/>
    </xf>
    <xf numFmtId="0" fontId="11" fillId="0" borderId="12" xfId="0" applyFont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164" fontId="14" fillId="0" borderId="22" xfId="1" applyNumberFormat="1" applyFont="1" applyFill="1" applyBorder="1" applyAlignment="1" applyProtection="1">
      <alignment horizontal="center" vertical="center"/>
    </xf>
    <xf numFmtId="164" fontId="14" fillId="0" borderId="23" xfId="1" applyNumberFormat="1" applyFont="1" applyFill="1" applyBorder="1" applyAlignment="1" applyProtection="1">
      <alignment horizontal="center" vertical="center"/>
    </xf>
    <xf numFmtId="164" fontId="14" fillId="0" borderId="24" xfId="1" applyNumberFormat="1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right" vertical="center"/>
    </xf>
    <xf numFmtId="164" fontId="3" fillId="0" borderId="4" xfId="1" applyNumberFormat="1" applyFont="1" applyFill="1" applyBorder="1" applyAlignment="1" applyProtection="1">
      <alignment vertic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&#246;lts&#233;gvet&#233;si%20rendelet%20mell&#233;klet%202020.%20&#233;v%202%20m&#243;dos&#237;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sz.mell."/>
      <sheetName val="3.sz.mell."/>
      <sheetName val="4.sz.mell."/>
      <sheetName val="5.sz.mell  "/>
      <sheetName val="6.sz.mell  "/>
      <sheetName val="7. sz. mell."/>
      <sheetName val="8.sz.mell."/>
      <sheetName val="9.sz.mell."/>
      <sheetName val="10. sz. mell. "/>
      <sheetName val="11. sz. mell."/>
      <sheetName val="12. sz. mell"/>
      <sheetName val="13. sz. mell."/>
      <sheetName val="14.sz.mell."/>
      <sheetName val="15. sz. mell"/>
      <sheetName val="16. sz. mell"/>
      <sheetName val="17. sz. mell"/>
    </sheetNames>
    <sheetDataSet>
      <sheetData sheetId="0"/>
      <sheetData sheetId="1"/>
      <sheetData sheetId="2">
        <row r="8">
          <cell r="D8">
            <v>26941694</v>
          </cell>
          <cell r="E8">
            <v>27096813</v>
          </cell>
          <cell r="F8">
            <v>27096813</v>
          </cell>
        </row>
        <row r="9">
          <cell r="D9">
            <v>16362350</v>
          </cell>
          <cell r="E9">
            <v>18015330</v>
          </cell>
          <cell r="F9">
            <v>18015330</v>
          </cell>
        </row>
        <row r="10">
          <cell r="D10">
            <v>15118747</v>
          </cell>
          <cell r="E10">
            <v>15320787</v>
          </cell>
          <cell r="F10">
            <v>15320787</v>
          </cell>
        </row>
        <row r="11">
          <cell r="D11">
            <v>1800000</v>
          </cell>
          <cell r="E11">
            <v>2294500</v>
          </cell>
          <cell r="F11">
            <v>2294500</v>
          </cell>
        </row>
        <row r="12">
          <cell r="D12">
            <v>0</v>
          </cell>
          <cell r="E12">
            <v>1695450</v>
          </cell>
          <cell r="F12">
            <v>1695450</v>
          </cell>
        </row>
        <row r="13">
          <cell r="D13">
            <v>0</v>
          </cell>
          <cell r="E13">
            <v>0</v>
          </cell>
          <cell r="F13">
            <v>0</v>
          </cell>
        </row>
        <row r="15">
          <cell r="D15">
            <v>0</v>
          </cell>
          <cell r="E15">
            <v>0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</row>
        <row r="19">
          <cell r="D19">
            <v>28772294</v>
          </cell>
          <cell r="E19">
            <v>34735652</v>
          </cell>
          <cell r="F19">
            <v>38467984</v>
          </cell>
        </row>
        <row r="22">
          <cell r="D22">
            <v>0</v>
          </cell>
          <cell r="E22">
            <v>19733746</v>
          </cell>
          <cell r="F22">
            <v>19733746</v>
          </cell>
        </row>
        <row r="23">
          <cell r="D23">
            <v>0</v>
          </cell>
          <cell r="E23">
            <v>0</v>
          </cell>
          <cell r="F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5">
          <cell r="E25">
            <v>0</v>
          </cell>
        </row>
        <row r="26">
          <cell r="D26">
            <v>0</v>
          </cell>
          <cell r="E26">
            <v>9300004</v>
          </cell>
          <cell r="F26">
            <v>20019762</v>
          </cell>
        </row>
        <row r="27">
          <cell r="F27">
            <v>3376100</v>
          </cell>
        </row>
        <row r="29">
          <cell r="D29">
            <v>20257</v>
          </cell>
          <cell r="E29">
            <v>20257</v>
          </cell>
          <cell r="F29">
            <v>11283</v>
          </cell>
        </row>
        <row r="30">
          <cell r="D30">
            <v>3000000</v>
          </cell>
          <cell r="E30">
            <v>3000000</v>
          </cell>
          <cell r="F30">
            <v>2928218</v>
          </cell>
        </row>
        <row r="31">
          <cell r="D31">
            <v>20674124</v>
          </cell>
          <cell r="E31">
            <v>25913124</v>
          </cell>
          <cell r="F31">
            <v>25498228</v>
          </cell>
        </row>
        <row r="32">
          <cell r="D32">
            <v>3000000</v>
          </cell>
          <cell r="E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500000</v>
          </cell>
          <cell r="E34">
            <v>500000</v>
          </cell>
          <cell r="F34">
            <v>664269</v>
          </cell>
        </row>
        <row r="36">
          <cell r="E36">
            <v>0</v>
          </cell>
          <cell r="F36">
            <v>138684</v>
          </cell>
        </row>
        <row r="37">
          <cell r="D37">
            <v>6569977</v>
          </cell>
          <cell r="E37">
            <v>6569977</v>
          </cell>
          <cell r="F37">
            <v>4668131</v>
          </cell>
        </row>
        <row r="38">
          <cell r="D38">
            <v>3259541</v>
          </cell>
          <cell r="E38">
            <v>3259541</v>
          </cell>
          <cell r="F38">
            <v>4170466</v>
          </cell>
        </row>
        <row r="39">
          <cell r="D39">
            <v>0</v>
          </cell>
          <cell r="E39">
            <v>0</v>
          </cell>
          <cell r="F39">
            <v>95595</v>
          </cell>
        </row>
        <row r="40">
          <cell r="D40">
            <v>4607387</v>
          </cell>
          <cell r="E40">
            <v>4607387</v>
          </cell>
          <cell r="F40">
            <v>4902489</v>
          </cell>
        </row>
        <row r="41">
          <cell r="D41">
            <v>3602369</v>
          </cell>
          <cell r="E41">
            <v>3602369</v>
          </cell>
          <cell r="F41">
            <v>3527966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0</v>
          </cell>
          <cell r="F43">
            <v>47</v>
          </cell>
        </row>
        <row r="44">
          <cell r="D44">
            <v>0</v>
          </cell>
          <cell r="E44">
            <v>0</v>
          </cell>
        </row>
        <row r="45">
          <cell r="D45">
            <v>205000</v>
          </cell>
          <cell r="E45">
            <v>265158</v>
          </cell>
          <cell r="F45">
            <v>442324</v>
          </cell>
        </row>
        <row r="47">
          <cell r="D47">
            <v>0</v>
          </cell>
          <cell r="E47">
            <v>0</v>
          </cell>
          <cell r="F47">
            <v>0</v>
          </cell>
        </row>
        <row r="48">
          <cell r="D48">
            <v>0</v>
          </cell>
          <cell r="E48">
            <v>0</v>
          </cell>
          <cell r="F48">
            <v>5118875</v>
          </cell>
        </row>
        <row r="49">
          <cell r="D49">
            <v>0</v>
          </cell>
          <cell r="E49">
            <v>0</v>
          </cell>
          <cell r="F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</row>
        <row r="53">
          <cell r="D53">
            <v>0</v>
          </cell>
          <cell r="E53">
            <v>0</v>
          </cell>
          <cell r="F53">
            <v>0</v>
          </cell>
        </row>
        <row r="55">
          <cell r="D55">
            <v>0</v>
          </cell>
          <cell r="E55">
            <v>1600004</v>
          </cell>
          <cell r="F55">
            <v>1600004</v>
          </cell>
        </row>
        <row r="58">
          <cell r="E58">
            <v>0</v>
          </cell>
        </row>
        <row r="59">
          <cell r="D59">
            <v>565110</v>
          </cell>
          <cell r="E59">
            <v>565110</v>
          </cell>
          <cell r="F59">
            <v>355940</v>
          </cell>
        </row>
        <row r="60">
          <cell r="F60">
            <v>416200</v>
          </cell>
        </row>
        <row r="64">
          <cell r="D64">
            <v>0</v>
          </cell>
          <cell r="E64">
            <v>0</v>
          </cell>
          <cell r="F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</row>
        <row r="73">
          <cell r="D73">
            <v>160392516</v>
          </cell>
          <cell r="E73">
            <v>161562007</v>
          </cell>
          <cell r="F73">
            <v>160237244</v>
          </cell>
        </row>
        <row r="74">
          <cell r="D74">
            <v>0</v>
          </cell>
          <cell r="E74">
            <v>0</v>
          </cell>
          <cell r="F74">
            <v>0</v>
          </cell>
        </row>
        <row r="76">
          <cell r="D76">
            <v>0</v>
          </cell>
          <cell r="E76">
            <v>0</v>
          </cell>
          <cell r="F76">
            <v>2600051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</row>
        <row r="83">
          <cell r="D83">
            <v>0</v>
          </cell>
          <cell r="F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</row>
        <row r="96">
          <cell r="D96">
            <v>31438903</v>
          </cell>
          <cell r="E96">
            <v>34934067</v>
          </cell>
          <cell r="F96">
            <v>29916146</v>
          </cell>
        </row>
        <row r="97">
          <cell r="D97">
            <v>5125781.0080000004</v>
          </cell>
          <cell r="E97">
            <v>5324976</v>
          </cell>
          <cell r="F97">
            <v>4213103</v>
          </cell>
        </row>
        <row r="98">
          <cell r="D98">
            <v>69762260</v>
          </cell>
          <cell r="E98">
            <v>77941476</v>
          </cell>
          <cell r="F98">
            <v>54960622</v>
          </cell>
        </row>
        <row r="99">
          <cell r="D99">
            <v>8500000</v>
          </cell>
          <cell r="E99">
            <v>8622000</v>
          </cell>
          <cell r="F99">
            <v>6810000</v>
          </cell>
        </row>
        <row r="100">
          <cell r="E100">
            <v>20018014</v>
          </cell>
          <cell r="F100">
            <v>16912328</v>
          </cell>
        </row>
        <row r="101">
          <cell r="D101">
            <v>0</v>
          </cell>
          <cell r="E101">
            <v>746707</v>
          </cell>
          <cell r="F101">
            <v>746707</v>
          </cell>
        </row>
        <row r="102">
          <cell r="D102">
            <v>0</v>
          </cell>
          <cell r="E102">
            <v>0</v>
          </cell>
          <cell r="F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</row>
        <row r="105">
          <cell r="D105">
            <v>12155607</v>
          </cell>
          <cell r="E105">
            <v>12155607</v>
          </cell>
          <cell r="F105">
            <v>9049921</v>
          </cell>
        </row>
        <row r="106">
          <cell r="D106">
            <v>0</v>
          </cell>
          <cell r="E106">
            <v>0</v>
          </cell>
          <cell r="F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</row>
        <row r="110">
          <cell r="D110">
            <v>5340000</v>
          </cell>
          <cell r="E110">
            <v>7115700</v>
          </cell>
          <cell r="F110">
            <v>7115700</v>
          </cell>
        </row>
        <row r="112">
          <cell r="D112">
            <v>100108260</v>
          </cell>
          <cell r="E112">
            <v>105040760</v>
          </cell>
          <cell r="F112">
            <v>11072217</v>
          </cell>
        </row>
        <row r="114">
          <cell r="D114">
            <v>27901369</v>
          </cell>
          <cell r="E114">
            <v>53958119</v>
          </cell>
          <cell r="F114">
            <v>23319782</v>
          </cell>
        </row>
        <row r="116">
          <cell r="E116">
            <v>750000</v>
          </cell>
          <cell r="F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</row>
        <row r="123">
          <cell r="D123">
            <v>750000</v>
          </cell>
          <cell r="E123">
            <v>750000</v>
          </cell>
        </row>
        <row r="124">
          <cell r="D124">
            <v>0</v>
          </cell>
          <cell r="E124">
            <v>0</v>
          </cell>
          <cell r="F124">
            <v>0</v>
          </cell>
        </row>
        <row r="126">
          <cell r="D126">
            <v>2500000</v>
          </cell>
          <cell r="E126">
            <v>1258618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</row>
        <row r="140">
          <cell r="D140">
            <v>2408911</v>
          </cell>
          <cell r="E140">
            <v>2408911</v>
          </cell>
          <cell r="F140">
            <v>2408911</v>
          </cell>
        </row>
        <row r="141">
          <cell r="D141">
            <v>29400275</v>
          </cell>
          <cell r="E141">
            <v>29400275</v>
          </cell>
          <cell r="F141">
            <v>20144396</v>
          </cell>
        </row>
        <row r="142">
          <cell r="D142">
            <v>0</v>
          </cell>
          <cell r="E142">
            <v>0</v>
          </cell>
          <cell r="F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</row>
      </sheetData>
      <sheetData sheetId="3"/>
      <sheetData sheetId="4">
        <row r="9">
          <cell r="C9">
            <v>0</v>
          </cell>
          <cell r="E9">
            <v>0</v>
          </cell>
        </row>
        <row r="10">
          <cell r="C10">
            <v>0</v>
          </cell>
          <cell r="E10">
            <v>0</v>
          </cell>
        </row>
        <row r="11">
          <cell r="C11">
            <v>0</v>
          </cell>
          <cell r="E11">
            <v>0</v>
          </cell>
        </row>
        <row r="12">
          <cell r="C12">
            <v>0</v>
          </cell>
          <cell r="E12">
            <v>0</v>
          </cell>
        </row>
        <row r="13">
          <cell r="C13">
            <v>0</v>
          </cell>
          <cell r="E13">
            <v>0</v>
          </cell>
        </row>
        <row r="14">
          <cell r="C14">
            <v>0</v>
          </cell>
          <cell r="E14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2395980</v>
          </cell>
          <cell r="D20">
            <v>2395980</v>
          </cell>
          <cell r="E20">
            <v>2555594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38">
          <cell r="C38">
            <v>20100256</v>
          </cell>
          <cell r="D38">
            <v>13166540</v>
          </cell>
          <cell r="E38">
            <v>11105900</v>
          </cell>
        </row>
        <row r="39">
          <cell r="C39">
            <v>0</v>
          </cell>
          <cell r="D39">
            <v>0</v>
          </cell>
          <cell r="E39">
            <v>3801</v>
          </cell>
        </row>
        <row r="40">
          <cell r="C40">
            <v>0</v>
          </cell>
          <cell r="D40">
            <v>0</v>
          </cell>
          <cell r="E40">
            <v>2450</v>
          </cell>
        </row>
        <row r="41">
          <cell r="C41">
            <v>71150</v>
          </cell>
          <cell r="D41">
            <v>7004867</v>
          </cell>
          <cell r="E41">
            <v>7111763</v>
          </cell>
        </row>
        <row r="42">
          <cell r="C42">
            <v>5446281</v>
          </cell>
          <cell r="D42">
            <v>5446281</v>
          </cell>
          <cell r="E42">
            <v>4920510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1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C46">
            <v>1000</v>
          </cell>
          <cell r="D46">
            <v>1000</v>
          </cell>
          <cell r="E46">
            <v>126</v>
          </cell>
        </row>
        <row r="48">
          <cell r="C48">
            <v>0</v>
          </cell>
          <cell r="E48">
            <v>0</v>
          </cell>
        </row>
        <row r="49">
          <cell r="C49">
            <v>0</v>
          </cell>
          <cell r="E49">
            <v>0</v>
          </cell>
        </row>
        <row r="50">
          <cell r="C50">
            <v>0</v>
          </cell>
          <cell r="E50">
            <v>0</v>
          </cell>
        </row>
        <row r="51">
          <cell r="C51">
            <v>0</v>
          </cell>
          <cell r="E51">
            <v>0</v>
          </cell>
        </row>
        <row r="52">
          <cell r="C52">
            <v>0</v>
          </cell>
          <cell r="E52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</row>
        <row r="69">
          <cell r="C69">
            <v>0</v>
          </cell>
          <cell r="D69">
            <v>0</v>
          </cell>
          <cell r="E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4">
          <cell r="C74">
            <v>67834</v>
          </cell>
          <cell r="D74">
            <v>67834</v>
          </cell>
          <cell r="E74">
            <v>67834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29400275</v>
          </cell>
          <cell r="D79">
            <v>29400275</v>
          </cell>
          <cell r="E79">
            <v>20144396</v>
          </cell>
        </row>
        <row r="80">
          <cell r="C80">
            <v>0</v>
          </cell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93">
          <cell r="C93">
            <v>27691200</v>
          </cell>
          <cell r="D93">
            <v>29125631</v>
          </cell>
          <cell r="E93">
            <v>25838814</v>
          </cell>
        </row>
        <row r="94">
          <cell r="C94">
            <v>4526760</v>
          </cell>
          <cell r="D94">
            <v>4526760</v>
          </cell>
          <cell r="E94">
            <v>4234400</v>
          </cell>
        </row>
        <row r="95">
          <cell r="C95">
            <v>25264816</v>
          </cell>
          <cell r="D95">
            <v>23830386</v>
          </cell>
          <cell r="E95">
            <v>15506770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C112">
            <v>0</v>
          </cell>
          <cell r="D112">
            <v>0</v>
          </cell>
          <cell r="E112">
            <v>0</v>
          </cell>
        </row>
        <row r="113"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7">
          <cell r="C117">
            <v>0</v>
          </cell>
          <cell r="D117">
            <v>0</v>
          </cell>
          <cell r="E117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</row>
        <row r="127">
          <cell r="C127">
            <v>0</v>
          </cell>
          <cell r="D127">
            <v>0</v>
          </cell>
          <cell r="E127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</row>
        <row r="129">
          <cell r="C129">
            <v>0</v>
          </cell>
          <cell r="D129">
            <v>0</v>
          </cell>
          <cell r="E129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</row>
        <row r="140">
          <cell r="C140">
            <v>0</v>
          </cell>
          <cell r="D140">
            <v>0</v>
          </cell>
          <cell r="E140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tabSelected="1" topLeftCell="A67" zoomScaleNormal="100" zoomScaleSheetLayoutView="100" workbookViewId="0">
      <selection activeCell="G9" sqref="G9"/>
    </sheetView>
  </sheetViews>
  <sheetFormatPr defaultRowHeight="15.75" x14ac:dyDescent="0.25"/>
  <cols>
    <col min="1" max="1" width="7.6640625" style="3" customWidth="1"/>
    <col min="2" max="2" width="60.83203125" style="3" customWidth="1"/>
    <col min="3" max="3" width="16.6640625" style="2" customWidth="1"/>
    <col min="4" max="5" width="15.83203125" style="1" customWidth="1"/>
    <col min="6" max="16384" width="9.33203125" style="1"/>
  </cols>
  <sheetData>
    <row r="1" spans="1:5" ht="15.95" customHeight="1" x14ac:dyDescent="0.25">
      <c r="A1" s="59" t="s">
        <v>256</v>
      </c>
      <c r="B1" s="59"/>
      <c r="C1" s="59"/>
      <c r="D1" s="59"/>
      <c r="E1" s="59"/>
    </row>
    <row r="2" spans="1:5" ht="15.95" customHeight="1" thickBot="1" x14ac:dyDescent="0.3">
      <c r="A2" s="81" t="s">
        <v>255</v>
      </c>
      <c r="B2" s="81"/>
      <c r="C2" s="80"/>
    </row>
    <row r="3" spans="1:5" ht="15.95" customHeight="1" x14ac:dyDescent="0.25">
      <c r="A3" s="56" t="s">
        <v>119</v>
      </c>
      <c r="B3" s="55" t="s">
        <v>254</v>
      </c>
      <c r="C3" s="79"/>
      <c r="D3" s="78"/>
      <c r="E3" s="77"/>
    </row>
    <row r="4" spans="1:5" ht="30" customHeight="1" thickBot="1" x14ac:dyDescent="0.3">
      <c r="A4" s="52"/>
      <c r="B4" s="51"/>
      <c r="C4" s="50" t="s">
        <v>117</v>
      </c>
      <c r="D4" s="50" t="s">
        <v>253</v>
      </c>
      <c r="E4" s="50" t="s">
        <v>252</v>
      </c>
    </row>
    <row r="5" spans="1:5" s="47" customFormat="1" ht="12" customHeight="1" thickBot="1" x14ac:dyDescent="0.25">
      <c r="A5" s="49" t="s">
        <v>116</v>
      </c>
      <c r="B5" s="48" t="s">
        <v>115</v>
      </c>
      <c r="C5" s="48" t="s">
        <v>114</v>
      </c>
      <c r="D5" s="48" t="s">
        <v>251</v>
      </c>
      <c r="E5" s="48" t="s">
        <v>250</v>
      </c>
    </row>
    <row r="6" spans="1:5" s="16" customFormat="1" ht="12" customHeight="1" thickBot="1" x14ac:dyDescent="0.25">
      <c r="A6" s="6" t="s">
        <v>113</v>
      </c>
      <c r="B6" s="76" t="s">
        <v>249</v>
      </c>
      <c r="C6" s="23">
        <f>SUM(C7:C12)</f>
        <v>60222791</v>
      </c>
      <c r="D6" s="23">
        <f>SUM(D7:D12)</f>
        <v>64422880</v>
      </c>
      <c r="E6" s="23">
        <f>SUM(E7:E12)</f>
        <v>64422880</v>
      </c>
    </row>
    <row r="7" spans="1:5" s="16" customFormat="1" ht="12" customHeight="1" x14ac:dyDescent="0.2">
      <c r="A7" s="15" t="s">
        <v>111</v>
      </c>
      <c r="B7" s="71" t="s">
        <v>248</v>
      </c>
      <c r="C7" s="66">
        <f>SUM('[1]4.sz.mell.'!D8+'[1]6.sz.mell  '!C9)</f>
        <v>26941694</v>
      </c>
      <c r="D7" s="66">
        <f>SUM('[1]4.sz.mell.'!E8+'[1]6.sz.mell  '!F9)</f>
        <v>27096813</v>
      </c>
      <c r="E7" s="66">
        <f>SUM('[1]4.sz.mell.'!F8+'[1]6.sz.mell  '!E9)</f>
        <v>27096813</v>
      </c>
    </row>
    <row r="8" spans="1:5" s="16" customFormat="1" ht="12" customHeight="1" x14ac:dyDescent="0.2">
      <c r="A8" s="36" t="s">
        <v>109</v>
      </c>
      <c r="B8" s="69" t="s">
        <v>247</v>
      </c>
      <c r="C8" s="66">
        <f>SUM('[1]4.sz.mell.'!D9+'[1]6.sz.mell  '!C10)</f>
        <v>16362350</v>
      </c>
      <c r="D8" s="66">
        <f>SUM('[1]4.sz.mell.'!E9+'[1]6.sz.mell  '!F10)</f>
        <v>18015330</v>
      </c>
      <c r="E8" s="66">
        <f>SUM('[1]4.sz.mell.'!F9+'[1]6.sz.mell  '!E10)</f>
        <v>18015330</v>
      </c>
    </row>
    <row r="9" spans="1:5" s="16" customFormat="1" ht="12" customHeight="1" x14ac:dyDescent="0.2">
      <c r="A9" s="36" t="s">
        <v>107</v>
      </c>
      <c r="B9" s="69" t="s">
        <v>246</v>
      </c>
      <c r="C9" s="66">
        <f>SUM('[1]4.sz.mell.'!D10+'[1]6.sz.mell  '!C11)</f>
        <v>15118747</v>
      </c>
      <c r="D9" s="66">
        <f>SUM('[1]4.sz.mell.'!E10+'[1]6.sz.mell  '!F11)</f>
        <v>15320787</v>
      </c>
      <c r="E9" s="66">
        <f>SUM('[1]4.sz.mell.'!F10+'[1]6.sz.mell  '!E11)</f>
        <v>15320787</v>
      </c>
    </row>
    <row r="10" spans="1:5" s="16" customFormat="1" ht="12" customHeight="1" x14ac:dyDescent="0.2">
      <c r="A10" s="36" t="s">
        <v>105</v>
      </c>
      <c r="B10" s="69" t="s">
        <v>245</v>
      </c>
      <c r="C10" s="66">
        <f>SUM('[1]4.sz.mell.'!D11+'[1]6.sz.mell  '!C12)</f>
        <v>1800000</v>
      </c>
      <c r="D10" s="66">
        <f>SUM('[1]4.sz.mell.'!E11+'[1]6.sz.mell  '!F12)</f>
        <v>2294500</v>
      </c>
      <c r="E10" s="66">
        <f>SUM('[1]4.sz.mell.'!F11+'[1]6.sz.mell  '!E12)</f>
        <v>2294500</v>
      </c>
    </row>
    <row r="11" spans="1:5" s="16" customFormat="1" ht="12" customHeight="1" x14ac:dyDescent="0.2">
      <c r="A11" s="36" t="s">
        <v>244</v>
      </c>
      <c r="B11" s="69" t="s">
        <v>243</v>
      </c>
      <c r="C11" s="66">
        <f>SUM('[1]4.sz.mell.'!D12+'[1]6.sz.mell  '!C13)</f>
        <v>0</v>
      </c>
      <c r="D11" s="66">
        <f>SUM('[1]4.sz.mell.'!E12+'[1]6.sz.mell  '!F13)</f>
        <v>1695450</v>
      </c>
      <c r="E11" s="66">
        <f>SUM('[1]4.sz.mell.'!F12+'[1]6.sz.mell  '!E13)</f>
        <v>1695450</v>
      </c>
    </row>
    <row r="12" spans="1:5" s="16" customFormat="1" ht="12" customHeight="1" thickBot="1" x14ac:dyDescent="0.25">
      <c r="A12" s="25" t="s">
        <v>101</v>
      </c>
      <c r="B12" s="73" t="s">
        <v>242</v>
      </c>
      <c r="C12" s="66">
        <f>SUM('[1]4.sz.mell.'!D13+'[1]6.sz.mell  '!C14)</f>
        <v>0</v>
      </c>
      <c r="D12" s="66">
        <f>SUM('[1]4.sz.mell.'!E13+'[1]6.sz.mell  '!F14)</f>
        <v>0</v>
      </c>
      <c r="E12" s="66">
        <f>SUM('[1]4.sz.mell.'!F13+'[1]6.sz.mell  '!E14)</f>
        <v>0</v>
      </c>
    </row>
    <row r="13" spans="1:5" s="16" customFormat="1" ht="21" customHeight="1" thickBot="1" x14ac:dyDescent="0.25">
      <c r="A13" s="6" t="s">
        <v>1</v>
      </c>
      <c r="B13" s="67" t="s">
        <v>241</v>
      </c>
      <c r="C13" s="23">
        <f>SUM(C14:C18)</f>
        <v>31168274</v>
      </c>
      <c r="D13" s="23">
        <f>SUM(D14:D18)</f>
        <v>37131632</v>
      </c>
      <c r="E13" s="23">
        <f>SUM(E14:E18)</f>
        <v>41023578</v>
      </c>
    </row>
    <row r="14" spans="1:5" s="16" customFormat="1" ht="12" customHeight="1" x14ac:dyDescent="0.2">
      <c r="A14" s="15" t="s">
        <v>82</v>
      </c>
      <c r="B14" s="71" t="s">
        <v>240</v>
      </c>
      <c r="C14" s="66">
        <f>SUM('[1]4.sz.mell.'!D15+'[1]6.sz.mell  '!C16)</f>
        <v>0</v>
      </c>
      <c r="D14" s="66">
        <f>SUM('[1]4.sz.mell.'!E15+'[1]6.sz.mell  '!D16)</f>
        <v>0</v>
      </c>
      <c r="E14" s="66">
        <f>SUM('[1]4.sz.mell.'!F15+'[1]6.sz.mell  '!E16)</f>
        <v>0</v>
      </c>
    </row>
    <row r="15" spans="1:5" s="16" customFormat="1" ht="12" customHeight="1" x14ac:dyDescent="0.2">
      <c r="A15" s="36" t="s">
        <v>80</v>
      </c>
      <c r="B15" s="69" t="s">
        <v>239</v>
      </c>
      <c r="C15" s="66">
        <f>SUM('[1]4.sz.mell.'!D16+'[1]6.sz.mell  '!C17)</f>
        <v>0</v>
      </c>
      <c r="D15" s="66">
        <f>SUM('[1]4.sz.mell.'!E16+'[1]6.sz.mell  '!D17)</f>
        <v>0</v>
      </c>
      <c r="E15" s="66">
        <f>SUM('[1]4.sz.mell.'!F16+'[1]6.sz.mell  '!E17)</f>
        <v>0</v>
      </c>
    </row>
    <row r="16" spans="1:5" s="16" customFormat="1" ht="12" customHeight="1" x14ac:dyDescent="0.2">
      <c r="A16" s="36" t="s">
        <v>78</v>
      </c>
      <c r="B16" s="69" t="s">
        <v>238</v>
      </c>
      <c r="C16" s="66">
        <f>SUM('[1]4.sz.mell.'!D17+'[1]6.sz.mell  '!C18)</f>
        <v>0</v>
      </c>
      <c r="D16" s="66">
        <f>SUM('[1]4.sz.mell.'!E17+'[1]6.sz.mell  '!D18)</f>
        <v>0</v>
      </c>
      <c r="E16" s="66">
        <f>SUM('[1]4.sz.mell.'!F17+'[1]6.sz.mell  '!E18)</f>
        <v>0</v>
      </c>
    </row>
    <row r="17" spans="1:5" s="16" customFormat="1" ht="12" customHeight="1" x14ac:dyDescent="0.2">
      <c r="A17" s="36" t="s">
        <v>76</v>
      </c>
      <c r="B17" s="69" t="s">
        <v>237</v>
      </c>
      <c r="C17" s="66">
        <f>SUM('[1]4.sz.mell.'!D18+'[1]6.sz.mell  '!C19)</f>
        <v>0</v>
      </c>
      <c r="D17" s="66">
        <f>SUM('[1]4.sz.mell.'!E18+'[1]6.sz.mell  '!D19)</f>
        <v>0</v>
      </c>
      <c r="E17" s="66">
        <f>SUM('[1]4.sz.mell.'!F18+'[1]6.sz.mell  '!E19)</f>
        <v>0</v>
      </c>
    </row>
    <row r="18" spans="1:5" s="16" customFormat="1" ht="12" customHeight="1" x14ac:dyDescent="0.2">
      <c r="A18" s="36" t="s">
        <v>74</v>
      </c>
      <c r="B18" s="69" t="s">
        <v>236</v>
      </c>
      <c r="C18" s="66">
        <f>SUM('[1]4.sz.mell.'!D19+'[1]6.sz.mell  '!C20)</f>
        <v>31168274</v>
      </c>
      <c r="D18" s="66">
        <f>SUM('[1]4.sz.mell.'!E19+'[1]6.sz.mell  '!D20)</f>
        <v>37131632</v>
      </c>
      <c r="E18" s="66">
        <f>SUM('[1]4.sz.mell.'!F19+'[1]6.sz.mell  '!E20)</f>
        <v>41023578</v>
      </c>
    </row>
    <row r="19" spans="1:5" s="16" customFormat="1" ht="12" customHeight="1" thickBot="1" x14ac:dyDescent="0.25">
      <c r="A19" s="25" t="s">
        <v>72</v>
      </c>
      <c r="B19" s="73" t="s">
        <v>235</v>
      </c>
      <c r="C19" s="66">
        <f>SUM('[1]4.sz.mell.'!D20+'[1]6.sz.mell  '!C21)</f>
        <v>0</v>
      </c>
      <c r="D19" s="66">
        <f>SUM('[1]4.sz.mell.'!E20+'[1]6.sz.mell  '!D21)</f>
        <v>0</v>
      </c>
      <c r="E19" s="66">
        <f>SUM('[1]4.sz.mell.'!F20+'[1]6.sz.mell  '!E21)</f>
        <v>0</v>
      </c>
    </row>
    <row r="20" spans="1:5" s="16" customFormat="1" ht="21.75" customHeight="1" thickBot="1" x14ac:dyDescent="0.25">
      <c r="A20" s="6" t="s">
        <v>56</v>
      </c>
      <c r="B20" s="76" t="s">
        <v>234</v>
      </c>
      <c r="C20" s="23">
        <f>SUM(C21:C25)</f>
        <v>0</v>
      </c>
      <c r="D20" s="23">
        <f>SUM(D21:D25)</f>
        <v>29033750</v>
      </c>
      <c r="E20" s="23">
        <f>SUM(E21:E25)</f>
        <v>39753508</v>
      </c>
    </row>
    <row r="21" spans="1:5" s="16" customFormat="1" ht="12" customHeight="1" x14ac:dyDescent="0.2">
      <c r="A21" s="15" t="s">
        <v>54</v>
      </c>
      <c r="B21" s="71" t="s">
        <v>233</v>
      </c>
      <c r="C21" s="66">
        <f>SUM('[1]4.sz.mell.'!D22+'[1]6.sz.mell  '!C23)</f>
        <v>0</v>
      </c>
      <c r="D21" s="66">
        <f>SUM('[1]4.sz.mell.'!E22+'[1]6.sz.mell  '!D23)</f>
        <v>19733746</v>
      </c>
      <c r="E21" s="66">
        <f>SUM('[1]4.sz.mell.'!F22+'[1]6.sz.mell  '!E23)</f>
        <v>19733746</v>
      </c>
    </row>
    <row r="22" spans="1:5" s="16" customFormat="1" ht="12" customHeight="1" x14ac:dyDescent="0.2">
      <c r="A22" s="36" t="s">
        <v>52</v>
      </c>
      <c r="B22" s="69" t="s">
        <v>232</v>
      </c>
      <c r="C22" s="66">
        <f>SUM('[1]4.sz.mell.'!D23+'[1]6.sz.mell  '!C24)</f>
        <v>0</v>
      </c>
      <c r="D22" s="66">
        <f>SUM('[1]4.sz.mell.'!E23+'[1]6.sz.mell  '!D24)</f>
        <v>0</v>
      </c>
      <c r="E22" s="66">
        <f>SUM('[1]4.sz.mell.'!F23+'[1]6.sz.mell  '!E24)</f>
        <v>0</v>
      </c>
    </row>
    <row r="23" spans="1:5" s="16" customFormat="1" ht="12" customHeight="1" x14ac:dyDescent="0.2">
      <c r="A23" s="36" t="s">
        <v>231</v>
      </c>
      <c r="B23" s="69" t="s">
        <v>230</v>
      </c>
      <c r="C23" s="66">
        <f>SUM('[1]4.sz.mell.'!D24+'[1]6.sz.mell  '!C25)</f>
        <v>0</v>
      </c>
      <c r="D23" s="66">
        <f>SUM('[1]4.sz.mell.'!E24+'[1]6.sz.mell  '!D25)</f>
        <v>0</v>
      </c>
      <c r="E23" s="66">
        <f>SUM('[1]4.sz.mell.'!F24+'[1]6.sz.mell  '!E25)</f>
        <v>0</v>
      </c>
    </row>
    <row r="24" spans="1:5" s="16" customFormat="1" ht="12" customHeight="1" x14ac:dyDescent="0.2">
      <c r="A24" s="36" t="s">
        <v>229</v>
      </c>
      <c r="B24" s="69" t="s">
        <v>228</v>
      </c>
      <c r="C24" s="66">
        <f>SUM('[1]4.sz.mell.'!D25+'[1]6.sz.mell  '!C26)</f>
        <v>0</v>
      </c>
      <c r="D24" s="66">
        <f>SUM('[1]4.sz.mell.'!E25+'[1]6.sz.mell  '!D26)</f>
        <v>0</v>
      </c>
      <c r="E24" s="66">
        <f>SUM('[1]4.sz.mell.'!F25+'[1]6.sz.mell  '!E26)</f>
        <v>0</v>
      </c>
    </row>
    <row r="25" spans="1:5" s="16" customFormat="1" ht="12" customHeight="1" x14ac:dyDescent="0.2">
      <c r="A25" s="36" t="s">
        <v>227</v>
      </c>
      <c r="B25" s="69" t="s">
        <v>226</v>
      </c>
      <c r="C25" s="66">
        <f>SUM('[1]4.sz.mell.'!D26+'[1]6.sz.mell  '!C27)</f>
        <v>0</v>
      </c>
      <c r="D25" s="66">
        <f>SUM('[1]4.sz.mell.'!E26+'[1]6.sz.mell  '!D27)</f>
        <v>9300004</v>
      </c>
      <c r="E25" s="66">
        <f>SUM('[1]4.sz.mell.'!F26+'[1]6.sz.mell  '!E27)</f>
        <v>20019762</v>
      </c>
    </row>
    <row r="26" spans="1:5" s="16" customFormat="1" ht="12" customHeight="1" thickBot="1" x14ac:dyDescent="0.25">
      <c r="A26" s="25" t="s">
        <v>225</v>
      </c>
      <c r="B26" s="30" t="s">
        <v>224</v>
      </c>
      <c r="C26" s="66">
        <f>SUM('[1]4.sz.mell.'!D27+'[1]6.sz.mell  '!C28)</f>
        <v>0</v>
      </c>
      <c r="D26" s="66">
        <f>SUM('[1]4.sz.mell.'!E27+'[1]6.sz.mell  '!D28)</f>
        <v>0</v>
      </c>
      <c r="E26" s="66">
        <f>SUM('[1]4.sz.mell.'!F27+'[1]6.sz.mell  '!E28)</f>
        <v>3376100</v>
      </c>
    </row>
    <row r="27" spans="1:5" s="16" customFormat="1" ht="12" customHeight="1" thickBot="1" x14ac:dyDescent="0.25">
      <c r="A27" s="6" t="s">
        <v>223</v>
      </c>
      <c r="B27" s="76" t="s">
        <v>222</v>
      </c>
      <c r="C27" s="22">
        <f>SUM(C28:C33)</f>
        <v>27194381</v>
      </c>
      <c r="D27" s="22">
        <f>SUM(D28:D33)</f>
        <v>29433381</v>
      </c>
      <c r="E27" s="22">
        <f>SUM(E28:E33)</f>
        <v>29101998</v>
      </c>
    </row>
    <row r="28" spans="1:5" s="16" customFormat="1" ht="12" customHeight="1" x14ac:dyDescent="0.2">
      <c r="A28" s="15" t="s">
        <v>221</v>
      </c>
      <c r="B28" s="71" t="s">
        <v>220</v>
      </c>
      <c r="C28" s="66">
        <f>SUM('[1]4.sz.mell.'!D29+'[1]6.sz.mell  '!C30)</f>
        <v>20257</v>
      </c>
      <c r="D28" s="66">
        <f>SUM('[1]4.sz.mell.'!E29+'[1]6.sz.mell  '!D30)</f>
        <v>20257</v>
      </c>
      <c r="E28" s="66">
        <f>SUM('[1]4.sz.mell.'!F29+'[1]6.sz.mell  '!E30)</f>
        <v>11283</v>
      </c>
    </row>
    <row r="29" spans="1:5" s="16" customFormat="1" ht="12" customHeight="1" x14ac:dyDescent="0.2">
      <c r="A29" s="36" t="s">
        <v>219</v>
      </c>
      <c r="B29" s="69" t="s">
        <v>218</v>
      </c>
      <c r="C29" s="66">
        <f>SUM('[1]4.sz.mell.'!D30+'[1]6.sz.mell  '!C31)</f>
        <v>3000000</v>
      </c>
      <c r="D29" s="66">
        <f>SUM('[1]4.sz.mell.'!E30+'[1]6.sz.mell  '!D31)</f>
        <v>3000000</v>
      </c>
      <c r="E29" s="66">
        <f>SUM('[1]4.sz.mell.'!F30+'[1]6.sz.mell  '!E31)</f>
        <v>2928218</v>
      </c>
    </row>
    <row r="30" spans="1:5" s="16" customFormat="1" ht="12" customHeight="1" x14ac:dyDescent="0.2">
      <c r="A30" s="36" t="s">
        <v>217</v>
      </c>
      <c r="B30" s="69" t="s">
        <v>216</v>
      </c>
      <c r="C30" s="66">
        <f>SUM('[1]4.sz.mell.'!D31+'[1]6.sz.mell  '!C32)</f>
        <v>20674124</v>
      </c>
      <c r="D30" s="66">
        <f>SUM('[1]4.sz.mell.'!E31+'[1]6.sz.mell  '!D32)</f>
        <v>25913124</v>
      </c>
      <c r="E30" s="66">
        <f>SUM('[1]4.sz.mell.'!F31+'[1]6.sz.mell  '!E32)</f>
        <v>25498228</v>
      </c>
    </row>
    <row r="31" spans="1:5" s="16" customFormat="1" ht="12" customHeight="1" x14ac:dyDescent="0.2">
      <c r="A31" s="36" t="s">
        <v>215</v>
      </c>
      <c r="B31" s="69" t="s">
        <v>214</v>
      </c>
      <c r="C31" s="66">
        <f>SUM('[1]4.sz.mell.'!D32+'[1]6.sz.mell  '!C33)</f>
        <v>3000000</v>
      </c>
      <c r="D31" s="66">
        <f>SUM('[1]4.sz.mell.'!E32+'[1]6.sz.mell  '!D33)</f>
        <v>0</v>
      </c>
      <c r="E31" s="66">
        <f>SUM('[1]4.sz.mell.'!F32+'[1]6.sz.mell  '!E33)</f>
        <v>0</v>
      </c>
    </row>
    <row r="32" spans="1:5" s="16" customFormat="1" ht="12" customHeight="1" x14ac:dyDescent="0.2">
      <c r="A32" s="36" t="s">
        <v>213</v>
      </c>
      <c r="B32" s="69" t="s">
        <v>212</v>
      </c>
      <c r="C32" s="66">
        <f>SUM('[1]4.sz.mell.'!D33+'[1]6.sz.mell  '!C34)</f>
        <v>0</v>
      </c>
      <c r="D32" s="66">
        <f>SUM('[1]4.sz.mell.'!E33+'[1]6.sz.mell  '!D34)</f>
        <v>0</v>
      </c>
      <c r="E32" s="66">
        <f>SUM('[1]4.sz.mell.'!F33+'[1]6.sz.mell  '!E34)</f>
        <v>0</v>
      </c>
    </row>
    <row r="33" spans="1:5" s="16" customFormat="1" ht="12" customHeight="1" thickBot="1" x14ac:dyDescent="0.25">
      <c r="A33" s="25" t="s">
        <v>211</v>
      </c>
      <c r="B33" s="30" t="s">
        <v>210</v>
      </c>
      <c r="C33" s="66">
        <f>SUM('[1]4.sz.mell.'!D34+'[1]6.sz.mell  '!C35)</f>
        <v>500000</v>
      </c>
      <c r="D33" s="66">
        <f>SUM('[1]4.sz.mell.'!E34+'[1]6.sz.mell  '!D35)</f>
        <v>500000</v>
      </c>
      <c r="E33" s="66">
        <f>SUM('[1]4.sz.mell.'!F34+'[1]6.sz.mell  '!E35)</f>
        <v>664269</v>
      </c>
    </row>
    <row r="34" spans="1:5" s="16" customFormat="1" ht="12" customHeight="1" thickBot="1" x14ac:dyDescent="0.25">
      <c r="A34" s="6" t="s">
        <v>48</v>
      </c>
      <c r="B34" s="76" t="s">
        <v>209</v>
      </c>
      <c r="C34" s="23">
        <f>SUM(C35:C44)</f>
        <v>43862961</v>
      </c>
      <c r="D34" s="23">
        <f>SUM(D35:D44)</f>
        <v>43923120</v>
      </c>
      <c r="E34" s="23">
        <f>SUM(E35:E44)</f>
        <v>41090253</v>
      </c>
    </row>
    <row r="35" spans="1:5" s="16" customFormat="1" ht="12" customHeight="1" x14ac:dyDescent="0.2">
      <c r="A35" s="15" t="s">
        <v>46</v>
      </c>
      <c r="B35" s="71" t="s">
        <v>208</v>
      </c>
      <c r="C35" s="66">
        <f>SUM('[1]4.sz.mell.'!D36+'[1]6.sz.mell  '!C37)</f>
        <v>0</v>
      </c>
      <c r="D35" s="66">
        <f>SUM('[1]4.sz.mell.'!E36+'[1]6.sz.mell  '!D37)</f>
        <v>0</v>
      </c>
      <c r="E35" s="66">
        <f>SUM('[1]4.sz.mell.'!F36+'[1]6.sz.mell  '!E37)</f>
        <v>138684</v>
      </c>
    </row>
    <row r="36" spans="1:5" s="16" customFormat="1" ht="12" customHeight="1" x14ac:dyDescent="0.2">
      <c r="A36" s="36" t="s">
        <v>44</v>
      </c>
      <c r="B36" s="69" t="s">
        <v>207</v>
      </c>
      <c r="C36" s="66">
        <f>SUM('[1]4.sz.mell.'!D37+'[1]6.sz.mell  '!C38)</f>
        <v>26670233</v>
      </c>
      <c r="D36" s="66">
        <f>SUM('[1]4.sz.mell.'!E37+'[1]6.sz.mell  '!D38)</f>
        <v>19736517</v>
      </c>
      <c r="E36" s="66">
        <f>SUM('[1]4.sz.mell.'!F37+'[1]6.sz.mell  '!E38)</f>
        <v>15774031</v>
      </c>
    </row>
    <row r="37" spans="1:5" s="16" customFormat="1" ht="12" customHeight="1" x14ac:dyDescent="0.2">
      <c r="A37" s="36" t="s">
        <v>42</v>
      </c>
      <c r="B37" s="69" t="s">
        <v>206</v>
      </c>
      <c r="C37" s="66">
        <f>SUM('[1]4.sz.mell.'!D38+'[1]6.sz.mell  '!C39)</f>
        <v>3259541</v>
      </c>
      <c r="D37" s="66">
        <f>SUM('[1]4.sz.mell.'!E38+'[1]6.sz.mell  '!D39)</f>
        <v>3259541</v>
      </c>
      <c r="E37" s="66">
        <f>SUM('[1]4.sz.mell.'!F38+'[1]6.sz.mell  '!E39)</f>
        <v>4174267</v>
      </c>
    </row>
    <row r="38" spans="1:5" s="16" customFormat="1" ht="12" customHeight="1" x14ac:dyDescent="0.2">
      <c r="A38" s="36" t="s">
        <v>205</v>
      </c>
      <c r="B38" s="69" t="s">
        <v>204</v>
      </c>
      <c r="C38" s="66">
        <f>SUM('[1]4.sz.mell.'!D39+'[1]6.sz.mell  '!C40)</f>
        <v>0</v>
      </c>
      <c r="D38" s="66">
        <f>SUM('[1]4.sz.mell.'!E39+'[1]6.sz.mell  '!D40)</f>
        <v>0</v>
      </c>
      <c r="E38" s="66">
        <f>SUM('[1]4.sz.mell.'!F39+'[1]6.sz.mell  '!E40)</f>
        <v>98045</v>
      </c>
    </row>
    <row r="39" spans="1:5" s="16" customFormat="1" ht="12" customHeight="1" x14ac:dyDescent="0.2">
      <c r="A39" s="36" t="s">
        <v>203</v>
      </c>
      <c r="B39" s="69" t="s">
        <v>202</v>
      </c>
      <c r="C39" s="66">
        <f>SUM('[1]4.sz.mell.'!D40+'[1]6.sz.mell  '!C41)</f>
        <v>4678537</v>
      </c>
      <c r="D39" s="66">
        <f>SUM('[1]4.sz.mell.'!E40+'[1]6.sz.mell  '!D41)</f>
        <v>11612254</v>
      </c>
      <c r="E39" s="66">
        <f>SUM('[1]4.sz.mell.'!F40+'[1]6.sz.mell  '!E41)</f>
        <v>12014252</v>
      </c>
    </row>
    <row r="40" spans="1:5" s="16" customFormat="1" ht="12" customHeight="1" x14ac:dyDescent="0.2">
      <c r="A40" s="36" t="s">
        <v>201</v>
      </c>
      <c r="B40" s="69" t="s">
        <v>200</v>
      </c>
      <c r="C40" s="66">
        <f>SUM('[1]4.sz.mell.'!D41+'[1]6.sz.mell  '!C42)</f>
        <v>9048650</v>
      </c>
      <c r="D40" s="66">
        <f>SUM('[1]4.sz.mell.'!E41+'[1]6.sz.mell  '!D42)</f>
        <v>9048650</v>
      </c>
      <c r="E40" s="66">
        <f>SUM('[1]4.sz.mell.'!F41+'[1]6.sz.mell  '!E42)</f>
        <v>8448476</v>
      </c>
    </row>
    <row r="41" spans="1:5" s="16" customFormat="1" ht="12" customHeight="1" x14ac:dyDescent="0.2">
      <c r="A41" s="36" t="s">
        <v>199</v>
      </c>
      <c r="B41" s="69" t="s">
        <v>198</v>
      </c>
      <c r="C41" s="66">
        <f>SUM('[1]4.sz.mell.'!D42+'[1]6.sz.mell  '!C43)</f>
        <v>0</v>
      </c>
      <c r="D41" s="66">
        <f>SUM('[1]4.sz.mell.'!E42+'[1]6.sz.mell  '!D43)</f>
        <v>0</v>
      </c>
      <c r="E41" s="66">
        <f>SUM('[1]4.sz.mell.'!F42+'[1]6.sz.mell  '!E43)</f>
        <v>0</v>
      </c>
    </row>
    <row r="42" spans="1:5" s="16" customFormat="1" ht="12" customHeight="1" x14ac:dyDescent="0.2">
      <c r="A42" s="36" t="s">
        <v>197</v>
      </c>
      <c r="B42" s="69" t="s">
        <v>196</v>
      </c>
      <c r="C42" s="66">
        <f>SUM('[1]4.sz.mell.'!D43+'[1]6.sz.mell  '!C44)</f>
        <v>0</v>
      </c>
      <c r="D42" s="66">
        <f>SUM('[1]4.sz.mell.'!E43+'[1]6.sz.mell  '!D44)</f>
        <v>0</v>
      </c>
      <c r="E42" s="66">
        <f>SUM('[1]4.sz.mell.'!F43+'[1]6.sz.mell  '!E44)</f>
        <v>48</v>
      </c>
    </row>
    <row r="43" spans="1:5" s="16" customFormat="1" ht="12" customHeight="1" x14ac:dyDescent="0.2">
      <c r="A43" s="36" t="s">
        <v>195</v>
      </c>
      <c r="B43" s="69" t="s">
        <v>194</v>
      </c>
      <c r="C43" s="66">
        <f>SUM('[1]4.sz.mell.'!D44+'[1]6.sz.mell  '!C45)</f>
        <v>0</v>
      </c>
      <c r="D43" s="66">
        <f>SUM('[1]4.sz.mell.'!E44+'[1]6.sz.mell  '!D45)</f>
        <v>0</v>
      </c>
      <c r="E43" s="66">
        <f>SUM('[1]4.sz.mell.'!F44+'[1]6.sz.mell  '!E45)</f>
        <v>0</v>
      </c>
    </row>
    <row r="44" spans="1:5" s="16" customFormat="1" ht="12" customHeight="1" thickBot="1" x14ac:dyDescent="0.25">
      <c r="A44" s="25" t="s">
        <v>193</v>
      </c>
      <c r="B44" s="73" t="s">
        <v>192</v>
      </c>
      <c r="C44" s="66">
        <f>SUM('[1]4.sz.mell.'!D45+'[1]6.sz.mell  '!C46)</f>
        <v>206000</v>
      </c>
      <c r="D44" s="66">
        <f>SUM('[1]4.sz.mell.'!E45+'[1]6.sz.mell  '!D46)</f>
        <v>266158</v>
      </c>
      <c r="E44" s="66">
        <f>SUM('[1]4.sz.mell.'!F45+'[1]6.sz.mell  '!E46)</f>
        <v>442450</v>
      </c>
    </row>
    <row r="45" spans="1:5" s="16" customFormat="1" ht="12" customHeight="1" thickBot="1" x14ac:dyDescent="0.25">
      <c r="A45" s="6" t="s">
        <v>40</v>
      </c>
      <c r="B45" s="76" t="s">
        <v>191</v>
      </c>
      <c r="C45" s="23">
        <f>SUM(C46:C50)</f>
        <v>0</v>
      </c>
      <c r="D45" s="23">
        <f>SUM(D46:D50)</f>
        <v>0</v>
      </c>
      <c r="E45" s="23">
        <f>SUM(E46:E50)</f>
        <v>5118875</v>
      </c>
    </row>
    <row r="46" spans="1:5" s="16" customFormat="1" ht="12" customHeight="1" x14ac:dyDescent="0.2">
      <c r="A46" s="15" t="s">
        <v>38</v>
      </c>
      <c r="B46" s="71" t="s">
        <v>190</v>
      </c>
      <c r="C46" s="66">
        <f>SUM('[1]4.sz.mell.'!D47+'[1]6.sz.mell  '!C48)</f>
        <v>0</v>
      </c>
      <c r="D46" s="66">
        <f>SUM('[1]4.sz.mell.'!E47+'[1]6.sz.mell  '!F48)</f>
        <v>0</v>
      </c>
      <c r="E46" s="66">
        <f>SUM('[1]4.sz.mell.'!F47+'[1]6.sz.mell  '!E48)</f>
        <v>0</v>
      </c>
    </row>
    <row r="47" spans="1:5" s="16" customFormat="1" ht="12" customHeight="1" x14ac:dyDescent="0.2">
      <c r="A47" s="36" t="s">
        <v>36</v>
      </c>
      <c r="B47" s="69" t="s">
        <v>189</v>
      </c>
      <c r="C47" s="66">
        <f>SUM('[1]4.sz.mell.'!D48+'[1]6.sz.mell  '!C49)</f>
        <v>0</v>
      </c>
      <c r="D47" s="66">
        <f>SUM('[1]4.sz.mell.'!E48+'[1]6.sz.mell  '!F49)</f>
        <v>0</v>
      </c>
      <c r="E47" s="66">
        <f>SUM('[1]4.sz.mell.'!F48+'[1]6.sz.mell  '!E49)</f>
        <v>5118875</v>
      </c>
    </row>
    <row r="48" spans="1:5" s="16" customFormat="1" ht="12" customHeight="1" x14ac:dyDescent="0.2">
      <c r="A48" s="36" t="s">
        <v>34</v>
      </c>
      <c r="B48" s="69" t="s">
        <v>188</v>
      </c>
      <c r="C48" s="66">
        <f>SUM('[1]4.sz.mell.'!D49+'[1]6.sz.mell  '!C50)</f>
        <v>0</v>
      </c>
      <c r="D48" s="66">
        <f>SUM('[1]4.sz.mell.'!E49+'[1]6.sz.mell  '!F50)</f>
        <v>0</v>
      </c>
      <c r="E48" s="66">
        <f>SUM('[1]4.sz.mell.'!F49+'[1]6.sz.mell  '!E50)</f>
        <v>0</v>
      </c>
    </row>
    <row r="49" spans="1:5" s="16" customFormat="1" ht="12" customHeight="1" x14ac:dyDescent="0.2">
      <c r="A49" s="36" t="s">
        <v>32</v>
      </c>
      <c r="B49" s="69" t="s">
        <v>187</v>
      </c>
      <c r="C49" s="66">
        <f>SUM('[1]4.sz.mell.'!D50+'[1]6.sz.mell  '!C51)</f>
        <v>0</v>
      </c>
      <c r="D49" s="66">
        <f>SUM('[1]4.sz.mell.'!E50+'[1]6.sz.mell  '!F51)</f>
        <v>0</v>
      </c>
      <c r="E49" s="66">
        <f>SUM('[1]4.sz.mell.'!F50+'[1]6.sz.mell  '!E51)</f>
        <v>0</v>
      </c>
    </row>
    <row r="50" spans="1:5" s="16" customFormat="1" ht="12" customHeight="1" thickBot="1" x14ac:dyDescent="0.25">
      <c r="A50" s="25" t="s">
        <v>186</v>
      </c>
      <c r="B50" s="73" t="s">
        <v>185</v>
      </c>
      <c r="C50" s="66">
        <f>SUM('[1]4.sz.mell.'!D51+'[1]6.sz.mell  '!C52)</f>
        <v>0</v>
      </c>
      <c r="D50" s="66">
        <f>SUM('[1]4.sz.mell.'!E51+'[1]6.sz.mell  '!F52)</f>
        <v>0</v>
      </c>
      <c r="E50" s="66">
        <f>SUM('[1]4.sz.mell.'!F51+'[1]6.sz.mell  '!E52)</f>
        <v>0</v>
      </c>
    </row>
    <row r="51" spans="1:5" s="16" customFormat="1" ht="17.25" customHeight="1" thickBot="1" x14ac:dyDescent="0.25">
      <c r="A51" s="6" t="s">
        <v>184</v>
      </c>
      <c r="B51" s="76" t="s">
        <v>183</v>
      </c>
      <c r="C51" s="23">
        <f>SUM(C52:C54)</f>
        <v>0</v>
      </c>
      <c r="D51" s="23">
        <f>SUM(D52:D54)</f>
        <v>1600004</v>
      </c>
      <c r="E51" s="23">
        <f>SUM(E52:E54)</f>
        <v>1600004</v>
      </c>
    </row>
    <row r="52" spans="1:5" s="16" customFormat="1" ht="12" customHeight="1" x14ac:dyDescent="0.2">
      <c r="A52" s="15" t="s">
        <v>28</v>
      </c>
      <c r="B52" s="71" t="s">
        <v>182</v>
      </c>
      <c r="C52" s="66">
        <f>SUM('[1]4.sz.mell.'!D53+'[1]6.sz.mell  '!C54)</f>
        <v>0</v>
      </c>
      <c r="D52" s="66">
        <f>SUM('[1]4.sz.mell.'!E53+'[1]6.sz.mell  '!D54)</f>
        <v>0</v>
      </c>
      <c r="E52" s="66">
        <f>SUM('[1]4.sz.mell.'!F53+'[1]6.sz.mell  '!E54)</f>
        <v>0</v>
      </c>
    </row>
    <row r="53" spans="1:5" s="16" customFormat="1" ht="12" customHeight="1" x14ac:dyDescent="0.2">
      <c r="A53" s="36" t="s">
        <v>26</v>
      </c>
      <c r="B53" s="69" t="s">
        <v>181</v>
      </c>
      <c r="C53" s="66">
        <f>SUM('[1]4.sz.mell.'!D54+'[1]6.sz.mell  '!C55)</f>
        <v>0</v>
      </c>
      <c r="D53" s="66">
        <f>SUM('[1]4.sz.mell.'!E54+'[1]6.sz.mell  '!D55)</f>
        <v>0</v>
      </c>
      <c r="E53" s="66">
        <f>SUM('[1]4.sz.mell.'!F54+'[1]6.sz.mell  '!E55)</f>
        <v>0</v>
      </c>
    </row>
    <row r="54" spans="1:5" s="16" customFormat="1" ht="12" customHeight="1" x14ac:dyDescent="0.2">
      <c r="A54" s="36" t="s">
        <v>180</v>
      </c>
      <c r="B54" s="69" t="s">
        <v>179</v>
      </c>
      <c r="C54" s="66">
        <f>SUM('[1]4.sz.mell.'!D55+'[1]6.sz.mell  '!C56)</f>
        <v>0</v>
      </c>
      <c r="D54" s="66">
        <f>SUM('[1]4.sz.mell.'!E55+'[1]6.sz.mell  '!D56)</f>
        <v>1600004</v>
      </c>
      <c r="E54" s="66">
        <f>SUM('[1]4.sz.mell.'!F55+'[1]6.sz.mell  '!E56)</f>
        <v>1600004</v>
      </c>
    </row>
    <row r="55" spans="1:5" s="16" customFormat="1" ht="12" customHeight="1" thickBot="1" x14ac:dyDescent="0.25">
      <c r="A55" s="25" t="s">
        <v>22</v>
      </c>
      <c r="B55" s="73" t="s">
        <v>178</v>
      </c>
      <c r="C55" s="66">
        <f>SUM('[1]4.sz.mell.'!D56+'[1]6.sz.mell  '!C57)</f>
        <v>0</v>
      </c>
      <c r="D55" s="66">
        <f>SUM('[1]4.sz.mell.'!E56+'[1]6.sz.mell  '!D57)</f>
        <v>0</v>
      </c>
      <c r="E55" s="66">
        <f>SUM('[1]4.sz.mell.'!F56+'[1]6.sz.mell  '!E57)</f>
        <v>0</v>
      </c>
    </row>
    <row r="56" spans="1:5" s="16" customFormat="1" ht="12" customHeight="1" thickBot="1" x14ac:dyDescent="0.25">
      <c r="A56" s="6" t="s">
        <v>18</v>
      </c>
      <c r="B56" s="67" t="s">
        <v>177</v>
      </c>
      <c r="C56" s="23">
        <f>SUM(C57:C59)</f>
        <v>565110</v>
      </c>
      <c r="D56" s="23">
        <f>SUM(D57:D59)</f>
        <v>565110</v>
      </c>
      <c r="E56" s="23">
        <f>SUM(E57:E59)</f>
        <v>772140</v>
      </c>
    </row>
    <row r="57" spans="1:5" s="16" customFormat="1" ht="12" customHeight="1" x14ac:dyDescent="0.2">
      <c r="A57" s="15" t="s">
        <v>16</v>
      </c>
      <c r="B57" s="71" t="s">
        <v>176</v>
      </c>
      <c r="C57" s="66">
        <f>SUM('[1]4.sz.mell.'!D58+'[1]6.sz.mell  '!C59)</f>
        <v>0</v>
      </c>
      <c r="D57" s="66">
        <f>SUM('[1]4.sz.mell.'!E58+'[1]6.sz.mell  '!D59)</f>
        <v>0</v>
      </c>
      <c r="E57" s="66">
        <f>SUM('[1]4.sz.mell.'!F58+'[1]6.sz.mell  '!E59)</f>
        <v>0</v>
      </c>
    </row>
    <row r="58" spans="1:5" s="16" customFormat="1" ht="19.5" customHeight="1" x14ac:dyDescent="0.2">
      <c r="A58" s="36" t="s">
        <v>14</v>
      </c>
      <c r="B58" s="69" t="s">
        <v>175</v>
      </c>
      <c r="C58" s="66">
        <f>SUM('[1]4.sz.mell.'!D59+'[1]6.sz.mell  '!C60)</f>
        <v>565110</v>
      </c>
      <c r="D58" s="66">
        <f>SUM('[1]4.sz.mell.'!E59+'[1]6.sz.mell  '!D60)</f>
        <v>565110</v>
      </c>
      <c r="E58" s="66">
        <f>SUM('[1]4.sz.mell.'!F59+'[1]6.sz.mell  '!E60)</f>
        <v>355940</v>
      </c>
    </row>
    <row r="59" spans="1:5" s="16" customFormat="1" ht="12" customHeight="1" x14ac:dyDescent="0.2">
      <c r="A59" s="36" t="s">
        <v>12</v>
      </c>
      <c r="B59" s="69" t="s">
        <v>174</v>
      </c>
      <c r="C59" s="66">
        <f>SUM('[1]4.sz.mell.'!D60+'[1]6.sz.mell  '!C61)</f>
        <v>0</v>
      </c>
      <c r="D59" s="66">
        <f>SUM('[1]4.sz.mell.'!E60+'[1]6.sz.mell  '!D61)</f>
        <v>0</v>
      </c>
      <c r="E59" s="66">
        <f>SUM('[1]4.sz.mell.'!F60+'[1]6.sz.mell  '!E61)</f>
        <v>416200</v>
      </c>
    </row>
    <row r="60" spans="1:5" s="16" customFormat="1" ht="12" customHeight="1" thickBot="1" x14ac:dyDescent="0.25">
      <c r="A60" s="25" t="s">
        <v>10</v>
      </c>
      <c r="B60" s="73" t="s">
        <v>173</v>
      </c>
      <c r="C60" s="66">
        <f>SUM('[1]4.sz.mell.'!D61+'[1]6.sz.mell  '!C62)</f>
        <v>0</v>
      </c>
      <c r="D60" s="66">
        <f>SUM('[1]4.sz.mell.'!E61+'[1]6.sz.mell  '!D62)</f>
        <v>0</v>
      </c>
      <c r="E60" s="66">
        <f>SUM('[1]4.sz.mell.'!F61+'[1]6.sz.mell  '!E62)</f>
        <v>0</v>
      </c>
    </row>
    <row r="61" spans="1:5" s="16" customFormat="1" ht="12" customHeight="1" thickBot="1" x14ac:dyDescent="0.25">
      <c r="A61" s="6" t="s">
        <v>8</v>
      </c>
      <c r="B61" s="76" t="s">
        <v>172</v>
      </c>
      <c r="C61" s="22">
        <f>SUM(C6+C13+C20+C27+C34+C45+C51+C56)</f>
        <v>163013517</v>
      </c>
      <c r="D61" s="22">
        <f>SUM(D6+D13+D20+D27+D34+D45+D51+D56)</f>
        <v>206109877</v>
      </c>
      <c r="E61" s="22">
        <f>SUM(E6+E13+E20+E27+E34+E45+E51+E56)</f>
        <v>222883236</v>
      </c>
    </row>
    <row r="62" spans="1:5" s="16" customFormat="1" ht="12" customHeight="1" thickBot="1" x14ac:dyDescent="0.25">
      <c r="A62" s="65" t="s">
        <v>171</v>
      </c>
      <c r="B62" s="67" t="s">
        <v>170</v>
      </c>
      <c r="C62" s="23">
        <f>SUM(C63:C65)</f>
        <v>0</v>
      </c>
      <c r="D62" s="23">
        <f>SUM(D63:D65)</f>
        <v>0</v>
      </c>
      <c r="E62" s="23">
        <f>SUM(E63:E65)</f>
        <v>0</v>
      </c>
    </row>
    <row r="63" spans="1:5" s="16" customFormat="1" ht="12" customHeight="1" x14ac:dyDescent="0.2">
      <c r="A63" s="15" t="s">
        <v>169</v>
      </c>
      <c r="B63" s="71" t="s">
        <v>168</v>
      </c>
      <c r="C63" s="66">
        <f>SUM('[1]4.sz.mell.'!D64+'[1]6.sz.mell  '!C65)</f>
        <v>0</v>
      </c>
      <c r="D63" s="66">
        <f>SUM('[1]4.sz.mell.'!E64+'[1]6.sz.mell  '!D65)</f>
        <v>0</v>
      </c>
      <c r="E63" s="66">
        <f>SUM('[1]4.sz.mell.'!F64+'[1]6.sz.mell  '!E65)</f>
        <v>0</v>
      </c>
    </row>
    <row r="64" spans="1:5" s="16" customFormat="1" ht="12" customHeight="1" x14ac:dyDescent="0.2">
      <c r="A64" s="36" t="s">
        <v>167</v>
      </c>
      <c r="B64" s="69" t="s">
        <v>166</v>
      </c>
      <c r="C64" s="66">
        <f>SUM('[1]4.sz.mell.'!D65+'[1]6.sz.mell  '!C66)</f>
        <v>0</v>
      </c>
      <c r="D64" s="66">
        <f>SUM('[1]4.sz.mell.'!E65+'[1]6.sz.mell  '!D66)</f>
        <v>0</v>
      </c>
      <c r="E64" s="66">
        <f>SUM('[1]4.sz.mell.'!F65+'[1]6.sz.mell  '!E66)</f>
        <v>0</v>
      </c>
    </row>
    <row r="65" spans="1:5" s="16" customFormat="1" ht="12" customHeight="1" thickBot="1" x14ac:dyDescent="0.25">
      <c r="A65" s="25" t="s">
        <v>165</v>
      </c>
      <c r="B65" s="75" t="s">
        <v>164</v>
      </c>
      <c r="C65" s="66">
        <f>SUM('[1]4.sz.mell.'!D66+'[1]6.sz.mell  '!C67)</f>
        <v>0</v>
      </c>
      <c r="D65" s="66">
        <f>SUM('[1]4.sz.mell.'!E66+'[1]6.sz.mell  '!D67)</f>
        <v>0</v>
      </c>
      <c r="E65" s="66">
        <f>SUM('[1]4.sz.mell.'!F66+'[1]6.sz.mell  '!E67)</f>
        <v>0</v>
      </c>
    </row>
    <row r="66" spans="1:5" s="16" customFormat="1" ht="12" customHeight="1" thickBot="1" x14ac:dyDescent="0.25">
      <c r="A66" s="65" t="s">
        <v>163</v>
      </c>
      <c r="B66" s="67" t="s">
        <v>162</v>
      </c>
      <c r="C66" s="23">
        <f>SUM(C67:C70)</f>
        <v>0</v>
      </c>
      <c r="D66" s="23">
        <f>SUM(D67:D70)</f>
        <v>0</v>
      </c>
      <c r="E66" s="23">
        <f>SUM(E67:E70)</f>
        <v>0</v>
      </c>
    </row>
    <row r="67" spans="1:5" s="16" customFormat="1" ht="13.5" customHeight="1" x14ac:dyDescent="0.2">
      <c r="A67" s="15" t="s">
        <v>161</v>
      </c>
      <c r="B67" s="71" t="s">
        <v>160</v>
      </c>
      <c r="C67" s="66">
        <f>SUM('[1]4.sz.mell.'!D68+'[1]6.sz.mell  '!C69)</f>
        <v>0</v>
      </c>
      <c r="D67" s="66">
        <f>SUM('[1]4.sz.mell.'!E68+'[1]6.sz.mell  '!D69)</f>
        <v>0</v>
      </c>
      <c r="E67" s="66">
        <f>SUM('[1]4.sz.mell.'!F68+'[1]6.sz.mell  '!E69)</f>
        <v>0</v>
      </c>
    </row>
    <row r="68" spans="1:5" s="16" customFormat="1" ht="12" customHeight="1" x14ac:dyDescent="0.2">
      <c r="A68" s="36" t="s">
        <v>159</v>
      </c>
      <c r="B68" s="69" t="s">
        <v>158</v>
      </c>
      <c r="C68" s="66">
        <f>SUM('[1]4.sz.mell.'!D69+'[1]6.sz.mell  '!C70)</f>
        <v>0</v>
      </c>
      <c r="D68" s="66">
        <f>SUM('[1]4.sz.mell.'!E69+'[1]6.sz.mell  '!D70)</f>
        <v>0</v>
      </c>
      <c r="E68" s="66">
        <f>SUM('[1]4.sz.mell.'!F69+'[1]6.sz.mell  '!E70)</f>
        <v>0</v>
      </c>
    </row>
    <row r="69" spans="1:5" s="16" customFormat="1" ht="12" customHeight="1" x14ac:dyDescent="0.2">
      <c r="A69" s="36" t="s">
        <v>157</v>
      </c>
      <c r="B69" s="69" t="s">
        <v>156</v>
      </c>
      <c r="C69" s="66">
        <f>SUM('[1]4.sz.mell.'!D70+'[1]6.sz.mell  '!C71)</f>
        <v>0</v>
      </c>
      <c r="D69" s="66">
        <f>SUM('[1]4.sz.mell.'!E70+'[1]6.sz.mell  '!D71)</f>
        <v>0</v>
      </c>
      <c r="E69" s="66">
        <f>SUM('[1]4.sz.mell.'!F70+'[1]6.sz.mell  '!E71)</f>
        <v>0</v>
      </c>
    </row>
    <row r="70" spans="1:5" s="16" customFormat="1" ht="12" customHeight="1" thickBot="1" x14ac:dyDescent="0.25">
      <c r="A70" s="25" t="s">
        <v>155</v>
      </c>
      <c r="B70" s="73" t="s">
        <v>154</v>
      </c>
      <c r="C70" s="66">
        <f>SUM('[1]4.sz.mell.'!D71+'[1]6.sz.mell  '!C72)</f>
        <v>0</v>
      </c>
      <c r="D70" s="66">
        <f>SUM('[1]4.sz.mell.'!E71+'[1]6.sz.mell  '!D72)</f>
        <v>0</v>
      </c>
      <c r="E70" s="66">
        <f>SUM('[1]4.sz.mell.'!F71+'[1]6.sz.mell  '!E72)</f>
        <v>0</v>
      </c>
    </row>
    <row r="71" spans="1:5" s="16" customFormat="1" ht="12" customHeight="1" thickBot="1" x14ac:dyDescent="0.25">
      <c r="A71" s="65" t="s">
        <v>153</v>
      </c>
      <c r="B71" s="67" t="s">
        <v>152</v>
      </c>
      <c r="C71" s="23">
        <f>SUM(C72:C73)</f>
        <v>160460350</v>
      </c>
      <c r="D71" s="23">
        <f>SUM(D72:D73)</f>
        <v>161629841</v>
      </c>
      <c r="E71" s="23">
        <f>SUM(E72:E73)</f>
        <v>160305078</v>
      </c>
    </row>
    <row r="72" spans="1:5" s="16" customFormat="1" ht="12" customHeight="1" x14ac:dyDescent="0.2">
      <c r="A72" s="15" t="s">
        <v>151</v>
      </c>
      <c r="B72" s="71" t="s">
        <v>150</v>
      </c>
      <c r="C72" s="66">
        <f>SUM('[1]4.sz.mell.'!D73+'[1]6.sz.mell  '!C74)</f>
        <v>160460350</v>
      </c>
      <c r="D72" s="66">
        <f>SUM('[1]4.sz.mell.'!E73+'[1]6.sz.mell  '!D74)</f>
        <v>161629841</v>
      </c>
      <c r="E72" s="66">
        <f>SUM('[1]4.sz.mell.'!F73+'[1]6.sz.mell  '!E74)</f>
        <v>160305078</v>
      </c>
    </row>
    <row r="73" spans="1:5" s="16" customFormat="1" ht="12" customHeight="1" thickBot="1" x14ac:dyDescent="0.25">
      <c r="A73" s="25" t="s">
        <v>149</v>
      </c>
      <c r="B73" s="73" t="s">
        <v>148</v>
      </c>
      <c r="C73" s="66">
        <f>SUM('[1]4.sz.mell.'!D74+'[1]6.sz.mell  '!C75)</f>
        <v>0</v>
      </c>
      <c r="D73" s="66">
        <f>SUM('[1]4.sz.mell.'!E74+'[1]6.sz.mell  '!D75)</f>
        <v>0</v>
      </c>
      <c r="E73" s="66">
        <f>SUM('[1]4.sz.mell.'!F74+'[1]6.sz.mell  '!E75)</f>
        <v>0</v>
      </c>
    </row>
    <row r="74" spans="1:5" s="16" customFormat="1" ht="12" customHeight="1" thickBot="1" x14ac:dyDescent="0.25">
      <c r="A74" s="65" t="s">
        <v>147</v>
      </c>
      <c r="B74" s="67" t="s">
        <v>146</v>
      </c>
      <c r="C74" s="23">
        <f>SUM(C75:C78)</f>
        <v>29400275</v>
      </c>
      <c r="D74" s="23">
        <f>SUM(D75:D78)</f>
        <v>29400275</v>
      </c>
      <c r="E74" s="23">
        <f>SUM(E75:E78)</f>
        <v>22744447</v>
      </c>
    </row>
    <row r="75" spans="1:5" s="16" customFormat="1" ht="12" customHeight="1" x14ac:dyDescent="0.2">
      <c r="A75" s="15" t="s">
        <v>145</v>
      </c>
      <c r="B75" s="71" t="s">
        <v>144</v>
      </c>
      <c r="C75" s="66">
        <f>SUM('[1]4.sz.mell.'!D76+'[1]6.sz.mell  '!C77)</f>
        <v>0</v>
      </c>
      <c r="D75" s="66">
        <f>SUM('[1]4.sz.mell.'!E76+'[1]6.sz.mell  '!D77)</f>
        <v>0</v>
      </c>
      <c r="E75" s="66">
        <f>SUM('[1]4.sz.mell.'!F76+'[1]6.sz.mell  '!E77)</f>
        <v>2600051</v>
      </c>
    </row>
    <row r="76" spans="1:5" s="16" customFormat="1" ht="12" customHeight="1" x14ac:dyDescent="0.2">
      <c r="A76" s="36" t="s">
        <v>143</v>
      </c>
      <c r="B76" s="69" t="s">
        <v>142</v>
      </c>
      <c r="C76" s="66">
        <f>SUM('[1]4.sz.mell.'!D77+'[1]6.sz.mell  '!C78)</f>
        <v>0</v>
      </c>
      <c r="D76" s="66">
        <f>SUM('[1]4.sz.mell.'!E77+'[1]6.sz.mell  '!D78)</f>
        <v>0</v>
      </c>
      <c r="E76" s="66">
        <f>SUM('[1]4.sz.mell.'!F77+'[1]6.sz.mell  '!E78)</f>
        <v>0</v>
      </c>
    </row>
    <row r="77" spans="1:5" s="16" customFormat="1" ht="12" customHeight="1" x14ac:dyDescent="0.2">
      <c r="A77" s="74" t="s">
        <v>141</v>
      </c>
      <c r="B77" s="73" t="s">
        <v>140</v>
      </c>
      <c r="C77" s="66">
        <f>SUM('[1]4.sz.mell.'!D78+'[1]6.sz.mell  '!C79)</f>
        <v>29400275</v>
      </c>
      <c r="D77" s="66">
        <f>SUM('[1]4.sz.mell.'!E78+'[1]6.sz.mell  '!D79)</f>
        <v>29400275</v>
      </c>
      <c r="E77" s="66">
        <f>SUM('[1]4.sz.mell.'!F78+'[1]6.sz.mell  '!E79)</f>
        <v>20144396</v>
      </c>
    </row>
    <row r="78" spans="1:5" s="16" customFormat="1" ht="12" customHeight="1" thickBot="1" x14ac:dyDescent="0.25">
      <c r="A78" s="25" t="s">
        <v>139</v>
      </c>
      <c r="B78" s="30" t="s">
        <v>138</v>
      </c>
      <c r="C78" s="66">
        <f>SUM('[1]4.sz.mell.'!D79+'[1]6.sz.mell  '!C80)</f>
        <v>0</v>
      </c>
      <c r="D78" s="66">
        <f>SUM('[1]4.sz.mell.'!E79+'[1]6.sz.mell  '!D80)</f>
        <v>0</v>
      </c>
      <c r="E78" s="66">
        <f>SUM('[1]4.sz.mell.'!F79+'[1]6.sz.mell  '!E80)</f>
        <v>0</v>
      </c>
    </row>
    <row r="79" spans="1:5" s="16" customFormat="1" ht="12" customHeight="1" thickBot="1" x14ac:dyDescent="0.25">
      <c r="A79" s="65" t="s">
        <v>137</v>
      </c>
      <c r="B79" s="67" t="s">
        <v>136</v>
      </c>
      <c r="C79" s="23">
        <f>SUM(C80:C83)</f>
        <v>0</v>
      </c>
      <c r="D79" s="23">
        <f>SUM(D80:D83)</f>
        <v>0</v>
      </c>
      <c r="E79" s="23">
        <f>SUM(E80:E83)</f>
        <v>0</v>
      </c>
    </row>
    <row r="80" spans="1:5" s="16" customFormat="1" ht="12" customHeight="1" x14ac:dyDescent="0.2">
      <c r="A80" s="72" t="s">
        <v>135</v>
      </c>
      <c r="B80" s="71" t="s">
        <v>134</v>
      </c>
      <c r="C80" s="66">
        <f>SUM('[1]4.sz.mell.'!D80+'[1]6.sz.mell  '!C81)</f>
        <v>0</v>
      </c>
      <c r="D80" s="66">
        <f>SUM('[1]4.sz.mell.'!E80+'[1]6.sz.mell  '!D81)</f>
        <v>0</v>
      </c>
      <c r="E80" s="66">
        <f>SUM('[1]4.sz.mell.'!F80+'[1]6.sz.mell  '!E81)</f>
        <v>0</v>
      </c>
    </row>
    <row r="81" spans="1:5" s="16" customFormat="1" ht="12" customHeight="1" x14ac:dyDescent="0.2">
      <c r="A81" s="70" t="s">
        <v>133</v>
      </c>
      <c r="B81" s="69" t="s">
        <v>132</v>
      </c>
      <c r="C81" s="66">
        <f>SUM('[1]4.sz.mell.'!D81+'[1]6.sz.mell  '!C82)</f>
        <v>0</v>
      </c>
      <c r="D81" s="66">
        <f>SUM('[1]4.sz.mell.'!E81+'[1]6.sz.mell  '!D82)</f>
        <v>0</v>
      </c>
      <c r="E81" s="66">
        <f>SUM('[1]4.sz.mell.'!F81+'[1]6.sz.mell  '!E82)</f>
        <v>0</v>
      </c>
    </row>
    <row r="82" spans="1:5" s="16" customFormat="1" ht="12" customHeight="1" x14ac:dyDescent="0.2">
      <c r="A82" s="70" t="s">
        <v>131</v>
      </c>
      <c r="B82" s="69" t="s">
        <v>130</v>
      </c>
      <c r="C82" s="66">
        <f>SUM('[1]4.sz.mell.'!D82+'[1]6.sz.mell  '!C83)</f>
        <v>0</v>
      </c>
      <c r="D82" s="66">
        <f>SUM('[1]4.sz.mell.'!E82+'[1]6.sz.mell  '!D83)</f>
        <v>0</v>
      </c>
      <c r="E82" s="66">
        <f>SUM('[1]4.sz.mell.'!F82+'[1]6.sz.mell  '!E83)</f>
        <v>0</v>
      </c>
    </row>
    <row r="83" spans="1:5" s="16" customFormat="1" ht="12" customHeight="1" thickBot="1" x14ac:dyDescent="0.25">
      <c r="A83" s="68" t="s">
        <v>129</v>
      </c>
      <c r="B83" s="30" t="s">
        <v>128</v>
      </c>
      <c r="C83" s="66">
        <f>SUM('[1]4.sz.mell.'!D83+'[1]6.sz.mell  '!C84)</f>
        <v>0</v>
      </c>
      <c r="D83" s="66">
        <f>SUM('[1]4.sz.mell.'!E83+'[1]6.sz.mell  '!D84)</f>
        <v>0</v>
      </c>
      <c r="E83" s="66">
        <f>SUM('[1]4.sz.mell.'!F83+'[1]6.sz.mell  '!E84)</f>
        <v>0</v>
      </c>
    </row>
    <row r="84" spans="1:5" s="16" customFormat="1" ht="12" customHeight="1" thickBot="1" x14ac:dyDescent="0.25">
      <c r="A84" s="65" t="s">
        <v>127</v>
      </c>
      <c r="B84" s="67" t="s">
        <v>126</v>
      </c>
      <c r="C84" s="66">
        <f>SUM('[1]4.sz.mell.'!D84+'[1]6.sz.mell  '!C85)</f>
        <v>0</v>
      </c>
      <c r="D84" s="66">
        <f>SUM('[1]4.sz.mell.'!E84+'[1]6.sz.mell  '!D85)</f>
        <v>0</v>
      </c>
      <c r="E84" s="66">
        <f>SUM('[1]4.sz.mell.'!F84+'[1]6.sz.mell  '!E85)</f>
        <v>0</v>
      </c>
    </row>
    <row r="85" spans="1:5" s="16" customFormat="1" ht="12" customHeight="1" thickBot="1" x14ac:dyDescent="0.25">
      <c r="A85" s="65" t="s">
        <v>125</v>
      </c>
      <c r="B85" s="64" t="s">
        <v>124</v>
      </c>
      <c r="C85" s="22">
        <f>SUM(C62+C66+C71+C74+C79+C84)</f>
        <v>189860625</v>
      </c>
      <c r="D85" s="22">
        <f>SUM(D62+D66+D71+D74+D79+D84)</f>
        <v>191030116</v>
      </c>
      <c r="E85" s="22">
        <f>SUM(E62+E66+E71+E74+E79+E84)</f>
        <v>183049525</v>
      </c>
    </row>
    <row r="86" spans="1:5" s="16" customFormat="1" ht="20.25" customHeight="1" thickBot="1" x14ac:dyDescent="0.25">
      <c r="A86" s="63" t="s">
        <v>123</v>
      </c>
      <c r="B86" s="62" t="s">
        <v>122</v>
      </c>
      <c r="C86" s="22">
        <f>SUM(C61+C85)</f>
        <v>352874142</v>
      </c>
      <c r="D86" s="22">
        <f>SUM(D61+D85)</f>
        <v>397139993</v>
      </c>
      <c r="E86" s="22">
        <f>SUM(E61+E85)</f>
        <v>405932761</v>
      </c>
    </row>
    <row r="87" spans="1:5" s="16" customFormat="1" ht="12" customHeight="1" x14ac:dyDescent="0.2">
      <c r="A87" s="61"/>
      <c r="B87" s="61"/>
      <c r="C87" s="60"/>
    </row>
    <row r="88" spans="1:5" ht="16.5" customHeight="1" x14ac:dyDescent="0.25">
      <c r="A88" s="59" t="s">
        <v>121</v>
      </c>
      <c r="B88" s="59"/>
      <c r="C88" s="59"/>
      <c r="D88" s="59"/>
      <c r="E88" s="59"/>
    </row>
    <row r="89" spans="1:5" s="53" customFormat="1" ht="16.5" customHeight="1" thickBot="1" x14ac:dyDescent="0.3">
      <c r="A89" s="58" t="s">
        <v>120</v>
      </c>
      <c r="B89" s="58"/>
      <c r="C89" s="57"/>
    </row>
    <row r="90" spans="1:5" s="53" customFormat="1" ht="16.5" customHeight="1" x14ac:dyDescent="0.25">
      <c r="A90" s="56" t="s">
        <v>119</v>
      </c>
      <c r="B90" s="55" t="s">
        <v>118</v>
      </c>
      <c r="C90" s="54">
        <f>+C3</f>
        <v>0</v>
      </c>
      <c r="D90" s="54">
        <f>+D3</f>
        <v>0</v>
      </c>
      <c r="E90" s="54">
        <f>+E3</f>
        <v>0</v>
      </c>
    </row>
    <row r="91" spans="1:5" ht="38.1" customHeight="1" thickBot="1" x14ac:dyDescent="0.3">
      <c r="A91" s="52"/>
      <c r="B91" s="51"/>
      <c r="C91" s="50" t="s">
        <v>117</v>
      </c>
      <c r="D91" s="50" t="s">
        <v>117</v>
      </c>
      <c r="E91" s="50" t="s">
        <v>117</v>
      </c>
    </row>
    <row r="92" spans="1:5" s="47" customFormat="1" ht="12" customHeight="1" thickBot="1" x14ac:dyDescent="0.25">
      <c r="A92" s="49" t="s">
        <v>116</v>
      </c>
      <c r="B92" s="48" t="s">
        <v>115</v>
      </c>
      <c r="C92" s="48" t="s">
        <v>114</v>
      </c>
      <c r="D92" s="48" t="s">
        <v>114</v>
      </c>
      <c r="E92" s="48" t="s">
        <v>114</v>
      </c>
    </row>
    <row r="93" spans="1:5" ht="12" customHeight="1" thickBot="1" x14ac:dyDescent="0.3">
      <c r="A93" s="46" t="s">
        <v>113</v>
      </c>
      <c r="B93" s="45" t="s">
        <v>112</v>
      </c>
      <c r="C93" s="44">
        <f>SUM(C94:C98)</f>
        <v>189805327.00800002</v>
      </c>
      <c r="D93" s="44">
        <f>SUM(D94:D98)</f>
        <v>204323310</v>
      </c>
      <c r="E93" s="44">
        <f>SUM(E94:E98)</f>
        <v>158392183</v>
      </c>
    </row>
    <row r="94" spans="1:5" ht="12" customHeight="1" x14ac:dyDescent="0.25">
      <c r="A94" s="43" t="s">
        <v>111</v>
      </c>
      <c r="B94" s="42" t="s">
        <v>110</v>
      </c>
      <c r="C94" s="41">
        <f>SUM('[1]4.sz.mell.'!D96+'[1]6.sz.mell  '!C93)</f>
        <v>59130103</v>
      </c>
      <c r="D94" s="41">
        <f>SUM('[1]4.sz.mell.'!E96+'[1]6.sz.mell  '!D93)</f>
        <v>64059698</v>
      </c>
      <c r="E94" s="41">
        <f>SUM('[1]4.sz.mell.'!F96+'[1]6.sz.mell  '!E93)</f>
        <v>55754960</v>
      </c>
    </row>
    <row r="95" spans="1:5" ht="12" customHeight="1" x14ac:dyDescent="0.25">
      <c r="A95" s="36" t="s">
        <v>109</v>
      </c>
      <c r="B95" s="31" t="s">
        <v>108</v>
      </c>
      <c r="C95" s="13">
        <f>SUM('[1]4.sz.mell.'!D97+'[1]6.sz.mell  '!C94)</f>
        <v>9652541.0080000013</v>
      </c>
      <c r="D95" s="13">
        <f>SUM('[1]4.sz.mell.'!E97+'[1]6.sz.mell  '!D94)</f>
        <v>9851736</v>
      </c>
      <c r="E95" s="13">
        <f>SUM('[1]4.sz.mell.'!F97+'[1]6.sz.mell  '!E94)</f>
        <v>8447503</v>
      </c>
    </row>
    <row r="96" spans="1:5" ht="12" customHeight="1" x14ac:dyDescent="0.25">
      <c r="A96" s="36" t="s">
        <v>107</v>
      </c>
      <c r="B96" s="31" t="s">
        <v>106</v>
      </c>
      <c r="C96" s="13">
        <f>SUM('[1]4.sz.mell.'!D98+'[1]6.sz.mell  '!C95)</f>
        <v>95027076</v>
      </c>
      <c r="D96" s="13">
        <f>SUM('[1]4.sz.mell.'!E98+'[1]6.sz.mell  '!D95)</f>
        <v>101771862</v>
      </c>
      <c r="E96" s="13">
        <f>SUM('[1]4.sz.mell.'!F98+'[1]6.sz.mell  '!E95)</f>
        <v>70467392</v>
      </c>
    </row>
    <row r="97" spans="1:5" ht="12" customHeight="1" x14ac:dyDescent="0.25">
      <c r="A97" s="36" t="s">
        <v>105</v>
      </c>
      <c r="B97" s="40" t="s">
        <v>104</v>
      </c>
      <c r="C97" s="13">
        <f>SUM('[1]4.sz.mell.'!D99+'[1]6.sz.mell  '!C96)</f>
        <v>8500000</v>
      </c>
      <c r="D97" s="13">
        <f>SUM('[1]4.sz.mell.'!E99+'[1]6.sz.mell  '!D96)</f>
        <v>8622000</v>
      </c>
      <c r="E97" s="13">
        <f>SUM('[1]4.sz.mell.'!F99+'[1]6.sz.mell  '!E96)</f>
        <v>6810000</v>
      </c>
    </row>
    <row r="98" spans="1:5" ht="12" customHeight="1" x14ac:dyDescent="0.25">
      <c r="A98" s="36" t="s">
        <v>103</v>
      </c>
      <c r="B98" s="39" t="s">
        <v>102</v>
      </c>
      <c r="C98" s="38">
        <f>SUM(C99:C108)</f>
        <v>17495607</v>
      </c>
      <c r="D98" s="13">
        <f>SUM('[1]4.sz.mell.'!E100+'[1]6.sz.mell  '!D97)</f>
        <v>20018014</v>
      </c>
      <c r="E98" s="13">
        <f>SUM('[1]4.sz.mell.'!F100+'[1]6.sz.mell  '!E97)</f>
        <v>16912328</v>
      </c>
    </row>
    <row r="99" spans="1:5" ht="12" customHeight="1" x14ac:dyDescent="0.25">
      <c r="A99" s="36" t="s">
        <v>101</v>
      </c>
      <c r="B99" s="31" t="s">
        <v>100</v>
      </c>
      <c r="C99" s="13">
        <f>SUM('[1]4.sz.mell.'!D101+'[1]6.sz.mell  '!C98)</f>
        <v>0</v>
      </c>
      <c r="D99" s="13">
        <f>SUM('[1]4.sz.mell.'!E101+'[1]6.sz.mell  '!D98)</f>
        <v>746707</v>
      </c>
      <c r="E99" s="13">
        <f>SUM('[1]4.sz.mell.'!F101+'[1]6.sz.mell  '!E98)</f>
        <v>746707</v>
      </c>
    </row>
    <row r="100" spans="1:5" ht="12" customHeight="1" x14ac:dyDescent="0.25">
      <c r="A100" s="36" t="s">
        <v>99</v>
      </c>
      <c r="B100" s="37" t="s">
        <v>98</v>
      </c>
      <c r="C100" s="13">
        <f>SUM('[1]4.sz.mell.'!D102+'[1]6.sz.mell  '!C99)</f>
        <v>0</v>
      </c>
      <c r="D100" s="13">
        <f>SUM('[1]4.sz.mell.'!E102+'[1]6.sz.mell  '!D99)</f>
        <v>0</v>
      </c>
      <c r="E100" s="13">
        <f>SUM('[1]4.sz.mell.'!F102+'[1]6.sz.mell  '!E99)</f>
        <v>0</v>
      </c>
    </row>
    <row r="101" spans="1:5" ht="12" customHeight="1" x14ac:dyDescent="0.25">
      <c r="A101" s="36" t="s">
        <v>97</v>
      </c>
      <c r="B101" s="26" t="s">
        <v>96</v>
      </c>
      <c r="C101" s="13">
        <f>SUM('[1]4.sz.mell.'!D103+'[1]6.sz.mell  '!C100)</f>
        <v>0</v>
      </c>
      <c r="D101" s="13">
        <f>SUM('[1]4.sz.mell.'!E103+'[1]6.sz.mell  '!D100)</f>
        <v>0</v>
      </c>
      <c r="E101" s="13">
        <f>SUM('[1]4.sz.mell.'!F103+'[1]6.sz.mell  '!E100)</f>
        <v>0</v>
      </c>
    </row>
    <row r="102" spans="1:5" ht="12" customHeight="1" x14ac:dyDescent="0.25">
      <c r="A102" s="36" t="s">
        <v>95</v>
      </c>
      <c r="B102" s="26" t="s">
        <v>67</v>
      </c>
      <c r="C102" s="13">
        <f>SUM('[1]4.sz.mell.'!D104+'[1]6.sz.mell  '!C101)</f>
        <v>0</v>
      </c>
      <c r="D102" s="13">
        <f>SUM('[1]4.sz.mell.'!E104+'[1]6.sz.mell  '!D101)</f>
        <v>0</v>
      </c>
      <c r="E102" s="13">
        <f>SUM('[1]4.sz.mell.'!F104+'[1]6.sz.mell  '!E101)</f>
        <v>0</v>
      </c>
    </row>
    <row r="103" spans="1:5" ht="12" customHeight="1" x14ac:dyDescent="0.25">
      <c r="A103" s="36" t="s">
        <v>94</v>
      </c>
      <c r="B103" s="37" t="s">
        <v>93</v>
      </c>
      <c r="C103" s="13">
        <f>SUM('[1]4.sz.mell.'!D105+'[1]6.sz.mell  '!C102)</f>
        <v>12155607</v>
      </c>
      <c r="D103" s="13">
        <f>SUM('[1]4.sz.mell.'!E105+'[1]6.sz.mell  '!D102)</f>
        <v>12155607</v>
      </c>
      <c r="E103" s="13">
        <f>SUM('[1]4.sz.mell.'!F105+'[1]6.sz.mell  '!E102)</f>
        <v>9049921</v>
      </c>
    </row>
    <row r="104" spans="1:5" ht="12" customHeight="1" x14ac:dyDescent="0.25">
      <c r="A104" s="36" t="s">
        <v>92</v>
      </c>
      <c r="B104" s="37" t="s">
        <v>91</v>
      </c>
      <c r="C104" s="13">
        <f>SUM('[1]4.sz.mell.'!D106+'[1]6.sz.mell  '!C103)</f>
        <v>0</v>
      </c>
      <c r="D104" s="13">
        <f>SUM('[1]4.sz.mell.'!E106+'[1]6.sz.mell  '!D103)</f>
        <v>0</v>
      </c>
      <c r="E104" s="13">
        <f>SUM('[1]4.sz.mell.'!F106+'[1]6.sz.mell  '!E103)</f>
        <v>0</v>
      </c>
    </row>
    <row r="105" spans="1:5" ht="12" customHeight="1" x14ac:dyDescent="0.25">
      <c r="A105" s="36" t="s">
        <v>90</v>
      </c>
      <c r="B105" s="26" t="s">
        <v>61</v>
      </c>
      <c r="C105" s="13">
        <f>SUM('[1]4.sz.mell.'!D107+'[1]6.sz.mell  '!C104)</f>
        <v>0</v>
      </c>
      <c r="D105" s="13">
        <f>SUM('[1]4.sz.mell.'!E107+'[1]6.sz.mell  '!D104)</f>
        <v>0</v>
      </c>
      <c r="E105" s="13">
        <f>SUM('[1]4.sz.mell.'!F107+'[1]6.sz.mell  '!E104)</f>
        <v>0</v>
      </c>
    </row>
    <row r="106" spans="1:5" ht="12" customHeight="1" x14ac:dyDescent="0.25">
      <c r="A106" s="20" t="s">
        <v>89</v>
      </c>
      <c r="B106" s="35" t="s">
        <v>88</v>
      </c>
      <c r="C106" s="13">
        <f>SUM('[1]4.sz.mell.'!D108+'[1]6.sz.mell  '!C105)</f>
        <v>0</v>
      </c>
      <c r="D106" s="13">
        <f>SUM('[1]4.sz.mell.'!E108+'[1]6.sz.mell  '!D105)</f>
        <v>0</v>
      </c>
      <c r="E106" s="13">
        <f>SUM('[1]4.sz.mell.'!F108+'[1]6.sz.mell  '!E105)</f>
        <v>0</v>
      </c>
    </row>
    <row r="107" spans="1:5" ht="12" customHeight="1" x14ac:dyDescent="0.25">
      <c r="A107" s="36" t="s">
        <v>87</v>
      </c>
      <c r="B107" s="35" t="s">
        <v>86</v>
      </c>
      <c r="C107" s="13">
        <f>SUM('[1]4.sz.mell.'!D109+'[1]6.sz.mell  '!C106)</f>
        <v>0</v>
      </c>
      <c r="D107" s="13">
        <f>SUM('[1]4.sz.mell.'!E109+'[1]6.sz.mell  '!D106)</f>
        <v>0</v>
      </c>
      <c r="E107" s="13">
        <f>SUM('[1]4.sz.mell.'!F109+'[1]6.sz.mell  '!E106)</f>
        <v>0</v>
      </c>
    </row>
    <row r="108" spans="1:5" ht="12" customHeight="1" thickBot="1" x14ac:dyDescent="0.3">
      <c r="A108" s="34" t="s">
        <v>85</v>
      </c>
      <c r="B108" s="33" t="s">
        <v>84</v>
      </c>
      <c r="C108" s="13">
        <f>SUM('[1]4.sz.mell.'!D110+'[1]6.sz.mell  '!C107)</f>
        <v>5340000</v>
      </c>
      <c r="D108" s="32">
        <f>SUM('[1]4.sz.mell.'!E110+'[1]6.sz.mell  '!D107)</f>
        <v>7115700</v>
      </c>
      <c r="E108" s="32">
        <f>SUM('[1]4.sz.mell.'!F110+'[1]6.sz.mell  '!E107)</f>
        <v>7115700</v>
      </c>
    </row>
    <row r="109" spans="1:5" ht="12" customHeight="1" thickBot="1" x14ac:dyDescent="0.3">
      <c r="A109" s="6" t="s">
        <v>1</v>
      </c>
      <c r="B109" s="5" t="s">
        <v>83</v>
      </c>
      <c r="C109" s="23">
        <f>SUM(C114+C110+C112)</f>
        <v>128759629</v>
      </c>
      <c r="D109" s="23">
        <f>SUM(D114+D110+D112)</f>
        <v>159748879</v>
      </c>
      <c r="E109" s="23">
        <f>SUM(E114+E110+E112)</f>
        <v>34391999</v>
      </c>
    </row>
    <row r="110" spans="1:5" ht="12" customHeight="1" x14ac:dyDescent="0.25">
      <c r="A110" s="15" t="s">
        <v>82</v>
      </c>
      <c r="B110" s="31" t="s">
        <v>81</v>
      </c>
      <c r="C110" s="13">
        <f>SUM('[1]4.sz.mell.'!D112+'[1]6.sz.mell  '!C109)</f>
        <v>100108260</v>
      </c>
      <c r="D110" s="13">
        <f>SUM('[1]4.sz.mell.'!E112+'[1]6.sz.mell  '!D109)</f>
        <v>105040760</v>
      </c>
      <c r="E110" s="13">
        <f>SUM('[1]4.sz.mell.'!F112+'[1]6.sz.mell  '!E109)</f>
        <v>11072217</v>
      </c>
    </row>
    <row r="111" spans="1:5" ht="12" customHeight="1" x14ac:dyDescent="0.25">
      <c r="A111" s="15" t="s">
        <v>80</v>
      </c>
      <c r="B111" s="24" t="s">
        <v>79</v>
      </c>
      <c r="C111" s="13">
        <f>SUM('[1]4.sz.mell.'!D113+'[1]6.sz.mell  '!C110)</f>
        <v>0</v>
      </c>
      <c r="D111" s="13">
        <f>SUM('[1]4.sz.mell.'!E113+'[1]6.sz.mell  '!D110)</f>
        <v>0</v>
      </c>
      <c r="E111" s="13">
        <f>SUM('[1]4.sz.mell.'!F113+'[1]6.sz.mell  '!E110)</f>
        <v>0</v>
      </c>
    </row>
    <row r="112" spans="1:5" x14ac:dyDescent="0.25">
      <c r="A112" s="15" t="s">
        <v>78</v>
      </c>
      <c r="B112" s="24" t="s">
        <v>77</v>
      </c>
      <c r="C112" s="13">
        <f>SUM('[1]4.sz.mell.'!D114+'[1]6.sz.mell  '!C111)</f>
        <v>27901369</v>
      </c>
      <c r="D112" s="13">
        <f>SUM('[1]4.sz.mell.'!E114+'[1]6.sz.mell  '!D111)</f>
        <v>53958119</v>
      </c>
      <c r="E112" s="13">
        <f>SUM('[1]4.sz.mell.'!F114+'[1]6.sz.mell  '!E111)</f>
        <v>23319782</v>
      </c>
    </row>
    <row r="113" spans="1:5" ht="12" customHeight="1" x14ac:dyDescent="0.25">
      <c r="A113" s="15" t="s">
        <v>76</v>
      </c>
      <c r="B113" s="24" t="s">
        <v>75</v>
      </c>
      <c r="C113" s="13">
        <f>SUM('[1]4.sz.mell.'!D115+'[1]6.sz.mell  '!C112)</f>
        <v>0</v>
      </c>
      <c r="D113" s="13">
        <f>SUM('[1]4.sz.mell.'!E115+'[1]6.sz.mell  '!D112)</f>
        <v>0</v>
      </c>
      <c r="E113" s="13">
        <f>SUM('[1]4.sz.mell.'!F115+'[1]6.sz.mell  '!E112)</f>
        <v>0</v>
      </c>
    </row>
    <row r="114" spans="1:5" ht="12" customHeight="1" x14ac:dyDescent="0.25">
      <c r="A114" s="15" t="s">
        <v>74</v>
      </c>
      <c r="B114" s="30" t="s">
        <v>73</v>
      </c>
      <c r="C114" s="13">
        <f>SUM(C115:C122)</f>
        <v>750000</v>
      </c>
      <c r="D114" s="13">
        <f>SUM('[1]4.sz.mell.'!E116+'[1]6.sz.mell  '!D113)</f>
        <v>750000</v>
      </c>
      <c r="E114" s="13">
        <f>SUM('[1]4.sz.mell.'!F116+'[1]6.sz.mell  '!E113)</f>
        <v>0</v>
      </c>
    </row>
    <row r="115" spans="1:5" ht="21.75" customHeight="1" x14ac:dyDescent="0.25">
      <c r="A115" s="15" t="s">
        <v>72</v>
      </c>
      <c r="B115" s="29" t="s">
        <v>71</v>
      </c>
      <c r="C115" s="13">
        <f>SUM('[1]4.sz.mell.'!D117+'[1]6.sz.mell  '!C114)</f>
        <v>0</v>
      </c>
      <c r="D115" s="13">
        <f>SUM('[1]4.sz.mell.'!E117+'[1]6.sz.mell  '!D114)</f>
        <v>0</v>
      </c>
      <c r="E115" s="13">
        <f>SUM('[1]4.sz.mell.'!F117+'[1]6.sz.mell  '!E114)</f>
        <v>0</v>
      </c>
    </row>
    <row r="116" spans="1:5" ht="24" customHeight="1" x14ac:dyDescent="0.25">
      <c r="A116" s="15" t="s">
        <v>70</v>
      </c>
      <c r="B116" s="28" t="s">
        <v>69</v>
      </c>
      <c r="C116" s="13">
        <f>SUM('[1]4.sz.mell.'!D118+'[1]6.sz.mell  '!C115)</f>
        <v>0</v>
      </c>
      <c r="D116" s="13">
        <f>SUM('[1]4.sz.mell.'!E118+'[1]6.sz.mell  '!D115)</f>
        <v>0</v>
      </c>
      <c r="E116" s="13">
        <f>SUM('[1]4.sz.mell.'!F118+'[1]6.sz.mell  '!E115)</f>
        <v>0</v>
      </c>
    </row>
    <row r="117" spans="1:5" ht="12" customHeight="1" x14ac:dyDescent="0.25">
      <c r="A117" s="15" t="s">
        <v>68</v>
      </c>
      <c r="B117" s="26" t="s">
        <v>67</v>
      </c>
      <c r="C117" s="13">
        <f>SUM('[1]4.sz.mell.'!D119+'[1]6.sz.mell  '!C116)</f>
        <v>0</v>
      </c>
      <c r="D117" s="13">
        <f>SUM('[1]4.sz.mell.'!E119+'[1]6.sz.mell  '!D116)</f>
        <v>0</v>
      </c>
      <c r="E117" s="13">
        <f>SUM('[1]4.sz.mell.'!F119+'[1]6.sz.mell  '!E116)</f>
        <v>0</v>
      </c>
    </row>
    <row r="118" spans="1:5" ht="12" customHeight="1" x14ac:dyDescent="0.25">
      <c r="A118" s="15" t="s">
        <v>66</v>
      </c>
      <c r="B118" s="26" t="s">
        <v>65</v>
      </c>
      <c r="C118" s="13">
        <f>SUM('[1]4.sz.mell.'!D120+'[1]6.sz.mell  '!C117)</f>
        <v>0</v>
      </c>
      <c r="D118" s="13">
        <f>SUM('[1]4.sz.mell.'!E120+'[1]6.sz.mell  '!D117)</f>
        <v>0</v>
      </c>
      <c r="E118" s="13">
        <f>SUM('[1]4.sz.mell.'!F120+'[1]6.sz.mell  '!E117)</f>
        <v>0</v>
      </c>
    </row>
    <row r="119" spans="1:5" ht="12" customHeight="1" x14ac:dyDescent="0.25">
      <c r="A119" s="15" t="s">
        <v>64</v>
      </c>
      <c r="B119" s="26" t="s">
        <v>63</v>
      </c>
      <c r="C119" s="13">
        <f>SUM('[1]4.sz.mell.'!D121+'[1]6.sz.mell  '!C118)</f>
        <v>0</v>
      </c>
      <c r="D119" s="13">
        <f>SUM('[1]4.sz.mell.'!E121+'[1]6.sz.mell  '!D118)</f>
        <v>0</v>
      </c>
      <c r="E119" s="13">
        <f>SUM('[1]4.sz.mell.'!F121+'[1]6.sz.mell  '!E118)</f>
        <v>0</v>
      </c>
    </row>
    <row r="120" spans="1:5" s="27" customFormat="1" ht="12" customHeight="1" x14ac:dyDescent="0.2">
      <c r="A120" s="15" t="s">
        <v>62</v>
      </c>
      <c r="B120" s="26" t="s">
        <v>61</v>
      </c>
      <c r="C120" s="13">
        <f>SUM('[1]4.sz.mell.'!D122+'[1]6.sz.mell  '!C119)</f>
        <v>0</v>
      </c>
      <c r="D120" s="13">
        <f>SUM('[1]4.sz.mell.'!E122+'[1]6.sz.mell  '!D119)</f>
        <v>0</v>
      </c>
      <c r="E120" s="13">
        <f>SUM('[1]4.sz.mell.'!F122+'[1]6.sz.mell  '!E119)</f>
        <v>0</v>
      </c>
    </row>
    <row r="121" spans="1:5" ht="12" customHeight="1" x14ac:dyDescent="0.25">
      <c r="A121" s="15" t="s">
        <v>60</v>
      </c>
      <c r="B121" s="26" t="s">
        <v>59</v>
      </c>
      <c r="C121" s="13">
        <f>SUM('[1]4.sz.mell.'!D123+'[1]6.sz.mell  '!C120)</f>
        <v>750000</v>
      </c>
      <c r="D121" s="13">
        <f>SUM('[1]4.sz.mell.'!E123+'[1]6.sz.mell  '!D120)</f>
        <v>750000</v>
      </c>
      <c r="E121" s="13">
        <f>SUM('[1]4.sz.mell.'!F123+'[1]6.sz.mell  '!E120)</f>
        <v>0</v>
      </c>
    </row>
    <row r="122" spans="1:5" ht="12" customHeight="1" thickBot="1" x14ac:dyDescent="0.3">
      <c r="A122" s="20" t="s">
        <v>58</v>
      </c>
      <c r="B122" s="26" t="s">
        <v>57</v>
      </c>
      <c r="C122" s="13">
        <f>SUM('[1]4.sz.mell.'!D124+'[1]6.sz.mell  '!C121)</f>
        <v>0</v>
      </c>
      <c r="D122" s="13">
        <f>SUM('[1]4.sz.mell.'!E124+'[1]6.sz.mell  '!D121)</f>
        <v>0</v>
      </c>
      <c r="E122" s="13">
        <f>SUM('[1]4.sz.mell.'!F124+'[1]6.sz.mell  '!E121)</f>
        <v>0</v>
      </c>
    </row>
    <row r="123" spans="1:5" ht="12" customHeight="1" thickBot="1" x14ac:dyDescent="0.3">
      <c r="A123" s="6" t="s">
        <v>56</v>
      </c>
      <c r="B123" s="12" t="s">
        <v>55</v>
      </c>
      <c r="C123" s="23">
        <f>SUM(C124:C125)</f>
        <v>2500000</v>
      </c>
      <c r="D123" s="23">
        <f>SUM(D124:D125)</f>
        <v>1258618</v>
      </c>
      <c r="E123" s="23">
        <f>SUM(E124:E125)</f>
        <v>0</v>
      </c>
    </row>
    <row r="124" spans="1:5" ht="12" customHeight="1" x14ac:dyDescent="0.25">
      <c r="A124" s="15" t="s">
        <v>54</v>
      </c>
      <c r="B124" s="14" t="s">
        <v>53</v>
      </c>
      <c r="C124" s="13">
        <f>SUM('[1]4.sz.mell.'!D126+'[1]6.sz.mell  '!C123)</f>
        <v>2500000</v>
      </c>
      <c r="D124" s="13">
        <f>SUM('[1]4.sz.mell.'!E126+'[1]6.sz.mell  '!D123)</f>
        <v>1258618</v>
      </c>
      <c r="E124" s="13">
        <f>SUM('[1]4.sz.mell.'!F126+'[1]6.sz.mell  '!E123)</f>
        <v>0</v>
      </c>
    </row>
    <row r="125" spans="1:5" ht="12" customHeight="1" thickBot="1" x14ac:dyDescent="0.3">
      <c r="A125" s="25" t="s">
        <v>52</v>
      </c>
      <c r="B125" s="24" t="s">
        <v>51</v>
      </c>
      <c r="C125" s="13">
        <f>SUM('[1]4.sz.mell.'!D127+'[1]6.sz.mell  '!C124)</f>
        <v>0</v>
      </c>
      <c r="D125" s="13">
        <f>SUM('[1]4.sz.mell.'!E127+'[1]6.sz.mell  '!D124)</f>
        <v>0</v>
      </c>
      <c r="E125" s="13">
        <f>SUM('[1]4.sz.mell.'!F127+'[1]6.sz.mell  '!E124)</f>
        <v>0</v>
      </c>
    </row>
    <row r="126" spans="1:5" ht="12" customHeight="1" thickBot="1" x14ac:dyDescent="0.3">
      <c r="A126" s="6" t="s">
        <v>50</v>
      </c>
      <c r="B126" s="12" t="s">
        <v>49</v>
      </c>
      <c r="C126" s="23">
        <f>SUM(C93+C109+C123)</f>
        <v>321064956.00800002</v>
      </c>
      <c r="D126" s="23">
        <f>SUM(D93+D109+D123)</f>
        <v>365330807</v>
      </c>
      <c r="E126" s="23">
        <f>SUM(E93+E109+E123)</f>
        <v>192784182</v>
      </c>
    </row>
    <row r="127" spans="1:5" ht="12" customHeight="1" thickBot="1" x14ac:dyDescent="0.3">
      <c r="A127" s="6" t="s">
        <v>48</v>
      </c>
      <c r="B127" s="12" t="s">
        <v>47</v>
      </c>
      <c r="C127" s="23">
        <f>SUM(C128:C130)</f>
        <v>0</v>
      </c>
      <c r="D127" s="23">
        <f>SUM(D128:D130)</f>
        <v>0</v>
      </c>
      <c r="E127" s="23">
        <f>SUM(E128:E130)</f>
        <v>0</v>
      </c>
    </row>
    <row r="128" spans="1:5" ht="12" customHeight="1" x14ac:dyDescent="0.25">
      <c r="A128" s="15" t="s">
        <v>46</v>
      </c>
      <c r="B128" s="14" t="s">
        <v>45</v>
      </c>
      <c r="C128" s="13">
        <f>SUM('[1]4.sz.mell.'!D130+'[1]6.sz.mell  '!C127)</f>
        <v>0</v>
      </c>
      <c r="D128" s="13">
        <f>SUM('[1]4.sz.mell.'!E130+'[1]6.sz.mell  '!D127)</f>
        <v>0</v>
      </c>
      <c r="E128" s="13">
        <f>SUM('[1]4.sz.mell.'!F130+'[1]6.sz.mell  '!E127)</f>
        <v>0</v>
      </c>
    </row>
    <row r="129" spans="1:6" ht="12" customHeight="1" x14ac:dyDescent="0.25">
      <c r="A129" s="15" t="s">
        <v>44</v>
      </c>
      <c r="B129" s="14" t="s">
        <v>43</v>
      </c>
      <c r="C129" s="13">
        <f>SUM('[1]4.sz.mell.'!D131+'[1]6.sz.mell  '!C128)</f>
        <v>0</v>
      </c>
      <c r="D129" s="13">
        <f>SUM('[1]4.sz.mell.'!E131+'[1]6.sz.mell  '!D128)</f>
        <v>0</v>
      </c>
      <c r="E129" s="13">
        <f>SUM('[1]4.sz.mell.'!F131+'[1]6.sz.mell  '!E128)</f>
        <v>0</v>
      </c>
    </row>
    <row r="130" spans="1:6" ht="12" customHeight="1" thickBot="1" x14ac:dyDescent="0.3">
      <c r="A130" s="20" t="s">
        <v>42</v>
      </c>
      <c r="B130" s="19" t="s">
        <v>41</v>
      </c>
      <c r="C130" s="13">
        <f>SUM('[1]4.sz.mell.'!D132+'[1]6.sz.mell  '!C129)</f>
        <v>0</v>
      </c>
      <c r="D130" s="13">
        <f>SUM('[1]4.sz.mell.'!E132+'[1]6.sz.mell  '!D129)</f>
        <v>0</v>
      </c>
      <c r="E130" s="13">
        <f>SUM('[1]4.sz.mell.'!F132+'[1]6.sz.mell  '!E129)</f>
        <v>0</v>
      </c>
    </row>
    <row r="131" spans="1:6" ht="12" customHeight="1" thickBot="1" x14ac:dyDescent="0.3">
      <c r="A131" s="6" t="s">
        <v>40</v>
      </c>
      <c r="B131" s="12" t="s">
        <v>39</v>
      </c>
      <c r="C131" s="23">
        <f>SUM(C132:C135)</f>
        <v>0</v>
      </c>
      <c r="D131" s="23">
        <f>SUM(D132:D135)</f>
        <v>0</v>
      </c>
      <c r="E131" s="23">
        <f>SUM(E132:E135)</f>
        <v>0</v>
      </c>
    </row>
    <row r="132" spans="1:6" ht="12" customHeight="1" x14ac:dyDescent="0.25">
      <c r="A132" s="15" t="s">
        <v>38</v>
      </c>
      <c r="B132" s="14" t="s">
        <v>37</v>
      </c>
      <c r="C132" s="13">
        <f>SUM('[1]4.sz.mell.'!D134+'[1]6.sz.mell  '!C131)</f>
        <v>0</v>
      </c>
      <c r="D132" s="13">
        <f>SUM('[1]4.sz.mell.'!E134+'[1]6.sz.mell  '!D131)</f>
        <v>0</v>
      </c>
      <c r="E132" s="13">
        <f>SUM('[1]4.sz.mell.'!F134+'[1]6.sz.mell  '!E131)</f>
        <v>0</v>
      </c>
    </row>
    <row r="133" spans="1:6" ht="12" customHeight="1" x14ac:dyDescent="0.25">
      <c r="A133" s="15" t="s">
        <v>36</v>
      </c>
      <c r="B133" s="14" t="s">
        <v>35</v>
      </c>
      <c r="C133" s="13">
        <f>SUM('[1]4.sz.mell.'!D135+'[1]6.sz.mell  '!C132)</f>
        <v>0</v>
      </c>
      <c r="D133" s="13">
        <f>SUM('[1]4.sz.mell.'!E135+'[1]6.sz.mell  '!D132)</f>
        <v>0</v>
      </c>
      <c r="E133" s="13">
        <f>SUM('[1]4.sz.mell.'!F135+'[1]6.sz.mell  '!E132)</f>
        <v>0</v>
      </c>
    </row>
    <row r="134" spans="1:6" ht="12" customHeight="1" x14ac:dyDescent="0.25">
      <c r="A134" s="15" t="s">
        <v>34</v>
      </c>
      <c r="B134" s="14" t="s">
        <v>33</v>
      </c>
      <c r="C134" s="13">
        <f>SUM('[1]4.sz.mell.'!D136+'[1]6.sz.mell  '!C133)</f>
        <v>0</v>
      </c>
      <c r="D134" s="13">
        <f>SUM('[1]4.sz.mell.'!E136+'[1]6.sz.mell  '!D133)</f>
        <v>0</v>
      </c>
      <c r="E134" s="13">
        <f>SUM('[1]4.sz.mell.'!F136+'[1]6.sz.mell  '!E133)</f>
        <v>0</v>
      </c>
    </row>
    <row r="135" spans="1:6" ht="12" customHeight="1" thickBot="1" x14ac:dyDescent="0.3">
      <c r="A135" s="20" t="s">
        <v>32</v>
      </c>
      <c r="B135" s="19" t="s">
        <v>31</v>
      </c>
      <c r="C135" s="13">
        <f>SUM('[1]4.sz.mell.'!D137+'[1]6.sz.mell  '!C134)</f>
        <v>0</v>
      </c>
      <c r="D135" s="13">
        <f>SUM('[1]4.sz.mell.'!E137+'[1]6.sz.mell  '!D134)</f>
        <v>0</v>
      </c>
      <c r="E135" s="13">
        <f>SUM('[1]4.sz.mell.'!F137+'[1]6.sz.mell  '!E134)</f>
        <v>0</v>
      </c>
    </row>
    <row r="136" spans="1:6" ht="12" customHeight="1" thickBot="1" x14ac:dyDescent="0.3">
      <c r="A136" s="6" t="s">
        <v>30</v>
      </c>
      <c r="B136" s="12" t="s">
        <v>29</v>
      </c>
      <c r="C136" s="22">
        <f>SUM(C137:C141)</f>
        <v>31809186</v>
      </c>
      <c r="D136" s="22">
        <f>SUM(D137:D141)</f>
        <v>31809186</v>
      </c>
      <c r="E136" s="22">
        <f>SUM(E137:E141)</f>
        <v>22553307</v>
      </c>
    </row>
    <row r="137" spans="1:6" ht="12" customHeight="1" x14ac:dyDescent="0.25">
      <c r="A137" s="15" t="s">
        <v>28</v>
      </c>
      <c r="B137" s="14" t="s">
        <v>27</v>
      </c>
      <c r="C137" s="13">
        <f>SUM('[1]4.sz.mell.'!D139+'[1]6.sz.mell  '!C136)</f>
        <v>0</v>
      </c>
      <c r="D137" s="13">
        <f>SUM('[1]4.sz.mell.'!E139+'[1]6.sz.mell  '!D136)</f>
        <v>0</v>
      </c>
      <c r="E137" s="13">
        <f>SUM('[1]4.sz.mell.'!F139+'[1]6.sz.mell  '!E136)</f>
        <v>0</v>
      </c>
    </row>
    <row r="138" spans="1:6" ht="12" customHeight="1" x14ac:dyDescent="0.25">
      <c r="A138" s="15" t="s">
        <v>26</v>
      </c>
      <c r="B138" s="14" t="s">
        <v>25</v>
      </c>
      <c r="C138" s="13">
        <f>SUM('[1]4.sz.mell.'!D140+'[1]6.sz.mell  '!C137)</f>
        <v>2408911</v>
      </c>
      <c r="D138" s="13">
        <f>SUM('[1]4.sz.mell.'!E140+'[1]6.sz.mell  '!D137)</f>
        <v>2408911</v>
      </c>
      <c r="E138" s="13">
        <f>SUM('[1]4.sz.mell.'!F140+'[1]6.sz.mell  '!E137)</f>
        <v>2408911</v>
      </c>
    </row>
    <row r="139" spans="1:6" ht="12" customHeight="1" x14ac:dyDescent="0.25">
      <c r="A139" s="21" t="s">
        <v>24</v>
      </c>
      <c r="B139" s="14" t="s">
        <v>23</v>
      </c>
      <c r="C139" s="13">
        <f>SUM('[1]4.sz.mell.'!D141+'[1]6.sz.mell  '!C138)</f>
        <v>29400275</v>
      </c>
      <c r="D139" s="13">
        <f>SUM('[1]4.sz.mell.'!E141+'[1]6.sz.mell  '!D138)</f>
        <v>29400275</v>
      </c>
      <c r="E139" s="13">
        <f>SUM('[1]4.sz.mell.'!F141+'[1]6.sz.mell  '!E138)</f>
        <v>20144396</v>
      </c>
    </row>
    <row r="140" spans="1:6" ht="12" customHeight="1" x14ac:dyDescent="0.25">
      <c r="A140" s="15" t="s">
        <v>22</v>
      </c>
      <c r="B140" s="14" t="s">
        <v>21</v>
      </c>
      <c r="C140" s="13">
        <f>SUM('[1]4.sz.mell.'!D142+'[1]6.sz.mell  '!C139)</f>
        <v>0</v>
      </c>
      <c r="D140" s="13">
        <f>SUM('[1]4.sz.mell.'!E142+'[1]6.sz.mell  '!D139)</f>
        <v>0</v>
      </c>
      <c r="E140" s="13">
        <f>SUM('[1]4.sz.mell.'!F142+'[1]6.sz.mell  '!E139)</f>
        <v>0</v>
      </c>
    </row>
    <row r="141" spans="1:6" ht="12" customHeight="1" thickBot="1" x14ac:dyDescent="0.3">
      <c r="A141" s="20" t="s">
        <v>20</v>
      </c>
      <c r="B141" s="19" t="s">
        <v>19</v>
      </c>
      <c r="C141" s="13">
        <f>SUM('[1]4.sz.mell.'!D143+'[1]6.sz.mell  '!C140)</f>
        <v>0</v>
      </c>
      <c r="D141" s="13">
        <f>SUM('[1]4.sz.mell.'!E143+'[1]6.sz.mell  '!D140)</f>
        <v>0</v>
      </c>
      <c r="E141" s="13">
        <f>SUM('[1]4.sz.mell.'!F143+'[1]6.sz.mell  '!E140)</f>
        <v>0</v>
      </c>
    </row>
    <row r="142" spans="1:6" ht="15" customHeight="1" thickBot="1" x14ac:dyDescent="0.3">
      <c r="A142" s="6" t="s">
        <v>18</v>
      </c>
      <c r="B142" s="12" t="s">
        <v>17</v>
      </c>
      <c r="C142" s="18">
        <f>SUM(C143:C146)</f>
        <v>0</v>
      </c>
      <c r="D142" s="18">
        <f>SUM(D143:D146)</f>
        <v>0</v>
      </c>
      <c r="E142" s="18">
        <f>SUM(E143:E146)</f>
        <v>0</v>
      </c>
      <c r="F142" s="17"/>
    </row>
    <row r="143" spans="1:6" s="16" customFormat="1" ht="12.95" customHeight="1" x14ac:dyDescent="0.2">
      <c r="A143" s="15" t="s">
        <v>16</v>
      </c>
      <c r="B143" s="14" t="s">
        <v>15</v>
      </c>
      <c r="C143" s="13">
        <f>SUM('[1]4.sz.mell.'!D145+'[1]6.sz.mell  '!C142)</f>
        <v>0</v>
      </c>
      <c r="D143" s="13">
        <f>SUM('[1]4.sz.mell.'!E145+'[1]6.sz.mell  '!D142)</f>
        <v>0</v>
      </c>
      <c r="E143" s="13">
        <f>SUM('[1]4.sz.mell.'!F145+'[1]6.sz.mell  '!G142)</f>
        <v>0</v>
      </c>
    </row>
    <row r="144" spans="1:6" ht="12.75" customHeight="1" x14ac:dyDescent="0.25">
      <c r="A144" s="15" t="s">
        <v>14</v>
      </c>
      <c r="B144" s="14" t="s">
        <v>13</v>
      </c>
      <c r="C144" s="13">
        <f>SUM('[1]4.sz.mell.'!D146+'[1]6.sz.mell  '!C143)</f>
        <v>0</v>
      </c>
      <c r="D144" s="13">
        <f>SUM('[1]4.sz.mell.'!E146+'[1]6.sz.mell  '!D143)</f>
        <v>0</v>
      </c>
      <c r="E144" s="13">
        <f>SUM('[1]4.sz.mell.'!F146+'[1]6.sz.mell  '!G143)</f>
        <v>0</v>
      </c>
    </row>
    <row r="145" spans="1:5" ht="12.75" customHeight="1" x14ac:dyDescent="0.25">
      <c r="A145" s="15" t="s">
        <v>12</v>
      </c>
      <c r="B145" s="14" t="s">
        <v>11</v>
      </c>
      <c r="C145" s="13">
        <f>SUM('[1]4.sz.mell.'!D147+'[1]6.sz.mell  '!C144)</f>
        <v>0</v>
      </c>
      <c r="D145" s="13">
        <f>SUM('[1]4.sz.mell.'!E147+'[1]6.sz.mell  '!D144)</f>
        <v>0</v>
      </c>
      <c r="E145" s="13">
        <f>SUM('[1]4.sz.mell.'!F147+'[1]6.sz.mell  '!G144)</f>
        <v>0</v>
      </c>
    </row>
    <row r="146" spans="1:5" ht="12.75" customHeight="1" thickBot="1" x14ac:dyDescent="0.3">
      <c r="A146" s="15" t="s">
        <v>10</v>
      </c>
      <c r="B146" s="14" t="s">
        <v>9</v>
      </c>
      <c r="C146" s="13">
        <f>SUM('[1]4.sz.mell.'!D148+'[1]6.sz.mell  '!C145)</f>
        <v>0</v>
      </c>
      <c r="D146" s="13">
        <f>SUM('[1]4.sz.mell.'!E148+'[1]6.sz.mell  '!D145)</f>
        <v>0</v>
      </c>
      <c r="E146" s="13">
        <f>SUM('[1]4.sz.mell.'!F148+'[1]6.sz.mell  '!G145)</f>
        <v>0</v>
      </c>
    </row>
    <row r="147" spans="1:5" ht="16.5" thickBot="1" x14ac:dyDescent="0.3">
      <c r="A147" s="6" t="s">
        <v>8</v>
      </c>
      <c r="B147" s="12" t="s">
        <v>7</v>
      </c>
      <c r="C147" s="9">
        <f>SUM(C127+C131+C136+C142)</f>
        <v>31809186</v>
      </c>
      <c r="D147" s="9">
        <f>SUM(D127+D131+D136+D142)</f>
        <v>31809186</v>
      </c>
      <c r="E147" s="9">
        <f>SUM(E127+E131+E136+E142)</f>
        <v>22553307</v>
      </c>
    </row>
    <row r="148" spans="1:5" ht="16.5" thickBot="1" x14ac:dyDescent="0.3">
      <c r="A148" s="11" t="s">
        <v>6</v>
      </c>
      <c r="B148" s="10" t="s">
        <v>5</v>
      </c>
      <c r="C148" s="9">
        <f>SUM(C126+C147)</f>
        <v>352874142.00800002</v>
      </c>
      <c r="D148" s="9">
        <f>SUM(D126+D147)</f>
        <v>397139993</v>
      </c>
      <c r="E148" s="9">
        <f>SUM(E126+E147)</f>
        <v>215337489</v>
      </c>
    </row>
    <row r="150" spans="1:5" ht="18.75" customHeight="1" x14ac:dyDescent="0.25">
      <c r="A150" s="8" t="s">
        <v>4</v>
      </c>
      <c r="B150" s="8"/>
      <c r="C150" s="8"/>
      <c r="D150" s="8"/>
      <c r="E150" s="8"/>
    </row>
    <row r="151" spans="1:5" ht="13.5" customHeight="1" thickBot="1" x14ac:dyDescent="0.3">
      <c r="A151" s="7" t="s">
        <v>3</v>
      </c>
      <c r="B151" s="7"/>
      <c r="C151" s="1"/>
    </row>
    <row r="152" spans="1:5" ht="21.75" thickBot="1" x14ac:dyDescent="0.3">
      <c r="A152" s="6">
        <v>1</v>
      </c>
      <c r="B152" s="5" t="s">
        <v>2</v>
      </c>
      <c r="C152" s="4">
        <f>+C61-C126</f>
        <v>-158051439.00800002</v>
      </c>
      <c r="D152" s="4">
        <f>+D61-D126</f>
        <v>-159220930</v>
      </c>
      <c r="E152" s="4">
        <f>+E61-E126</f>
        <v>30099054</v>
      </c>
    </row>
    <row r="153" spans="1:5" ht="21.75" thickBot="1" x14ac:dyDescent="0.3">
      <c r="A153" s="6" t="s">
        <v>1</v>
      </c>
      <c r="B153" s="5" t="s">
        <v>0</v>
      </c>
      <c r="C153" s="4">
        <f>+C85-C147</f>
        <v>158051439</v>
      </c>
      <c r="D153" s="4">
        <f>+D85-D147</f>
        <v>159220930</v>
      </c>
      <c r="E153" s="4">
        <f>+E85-E147</f>
        <v>160496218</v>
      </c>
    </row>
    <row r="154" spans="1:5" ht="7.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ht="12.75" customHeight="1" x14ac:dyDescent="0.25"/>
    <row r="162" ht="12.75" customHeight="1" x14ac:dyDescent="0.25"/>
    <row r="163" ht="12.75" customHeight="1" x14ac:dyDescent="0.25"/>
  </sheetData>
  <mergeCells count="8">
    <mergeCell ref="A1:E1"/>
    <mergeCell ref="C3:E3"/>
    <mergeCell ref="A150:E150"/>
    <mergeCell ref="A88:E88"/>
    <mergeCell ref="B3:B4"/>
    <mergeCell ref="B90:B91"/>
    <mergeCell ref="A90:A91"/>
    <mergeCell ref="A3:A4"/>
  </mergeCells>
  <printOptions horizontalCentered="1"/>
  <pageMargins left="0.59055118110236227" right="0.59055118110236227" top="1.4566929133858268" bottom="0.86614173228346458" header="0.51181102362204722" footer="0.51181102362204722"/>
  <pageSetup paperSize="9" scale="85" orientation="portrait" r:id="rId1"/>
  <headerFooter alignWithMargins="0">
    <oddHeader xml:space="preserve">&amp;C&amp;"Times New Roman CE,Félkövér"&amp;12
 Tard Község Önkormányzat
2020. ÉVI KÖLTSÉGVETÉSÉNEK PÉNZÜGYI MÉRLEGE&amp;10
Kiemelt előirányzatonként
</oddHeader>
  </headerFooter>
  <rowBreaks count="1" manualBreakCount="1">
    <brk id="8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</vt:lpstr>
      <vt:lpstr>'1.sz.mell.'!Nyomtatási_terület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2021-05-20T14:24:08Z</dcterms:created>
  <dcterms:modified xsi:type="dcterms:W3CDTF">2021-05-20T14:24:35Z</dcterms:modified>
</cp:coreProperties>
</file>