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ltségvetés\"/>
    </mc:Choice>
  </mc:AlternateContent>
  <bookViews>
    <workbookView xWindow="0" yWindow="0" windowWidth="20490" windowHeight="7650"/>
  </bookViews>
  <sheets>
    <sheet name="4.sz.mell.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 s="1"/>
  <c r="D9" i="1"/>
  <c r="D10" i="1"/>
  <c r="D11" i="1"/>
  <c r="D12" i="1"/>
  <c r="D13" i="1"/>
  <c r="E13" i="1"/>
  <c r="E7" i="1" s="1"/>
  <c r="F13" i="1"/>
  <c r="F7" i="1" s="1"/>
  <c r="D14" i="1"/>
  <c r="D15" i="1"/>
  <c r="E15" i="1"/>
  <c r="E14" i="1" s="1"/>
  <c r="F15" i="1"/>
  <c r="D16" i="1"/>
  <c r="E16" i="1"/>
  <c r="F16" i="1"/>
  <c r="D17" i="1"/>
  <c r="E17" i="1"/>
  <c r="F17" i="1"/>
  <c r="D18" i="1"/>
  <c r="E18" i="1"/>
  <c r="F18" i="1"/>
  <c r="D19" i="1"/>
  <c r="D22" i="1"/>
  <c r="D23" i="1"/>
  <c r="E23" i="1"/>
  <c r="E21" i="1" s="1"/>
  <c r="F23" i="1"/>
  <c r="F21" i="1" s="1"/>
  <c r="D24" i="1"/>
  <c r="E24" i="1"/>
  <c r="F24" i="1"/>
  <c r="E25" i="1"/>
  <c r="D26" i="1"/>
  <c r="D29" i="1"/>
  <c r="E29" i="1"/>
  <c r="E28" i="1" s="1"/>
  <c r="D30" i="1"/>
  <c r="E30" i="1"/>
  <c r="D31" i="1"/>
  <c r="D32" i="1"/>
  <c r="D28" i="1" s="1"/>
  <c r="E32" i="1"/>
  <c r="D33" i="1"/>
  <c r="E33" i="1"/>
  <c r="F33" i="1"/>
  <c r="F28" i="1" s="1"/>
  <c r="D34" i="1"/>
  <c r="E34" i="1"/>
  <c r="E36" i="1"/>
  <c r="D37" i="1"/>
  <c r="D35" i="1" s="1"/>
  <c r="E37" i="1"/>
  <c r="E35" i="1" s="1"/>
  <c r="D38" i="1"/>
  <c r="E38" i="1"/>
  <c r="D39" i="1"/>
  <c r="E39" i="1"/>
  <c r="D40" i="1"/>
  <c r="E40" i="1"/>
  <c r="D41" i="1"/>
  <c r="E41" i="1"/>
  <c r="D42" i="1"/>
  <c r="E42" i="1"/>
  <c r="F42" i="1"/>
  <c r="F35" i="1" s="1"/>
  <c r="D43" i="1"/>
  <c r="E43" i="1"/>
  <c r="D44" i="1"/>
  <c r="E44" i="1"/>
  <c r="D45" i="1"/>
  <c r="D47" i="1"/>
  <c r="D46" i="1" s="1"/>
  <c r="E47" i="1"/>
  <c r="E46" i="1" s="1"/>
  <c r="F47" i="1"/>
  <c r="F46" i="1" s="1"/>
  <c r="D48" i="1"/>
  <c r="E48" i="1"/>
  <c r="D49" i="1"/>
  <c r="E49" i="1"/>
  <c r="F49" i="1"/>
  <c r="D50" i="1"/>
  <c r="E50" i="1"/>
  <c r="F50" i="1"/>
  <c r="D51" i="1"/>
  <c r="E51" i="1"/>
  <c r="F51" i="1"/>
  <c r="F52" i="1"/>
  <c r="D53" i="1"/>
  <c r="D52" i="1" s="1"/>
  <c r="E53" i="1"/>
  <c r="E52" i="1" s="1"/>
  <c r="F53" i="1"/>
  <c r="D55" i="1"/>
  <c r="E55" i="1"/>
  <c r="D57" i="1"/>
  <c r="F57" i="1"/>
  <c r="E58" i="1"/>
  <c r="E57" i="1" s="1"/>
  <c r="D64" i="1"/>
  <c r="D63" i="1" s="1"/>
  <c r="E64" i="1"/>
  <c r="E63" i="1" s="1"/>
  <c r="F64" i="1"/>
  <c r="F63" i="1" s="1"/>
  <c r="D65" i="1"/>
  <c r="E65" i="1"/>
  <c r="F65" i="1"/>
  <c r="D66" i="1"/>
  <c r="E66" i="1"/>
  <c r="F66" i="1"/>
  <c r="D68" i="1"/>
  <c r="D67" i="1" s="1"/>
  <c r="E68" i="1"/>
  <c r="E67" i="1" s="1"/>
  <c r="F68" i="1"/>
  <c r="F67" i="1" s="1"/>
  <c r="D69" i="1"/>
  <c r="E69" i="1"/>
  <c r="F69" i="1"/>
  <c r="D70" i="1"/>
  <c r="E70" i="1"/>
  <c r="F70" i="1"/>
  <c r="D71" i="1"/>
  <c r="E71" i="1"/>
  <c r="F71" i="1"/>
  <c r="D73" i="1"/>
  <c r="D74" i="1"/>
  <c r="E74" i="1"/>
  <c r="E72" i="1" s="1"/>
  <c r="F74" i="1"/>
  <c r="F72" i="1" s="1"/>
  <c r="D76" i="1"/>
  <c r="D75" i="1" s="1"/>
  <c r="E76" i="1"/>
  <c r="D77" i="1"/>
  <c r="E77" i="1"/>
  <c r="F77" i="1"/>
  <c r="F75" i="1" s="1"/>
  <c r="D78" i="1"/>
  <c r="E78" i="1"/>
  <c r="F78" i="1"/>
  <c r="D79" i="1"/>
  <c r="E79" i="1"/>
  <c r="F79" i="1"/>
  <c r="D81" i="1"/>
  <c r="D80" i="1" s="1"/>
  <c r="E81" i="1"/>
  <c r="E80" i="1" s="1"/>
  <c r="F81" i="1"/>
  <c r="F80" i="1" s="1"/>
  <c r="D82" i="1"/>
  <c r="E82" i="1"/>
  <c r="F82" i="1"/>
  <c r="D83" i="1"/>
  <c r="F83" i="1"/>
  <c r="D84" i="1"/>
  <c r="E84" i="1"/>
  <c r="F84" i="1"/>
  <c r="D85" i="1"/>
  <c r="E85" i="1"/>
  <c r="F85" i="1"/>
  <c r="D96" i="1"/>
  <c r="D97" i="1"/>
  <c r="D98" i="1"/>
  <c r="D99" i="1"/>
  <c r="D101" i="1"/>
  <c r="D100" i="1" s="1"/>
  <c r="D102" i="1"/>
  <c r="E102" i="1"/>
  <c r="E100" i="1" s="1"/>
  <c r="F102" i="1"/>
  <c r="F100" i="1" s="1"/>
  <c r="D103" i="1"/>
  <c r="E103" i="1"/>
  <c r="F103" i="1"/>
  <c r="D104" i="1"/>
  <c r="E104" i="1"/>
  <c r="F104" i="1"/>
  <c r="D105" i="1"/>
  <c r="E105" i="1"/>
  <c r="D106" i="1"/>
  <c r="E106" i="1"/>
  <c r="F106" i="1"/>
  <c r="D107" i="1"/>
  <c r="E107" i="1"/>
  <c r="F107" i="1"/>
  <c r="D108" i="1"/>
  <c r="E108" i="1"/>
  <c r="F108" i="1"/>
  <c r="D109" i="1"/>
  <c r="E109" i="1"/>
  <c r="F109" i="1"/>
  <c r="D110" i="1"/>
  <c r="D112" i="1"/>
  <c r="D114" i="1"/>
  <c r="D117" i="1"/>
  <c r="E117" i="1"/>
  <c r="E116" i="1" s="1"/>
  <c r="F117" i="1"/>
  <c r="F116" i="1" s="1"/>
  <c r="D118" i="1"/>
  <c r="E118" i="1"/>
  <c r="F118" i="1"/>
  <c r="D119" i="1"/>
  <c r="E119" i="1"/>
  <c r="F119" i="1"/>
  <c r="D120" i="1"/>
  <c r="E120" i="1"/>
  <c r="F120" i="1"/>
  <c r="D121" i="1"/>
  <c r="E121" i="1"/>
  <c r="F121" i="1"/>
  <c r="D122" i="1"/>
  <c r="E122" i="1"/>
  <c r="F122" i="1"/>
  <c r="D123" i="1"/>
  <c r="E123" i="1"/>
  <c r="D124" i="1"/>
  <c r="E124" i="1"/>
  <c r="F124" i="1"/>
  <c r="E125" i="1"/>
  <c r="F125" i="1"/>
  <c r="D126" i="1"/>
  <c r="D125" i="1" s="1"/>
  <c r="D130" i="1"/>
  <c r="D129" i="1" s="1"/>
  <c r="E130" i="1"/>
  <c r="E129" i="1" s="1"/>
  <c r="F130" i="1"/>
  <c r="D131" i="1"/>
  <c r="E131" i="1"/>
  <c r="F131" i="1"/>
  <c r="D132" i="1"/>
  <c r="E132" i="1"/>
  <c r="F132" i="1"/>
  <c r="D134" i="1"/>
  <c r="D133" i="1" s="1"/>
  <c r="E134" i="1"/>
  <c r="E133" i="1" s="1"/>
  <c r="F134" i="1"/>
  <c r="D135" i="1"/>
  <c r="E135" i="1"/>
  <c r="F135" i="1"/>
  <c r="D136" i="1"/>
  <c r="E136" i="1"/>
  <c r="F136" i="1"/>
  <c r="F133" i="1" s="1"/>
  <c r="D137" i="1"/>
  <c r="E137" i="1"/>
  <c r="F137" i="1"/>
  <c r="D138" i="1"/>
  <c r="D139" i="1"/>
  <c r="E139" i="1"/>
  <c r="E138" i="1" s="1"/>
  <c r="F139" i="1"/>
  <c r="F138" i="1" s="1"/>
  <c r="D140" i="1"/>
  <c r="E140" i="1"/>
  <c r="F140" i="1"/>
  <c r="D141" i="1"/>
  <c r="E141" i="1"/>
  <c r="D142" i="1"/>
  <c r="E142" i="1"/>
  <c r="F142" i="1"/>
  <c r="D143" i="1"/>
  <c r="E143" i="1"/>
  <c r="F143" i="1"/>
  <c r="D145" i="1"/>
  <c r="D144" i="1" s="1"/>
  <c r="E145" i="1"/>
  <c r="E144" i="1" s="1"/>
  <c r="F145" i="1"/>
  <c r="D146" i="1"/>
  <c r="E146" i="1"/>
  <c r="F146" i="1"/>
  <c r="D147" i="1"/>
  <c r="E147" i="1"/>
  <c r="F147" i="1"/>
  <c r="F144" i="1" s="1"/>
  <c r="D148" i="1"/>
  <c r="E148" i="1"/>
  <c r="F148" i="1"/>
  <c r="F86" i="1" l="1"/>
  <c r="F95" i="1"/>
  <c r="E62" i="1"/>
  <c r="E111" i="1"/>
  <c r="E149" i="1"/>
  <c r="E95" i="1"/>
  <c r="D149" i="1"/>
  <c r="F111" i="1"/>
  <c r="D95" i="1"/>
  <c r="F129" i="1"/>
  <c r="F149" i="1" s="1"/>
  <c r="D116" i="1"/>
  <c r="D21" i="1"/>
  <c r="D62" i="1" s="1"/>
  <c r="F14" i="1"/>
  <c r="F62" i="1" s="1"/>
  <c r="F87" i="1" s="1"/>
  <c r="E75" i="1"/>
  <c r="E86" i="1" s="1"/>
  <c r="D72" i="1"/>
  <c r="D86" i="1" s="1"/>
  <c r="D87" i="1" l="1"/>
  <c r="D111" i="1"/>
  <c r="D128" i="1" s="1"/>
  <c r="D150" i="1" s="1"/>
  <c r="F128" i="1"/>
  <c r="F150" i="1" s="1"/>
  <c r="E87" i="1"/>
  <c r="E128" i="1"/>
  <c r="E150" i="1" s="1"/>
</calcChain>
</file>

<file path=xl/sharedStrings.xml><?xml version="1.0" encoding="utf-8"?>
<sst xmlns="http://schemas.openxmlformats.org/spreadsheetml/2006/main" count="441" uniqueCount="335">
  <si>
    <t>Közfoglalkoztatottak létszáma (fő)</t>
  </si>
  <si>
    <t>Éves engedélyezett létszám előirányzat (fő)</t>
  </si>
  <si>
    <t>KIADÁSOK ÖSSZESEN: (4+9)</t>
  </si>
  <si>
    <t>10.</t>
  </si>
  <si>
    <t>055</t>
  </si>
  <si>
    <t>FINANSZÍROZÁSI KIADÁSOK ÖSSZESEN: (5.+…+8.)</t>
  </si>
  <si>
    <t>9.</t>
  </si>
  <si>
    <t>054</t>
  </si>
  <si>
    <t xml:space="preserve"> Külföldi hitelek, kölcsönök törlesztése</t>
  </si>
  <si>
    <t>8.4.</t>
  </si>
  <si>
    <t>053</t>
  </si>
  <si>
    <t xml:space="preserve"> Külföldi értékpapírok beváltása</t>
  </si>
  <si>
    <t>8.3.</t>
  </si>
  <si>
    <t>052</t>
  </si>
  <si>
    <t xml:space="preserve"> Befektetési célú külföldi értékpapírok beváltása</t>
  </si>
  <si>
    <t>8.2.</t>
  </si>
  <si>
    <t>051</t>
  </si>
  <si>
    <t xml:space="preserve"> Forgatási célú külföldi értékpapírok vásárlása</t>
  </si>
  <si>
    <t>8.1.</t>
  </si>
  <si>
    <t>050</t>
  </si>
  <si>
    <t>Külföldi finanszírozás kiadásai (8.1. + … + 8.4.)</t>
  </si>
  <si>
    <t>8.</t>
  </si>
  <si>
    <t>049</t>
  </si>
  <si>
    <t xml:space="preserve"> Pénzügyi lízing kiadásai</t>
  </si>
  <si>
    <t>7.5.</t>
  </si>
  <si>
    <t>048</t>
  </si>
  <si>
    <t xml:space="preserve"> Pénzeszközök betétként elhelyezése </t>
  </si>
  <si>
    <t>7.4.</t>
  </si>
  <si>
    <t>047</t>
  </si>
  <si>
    <t>Irányító szervi támogatás folyósítása (intézményfinanszírozás)</t>
  </si>
  <si>
    <t>7.3.</t>
  </si>
  <si>
    <t>046</t>
  </si>
  <si>
    <t>Államháztartáson belüli megelőlegezések visszafizetése</t>
  </si>
  <si>
    <t>7.2.</t>
  </si>
  <si>
    <t>045</t>
  </si>
  <si>
    <t>Államháztartáson belüli megelőlegezések folyósítása</t>
  </si>
  <si>
    <t>7.1.</t>
  </si>
  <si>
    <t>044</t>
  </si>
  <si>
    <t>Belföldi finanszírozás kiadásai (7.1. + … + 7.5.)</t>
  </si>
  <si>
    <t>7.</t>
  </si>
  <si>
    <t>043</t>
  </si>
  <si>
    <t xml:space="preserve">   Befektetési célú belföldi értékpapírok beváltása</t>
  </si>
  <si>
    <t>6.4.</t>
  </si>
  <si>
    <t>042</t>
  </si>
  <si>
    <t xml:space="preserve">   Befektetési célú belföldi értékpapírok vásárlása</t>
  </si>
  <si>
    <t>6.3.</t>
  </si>
  <si>
    <t>041</t>
  </si>
  <si>
    <t xml:space="preserve">   Forgatási célú belföldi értékpapírok beváltása</t>
  </si>
  <si>
    <t>6.2.</t>
  </si>
  <si>
    <t>040</t>
  </si>
  <si>
    <t xml:space="preserve">   Forgatási célú belföldi értékpapírok vásárlása</t>
  </si>
  <si>
    <t>6.1.</t>
  </si>
  <si>
    <t>039</t>
  </si>
  <si>
    <t>Belföldi értékpapírok kiadásai (6.1. + … + 6.4.)</t>
  </si>
  <si>
    <t>6.</t>
  </si>
  <si>
    <t>038</t>
  </si>
  <si>
    <t xml:space="preserve">   Rövid lejáratú hitelek, kölcsönök törlesztése</t>
  </si>
  <si>
    <t>5.3.</t>
  </si>
  <si>
    <t>037</t>
  </si>
  <si>
    <t xml:space="preserve">   Likviditási célú hitelek, kölcsönök törlesztése pénzügyi vállalkozásnak</t>
  </si>
  <si>
    <t>5.2.</t>
  </si>
  <si>
    <t>036</t>
  </si>
  <si>
    <t xml:space="preserve">   Hosszú lejáratú hitelek, kölcsönök törlesztése</t>
  </si>
  <si>
    <t>5.1.</t>
  </si>
  <si>
    <t>035</t>
  </si>
  <si>
    <t>Hitel-, kölcsöntörlesztés államháztartáson kívülre (5.1.+…+5.3.)</t>
  </si>
  <si>
    <t>5.</t>
  </si>
  <si>
    <t>034</t>
  </si>
  <si>
    <t>KÖLTSÉGVETÉSI KIADÁSOK ÖSSZESEN (1+2+3)</t>
  </si>
  <si>
    <t>4.</t>
  </si>
  <si>
    <t>033</t>
  </si>
  <si>
    <t>Céltartalék</t>
  </si>
  <si>
    <t>3.2.</t>
  </si>
  <si>
    <t>032</t>
  </si>
  <si>
    <t>Általános tartalék</t>
  </si>
  <si>
    <t>3.1.</t>
  </si>
  <si>
    <t>031</t>
  </si>
  <si>
    <t>Tartalékok (3.1.+3.2.)</t>
  </si>
  <si>
    <t>3.</t>
  </si>
  <si>
    <t>030</t>
  </si>
  <si>
    <t xml:space="preserve">   - Egyéb felhalmozási célú támogatások államháztartáson kívülre</t>
  </si>
  <si>
    <t>2.13.</t>
  </si>
  <si>
    <t>029</t>
  </si>
  <si>
    <t xml:space="preserve">   - Lakástámogatás</t>
  </si>
  <si>
    <t>2.12.</t>
  </si>
  <si>
    <t>028</t>
  </si>
  <si>
    <t xml:space="preserve">   - Visszatérítendő támogatások, kölcsönök nyújtása ÁH-n kívülre</t>
  </si>
  <si>
    <t>2.11.</t>
  </si>
  <si>
    <t>027</t>
  </si>
  <si>
    <t xml:space="preserve">   - Garancia- és kezességvállalásból kifizetés ÁH-n kívülre</t>
  </si>
  <si>
    <t>2.10.</t>
  </si>
  <si>
    <t>026</t>
  </si>
  <si>
    <t xml:space="preserve">   - Egyéb felhalmozási célú támogatások ÁH-n belülre</t>
  </si>
  <si>
    <t>2.9.</t>
  </si>
  <si>
    <t>025</t>
  </si>
  <si>
    <t xml:space="preserve">   - Visszatérítendő támogatások, kölcsönök törlesztése ÁH-n belülre</t>
  </si>
  <si>
    <t>2.8.</t>
  </si>
  <si>
    <t>024</t>
  </si>
  <si>
    <t xml:space="preserve">   - Visszatérítendő támogatások, kölcsönök nyújtása ÁH-n belülre</t>
  </si>
  <si>
    <t>2.7.</t>
  </si>
  <si>
    <t>023</t>
  </si>
  <si>
    <t>2.5.-ből        - Garancia- és kezességvállalásból kifizetés ÁH-n belülre</t>
  </si>
  <si>
    <t>2.6.</t>
  </si>
  <si>
    <t>022</t>
  </si>
  <si>
    <t>Egyéb felhalmozási kiadások</t>
  </si>
  <si>
    <t>2.5.</t>
  </si>
  <si>
    <t>021</t>
  </si>
  <si>
    <t>2.3.-ból EU-s forrásból megvalósuló felújítás</t>
  </si>
  <si>
    <t>2.4.</t>
  </si>
  <si>
    <t>020</t>
  </si>
  <si>
    <t>Felújítások</t>
  </si>
  <si>
    <t>2.3.</t>
  </si>
  <si>
    <t>019</t>
  </si>
  <si>
    <t>2.1.-ből EU-s forrásból megvalósuló beruházás</t>
  </si>
  <si>
    <t>2.2.</t>
  </si>
  <si>
    <t>018</t>
  </si>
  <si>
    <t>Beruházások</t>
  </si>
  <si>
    <t>2.1.</t>
  </si>
  <si>
    <t>017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</si>
  <si>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</si>
  <si>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</si>
  <si>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>016</t>
  </si>
  <si>
    <t xml:space="preserve">   - Egyéb működési célú támogatások államháztartáson kívülre</t>
  </si>
  <si>
    <t>1.15.</t>
  </si>
  <si>
    <t>015</t>
  </si>
  <si>
    <t xml:space="preserve">   - Kamattámogatások</t>
  </si>
  <si>
    <t>1.14.</t>
  </si>
  <si>
    <t>014</t>
  </si>
  <si>
    <t xml:space="preserve">   - Árkiegészítések, ártámogatások</t>
  </si>
  <si>
    <t>1.13.</t>
  </si>
  <si>
    <t>013</t>
  </si>
  <si>
    <t>1.12.</t>
  </si>
  <si>
    <t>012</t>
  </si>
  <si>
    <t xml:space="preserve">   - Garancia és kezességvállalásból kifizetés ÁH-n kívülre</t>
  </si>
  <si>
    <t>1.11.</t>
  </si>
  <si>
    <t>011</t>
  </si>
  <si>
    <t xml:space="preserve">   - Egyéb működési célú támogatások ÁH-n belülre</t>
  </si>
  <si>
    <t>1.10.</t>
  </si>
  <si>
    <t>010</t>
  </si>
  <si>
    <t>1.9.</t>
  </si>
  <si>
    <t>009</t>
  </si>
  <si>
    <t xml:space="preserve">   -Visszatérítendő támogatások, kölcsönök nyújtása ÁH-n belülre</t>
  </si>
  <si>
    <t>1.8.</t>
  </si>
  <si>
    <t>008</t>
  </si>
  <si>
    <t xml:space="preserve">   - Garancia- és kezességvállalásból kifizetés ÁH-n belülre</t>
  </si>
  <si>
    <t>1.7.</t>
  </si>
  <si>
    <t>007</t>
  </si>
  <si>
    <t xml:space="preserve"> - az 1.5-ből: - Elvonások és befizetések</t>
  </si>
  <si>
    <t>1.6.</t>
  </si>
  <si>
    <t>006</t>
  </si>
  <si>
    <t>Egyéb működési célú kiadások</t>
  </si>
  <si>
    <t>1.5</t>
  </si>
  <si>
    <t>005</t>
  </si>
  <si>
    <t>Ellátottak pénzbeli juttatásai</t>
  </si>
  <si>
    <t>1.4.</t>
  </si>
  <si>
    <t>004</t>
  </si>
  <si>
    <t>Dologi  kiadások</t>
  </si>
  <si>
    <t>1.3.</t>
  </si>
  <si>
    <t>003</t>
  </si>
  <si>
    <t>Munkaadókat terhelő járulékok és szociális hozzájárulási adó</t>
  </si>
  <si>
    <t>1.2.</t>
  </si>
  <si>
    <t>002</t>
  </si>
  <si>
    <t>Személyi  juttatások</t>
  </si>
  <si>
    <t>1.1.</t>
  </si>
  <si>
    <t>001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</si>
  <si>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</si>
  <si>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</si>
  <si>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Kiadások</t>
  </si>
  <si>
    <t>E</t>
  </si>
  <si>
    <t>D</t>
  </si>
  <si>
    <t>C</t>
  </si>
  <si>
    <t>B</t>
  </si>
  <si>
    <t>A</t>
  </si>
  <si>
    <t>Teljesítés</t>
  </si>
  <si>
    <t>módosított előirányzat</t>
  </si>
  <si>
    <t>Eredeti előirányzat</t>
  </si>
  <si>
    <t>Előirányzat-csoport, kiemelt előirányzat megnevezése</t>
  </si>
  <si>
    <t>Száma</t>
  </si>
  <si>
    <t>Összes bevétel, kiadás</t>
  </si>
  <si>
    <t>Feladat
megnevezése</t>
  </si>
  <si>
    <t>Önkormányzat</t>
  </si>
  <si>
    <t>Megnevezés</t>
  </si>
  <si>
    <t>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</si>
  <si>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</si>
  <si>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</si>
  <si>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</si>
  <si>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</si>
  <si>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</si>
  <si>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080</t>
  </si>
  <si>
    <t>Külföldi hitelek, kölcsönök felvétele</t>
  </si>
  <si>
    <t xml:space="preserve">    14.4.</t>
  </si>
  <si>
    <t>079</t>
  </si>
  <si>
    <t>Külföldi értékpapírok kibocsátása</t>
  </si>
  <si>
    <t xml:space="preserve">    14.3.</t>
  </si>
  <si>
    <t>078</t>
  </si>
  <si>
    <t>Befektetési célú külföldi értékpapírok beváltása,  értékesítése</t>
  </si>
  <si>
    <t xml:space="preserve">    14.2.</t>
  </si>
  <si>
    <t>077</t>
  </si>
  <si>
    <t>Forgatási célú külföldi értékpapírok beváltása,  értékesítése</t>
  </si>
  <si>
    <t xml:space="preserve">    14.1.</t>
  </si>
  <si>
    <t>076</t>
  </si>
  <si>
    <t>Külföldi finanszírozás bevételei (14.1.+…14.4.)</t>
  </si>
  <si>
    <t xml:space="preserve">    14.</t>
  </si>
  <si>
    <t>075</t>
  </si>
  <si>
    <t>Betétek megszüntetése</t>
  </si>
  <si>
    <t>13.4.</t>
  </si>
  <si>
    <t>074</t>
  </si>
  <si>
    <t>Központi irányító szervi támogatás</t>
  </si>
  <si>
    <t>13.3.</t>
  </si>
  <si>
    <t>Államháztartáson belüli megelőlegezések törlesztése</t>
  </si>
  <si>
    <t>13.2.</t>
  </si>
  <si>
    <t>073</t>
  </si>
  <si>
    <t>Államháztartáson belüli megelőlegezések</t>
  </si>
  <si>
    <t>13.1.</t>
  </si>
  <si>
    <t>072</t>
  </si>
  <si>
    <t>Belföldi finanszírozás bevételei (13.1. + … + 13.3.)</t>
  </si>
  <si>
    <t xml:space="preserve">    13.</t>
  </si>
  <si>
    <t>071</t>
  </si>
  <si>
    <t>Előző év vállalkozási maradványának igénybevétele</t>
  </si>
  <si>
    <t>12.2.</t>
  </si>
  <si>
    <t>070</t>
  </si>
  <si>
    <t>Előző év költségvetési maradványának igénybevétele</t>
  </si>
  <si>
    <t>12.1.</t>
  </si>
  <si>
    <t>069</t>
  </si>
  <si>
    <t>Maradvány igénybevétele (12.1. + 12.2.)</t>
  </si>
  <si>
    <t xml:space="preserve">    12.</t>
  </si>
  <si>
    <t>068</t>
  </si>
  <si>
    <t>Befektetési célú belföldi értékpapírok kibocsátása</t>
  </si>
  <si>
    <t>11.4.</t>
  </si>
  <si>
    <t>067</t>
  </si>
  <si>
    <t>Befektetési célú belföldi értékpapírok beváltása,  értékesítése</t>
  </si>
  <si>
    <t>11.3.</t>
  </si>
  <si>
    <t>066</t>
  </si>
  <si>
    <t>Forgatási célú belföldi értékpapírok kibocsátása</t>
  </si>
  <si>
    <t>11.2.</t>
  </si>
  <si>
    <t>065</t>
  </si>
  <si>
    <t>Forgatási célú belföldi értékpapírok beváltása,  értékesítése</t>
  </si>
  <si>
    <t>11.1.</t>
  </si>
  <si>
    <t>064</t>
  </si>
  <si>
    <t>Belföldi értékpapírok bevételei (11.1. +…+ 11.4.)</t>
  </si>
  <si>
    <t xml:space="preserve">   11.</t>
  </si>
  <si>
    <t>063</t>
  </si>
  <si>
    <t xml:space="preserve">    Rövid lejáratú  hitelek, kölcsönök felvétele</t>
  </si>
  <si>
    <t>10.3.</t>
  </si>
  <si>
    <t>062</t>
  </si>
  <si>
    <t>Likviditási célú  hitelek, kölcsönök felvétele pénzügyi vállalkozástól</t>
  </si>
  <si>
    <t>10.2.</t>
  </si>
  <si>
    <t>061</t>
  </si>
  <si>
    <t>Hosszú lejáratú  hitelek, kölcsönök felvétele</t>
  </si>
  <si>
    <t>10.1.</t>
  </si>
  <si>
    <t>060</t>
  </si>
  <si>
    <t>Hitel-, kölcsönfelvétel államháztartáson kívülről  (10.1.+10.3.)</t>
  </si>
  <si>
    <t xml:space="preserve"> 10.</t>
  </si>
  <si>
    <t>059</t>
  </si>
  <si>
    <t>KÖLTSÉGVETÉSI BEVÉTELEK ÖSSZESEN: (1+…+8)</t>
  </si>
  <si>
    <t>058</t>
  </si>
  <si>
    <t>8.3.-ból EU-s támogatás (közvetlen)</t>
  </si>
  <si>
    <t>057</t>
  </si>
  <si>
    <t>Egyéb felhalmozási célú átvett pénzeszköz</t>
  </si>
  <si>
    <t>056</t>
  </si>
  <si>
    <t>Felhalm. célú visszatérítendő tám.,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</si>
  <si>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</si>
  <si>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</si>
  <si>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</si>
  <si>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</si>
  <si>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</si>
  <si>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</si>
  <si>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</si>
  <si>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</si>
  <si>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</si>
  <si>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</si>
  <si>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</si>
  <si>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</si>
  <si>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</si>
  <si>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</si>
  <si>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</si>
  <si>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</si>
  <si>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</si>
  <si>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</si>
  <si>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</si>
  <si>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</si>
  <si>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</si>
  <si>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</si>
  <si>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</si>
  <si>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</si>
  <si>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</si>
  <si>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</si>
  <si>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</si>
  <si>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</si>
  <si>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</si>
  <si>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</si>
  <si>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</si>
  <si>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</si>
  <si>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</si>
  <si>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</si>
  <si>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4.6.</t>
  </si>
  <si>
    <t>Egyéb áruhasználati és szolgáltatási adók</t>
  </si>
  <si>
    <t>4.5.</t>
  </si>
  <si>
    <t>Gépjárműadó</t>
  </si>
  <si>
    <t>4.4.</t>
  </si>
  <si>
    <t xml:space="preserve"> Termékek és szolgáltatások adói</t>
  </si>
  <si>
    <t>4.3.</t>
  </si>
  <si>
    <t xml:space="preserve"> Vagyoni típusú adók</t>
  </si>
  <si>
    <t>4.2.</t>
  </si>
  <si>
    <t>Jövedelemadók</t>
  </si>
  <si>
    <t>4.1.</t>
  </si>
  <si>
    <t>Közhatalmi bevételek (4.1.+……..+4.6.)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</si>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</sst>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1" applyFill="1" applyProtection="1"/>
    <xf numFmtId="0" fontId="1" fillId="0" borderId="0" xfId="1" applyFont="1" applyFill="1" applyProtection="1"/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3" fontId="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quotePrefix="1" applyNumberFormat="1" applyFont="1" applyBorder="1" applyAlignment="1" applyProtection="1">
      <alignment horizontal="right" vertical="center" wrapText="1" indent="1"/>
    </xf>
    <xf numFmtId="0" fontId="3" fillId="0" borderId="0" xfId="0" applyFont="1" applyBorder="1" applyAlignment="1" applyProtection="1">
      <alignment horizontal="left" vertical="center" wrapText="1" indent="1"/>
    </xf>
    <xf numFmtId="0" fontId="4" fillId="0" borderId="0" xfId="0" applyFont="1" applyBorder="1" applyAlignment="1" applyProtection="1">
      <alignment horizontal="center" vertical="center" wrapText="1"/>
    </xf>
    <xf numFmtId="49" fontId="1" fillId="0" borderId="0" xfId="1" applyNumberFormat="1" applyFill="1" applyProtection="1"/>
    <xf numFmtId="164" fontId="3" fillId="0" borderId="4" xfId="0" quotePrefix="1" applyNumberFormat="1" applyFont="1" applyBorder="1" applyAlignment="1" applyProtection="1">
      <alignment horizontal="right" vertical="center" wrapText="1" indent="1"/>
    </xf>
    <xf numFmtId="0" fontId="3" fillId="0" borderId="1" xfId="0" applyFont="1" applyBorder="1" applyAlignment="1" applyProtection="1">
      <alignment horizontal="left" vertical="center" wrapText="1" inden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center" vertical="center" wrapText="1"/>
    </xf>
    <xf numFmtId="164" fontId="7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" xfId="1" applyFont="1" applyFill="1" applyBorder="1" applyAlignment="1" applyProtection="1">
      <alignment horizontal="left" vertical="center" wrapText="1" indent="1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164" fontId="4" fillId="0" borderId="4" xfId="0" applyNumberFormat="1" applyFont="1" applyBorder="1" applyAlignment="1" applyProtection="1">
      <alignment horizontal="right" vertical="center" wrapText="1" indent="1"/>
    </xf>
    <xf numFmtId="0" fontId="7" fillId="0" borderId="8" xfId="1" applyFont="1" applyFill="1" applyBorder="1" applyAlignment="1" applyProtection="1">
      <alignment horizontal="left" vertical="center" wrapText="1" indent="1"/>
    </xf>
    <xf numFmtId="49" fontId="7" fillId="0" borderId="9" xfId="1" applyNumberFormat="1" applyFont="1" applyFill="1" applyBorder="1" applyAlignment="1" applyProtection="1">
      <alignment horizontal="center" vertical="center" wrapText="1"/>
    </xf>
    <xf numFmtId="164" fontId="5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horizontal="left" vertical="center" wrapText="1" indent="1"/>
    </xf>
    <xf numFmtId="49" fontId="7" fillId="0" borderId="12" xfId="1" applyNumberFormat="1" applyFont="1" applyFill="1" applyBorder="1" applyAlignment="1" applyProtection="1">
      <alignment horizontal="center" vertical="center" wrapTex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7" fillId="0" borderId="6" xfId="1" applyFont="1" applyFill="1" applyBorder="1" applyAlignment="1" applyProtection="1">
      <alignment horizontal="left" vertical="center" wrapText="1" indent="6"/>
    </xf>
    <xf numFmtId="0" fontId="9" fillId="0" borderId="14" xfId="0" applyFont="1" applyBorder="1" applyAlignment="1" applyProtection="1">
      <alignment horizontal="left" vertical="center" wrapText="1" indent="1"/>
    </xf>
    <xf numFmtId="0" fontId="9" fillId="0" borderId="11" xfId="0" applyFont="1" applyBorder="1" applyAlignment="1" applyProtection="1">
      <alignment horizontal="left" vertical="center" wrapText="1" indent="1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vertical="center" wrapText="1"/>
    </xf>
    <xf numFmtId="0" fontId="7" fillId="0" borderId="16" xfId="1" applyFont="1" applyFill="1" applyBorder="1" applyAlignment="1" applyProtection="1">
      <alignment horizontal="left" vertical="center" wrapText="1" indent="6"/>
    </xf>
    <xf numFmtId="49" fontId="7" fillId="0" borderId="17" xfId="1" applyNumberFormat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6"/>
    </xf>
    <xf numFmtId="49" fontId="7" fillId="0" borderId="18" xfId="1" applyNumberFormat="1" applyFont="1" applyFill="1" applyBorder="1" applyAlignment="1" applyProtection="1">
      <alignment horizontal="center" vertical="center" wrapText="1"/>
    </xf>
    <xf numFmtId="0" fontId="7" fillId="0" borderId="14" xfId="1" applyFont="1" applyFill="1" applyBorder="1" applyAlignment="1" applyProtection="1">
      <alignment horizontal="left" indent="6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9" xfId="1" applyFont="1" applyFill="1" applyBorder="1" applyAlignment="1" applyProtection="1">
      <alignment horizontal="left" vertical="center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49" fontId="7" fillId="0" borderId="22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0" fontId="6" fillId="0" borderId="24" xfId="1" applyFont="1" applyFill="1" applyBorder="1" applyAlignment="1" applyProtection="1">
      <alignment vertical="center" wrapText="1"/>
    </xf>
    <xf numFmtId="0" fontId="6" fillId="0" borderId="25" xfId="1" applyFont="1" applyFill="1" applyBorder="1" applyAlignment="1" applyProtection="1">
      <alignment horizontal="center" vertical="center" wrapText="1"/>
    </xf>
    <xf numFmtId="49" fontId="7" fillId="0" borderId="0" xfId="1" applyNumberFormat="1" applyFont="1" applyFill="1" applyProtection="1"/>
    <xf numFmtId="0" fontId="11" fillId="0" borderId="26" xfId="0" applyFont="1" applyFill="1" applyBorder="1" applyAlignment="1" applyProtection="1">
      <alignment horizontal="center" vertical="center" wrapText="1"/>
    </xf>
    <xf numFmtId="0" fontId="11" fillId="0" borderId="27" xfId="0" applyFont="1" applyFill="1" applyBorder="1" applyAlignment="1" applyProtection="1">
      <alignment horizontal="center" vertical="center" wrapText="1"/>
    </xf>
    <xf numFmtId="0" fontId="1" fillId="0" borderId="0" xfId="1" applyFill="1" applyBorder="1" applyProtection="1"/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49" fontId="1" fillId="0" borderId="0" xfId="1" applyNumberFormat="1" applyFill="1" applyBorder="1" applyProtection="1"/>
    <xf numFmtId="0" fontId="11" fillId="0" borderId="28" xfId="0" applyFont="1" applyFill="1" applyBorder="1" applyAlignment="1" applyProtection="1">
      <alignment horizontal="center" vertical="center" wrapText="1"/>
    </xf>
    <xf numFmtId="0" fontId="11" fillId="0" borderId="29" xfId="0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11" fillId="0" borderId="30" xfId="0" applyFont="1" applyFill="1" applyBorder="1" applyAlignment="1" applyProtection="1">
      <alignment horizontal="center" vertical="center"/>
    </xf>
    <xf numFmtId="0" fontId="11" fillId="0" borderId="31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0" fontId="11" fillId="0" borderId="32" xfId="0" applyFont="1" applyFill="1" applyBorder="1" applyAlignment="1" applyProtection="1">
      <alignment horizontal="center" vertical="center" wrapText="1"/>
    </xf>
    <xf numFmtId="49" fontId="1" fillId="0" borderId="0" xfId="1" applyNumberFormat="1" applyFill="1" applyAlignment="1" applyProtection="1"/>
    <xf numFmtId="0" fontId="11" fillId="0" borderId="30" xfId="0" applyFont="1" applyFill="1" applyBorder="1" applyAlignment="1" applyProtection="1">
      <alignment horizontal="center" vertical="center"/>
      <protection locked="0"/>
    </xf>
    <xf numFmtId="0" fontId="11" fillId="0" borderId="31" xfId="0" applyFont="1" applyFill="1" applyBorder="1" applyAlignment="1" applyProtection="1">
      <alignment horizontal="center" vertical="center"/>
      <protection locked="0"/>
    </xf>
    <xf numFmtId="0" fontId="11" fillId="0" borderId="29" xfId="0" applyFont="1" applyFill="1" applyBorder="1" applyAlignment="1" applyProtection="1">
      <alignment horizontal="center" vertical="center"/>
      <protection locked="0"/>
    </xf>
    <xf numFmtId="0" fontId="11" fillId="0" borderId="33" xfId="0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right" vertical="center" wrapText="1" indent="1"/>
    </xf>
    <xf numFmtId="0" fontId="4" fillId="0" borderId="34" xfId="0" applyFont="1" applyBorder="1" applyAlignment="1" applyProtection="1">
      <alignment wrapText="1"/>
    </xf>
    <xf numFmtId="0" fontId="4" fillId="0" borderId="35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wrapText="1"/>
    </xf>
    <xf numFmtId="0" fontId="4" fillId="0" borderId="3" xfId="0" applyFont="1" applyBorder="1" applyAlignment="1" applyProtection="1">
      <alignment horizontal="center" wrapText="1"/>
    </xf>
    <xf numFmtId="49" fontId="8" fillId="0" borderId="0" xfId="1" applyNumberFormat="1" applyFont="1" applyFill="1" applyProtection="1"/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" xfId="0" applyFont="1" applyBorder="1" applyAlignment="1" applyProtection="1">
      <alignment horizontal="left" vertical="center" wrapText="1" indent="1"/>
    </xf>
    <xf numFmtId="0" fontId="9" fillId="0" borderId="11" xfId="0" applyFont="1" applyBorder="1" applyAlignment="1" applyProtection="1">
      <alignment horizontal="left" wrapText="1" indent="1"/>
    </xf>
    <xf numFmtId="0" fontId="9" fillId="0" borderId="12" xfId="0" applyFont="1" applyBorder="1" applyAlignment="1" applyProtection="1">
      <alignment horizontal="center" wrapText="1"/>
    </xf>
    <xf numFmtId="0" fontId="9" fillId="0" borderId="14" xfId="0" applyFont="1" applyBorder="1" applyAlignment="1" applyProtection="1">
      <alignment horizontal="left" wrapText="1" indent="1"/>
    </xf>
    <xf numFmtId="0" fontId="9" fillId="0" borderId="18" xfId="0" applyFont="1" applyBorder="1" applyAlignment="1" applyProtection="1">
      <alignment horizontal="center" wrapText="1"/>
    </xf>
    <xf numFmtId="0" fontId="9" fillId="0" borderId="6" xfId="0" applyFont="1" applyBorder="1" applyAlignment="1" applyProtection="1">
      <alignment horizontal="left" wrapText="1" indent="1"/>
    </xf>
    <xf numFmtId="0" fontId="9" fillId="0" borderId="7" xfId="0" applyFont="1" applyBorder="1" applyAlignment="1" applyProtection="1">
      <alignment horizontal="center"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0" fontId="9" fillId="0" borderId="11" xfId="0" applyFont="1" applyBorder="1" applyAlignment="1" applyProtection="1">
      <alignment wrapText="1"/>
    </xf>
    <xf numFmtId="0" fontId="6" fillId="0" borderId="1" xfId="1" applyFont="1" applyFill="1" applyBorder="1" applyAlignment="1" applyProtection="1">
      <alignment horizontal="lef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" xfId="1" applyNumberFormat="1" applyFont="1" applyFill="1" applyBorder="1" applyAlignment="1" applyProtection="1">
      <alignment horizontal="right" vertical="center" wrapText="1" indent="1"/>
    </xf>
    <xf numFmtId="0" fontId="12" fillId="0" borderId="30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12" fillId="0" borderId="29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szeltez&#337;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szeltez&#337;%202020%20m&#243;dos&#237;tot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szeltez&#337;%202020%20m&#243;dos&#237;s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23">
          <cell r="R23">
            <v>31438903</v>
          </cell>
        </row>
        <row r="24">
          <cell r="R24">
            <v>5125781.0080000004</v>
          </cell>
        </row>
        <row r="74">
          <cell r="R74">
            <v>69762260</v>
          </cell>
        </row>
        <row r="83">
          <cell r="R83">
            <v>8500000</v>
          </cell>
        </row>
        <row r="85">
          <cell r="R85">
            <v>0</v>
          </cell>
        </row>
        <row r="86">
          <cell r="R86">
            <v>0</v>
          </cell>
        </row>
        <row r="87">
          <cell r="R87">
            <v>0</v>
          </cell>
        </row>
        <row r="88">
          <cell r="R88">
            <v>0</v>
          </cell>
        </row>
        <row r="89">
          <cell r="R89">
            <v>12155607</v>
          </cell>
        </row>
        <row r="90">
          <cell r="R90">
            <v>0</v>
          </cell>
        </row>
        <row r="91">
          <cell r="R91">
            <v>0</v>
          </cell>
        </row>
        <row r="92">
          <cell r="R92">
            <v>0</v>
          </cell>
        </row>
        <row r="93">
          <cell r="R93">
            <v>0</v>
          </cell>
        </row>
        <row r="94">
          <cell r="R94">
            <v>5340000</v>
          </cell>
        </row>
        <row r="95">
          <cell r="R95">
            <v>2500000</v>
          </cell>
        </row>
        <row r="104">
          <cell r="R104">
            <v>100108260</v>
          </cell>
        </row>
        <row r="109">
          <cell r="R109">
            <v>27901369</v>
          </cell>
        </row>
        <row r="110">
          <cell r="R110">
            <v>0</v>
          </cell>
        </row>
        <row r="111">
          <cell r="R111">
            <v>0</v>
          </cell>
        </row>
        <row r="112">
          <cell r="R112">
            <v>0</v>
          </cell>
        </row>
        <row r="113">
          <cell r="R113">
            <v>0</v>
          </cell>
        </row>
        <row r="114">
          <cell r="R114">
            <v>0</v>
          </cell>
        </row>
        <row r="115">
          <cell r="R115">
            <v>0</v>
          </cell>
        </row>
        <row r="116">
          <cell r="R116">
            <v>750000</v>
          </cell>
        </row>
        <row r="117">
          <cell r="R117">
            <v>0</v>
          </cell>
        </row>
        <row r="122">
          <cell r="R122">
            <v>26941694</v>
          </cell>
        </row>
        <row r="123">
          <cell r="R123">
            <v>16362350</v>
          </cell>
        </row>
        <row r="124">
          <cell r="R124">
            <v>15118747</v>
          </cell>
        </row>
        <row r="125">
          <cell r="R125">
            <v>1800000</v>
          </cell>
        </row>
        <row r="126">
          <cell r="R126">
            <v>0</v>
          </cell>
        </row>
        <row r="127">
          <cell r="R127">
            <v>0</v>
          </cell>
        </row>
        <row r="130">
          <cell r="R130">
            <v>0</v>
          </cell>
        </row>
        <row r="131">
          <cell r="R131">
            <v>0</v>
          </cell>
        </row>
        <row r="132">
          <cell r="R132">
            <v>0</v>
          </cell>
        </row>
        <row r="133">
          <cell r="R133">
            <v>28772294</v>
          </cell>
        </row>
        <row r="136">
          <cell r="R136">
            <v>0</v>
          </cell>
        </row>
        <row r="137">
          <cell r="R137">
            <v>0</v>
          </cell>
        </row>
        <row r="138">
          <cell r="R138">
            <v>0</v>
          </cell>
        </row>
        <row r="140">
          <cell r="R140">
            <v>0</v>
          </cell>
        </row>
        <row r="143">
          <cell r="R143">
            <v>20257</v>
          </cell>
        </row>
        <row r="146">
          <cell r="R146">
            <v>3000000</v>
          </cell>
        </row>
        <row r="147">
          <cell r="R147">
            <v>20674124</v>
          </cell>
        </row>
        <row r="150">
          <cell r="R150">
            <v>3000000</v>
          </cell>
        </row>
        <row r="151">
          <cell r="R151">
            <v>0</v>
          </cell>
        </row>
        <row r="154">
          <cell r="R154">
            <v>500000</v>
          </cell>
        </row>
        <row r="157">
          <cell r="R157">
            <v>6569977</v>
          </cell>
        </row>
        <row r="158">
          <cell r="R158">
            <v>3259541</v>
          </cell>
        </row>
        <row r="159">
          <cell r="R159">
            <v>0</v>
          </cell>
        </row>
        <row r="160">
          <cell r="R160">
            <v>4607387</v>
          </cell>
        </row>
        <row r="161">
          <cell r="R161">
            <v>3602369</v>
          </cell>
        </row>
        <row r="162">
          <cell r="R162">
            <v>0</v>
          </cell>
        </row>
        <row r="163">
          <cell r="R163">
            <v>0</v>
          </cell>
        </row>
        <row r="164">
          <cell r="R164">
            <v>0</v>
          </cell>
        </row>
        <row r="165">
          <cell r="R165">
            <v>205000</v>
          </cell>
        </row>
        <row r="168">
          <cell r="R168">
            <v>0</v>
          </cell>
        </row>
        <row r="169">
          <cell r="R169">
            <v>0</v>
          </cell>
        </row>
        <row r="170">
          <cell r="R170">
            <v>0</v>
          </cell>
        </row>
        <row r="172">
          <cell r="R172">
            <v>0</v>
          </cell>
        </row>
        <row r="174">
          <cell r="R174">
            <v>0</v>
          </cell>
        </row>
        <row r="176">
          <cell r="R176">
            <v>0</v>
          </cell>
        </row>
        <row r="187">
          <cell r="R187">
            <v>0</v>
          </cell>
        </row>
        <row r="188">
          <cell r="R188">
            <v>0</v>
          </cell>
        </row>
        <row r="189">
          <cell r="R189">
            <v>0</v>
          </cell>
        </row>
        <row r="190">
          <cell r="R190">
            <v>0</v>
          </cell>
        </row>
        <row r="191">
          <cell r="R191">
            <v>0</v>
          </cell>
        </row>
        <row r="193">
          <cell r="R193">
            <v>0</v>
          </cell>
        </row>
        <row r="194">
          <cell r="R194">
            <v>0</v>
          </cell>
        </row>
        <row r="195">
          <cell r="R195">
            <v>0</v>
          </cell>
        </row>
        <row r="196">
          <cell r="R196">
            <v>2408911</v>
          </cell>
        </row>
        <row r="197">
          <cell r="R197">
            <v>29400275</v>
          </cell>
        </row>
        <row r="198">
          <cell r="R198">
            <v>0</v>
          </cell>
        </row>
        <row r="199">
          <cell r="R199">
            <v>0</v>
          </cell>
        </row>
        <row r="202">
          <cell r="R202">
            <v>0</v>
          </cell>
        </row>
        <row r="203">
          <cell r="R203">
            <v>0</v>
          </cell>
        </row>
        <row r="204">
          <cell r="R204">
            <v>0</v>
          </cell>
        </row>
        <row r="205">
          <cell r="R205">
            <v>0</v>
          </cell>
        </row>
        <row r="211">
          <cell r="R211">
            <v>0</v>
          </cell>
        </row>
        <row r="212">
          <cell r="R212">
            <v>0</v>
          </cell>
        </row>
        <row r="213">
          <cell r="R213">
            <v>0</v>
          </cell>
        </row>
        <row r="215">
          <cell r="R215">
            <v>0</v>
          </cell>
        </row>
        <row r="216">
          <cell r="R216">
            <v>0</v>
          </cell>
        </row>
        <row r="217">
          <cell r="R217">
            <v>0</v>
          </cell>
        </row>
        <row r="218">
          <cell r="R218">
            <v>0</v>
          </cell>
        </row>
        <row r="220">
          <cell r="R220">
            <v>160392516</v>
          </cell>
        </row>
        <row r="221">
          <cell r="R221">
            <v>0</v>
          </cell>
        </row>
        <row r="223">
          <cell r="R223">
            <v>0</v>
          </cell>
        </row>
        <row r="224">
          <cell r="R224">
            <v>0</v>
          </cell>
        </row>
        <row r="225">
          <cell r="R225">
            <v>0</v>
          </cell>
        </row>
        <row r="226">
          <cell r="R226">
            <v>0</v>
          </cell>
        </row>
      </sheetData>
      <sheetData sheetId="1"/>
      <sheetData sheetId="2"/>
      <sheetData sheetId="3"/>
      <sheetData sheetId="4"/>
      <sheetData sheetId="5">
        <row r="123">
          <cell r="D12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86">
          <cell r="R86">
            <v>0</v>
          </cell>
        </row>
        <row r="87">
          <cell r="R87">
            <v>0</v>
          </cell>
        </row>
        <row r="88">
          <cell r="R88">
            <v>0</v>
          </cell>
        </row>
        <row r="89">
          <cell r="R89">
            <v>12155607</v>
          </cell>
        </row>
        <row r="90">
          <cell r="R90">
            <v>0</v>
          </cell>
        </row>
        <row r="91">
          <cell r="R91">
            <v>0</v>
          </cell>
        </row>
        <row r="92">
          <cell r="R92">
            <v>0</v>
          </cell>
        </row>
        <row r="93">
          <cell r="R93">
            <v>0</v>
          </cell>
        </row>
        <row r="110">
          <cell r="R110">
            <v>0</v>
          </cell>
        </row>
        <row r="111">
          <cell r="R111">
            <v>0</v>
          </cell>
        </row>
        <row r="112">
          <cell r="R112">
            <v>0</v>
          </cell>
        </row>
        <row r="113">
          <cell r="R113">
            <v>0</v>
          </cell>
        </row>
        <row r="114">
          <cell r="R114">
            <v>0</v>
          </cell>
        </row>
        <row r="115">
          <cell r="R115">
            <v>0</v>
          </cell>
        </row>
        <row r="116">
          <cell r="R116">
            <v>750000</v>
          </cell>
        </row>
        <row r="117">
          <cell r="R117">
            <v>0</v>
          </cell>
        </row>
        <row r="127">
          <cell r="R127">
            <v>0</v>
          </cell>
        </row>
        <row r="130">
          <cell r="R130">
            <v>0</v>
          </cell>
        </row>
        <row r="131">
          <cell r="R131">
            <v>0</v>
          </cell>
        </row>
        <row r="137">
          <cell r="R137">
            <v>0</v>
          </cell>
        </row>
        <row r="138">
          <cell r="R138">
            <v>0</v>
          </cell>
        </row>
        <row r="143">
          <cell r="R143">
            <v>20257</v>
          </cell>
        </row>
        <row r="146">
          <cell r="R146">
            <v>3000000</v>
          </cell>
        </row>
        <row r="150">
          <cell r="R150">
            <v>0</v>
          </cell>
        </row>
        <row r="151">
          <cell r="R151">
            <v>0</v>
          </cell>
        </row>
        <row r="154">
          <cell r="R154">
            <v>500000</v>
          </cell>
        </row>
        <row r="156">
          <cell r="R156">
            <v>0</v>
          </cell>
        </row>
        <row r="157">
          <cell r="R157">
            <v>6569977</v>
          </cell>
        </row>
        <row r="158">
          <cell r="R158">
            <v>3259541</v>
          </cell>
        </row>
        <row r="159">
          <cell r="R159">
            <v>0</v>
          </cell>
        </row>
        <row r="160">
          <cell r="R160">
            <v>4607387</v>
          </cell>
        </row>
        <row r="161">
          <cell r="R161">
            <v>3602369</v>
          </cell>
        </row>
        <row r="162">
          <cell r="R162">
            <v>0</v>
          </cell>
        </row>
        <row r="163">
          <cell r="R163">
            <v>0</v>
          </cell>
        </row>
        <row r="164">
          <cell r="R164">
            <v>0</v>
          </cell>
        </row>
        <row r="168">
          <cell r="R168">
            <v>0</v>
          </cell>
        </row>
        <row r="169">
          <cell r="R169">
            <v>0</v>
          </cell>
        </row>
        <row r="170">
          <cell r="R170">
            <v>0</v>
          </cell>
        </row>
        <row r="172">
          <cell r="R172">
            <v>0</v>
          </cell>
        </row>
        <row r="174">
          <cell r="R174">
            <v>0</v>
          </cell>
        </row>
        <row r="176">
          <cell r="R176">
            <v>1600004</v>
          </cell>
        </row>
        <row r="177">
          <cell r="R177">
            <v>0</v>
          </cell>
        </row>
        <row r="187">
          <cell r="R187">
            <v>0</v>
          </cell>
        </row>
        <row r="188">
          <cell r="R188">
            <v>0</v>
          </cell>
        </row>
        <row r="189">
          <cell r="R189">
            <v>0</v>
          </cell>
        </row>
        <row r="190">
          <cell r="R190">
            <v>0</v>
          </cell>
        </row>
        <row r="191">
          <cell r="R191">
            <v>0</v>
          </cell>
        </row>
        <row r="193">
          <cell r="R193">
            <v>0</v>
          </cell>
        </row>
        <row r="194">
          <cell r="R194">
            <v>0</v>
          </cell>
        </row>
        <row r="195">
          <cell r="R195">
            <v>0</v>
          </cell>
        </row>
        <row r="196">
          <cell r="R196">
            <v>2408911</v>
          </cell>
        </row>
        <row r="197">
          <cell r="R197">
            <v>29400275</v>
          </cell>
        </row>
        <row r="198">
          <cell r="R198">
            <v>0</v>
          </cell>
        </row>
        <row r="199">
          <cell r="R199">
            <v>0</v>
          </cell>
        </row>
        <row r="202">
          <cell r="R202">
            <v>0</v>
          </cell>
        </row>
        <row r="203">
          <cell r="R203">
            <v>0</v>
          </cell>
        </row>
        <row r="204">
          <cell r="R204">
            <v>0</v>
          </cell>
        </row>
        <row r="205">
          <cell r="R205">
            <v>0</v>
          </cell>
        </row>
        <row r="211">
          <cell r="R211">
            <v>0</v>
          </cell>
        </row>
        <row r="212">
          <cell r="R212">
            <v>0</v>
          </cell>
        </row>
        <row r="213">
          <cell r="R213">
            <v>0</v>
          </cell>
        </row>
        <row r="215">
          <cell r="R215">
            <v>0</v>
          </cell>
        </row>
        <row r="216">
          <cell r="R216">
            <v>0</v>
          </cell>
        </row>
        <row r="217">
          <cell r="R217">
            <v>0</v>
          </cell>
        </row>
        <row r="218">
          <cell r="R218">
            <v>0</v>
          </cell>
        </row>
        <row r="221">
          <cell r="R221">
            <v>0</v>
          </cell>
        </row>
        <row r="223">
          <cell r="R223">
            <v>0</v>
          </cell>
        </row>
        <row r="224">
          <cell r="R224">
            <v>0</v>
          </cell>
        </row>
        <row r="225">
          <cell r="R225">
            <v>0</v>
          </cell>
        </row>
        <row r="226">
          <cell r="R226">
            <v>0</v>
          </cell>
        </row>
        <row r="227">
          <cell r="R227">
            <v>0</v>
          </cell>
        </row>
        <row r="229">
          <cell r="R229">
            <v>0</v>
          </cell>
        </row>
        <row r="230">
          <cell r="R230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132">
          <cell r="R13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abSelected="1" view="pageLayout" topLeftCell="B1" zoomScaleNormal="100" zoomScaleSheetLayoutView="100" workbookViewId="0">
      <selection activeCell="E16" sqref="E16"/>
    </sheetView>
  </sheetViews>
  <sheetFormatPr defaultRowHeight="15.75" x14ac:dyDescent="0.25"/>
  <cols>
    <col min="1" max="1" width="8.1640625" style="1" hidden="1" customWidth="1"/>
    <col min="2" max="2" width="9.33203125" style="1" customWidth="1"/>
    <col min="3" max="3" width="58.1640625" style="1" customWidth="1"/>
    <col min="4" max="4" width="12.83203125" style="1" customWidth="1"/>
    <col min="5" max="6" width="13" style="1" customWidth="1"/>
    <col min="7" max="16384" width="9.33203125" style="1"/>
  </cols>
  <sheetData>
    <row r="1" spans="1:6" ht="24" customHeight="1" thickBot="1" x14ac:dyDescent="0.3">
      <c r="B1" s="69" t="s">
        <v>181</v>
      </c>
      <c r="C1" s="68" t="s">
        <v>180</v>
      </c>
      <c r="D1" s="67"/>
      <c r="E1" s="67"/>
      <c r="F1" s="66"/>
    </row>
    <row r="2" spans="1:6" ht="39.75" customHeight="1" thickBot="1" x14ac:dyDescent="0.3">
      <c r="A2" s="10"/>
      <c r="B2" s="64" t="s">
        <v>179</v>
      </c>
      <c r="C2" s="63" t="s">
        <v>178</v>
      </c>
      <c r="D2" s="62"/>
      <c r="E2" s="62"/>
      <c r="F2" s="61"/>
    </row>
    <row r="3" spans="1:6" ht="18.75" customHeight="1" thickBot="1" x14ac:dyDescent="0.3">
      <c r="A3" s="10"/>
      <c r="B3" s="99"/>
      <c r="C3" s="98"/>
      <c r="D3" s="97"/>
      <c r="E3" s="96"/>
      <c r="F3" s="95"/>
    </row>
    <row r="4" spans="1:6" s="47" customFormat="1" ht="25.5" customHeight="1" thickBot="1" x14ac:dyDescent="0.25">
      <c r="A4" s="51"/>
      <c r="B4" s="59" t="s">
        <v>177</v>
      </c>
      <c r="C4" s="58" t="s">
        <v>176</v>
      </c>
      <c r="D4" s="58" t="s">
        <v>175</v>
      </c>
      <c r="E4" s="58" t="s">
        <v>174</v>
      </c>
      <c r="F4" s="58" t="s">
        <v>173</v>
      </c>
    </row>
    <row r="5" spans="1:6" s="19" customFormat="1" ht="12" customHeight="1" thickBot="1" x14ac:dyDescent="0.25">
      <c r="A5" s="78" t="s">
        <v>164</v>
      </c>
      <c r="B5" s="56" t="s">
        <v>172</v>
      </c>
      <c r="C5" s="55" t="s">
        <v>171</v>
      </c>
      <c r="D5" s="55" t="s">
        <v>170</v>
      </c>
      <c r="E5" s="55" t="s">
        <v>169</v>
      </c>
      <c r="F5" s="55" t="s">
        <v>168</v>
      </c>
    </row>
    <row r="6" spans="1:6" s="19" customFormat="1" ht="12" customHeight="1" thickBot="1" x14ac:dyDescent="0.25">
      <c r="A6" s="78" t="s">
        <v>161</v>
      </c>
      <c r="B6" s="53" t="s">
        <v>334</v>
      </c>
      <c r="C6" s="52"/>
      <c r="D6" s="52"/>
      <c r="E6" s="52"/>
      <c r="F6" s="52"/>
    </row>
    <row r="7" spans="1:6" s="19" customFormat="1" ht="12" customHeight="1" thickBot="1" x14ac:dyDescent="0.25">
      <c r="A7" s="78" t="s">
        <v>158</v>
      </c>
      <c r="B7" s="15" t="s">
        <v>166</v>
      </c>
      <c r="C7" s="89" t="s">
        <v>333</v>
      </c>
      <c r="D7" s="87">
        <f>SUM(D8:D13)</f>
        <v>60222791</v>
      </c>
      <c r="E7" s="87">
        <f>SUM(E8:E13)</f>
        <v>64422880</v>
      </c>
      <c r="F7" s="87">
        <f>SUM(F8:F13)</f>
        <v>64422880</v>
      </c>
    </row>
    <row r="8" spans="1:6" s="19" customFormat="1" ht="12" customHeight="1" x14ac:dyDescent="0.2">
      <c r="A8" s="78" t="s">
        <v>155</v>
      </c>
      <c r="B8" s="18" t="s">
        <v>163</v>
      </c>
      <c r="C8" s="85" t="s">
        <v>332</v>
      </c>
      <c r="D8" s="91">
        <f>SUM([1]Önkormányzati!$R$122)</f>
        <v>26941694</v>
      </c>
      <c r="E8" s="91">
        <v>27096813</v>
      </c>
      <c r="F8" s="91">
        <v>27096813</v>
      </c>
    </row>
    <row r="9" spans="1:6" s="19" customFormat="1" ht="12" customHeight="1" x14ac:dyDescent="0.2">
      <c r="A9" s="78" t="s">
        <v>152</v>
      </c>
      <c r="B9" s="40" t="s">
        <v>160</v>
      </c>
      <c r="C9" s="83" t="s">
        <v>331</v>
      </c>
      <c r="D9" s="93">
        <f>SUM([1]Önkormányzati!$R$123)</f>
        <v>16362350</v>
      </c>
      <c r="E9" s="93">
        <v>18015330</v>
      </c>
      <c r="F9" s="93">
        <v>18015330</v>
      </c>
    </row>
    <row r="10" spans="1:6" s="19" customFormat="1" ht="12" customHeight="1" x14ac:dyDescent="0.2">
      <c r="A10" s="78" t="s">
        <v>149</v>
      </c>
      <c r="B10" s="40" t="s">
        <v>157</v>
      </c>
      <c r="C10" s="83" t="s">
        <v>330</v>
      </c>
      <c r="D10" s="93">
        <f>SUM([1]Önkormányzati!$R$124)</f>
        <v>15118747</v>
      </c>
      <c r="E10" s="93">
        <v>15320787</v>
      </c>
      <c r="F10" s="93">
        <v>15320787</v>
      </c>
    </row>
    <row r="11" spans="1:6" s="19" customFormat="1" ht="12" customHeight="1" x14ac:dyDescent="0.2">
      <c r="A11" s="78" t="s">
        <v>146</v>
      </c>
      <c r="B11" s="40" t="s">
        <v>154</v>
      </c>
      <c r="C11" s="83" t="s">
        <v>329</v>
      </c>
      <c r="D11" s="93">
        <f>SUM([1]Önkormányzati!$R$125)</f>
        <v>1800000</v>
      </c>
      <c r="E11" s="93">
        <v>2294500</v>
      </c>
      <c r="F11" s="93">
        <v>2294500</v>
      </c>
    </row>
    <row r="12" spans="1:6" s="19" customFormat="1" ht="12" customHeight="1" x14ac:dyDescent="0.2">
      <c r="A12" s="78" t="s">
        <v>143</v>
      </c>
      <c r="B12" s="40" t="s">
        <v>328</v>
      </c>
      <c r="C12" s="83" t="s">
        <v>327</v>
      </c>
      <c r="D12" s="93">
        <f>SUM([1]Önkormányzati!$R$126)</f>
        <v>0</v>
      </c>
      <c r="E12" s="93">
        <v>1695450</v>
      </c>
      <c r="F12" s="93">
        <v>1695450</v>
      </c>
    </row>
    <row r="13" spans="1:6" s="19" customFormat="1" ht="12" customHeight="1" thickBot="1" x14ac:dyDescent="0.25">
      <c r="A13" s="78" t="s">
        <v>140</v>
      </c>
      <c r="B13" s="27" t="s">
        <v>148</v>
      </c>
      <c r="C13" s="33" t="s">
        <v>326</v>
      </c>
      <c r="D13" s="93">
        <f>SUM([1]Önkormányzati!$R$127)</f>
        <v>0</v>
      </c>
      <c r="E13" s="93">
        <f>SUM([2]Önkormányzati!$R$127)</f>
        <v>0</v>
      </c>
      <c r="F13" s="93">
        <f>SUM([1]Önkormányzati!$R$127)</f>
        <v>0</v>
      </c>
    </row>
    <row r="14" spans="1:6" s="19" customFormat="1" ht="22.5" customHeight="1" thickBot="1" x14ac:dyDescent="0.25">
      <c r="A14" s="78" t="s">
        <v>138</v>
      </c>
      <c r="B14" s="15" t="s">
        <v>120</v>
      </c>
      <c r="C14" s="80" t="s">
        <v>325</v>
      </c>
      <c r="D14" s="87">
        <f>SUM(D15:D19)</f>
        <v>28772294</v>
      </c>
      <c r="E14" s="87">
        <f>SUM(E15:E19)</f>
        <v>34735652</v>
      </c>
      <c r="F14" s="87">
        <f>SUM(F15:F19)</f>
        <v>38467984</v>
      </c>
    </row>
    <row r="15" spans="1:6" s="19" customFormat="1" ht="12" customHeight="1" x14ac:dyDescent="0.2">
      <c r="A15" s="78" t="s">
        <v>135</v>
      </c>
      <c r="B15" s="18" t="s">
        <v>117</v>
      </c>
      <c r="C15" s="85" t="s">
        <v>324</v>
      </c>
      <c r="D15" s="93">
        <f>SUM([1]Önkormányzati!$R$130)</f>
        <v>0</v>
      </c>
      <c r="E15" s="93">
        <f>SUM([2]Önkormányzati!$R$130)</f>
        <v>0</v>
      </c>
      <c r="F15" s="93">
        <f>SUM([1]Önkormányzati!$R$130)</f>
        <v>0</v>
      </c>
    </row>
    <row r="16" spans="1:6" s="19" customFormat="1" ht="12" customHeight="1" x14ac:dyDescent="0.2">
      <c r="A16" s="78" t="s">
        <v>132</v>
      </c>
      <c r="B16" s="40" t="s">
        <v>114</v>
      </c>
      <c r="C16" s="83" t="s">
        <v>323</v>
      </c>
      <c r="D16" s="93">
        <f>SUM([1]Önkormányzati!$R$130)</f>
        <v>0</v>
      </c>
      <c r="E16" s="93">
        <f>SUM([2]Önkormányzati!$R$130)</f>
        <v>0</v>
      </c>
      <c r="F16" s="93">
        <f>SUM([1]Önkormányzati!$R$130)</f>
        <v>0</v>
      </c>
    </row>
    <row r="17" spans="1:6" s="19" customFormat="1" ht="12" customHeight="1" x14ac:dyDescent="0.2">
      <c r="A17" s="78" t="s">
        <v>130</v>
      </c>
      <c r="B17" s="40" t="s">
        <v>111</v>
      </c>
      <c r="C17" s="83" t="s">
        <v>322</v>
      </c>
      <c r="D17" s="93">
        <f>SUM([1]Önkormányzati!$R$131)</f>
        <v>0</v>
      </c>
      <c r="E17" s="93">
        <f>SUM([2]Önkormányzati!$R$131)</f>
        <v>0</v>
      </c>
      <c r="F17" s="93">
        <f>SUM([1]Önkormányzati!$R$131)</f>
        <v>0</v>
      </c>
    </row>
    <row r="18" spans="1:6" s="19" customFormat="1" ht="12" customHeight="1" x14ac:dyDescent="0.2">
      <c r="A18" s="78" t="s">
        <v>127</v>
      </c>
      <c r="B18" s="40" t="s">
        <v>108</v>
      </c>
      <c r="C18" s="83" t="s">
        <v>321</v>
      </c>
      <c r="D18" s="93">
        <f>SUM([1]Önkormányzati!$R$132)</f>
        <v>0</v>
      </c>
      <c r="E18" s="93">
        <f>SUM([3]Önkormányzati!$R$132)</f>
        <v>0</v>
      </c>
      <c r="F18" s="93">
        <f>SUM([1]Önkormányzati!$R$132)</f>
        <v>0</v>
      </c>
    </row>
    <row r="19" spans="1:6" s="19" customFormat="1" ht="12" customHeight="1" x14ac:dyDescent="0.2">
      <c r="A19" s="78" t="s">
        <v>124</v>
      </c>
      <c r="B19" s="40" t="s">
        <v>105</v>
      </c>
      <c r="C19" s="83" t="s">
        <v>320</v>
      </c>
      <c r="D19" s="93">
        <f>SUM([1]Önkormányzati!$R$133)</f>
        <v>28772294</v>
      </c>
      <c r="E19" s="93">
        <v>34735652</v>
      </c>
      <c r="F19" s="93">
        <v>38467984</v>
      </c>
    </row>
    <row r="20" spans="1:6" s="19" customFormat="1" ht="14.25" customHeight="1" thickBot="1" x14ac:dyDescent="0.25">
      <c r="A20" s="78" t="s">
        <v>121</v>
      </c>
      <c r="B20" s="27" t="s">
        <v>102</v>
      </c>
      <c r="C20" s="33" t="s">
        <v>319</v>
      </c>
      <c r="D20" s="93"/>
      <c r="E20" s="93"/>
      <c r="F20" s="93"/>
    </row>
    <row r="21" spans="1:6" s="19" customFormat="1" ht="17.25" customHeight="1" thickBot="1" x14ac:dyDescent="0.25">
      <c r="A21" s="78" t="s">
        <v>118</v>
      </c>
      <c r="B21" s="15" t="s">
        <v>78</v>
      </c>
      <c r="C21" s="89" t="s">
        <v>318</v>
      </c>
      <c r="D21" s="87">
        <f>SUM(D22:D26)</f>
        <v>0</v>
      </c>
      <c r="E21" s="87">
        <f>SUM(E22:E26)</f>
        <v>29033750</v>
      </c>
      <c r="F21" s="87">
        <f>SUM(F22:F26)</f>
        <v>39753508</v>
      </c>
    </row>
    <row r="22" spans="1:6" s="19" customFormat="1" ht="12" customHeight="1" x14ac:dyDescent="0.2">
      <c r="A22" s="78" t="s">
        <v>115</v>
      </c>
      <c r="B22" s="18" t="s">
        <v>75</v>
      </c>
      <c r="C22" s="85" t="s">
        <v>317</v>
      </c>
      <c r="D22" s="91">
        <f>SUM([1]Önkormányzati!$R$136)</f>
        <v>0</v>
      </c>
      <c r="E22" s="91">
        <v>19733746</v>
      </c>
      <c r="F22" s="91">
        <v>19733746</v>
      </c>
    </row>
    <row r="23" spans="1:6" s="19" customFormat="1" ht="12" customHeight="1" x14ac:dyDescent="0.2">
      <c r="A23" s="78" t="s">
        <v>112</v>
      </c>
      <c r="B23" s="40" t="s">
        <v>72</v>
      </c>
      <c r="C23" s="83" t="s">
        <v>316</v>
      </c>
      <c r="D23" s="91">
        <f>SUM([1]Önkormányzati!$R$137)</f>
        <v>0</v>
      </c>
      <c r="E23" s="91">
        <f>SUM([2]Önkormányzati!$R$137)</f>
        <v>0</v>
      </c>
      <c r="F23" s="91">
        <f>SUM([1]Önkormányzati!$R$137)</f>
        <v>0</v>
      </c>
    </row>
    <row r="24" spans="1:6" s="19" customFormat="1" ht="12" customHeight="1" x14ac:dyDescent="0.2">
      <c r="A24" s="78" t="s">
        <v>109</v>
      </c>
      <c r="B24" s="40" t="s">
        <v>315</v>
      </c>
      <c r="C24" s="83" t="s">
        <v>314</v>
      </c>
      <c r="D24" s="91">
        <f>SUM([1]Önkormányzati!$R$138)</f>
        <v>0</v>
      </c>
      <c r="E24" s="91">
        <f>SUM([2]Önkormányzati!$R$138)</f>
        <v>0</v>
      </c>
      <c r="F24" s="91">
        <f>SUM([1]Önkormányzati!$R$138)</f>
        <v>0</v>
      </c>
    </row>
    <row r="25" spans="1:6" s="19" customFormat="1" ht="12" customHeight="1" x14ac:dyDescent="0.2">
      <c r="A25" s="78" t="s">
        <v>106</v>
      </c>
      <c r="B25" s="40" t="s">
        <v>313</v>
      </c>
      <c r="C25" s="83" t="s">
        <v>312</v>
      </c>
      <c r="D25" s="91"/>
      <c r="E25" s="91">
        <f>SUM([2]Önkormányzati!$R$138)</f>
        <v>0</v>
      </c>
      <c r="F25" s="91"/>
    </row>
    <row r="26" spans="1:6" s="19" customFormat="1" ht="12" customHeight="1" x14ac:dyDescent="0.2">
      <c r="A26" s="78" t="s">
        <v>103</v>
      </c>
      <c r="B26" s="40" t="s">
        <v>311</v>
      </c>
      <c r="C26" s="83" t="s">
        <v>310</v>
      </c>
      <c r="D26" s="91">
        <f>SUM([1]Önkormányzati!$R$140)</f>
        <v>0</v>
      </c>
      <c r="E26" s="91">
        <v>9300004</v>
      </c>
      <c r="F26" s="91">
        <v>20019762</v>
      </c>
    </row>
    <row r="27" spans="1:6" s="19" customFormat="1" ht="12" customHeight="1" thickBot="1" x14ac:dyDescent="0.25">
      <c r="A27" s="78" t="s">
        <v>100</v>
      </c>
      <c r="B27" s="27" t="s">
        <v>309</v>
      </c>
      <c r="C27" s="81" t="s">
        <v>308</v>
      </c>
      <c r="D27" s="90"/>
      <c r="E27" s="90"/>
      <c r="F27" s="90">
        <v>3376100</v>
      </c>
    </row>
    <row r="28" spans="1:6" s="19" customFormat="1" ht="12" customHeight="1" thickBot="1" x14ac:dyDescent="0.25">
      <c r="A28" s="78" t="s">
        <v>97</v>
      </c>
      <c r="B28" s="15" t="s">
        <v>307</v>
      </c>
      <c r="C28" s="89" t="s">
        <v>306</v>
      </c>
      <c r="D28" s="73">
        <f>SUM(D29:D34)</f>
        <v>27194381</v>
      </c>
      <c r="E28" s="73">
        <f>SUM(E29:E34)</f>
        <v>29433381</v>
      </c>
      <c r="F28" s="73">
        <f>SUM(F29:F34)</f>
        <v>29101998</v>
      </c>
    </row>
    <row r="29" spans="1:6" s="19" customFormat="1" ht="12" customHeight="1" x14ac:dyDescent="0.2">
      <c r="A29" s="78" t="s">
        <v>94</v>
      </c>
      <c r="B29" s="18" t="s">
        <v>305</v>
      </c>
      <c r="C29" s="85" t="s">
        <v>304</v>
      </c>
      <c r="D29" s="94">
        <f>SUM([1]Önkormányzati!$R$143)</f>
        <v>20257</v>
      </c>
      <c r="E29" s="94">
        <f>SUM([2]Önkormányzati!$R$143)</f>
        <v>20257</v>
      </c>
      <c r="F29" s="94">
        <v>11283</v>
      </c>
    </row>
    <row r="30" spans="1:6" s="19" customFormat="1" ht="12" customHeight="1" x14ac:dyDescent="0.2">
      <c r="A30" s="78" t="s">
        <v>91</v>
      </c>
      <c r="B30" s="40" t="s">
        <v>303</v>
      </c>
      <c r="C30" s="83" t="s">
        <v>302</v>
      </c>
      <c r="D30" s="93">
        <f>SUM([1]Önkormányzati!$R$146)</f>
        <v>3000000</v>
      </c>
      <c r="E30" s="93">
        <f>SUM([2]Önkormányzati!$R$146)</f>
        <v>3000000</v>
      </c>
      <c r="F30" s="93">
        <v>2928218</v>
      </c>
    </row>
    <row r="31" spans="1:6" s="19" customFormat="1" ht="12" customHeight="1" x14ac:dyDescent="0.2">
      <c r="A31" s="78" t="s">
        <v>88</v>
      </c>
      <c r="B31" s="40" t="s">
        <v>301</v>
      </c>
      <c r="C31" s="83" t="s">
        <v>300</v>
      </c>
      <c r="D31" s="93">
        <f>SUM([1]Önkormányzati!$R$147)</f>
        <v>20674124</v>
      </c>
      <c r="E31" s="93">
        <v>25913124</v>
      </c>
      <c r="F31" s="93">
        <v>25498228</v>
      </c>
    </row>
    <row r="32" spans="1:6" s="19" customFormat="1" ht="12" customHeight="1" x14ac:dyDescent="0.2">
      <c r="A32" s="78" t="s">
        <v>85</v>
      </c>
      <c r="B32" s="40" t="s">
        <v>299</v>
      </c>
      <c r="C32" s="83" t="s">
        <v>298</v>
      </c>
      <c r="D32" s="93">
        <f>SUM([1]Önkormányzati!$R$150)</f>
        <v>3000000</v>
      </c>
      <c r="E32" s="93">
        <f>SUM([2]Önkormányzati!$R$150)</f>
        <v>0</v>
      </c>
      <c r="F32" s="93"/>
    </row>
    <row r="33" spans="1:6" s="19" customFormat="1" ht="12" customHeight="1" x14ac:dyDescent="0.2">
      <c r="A33" s="78" t="s">
        <v>82</v>
      </c>
      <c r="B33" s="40" t="s">
        <v>297</v>
      </c>
      <c r="C33" s="83" t="s">
        <v>296</v>
      </c>
      <c r="D33" s="93">
        <f>SUM([1]Önkormányzati!$R$151)</f>
        <v>0</v>
      </c>
      <c r="E33" s="93">
        <f>SUM([2]Önkormányzati!$R$151)</f>
        <v>0</v>
      </c>
      <c r="F33" s="93">
        <f>SUM([1]Önkormányzati!$R$151)</f>
        <v>0</v>
      </c>
    </row>
    <row r="34" spans="1:6" s="19" customFormat="1" ht="12" customHeight="1" thickBot="1" x14ac:dyDescent="0.25">
      <c r="A34" s="78" t="s">
        <v>79</v>
      </c>
      <c r="B34" s="27" t="s">
        <v>295</v>
      </c>
      <c r="C34" s="81" t="s">
        <v>294</v>
      </c>
      <c r="D34" s="93">
        <f>SUM([1]Önkormányzati!$R$154)</f>
        <v>500000</v>
      </c>
      <c r="E34" s="93">
        <f>SUM([2]Önkormányzati!$R$154)</f>
        <v>500000</v>
      </c>
      <c r="F34" s="93">
        <v>664269</v>
      </c>
    </row>
    <row r="35" spans="1:6" s="19" customFormat="1" ht="12" customHeight="1" thickBot="1" x14ac:dyDescent="0.25">
      <c r="A35" s="78" t="s">
        <v>76</v>
      </c>
      <c r="B35" s="15" t="s">
        <v>66</v>
      </c>
      <c r="C35" s="89" t="s">
        <v>293</v>
      </c>
      <c r="D35" s="87">
        <f>SUM(D36:D45)</f>
        <v>18244274</v>
      </c>
      <c r="E35" s="87">
        <f>SUM(E36:E45)</f>
        <v>18304432</v>
      </c>
      <c r="F35" s="87">
        <f>SUM(F36:F45)</f>
        <v>17945702</v>
      </c>
    </row>
    <row r="36" spans="1:6" s="19" customFormat="1" ht="12" customHeight="1" x14ac:dyDescent="0.2">
      <c r="A36" s="78" t="s">
        <v>73</v>
      </c>
      <c r="B36" s="18" t="s">
        <v>63</v>
      </c>
      <c r="C36" s="85" t="s">
        <v>292</v>
      </c>
      <c r="D36" s="91"/>
      <c r="E36" s="91">
        <f>SUM([2]Önkormányzati!$R$156)</f>
        <v>0</v>
      </c>
      <c r="F36" s="91">
        <v>138684</v>
      </c>
    </row>
    <row r="37" spans="1:6" s="19" customFormat="1" ht="12" customHeight="1" x14ac:dyDescent="0.2">
      <c r="A37" s="78" t="s">
        <v>70</v>
      </c>
      <c r="B37" s="40" t="s">
        <v>60</v>
      </c>
      <c r="C37" s="83" t="s">
        <v>291</v>
      </c>
      <c r="D37" s="91">
        <f>SUM([1]Önkormányzati!$R$157)</f>
        <v>6569977</v>
      </c>
      <c r="E37" s="91">
        <f>SUM([2]Önkormányzati!$R$157)</f>
        <v>6569977</v>
      </c>
      <c r="F37" s="91">
        <v>4668131</v>
      </c>
    </row>
    <row r="38" spans="1:6" s="19" customFormat="1" ht="12" customHeight="1" x14ac:dyDescent="0.2">
      <c r="A38" s="78" t="s">
        <v>67</v>
      </c>
      <c r="B38" s="40" t="s">
        <v>57</v>
      </c>
      <c r="C38" s="83" t="s">
        <v>290</v>
      </c>
      <c r="D38" s="91">
        <f>SUM([1]Önkormányzati!$R$158)</f>
        <v>3259541</v>
      </c>
      <c r="E38" s="91">
        <f>SUM([2]Önkormányzati!$R$158)</f>
        <v>3259541</v>
      </c>
      <c r="F38" s="91">
        <v>4170466</v>
      </c>
    </row>
    <row r="39" spans="1:6" s="19" customFormat="1" ht="12" customHeight="1" x14ac:dyDescent="0.2">
      <c r="A39" s="78" t="s">
        <v>64</v>
      </c>
      <c r="B39" s="40" t="s">
        <v>289</v>
      </c>
      <c r="C39" s="83" t="s">
        <v>288</v>
      </c>
      <c r="D39" s="91">
        <f>SUM([1]Önkormányzati!$R$159)</f>
        <v>0</v>
      </c>
      <c r="E39" s="91">
        <f>SUM([2]Önkormányzati!$R$159)</f>
        <v>0</v>
      </c>
      <c r="F39" s="91">
        <v>95595</v>
      </c>
    </row>
    <row r="40" spans="1:6" s="19" customFormat="1" ht="12" customHeight="1" x14ac:dyDescent="0.2">
      <c r="A40" s="78" t="s">
        <v>61</v>
      </c>
      <c r="B40" s="40" t="s">
        <v>287</v>
      </c>
      <c r="C40" s="83" t="s">
        <v>286</v>
      </c>
      <c r="D40" s="91">
        <f>SUM([1]Önkormányzati!$R$160)</f>
        <v>4607387</v>
      </c>
      <c r="E40" s="91">
        <f>SUM([2]Önkormányzati!$R$160)</f>
        <v>4607387</v>
      </c>
      <c r="F40" s="91">
        <v>4902489</v>
      </c>
    </row>
    <row r="41" spans="1:6" s="19" customFormat="1" ht="12" customHeight="1" x14ac:dyDescent="0.2">
      <c r="A41" s="78" t="s">
        <v>58</v>
      </c>
      <c r="B41" s="40" t="s">
        <v>285</v>
      </c>
      <c r="C41" s="83" t="s">
        <v>284</v>
      </c>
      <c r="D41" s="91">
        <f>SUM([1]Önkormányzati!$R$161)</f>
        <v>3602369</v>
      </c>
      <c r="E41" s="91">
        <f>SUM([2]Önkormányzati!$R$161)</f>
        <v>3602369</v>
      </c>
      <c r="F41" s="91">
        <v>3527966</v>
      </c>
    </row>
    <row r="42" spans="1:6" s="19" customFormat="1" ht="12" customHeight="1" x14ac:dyDescent="0.2">
      <c r="A42" s="78" t="s">
        <v>55</v>
      </c>
      <c r="B42" s="40" t="s">
        <v>283</v>
      </c>
      <c r="C42" s="83" t="s">
        <v>282</v>
      </c>
      <c r="D42" s="91">
        <f>SUM([1]Önkormányzati!$R$162)</f>
        <v>0</v>
      </c>
      <c r="E42" s="91">
        <f>SUM([2]Önkormányzati!$R$162)</f>
        <v>0</v>
      </c>
      <c r="F42" s="91">
        <f>SUM([1]Önkormányzati!$R$162)</f>
        <v>0</v>
      </c>
    </row>
    <row r="43" spans="1:6" s="19" customFormat="1" ht="12" customHeight="1" x14ac:dyDescent="0.2">
      <c r="A43" s="78" t="s">
        <v>52</v>
      </c>
      <c r="B43" s="40" t="s">
        <v>281</v>
      </c>
      <c r="C43" s="83" t="s">
        <v>280</v>
      </c>
      <c r="D43" s="91">
        <f>SUM([1]Önkormányzati!$R$163)</f>
        <v>0</v>
      </c>
      <c r="E43" s="91">
        <f>SUM([2]Önkormányzati!$R$163)</f>
        <v>0</v>
      </c>
      <c r="F43" s="91">
        <v>47</v>
      </c>
    </row>
    <row r="44" spans="1:6" s="19" customFormat="1" ht="12" customHeight="1" x14ac:dyDescent="0.2">
      <c r="A44" s="78" t="s">
        <v>49</v>
      </c>
      <c r="B44" s="40" t="s">
        <v>279</v>
      </c>
      <c r="C44" s="83" t="s">
        <v>278</v>
      </c>
      <c r="D44" s="91">
        <f>SUM([1]Önkormányzati!$R$164)</f>
        <v>0</v>
      </c>
      <c r="E44" s="91">
        <f>SUM([2]Önkormányzati!$R$164)</f>
        <v>0</v>
      </c>
      <c r="F44" s="91"/>
    </row>
    <row r="45" spans="1:6" s="19" customFormat="1" ht="12" customHeight="1" thickBot="1" x14ac:dyDescent="0.25">
      <c r="A45" s="78" t="s">
        <v>46</v>
      </c>
      <c r="B45" s="27" t="s">
        <v>277</v>
      </c>
      <c r="C45" s="81" t="s">
        <v>276</v>
      </c>
      <c r="D45" s="91">
        <f>SUM([1]Önkormányzati!$R$165)</f>
        <v>205000</v>
      </c>
      <c r="E45" s="91">
        <v>265158</v>
      </c>
      <c r="F45" s="91">
        <v>442324</v>
      </c>
    </row>
    <row r="46" spans="1:6" s="19" customFormat="1" ht="12" customHeight="1" thickBot="1" x14ac:dyDescent="0.25">
      <c r="A46" s="78" t="s">
        <v>43</v>
      </c>
      <c r="B46" s="15" t="s">
        <v>54</v>
      </c>
      <c r="C46" s="89" t="s">
        <v>275</v>
      </c>
      <c r="D46" s="87">
        <f>SUM(D47:D51)</f>
        <v>0</v>
      </c>
      <c r="E46" s="87">
        <f>SUM(E47:E51)</f>
        <v>0</v>
      </c>
      <c r="F46" s="87">
        <f>SUM(F47:F51)</f>
        <v>5118875</v>
      </c>
    </row>
    <row r="47" spans="1:6" s="19" customFormat="1" ht="12" customHeight="1" x14ac:dyDescent="0.2">
      <c r="A47" s="78" t="s">
        <v>40</v>
      </c>
      <c r="B47" s="18" t="s">
        <v>51</v>
      </c>
      <c r="C47" s="85" t="s">
        <v>274</v>
      </c>
      <c r="D47" s="92">
        <f>SUM([1]Önkormányzati!$R$168)</f>
        <v>0</v>
      </c>
      <c r="E47" s="92">
        <f>SUM([2]Önkormányzati!$R$168)</f>
        <v>0</v>
      </c>
      <c r="F47" s="92">
        <f>SUM([1]Önkormányzati!$R$168)</f>
        <v>0</v>
      </c>
    </row>
    <row r="48" spans="1:6" s="19" customFormat="1" ht="12" customHeight="1" x14ac:dyDescent="0.2">
      <c r="A48" s="78" t="s">
        <v>37</v>
      </c>
      <c r="B48" s="40" t="s">
        <v>48</v>
      </c>
      <c r="C48" s="83" t="s">
        <v>273</v>
      </c>
      <c r="D48" s="92">
        <f>SUM([1]Önkormányzati!$R$169)</f>
        <v>0</v>
      </c>
      <c r="E48" s="92">
        <f>SUM([2]Önkormányzati!$R$169)</f>
        <v>0</v>
      </c>
      <c r="F48" s="92">
        <v>5118875</v>
      </c>
    </row>
    <row r="49" spans="1:6" s="19" customFormat="1" ht="12" customHeight="1" x14ac:dyDescent="0.2">
      <c r="A49" s="78" t="s">
        <v>34</v>
      </c>
      <c r="B49" s="40" t="s">
        <v>45</v>
      </c>
      <c r="C49" s="83" t="s">
        <v>272</v>
      </c>
      <c r="D49" s="92">
        <f>SUM([1]Önkormányzati!$R$170)</f>
        <v>0</v>
      </c>
      <c r="E49" s="92">
        <f>SUM([2]Önkormányzati!$R$170)</f>
        <v>0</v>
      </c>
      <c r="F49" s="92">
        <f>SUM([1]Önkormányzati!$R$170)</f>
        <v>0</v>
      </c>
    </row>
    <row r="50" spans="1:6" s="19" customFormat="1" ht="17.25" customHeight="1" x14ac:dyDescent="0.2">
      <c r="A50" s="78" t="s">
        <v>31</v>
      </c>
      <c r="B50" s="40" t="s">
        <v>42</v>
      </c>
      <c r="C50" s="83" t="s">
        <v>271</v>
      </c>
      <c r="D50" s="92">
        <f>SUM([1]Önkormányzati!$R$168)</f>
        <v>0</v>
      </c>
      <c r="E50" s="92">
        <f>SUM([2]Önkormányzati!$R$168)</f>
        <v>0</v>
      </c>
      <c r="F50" s="92">
        <f>SUM([1]Önkormányzati!$R$168)</f>
        <v>0</v>
      </c>
    </row>
    <row r="51" spans="1:6" s="19" customFormat="1" ht="21.75" customHeight="1" thickBot="1" x14ac:dyDescent="0.25">
      <c r="A51" s="78" t="s">
        <v>28</v>
      </c>
      <c r="B51" s="27" t="s">
        <v>270</v>
      </c>
      <c r="C51" s="81" t="s">
        <v>269</v>
      </c>
      <c r="D51" s="92">
        <f>SUM([1]Önkormányzati!$R$172)</f>
        <v>0</v>
      </c>
      <c r="E51" s="92">
        <f>SUM([2]Önkormányzati!$R$172)</f>
        <v>0</v>
      </c>
      <c r="F51" s="92">
        <f>SUM([1]Önkormányzati!$R$172)</f>
        <v>0</v>
      </c>
    </row>
    <row r="52" spans="1:6" s="19" customFormat="1" ht="18" customHeight="1" thickBot="1" x14ac:dyDescent="0.25">
      <c r="A52" s="78" t="s">
        <v>25</v>
      </c>
      <c r="B52" s="15" t="s">
        <v>268</v>
      </c>
      <c r="C52" s="89" t="s">
        <v>267</v>
      </c>
      <c r="D52" s="87">
        <f>SUM(D53:D55)</f>
        <v>0</v>
      </c>
      <c r="E52" s="87">
        <f>SUM(E53:E55)</f>
        <v>1600004</v>
      </c>
      <c r="F52" s="87">
        <f>SUM(F53:F55)</f>
        <v>1600004</v>
      </c>
    </row>
    <row r="53" spans="1:6" s="19" customFormat="1" ht="30" customHeight="1" x14ac:dyDescent="0.2">
      <c r="A53" s="78" t="s">
        <v>22</v>
      </c>
      <c r="B53" s="18" t="s">
        <v>36</v>
      </c>
      <c r="C53" s="85" t="s">
        <v>266</v>
      </c>
      <c r="D53" s="91">
        <f>SUM([1]Önkormányzati!$R$174)</f>
        <v>0</v>
      </c>
      <c r="E53" s="91">
        <f>SUM([2]Önkormányzati!$R$174)</f>
        <v>0</v>
      </c>
      <c r="F53" s="91">
        <f>SUM([1]Önkormányzati!$R$174)</f>
        <v>0</v>
      </c>
    </row>
    <row r="54" spans="1:6" s="19" customFormat="1" ht="24" customHeight="1" x14ac:dyDescent="0.2">
      <c r="A54" s="78" t="s">
        <v>19</v>
      </c>
      <c r="B54" s="40" t="s">
        <v>33</v>
      </c>
      <c r="C54" s="83" t="s">
        <v>265</v>
      </c>
      <c r="D54" s="91"/>
      <c r="E54" s="91"/>
      <c r="F54" s="91"/>
    </row>
    <row r="55" spans="1:6" s="19" customFormat="1" ht="12" customHeight="1" x14ac:dyDescent="0.2">
      <c r="A55" s="78" t="s">
        <v>16</v>
      </c>
      <c r="B55" s="40" t="s">
        <v>30</v>
      </c>
      <c r="C55" s="83" t="s">
        <v>264</v>
      </c>
      <c r="D55" s="91">
        <f>SUM([1]Önkormányzati!$R$176)</f>
        <v>0</v>
      </c>
      <c r="E55" s="91">
        <f>SUM([2]Önkormányzati!$R$176)</f>
        <v>1600004</v>
      </c>
      <c r="F55" s="91">
        <v>1600004</v>
      </c>
    </row>
    <row r="56" spans="1:6" s="19" customFormat="1" ht="12" customHeight="1" thickBot="1" x14ac:dyDescent="0.25">
      <c r="A56" s="78" t="s">
        <v>13</v>
      </c>
      <c r="B56" s="27" t="s">
        <v>27</v>
      </c>
      <c r="C56" s="81" t="s">
        <v>263</v>
      </c>
      <c r="D56" s="90"/>
      <c r="E56" s="90"/>
      <c r="F56" s="90"/>
    </row>
    <row r="57" spans="1:6" s="19" customFormat="1" ht="12" customHeight="1" thickBot="1" x14ac:dyDescent="0.25">
      <c r="A57" s="78" t="s">
        <v>10</v>
      </c>
      <c r="B57" s="15" t="s">
        <v>21</v>
      </c>
      <c r="C57" s="80" t="s">
        <v>262</v>
      </c>
      <c r="D57" s="87">
        <f>SUM(D58:D60)</f>
        <v>565110</v>
      </c>
      <c r="E57" s="87">
        <f>SUM(E58:E60)</f>
        <v>565110</v>
      </c>
      <c r="F57" s="87">
        <f>SUM(F58:F60)</f>
        <v>772140</v>
      </c>
    </row>
    <row r="58" spans="1:6" s="19" customFormat="1" ht="19.5" customHeight="1" x14ac:dyDescent="0.2">
      <c r="A58" s="78" t="s">
        <v>7</v>
      </c>
      <c r="B58" s="18" t="s">
        <v>18</v>
      </c>
      <c r="C58" s="85" t="s">
        <v>261</v>
      </c>
      <c r="D58" s="79"/>
      <c r="E58" s="79">
        <f>SUM([2]Önkormányzati!$R$177)</f>
        <v>0</v>
      </c>
      <c r="F58" s="79"/>
    </row>
    <row r="59" spans="1:6" s="19" customFormat="1" ht="12" customHeight="1" x14ac:dyDescent="0.2">
      <c r="A59" s="78" t="s">
        <v>4</v>
      </c>
      <c r="B59" s="40" t="s">
        <v>15</v>
      </c>
      <c r="C59" s="83" t="s">
        <v>260</v>
      </c>
      <c r="D59" s="79">
        <v>565110</v>
      </c>
      <c r="E59" s="79">
        <v>565110</v>
      </c>
      <c r="F59" s="79">
        <v>355940</v>
      </c>
    </row>
    <row r="60" spans="1:6" s="19" customFormat="1" ht="12" customHeight="1" x14ac:dyDescent="0.2">
      <c r="A60" s="78" t="s">
        <v>259</v>
      </c>
      <c r="B60" s="40" t="s">
        <v>12</v>
      </c>
      <c r="C60" s="83" t="s">
        <v>258</v>
      </c>
      <c r="D60" s="79"/>
      <c r="E60" s="79"/>
      <c r="F60" s="79">
        <v>416200</v>
      </c>
    </row>
    <row r="61" spans="1:6" s="19" customFormat="1" ht="12" customHeight="1" thickBot="1" x14ac:dyDescent="0.25">
      <c r="A61" s="78" t="s">
        <v>257</v>
      </c>
      <c r="B61" s="27" t="s">
        <v>9</v>
      </c>
      <c r="C61" s="81" t="s">
        <v>256</v>
      </c>
      <c r="D61" s="79"/>
      <c r="E61" s="79"/>
      <c r="F61" s="79"/>
    </row>
    <row r="62" spans="1:6" s="19" customFormat="1" ht="12" customHeight="1" thickBot="1" x14ac:dyDescent="0.25">
      <c r="A62" s="78" t="s">
        <v>255</v>
      </c>
      <c r="B62" s="15" t="s">
        <v>6</v>
      </c>
      <c r="C62" s="89" t="s">
        <v>254</v>
      </c>
      <c r="D62" s="73">
        <f>SUM(D7+D14+D21+D28+D35+D46+D52+D57)</f>
        <v>134998850</v>
      </c>
      <c r="E62" s="73">
        <f>SUM(E7+E14+E21+E28+E35+E46+E52+E57)</f>
        <v>178095209</v>
      </c>
      <c r="F62" s="73">
        <f>SUM(F7+F14+F21+F28+F35+F46+F52+F57)</f>
        <v>197183091</v>
      </c>
    </row>
    <row r="63" spans="1:6" s="19" customFormat="1" ht="12" customHeight="1" thickBot="1" x14ac:dyDescent="0.25">
      <c r="A63" s="78" t="s">
        <v>253</v>
      </c>
      <c r="B63" s="77" t="s">
        <v>252</v>
      </c>
      <c r="C63" s="80" t="s">
        <v>251</v>
      </c>
      <c r="D63" s="87">
        <f>SUM(D64:D66)</f>
        <v>0</v>
      </c>
      <c r="E63" s="87">
        <f>SUM(E64:E66)</f>
        <v>0</v>
      </c>
      <c r="F63" s="87">
        <f>SUM(F64:F66)</f>
        <v>0</v>
      </c>
    </row>
    <row r="64" spans="1:6" s="19" customFormat="1" ht="12" customHeight="1" x14ac:dyDescent="0.2">
      <c r="A64" s="78" t="s">
        <v>250</v>
      </c>
      <c r="B64" s="18" t="s">
        <v>249</v>
      </c>
      <c r="C64" s="85" t="s">
        <v>248</v>
      </c>
      <c r="D64" s="79">
        <f>SUM([1]Önkormányzati!$R$211)</f>
        <v>0</v>
      </c>
      <c r="E64" s="79">
        <f>SUM([2]Önkormányzati!$R$211)</f>
        <v>0</v>
      </c>
      <c r="F64" s="79">
        <f>SUM([1]Önkormányzati!$R$211)</f>
        <v>0</v>
      </c>
    </row>
    <row r="65" spans="1:6" s="19" customFormat="1" ht="12" customHeight="1" x14ac:dyDescent="0.2">
      <c r="A65" s="78" t="s">
        <v>247</v>
      </c>
      <c r="B65" s="40" t="s">
        <v>246</v>
      </c>
      <c r="C65" s="83" t="s">
        <v>245</v>
      </c>
      <c r="D65" s="79">
        <f>SUM([1]Önkormányzati!$R$212)</f>
        <v>0</v>
      </c>
      <c r="E65" s="79">
        <f>SUM([2]Önkormányzati!$R$212)</f>
        <v>0</v>
      </c>
      <c r="F65" s="79">
        <f>SUM([1]Önkormányzati!$R$212)</f>
        <v>0</v>
      </c>
    </row>
    <row r="66" spans="1:6" s="19" customFormat="1" ht="13.5" customHeight="1" thickBot="1" x14ac:dyDescent="0.25">
      <c r="A66" s="78" t="s">
        <v>244</v>
      </c>
      <c r="B66" s="27" t="s">
        <v>243</v>
      </c>
      <c r="C66" s="88" t="s">
        <v>242</v>
      </c>
      <c r="D66" s="79">
        <f>SUM([1]Önkormányzati!$R$213)</f>
        <v>0</v>
      </c>
      <c r="E66" s="79">
        <f>SUM([2]Önkormányzati!$R$213)</f>
        <v>0</v>
      </c>
      <c r="F66" s="79">
        <f>SUM([1]Önkormányzati!$R$213)</f>
        <v>0</v>
      </c>
    </row>
    <row r="67" spans="1:6" s="19" customFormat="1" ht="12" customHeight="1" thickBot="1" x14ac:dyDescent="0.25">
      <c r="A67" s="78" t="s">
        <v>241</v>
      </c>
      <c r="B67" s="77" t="s">
        <v>240</v>
      </c>
      <c r="C67" s="80" t="s">
        <v>239</v>
      </c>
      <c r="D67" s="87">
        <f>SUM(D68:D71)</f>
        <v>0</v>
      </c>
      <c r="E67" s="87">
        <f>SUM(E68:E71)</f>
        <v>0</v>
      </c>
      <c r="F67" s="87">
        <f>SUM(F68:F71)</f>
        <v>0</v>
      </c>
    </row>
    <row r="68" spans="1:6" s="19" customFormat="1" ht="12" customHeight="1" x14ac:dyDescent="0.2">
      <c r="A68" s="78" t="s">
        <v>238</v>
      </c>
      <c r="B68" s="18" t="s">
        <v>237</v>
      </c>
      <c r="C68" s="85" t="s">
        <v>236</v>
      </c>
      <c r="D68" s="79">
        <f>SUM([1]Önkormányzati!$R$215)</f>
        <v>0</v>
      </c>
      <c r="E68" s="79">
        <f>SUM([2]Önkormányzati!$R$215)</f>
        <v>0</v>
      </c>
      <c r="F68" s="79">
        <f>SUM([1]Önkormányzati!$R$215)</f>
        <v>0</v>
      </c>
    </row>
    <row r="69" spans="1:6" s="19" customFormat="1" ht="12" customHeight="1" x14ac:dyDescent="0.2">
      <c r="A69" s="78" t="s">
        <v>235</v>
      </c>
      <c r="B69" s="40" t="s">
        <v>234</v>
      </c>
      <c r="C69" s="83" t="s">
        <v>233</v>
      </c>
      <c r="D69" s="79">
        <f>SUM([1]Önkormányzati!$R$216)</f>
        <v>0</v>
      </c>
      <c r="E69" s="79">
        <f>SUM([2]Önkormányzati!$R$216)</f>
        <v>0</v>
      </c>
      <c r="F69" s="79">
        <f>SUM([1]Önkormányzati!$R$216)</f>
        <v>0</v>
      </c>
    </row>
    <row r="70" spans="1:6" s="19" customFormat="1" ht="12" customHeight="1" x14ac:dyDescent="0.2">
      <c r="A70" s="78" t="s">
        <v>232</v>
      </c>
      <c r="B70" s="40" t="s">
        <v>231</v>
      </c>
      <c r="C70" s="83" t="s">
        <v>230</v>
      </c>
      <c r="D70" s="79">
        <f>SUM([1]Önkormányzati!$R$217)</f>
        <v>0</v>
      </c>
      <c r="E70" s="79">
        <f>SUM([2]Önkormányzati!$R$217)</f>
        <v>0</v>
      </c>
      <c r="F70" s="79">
        <f>SUM([1]Önkormányzati!$R$217)</f>
        <v>0</v>
      </c>
    </row>
    <row r="71" spans="1:6" s="19" customFormat="1" ht="12" customHeight="1" thickBot="1" x14ac:dyDescent="0.25">
      <c r="A71" s="78" t="s">
        <v>229</v>
      </c>
      <c r="B71" s="27" t="s">
        <v>228</v>
      </c>
      <c r="C71" s="81" t="s">
        <v>227</v>
      </c>
      <c r="D71" s="79">
        <f>SUM([1]Önkormányzati!$R$218)</f>
        <v>0</v>
      </c>
      <c r="E71" s="79">
        <f>SUM([2]Önkormányzati!$R$218)</f>
        <v>0</v>
      </c>
      <c r="F71" s="79">
        <f>SUM([1]Önkormányzati!$R$218)</f>
        <v>0</v>
      </c>
    </row>
    <row r="72" spans="1:6" s="19" customFormat="1" ht="12" customHeight="1" thickBot="1" x14ac:dyDescent="0.25">
      <c r="A72" s="78" t="s">
        <v>226</v>
      </c>
      <c r="B72" s="77" t="s">
        <v>225</v>
      </c>
      <c r="C72" s="80" t="s">
        <v>224</v>
      </c>
      <c r="D72" s="87">
        <f>SUM(D73:D74)</f>
        <v>160392516</v>
      </c>
      <c r="E72" s="87">
        <f>SUM(E73:E74)</f>
        <v>161562007</v>
      </c>
      <c r="F72" s="87">
        <f>SUM(F73:F74)</f>
        <v>160237244</v>
      </c>
    </row>
    <row r="73" spans="1:6" s="19" customFormat="1" ht="12" customHeight="1" x14ac:dyDescent="0.2">
      <c r="A73" s="78" t="s">
        <v>223</v>
      </c>
      <c r="B73" s="18" t="s">
        <v>222</v>
      </c>
      <c r="C73" s="85" t="s">
        <v>221</v>
      </c>
      <c r="D73" s="79">
        <f>SUM([1]Önkormányzati!$R$220)</f>
        <v>160392516</v>
      </c>
      <c r="E73" s="79">
        <v>161562007</v>
      </c>
      <c r="F73" s="79">
        <v>160237244</v>
      </c>
    </row>
    <row r="74" spans="1:6" s="19" customFormat="1" ht="12" customHeight="1" thickBot="1" x14ac:dyDescent="0.25">
      <c r="A74" s="78" t="s">
        <v>220</v>
      </c>
      <c r="B74" s="27" t="s">
        <v>219</v>
      </c>
      <c r="C74" s="81" t="s">
        <v>218</v>
      </c>
      <c r="D74" s="79">
        <f>SUM([1]Önkormányzati!$R$221)</f>
        <v>0</v>
      </c>
      <c r="E74" s="79">
        <f>SUM([2]Önkormányzati!$R$221)</f>
        <v>0</v>
      </c>
      <c r="F74" s="79">
        <f>SUM([1]Önkormányzati!$R$221)</f>
        <v>0</v>
      </c>
    </row>
    <row r="75" spans="1:6" s="19" customFormat="1" ht="12" customHeight="1" thickBot="1" x14ac:dyDescent="0.25">
      <c r="A75" s="78" t="s">
        <v>217</v>
      </c>
      <c r="B75" s="77" t="s">
        <v>216</v>
      </c>
      <c r="C75" s="80" t="s">
        <v>215</v>
      </c>
      <c r="D75" s="87">
        <f>SUM(D76:D79)</f>
        <v>0</v>
      </c>
      <c r="E75" s="87">
        <f>SUM(E76:E79)</f>
        <v>0</v>
      </c>
      <c r="F75" s="87">
        <f>SUM(F76:F79)</f>
        <v>2600051</v>
      </c>
    </row>
    <row r="76" spans="1:6" s="19" customFormat="1" ht="12" customHeight="1" x14ac:dyDescent="0.2">
      <c r="A76" s="78" t="s">
        <v>214</v>
      </c>
      <c r="B76" s="18" t="s">
        <v>213</v>
      </c>
      <c r="C76" s="85" t="s">
        <v>212</v>
      </c>
      <c r="D76" s="79">
        <f>SUM([1]Önkormányzati!$R$223)</f>
        <v>0</v>
      </c>
      <c r="E76" s="79">
        <f>SUM([2]Önkormányzati!$R$223)</f>
        <v>0</v>
      </c>
      <c r="F76" s="79">
        <v>2600051</v>
      </c>
    </row>
    <row r="77" spans="1:6" s="19" customFormat="1" ht="12" customHeight="1" x14ac:dyDescent="0.2">
      <c r="A77" s="78" t="s">
        <v>211</v>
      </c>
      <c r="B77" s="40" t="s">
        <v>210</v>
      </c>
      <c r="C77" s="83" t="s">
        <v>209</v>
      </c>
      <c r="D77" s="79">
        <f>SUM([1]Önkormányzati!$R$224)</f>
        <v>0</v>
      </c>
      <c r="E77" s="79">
        <f>SUM([2]Önkormányzati!$R$224)</f>
        <v>0</v>
      </c>
      <c r="F77" s="79">
        <f>SUM([1]Önkormányzati!$R$224)</f>
        <v>0</v>
      </c>
    </row>
    <row r="78" spans="1:6" s="19" customFormat="1" ht="12" customHeight="1" x14ac:dyDescent="0.2">
      <c r="A78" s="78"/>
      <c r="B78" s="27" t="s">
        <v>208</v>
      </c>
      <c r="C78" s="81" t="s">
        <v>207</v>
      </c>
      <c r="D78" s="79">
        <f>SUM([1]Önkormányzati!$R$225)</f>
        <v>0</v>
      </c>
      <c r="E78" s="79">
        <f>SUM([2]Önkormányzati!$R$225)</f>
        <v>0</v>
      </c>
      <c r="F78" s="79">
        <f>SUM([1]Önkormányzati!$R$225)</f>
        <v>0</v>
      </c>
    </row>
    <row r="79" spans="1:6" s="19" customFormat="1" ht="12" customHeight="1" thickBot="1" x14ac:dyDescent="0.25">
      <c r="A79" s="78" t="s">
        <v>206</v>
      </c>
      <c r="B79" s="27" t="s">
        <v>205</v>
      </c>
      <c r="C79" s="81" t="s">
        <v>204</v>
      </c>
      <c r="D79" s="79">
        <f>SUM([1]Önkormányzati!$R$226)</f>
        <v>0</v>
      </c>
      <c r="E79" s="79">
        <f>SUM([2]Önkormányzati!$R$226)</f>
        <v>0</v>
      </c>
      <c r="F79" s="79">
        <f>SUM([1]Önkormányzati!$R$226)</f>
        <v>0</v>
      </c>
    </row>
    <row r="80" spans="1:6" s="19" customFormat="1" ht="12" customHeight="1" thickBot="1" x14ac:dyDescent="0.25">
      <c r="A80" s="78" t="s">
        <v>203</v>
      </c>
      <c r="B80" s="77" t="s">
        <v>202</v>
      </c>
      <c r="C80" s="80" t="s">
        <v>201</v>
      </c>
      <c r="D80" s="87">
        <f>SUM(D81:D84)</f>
        <v>0</v>
      </c>
      <c r="E80" s="87">
        <f>SUM(E81:E84)</f>
        <v>0</v>
      </c>
      <c r="F80" s="87">
        <f>SUM(F81:F84)</f>
        <v>0</v>
      </c>
    </row>
    <row r="81" spans="1:6" s="19" customFormat="1" ht="12" customHeight="1" x14ac:dyDescent="0.2">
      <c r="A81" s="78" t="s">
        <v>200</v>
      </c>
      <c r="B81" s="86" t="s">
        <v>199</v>
      </c>
      <c r="C81" s="85" t="s">
        <v>198</v>
      </c>
      <c r="D81" s="79">
        <f>SUM([1]Önkormányzati!$R$226)</f>
        <v>0</v>
      </c>
      <c r="E81" s="79">
        <f>SUM([2]Önkormányzati!$R$226)</f>
        <v>0</v>
      </c>
      <c r="F81" s="79">
        <f>SUM([1]Önkormányzati!$R$226)</f>
        <v>0</v>
      </c>
    </row>
    <row r="82" spans="1:6" s="19" customFormat="1" ht="12" customHeight="1" x14ac:dyDescent="0.2">
      <c r="A82" s="78" t="s">
        <v>197</v>
      </c>
      <c r="B82" s="84" t="s">
        <v>196</v>
      </c>
      <c r="C82" s="83" t="s">
        <v>195</v>
      </c>
      <c r="D82" s="79">
        <f>SUM([1]Önkormányzati!$R$226)</f>
        <v>0</v>
      </c>
      <c r="E82" s="79">
        <f>SUM([2]Önkormányzati!$R$227)</f>
        <v>0</v>
      </c>
      <c r="F82" s="79">
        <f>SUM([1]Önkormányzati!$R$226)</f>
        <v>0</v>
      </c>
    </row>
    <row r="83" spans="1:6" s="19" customFormat="1" ht="12" customHeight="1" x14ac:dyDescent="0.2">
      <c r="A83" s="78" t="s">
        <v>194</v>
      </c>
      <c r="B83" s="84" t="s">
        <v>193</v>
      </c>
      <c r="C83" s="83" t="s">
        <v>192</v>
      </c>
      <c r="D83" s="79">
        <f>SUM([1]Önkormányzati!$R$226)</f>
        <v>0</v>
      </c>
      <c r="E83" s="79"/>
      <c r="F83" s="79">
        <f>SUM([1]Önkormányzati!$R$226)</f>
        <v>0</v>
      </c>
    </row>
    <row r="84" spans="1:6" s="19" customFormat="1" ht="12" customHeight="1" thickBot="1" x14ac:dyDescent="0.25">
      <c r="A84" s="78" t="s">
        <v>191</v>
      </c>
      <c r="B84" s="82" t="s">
        <v>190</v>
      </c>
      <c r="C84" s="81" t="s">
        <v>189</v>
      </c>
      <c r="D84" s="79">
        <f>SUM([1]Önkormányzati!$R$226)</f>
        <v>0</v>
      </c>
      <c r="E84" s="79">
        <f>SUM([2]Önkormányzati!$R$229)</f>
        <v>0</v>
      </c>
      <c r="F84" s="79">
        <f>SUM([1]Önkormányzati!$R$226)</f>
        <v>0</v>
      </c>
    </row>
    <row r="85" spans="1:6" s="19" customFormat="1" ht="12" customHeight="1" thickBot="1" x14ac:dyDescent="0.25">
      <c r="A85" s="78" t="s">
        <v>188</v>
      </c>
      <c r="B85" s="77" t="s">
        <v>187</v>
      </c>
      <c r="C85" s="80" t="s">
        <v>186</v>
      </c>
      <c r="D85" s="79">
        <f>SUM([1]Önkormányzati!$R$226)</f>
        <v>0</v>
      </c>
      <c r="E85" s="79">
        <f>SUM([2]Önkormányzati!$R$230)</f>
        <v>0</v>
      </c>
      <c r="F85" s="79">
        <f>SUM([1]Önkormányzati!$R$226)</f>
        <v>0</v>
      </c>
    </row>
    <row r="86" spans="1:6" s="19" customFormat="1" ht="12" customHeight="1" thickBot="1" x14ac:dyDescent="0.25">
      <c r="A86" s="78"/>
      <c r="B86" s="77" t="s">
        <v>185</v>
      </c>
      <c r="C86" s="76" t="s">
        <v>184</v>
      </c>
      <c r="D86" s="73">
        <f>SUM(D63+D67+D72+D75+D80+D85)</f>
        <v>160392516</v>
      </c>
      <c r="E86" s="73">
        <f>SUM(E63+E67+E72+E75+E80+E85)</f>
        <v>161562007</v>
      </c>
      <c r="F86" s="73">
        <f>SUM(F63+F67+F72+F75+F80+F85)</f>
        <v>162837295</v>
      </c>
    </row>
    <row r="87" spans="1:6" ht="16.5" customHeight="1" thickBot="1" x14ac:dyDescent="0.3">
      <c r="A87" s="10"/>
      <c r="B87" s="75" t="s">
        <v>183</v>
      </c>
      <c r="C87" s="74" t="s">
        <v>182</v>
      </c>
      <c r="D87" s="73">
        <f>SUM(D62+D86)</f>
        <v>295391366</v>
      </c>
      <c r="E87" s="73">
        <f>SUM(E62+E86)</f>
        <v>339657216</v>
      </c>
      <c r="F87" s="73">
        <f>SUM(F62+F86)</f>
        <v>360020386</v>
      </c>
    </row>
    <row r="88" spans="1:6" s="60" customFormat="1" ht="16.5" customHeight="1" x14ac:dyDescent="0.25">
      <c r="A88" s="65"/>
      <c r="B88" s="72"/>
      <c r="C88" s="71"/>
      <c r="D88" s="70"/>
    </row>
    <row r="89" spans="1:6" s="60" customFormat="1" ht="16.5" customHeight="1" thickBot="1" x14ac:dyDescent="0.3">
      <c r="A89" s="65"/>
      <c r="B89" s="72"/>
      <c r="C89" s="71"/>
      <c r="D89" s="70"/>
    </row>
    <row r="90" spans="1:6" s="60" customFormat="1" ht="30.75" customHeight="1" thickBot="1" x14ac:dyDescent="0.3">
      <c r="A90" s="65"/>
      <c r="B90" s="69" t="s">
        <v>181</v>
      </c>
      <c r="C90" s="68" t="s">
        <v>180</v>
      </c>
      <c r="D90" s="67"/>
      <c r="E90" s="67"/>
      <c r="F90" s="66"/>
    </row>
    <row r="91" spans="1:6" s="60" customFormat="1" ht="43.5" customHeight="1" thickBot="1" x14ac:dyDescent="0.3">
      <c r="A91" s="65"/>
      <c r="B91" s="64" t="s">
        <v>179</v>
      </c>
      <c r="C91" s="63" t="s">
        <v>178</v>
      </c>
      <c r="D91" s="62"/>
      <c r="E91" s="62"/>
      <c r="F91" s="61"/>
    </row>
    <row r="92" spans="1:6" s="54" customFormat="1" ht="31.5" customHeight="1" thickBot="1" x14ac:dyDescent="0.3">
      <c r="A92" s="57"/>
      <c r="B92" s="59" t="s">
        <v>177</v>
      </c>
      <c r="C92" s="58" t="s">
        <v>176</v>
      </c>
      <c r="D92" s="58" t="s">
        <v>175</v>
      </c>
      <c r="E92" s="58" t="s">
        <v>174</v>
      </c>
      <c r="F92" s="58" t="s">
        <v>173</v>
      </c>
    </row>
    <row r="93" spans="1:6" s="54" customFormat="1" ht="14.25" customHeight="1" thickBot="1" x14ac:dyDescent="0.3">
      <c r="A93" s="57"/>
      <c r="B93" s="56" t="s">
        <v>172</v>
      </c>
      <c r="C93" s="55" t="s">
        <v>171</v>
      </c>
      <c r="D93" s="55" t="s">
        <v>170</v>
      </c>
      <c r="E93" s="55" t="s">
        <v>169</v>
      </c>
      <c r="F93" s="55" t="s">
        <v>168</v>
      </c>
    </row>
    <row r="94" spans="1:6" ht="14.25" customHeight="1" thickBot="1" x14ac:dyDescent="0.3">
      <c r="A94" s="10"/>
      <c r="B94" s="53" t="s">
        <v>167</v>
      </c>
      <c r="C94" s="52"/>
      <c r="D94" s="52"/>
      <c r="E94" s="52"/>
      <c r="F94" s="52"/>
    </row>
    <row r="95" spans="1:6" s="47" customFormat="1" ht="12" customHeight="1" thickBot="1" x14ac:dyDescent="0.25">
      <c r="A95" s="51"/>
      <c r="B95" s="50" t="s">
        <v>166</v>
      </c>
      <c r="C95" s="49" t="s">
        <v>165</v>
      </c>
      <c r="D95" s="48">
        <f>SUM(D96:D100)</f>
        <v>132322551.008</v>
      </c>
      <c r="E95" s="48">
        <f>SUM(E96:E100)</f>
        <v>146840533</v>
      </c>
      <c r="F95" s="48">
        <f>SUM(F96:F100)</f>
        <v>112812199</v>
      </c>
    </row>
    <row r="96" spans="1:6" ht="12" customHeight="1" x14ac:dyDescent="0.25">
      <c r="A96" s="10" t="s">
        <v>164</v>
      </c>
      <c r="B96" s="46" t="s">
        <v>163</v>
      </c>
      <c r="C96" s="45" t="s">
        <v>162</v>
      </c>
      <c r="D96" s="44">
        <f>SUM([1]Önkormányzati!$R$23)</f>
        <v>31438903</v>
      </c>
      <c r="E96" s="44">
        <v>34934067</v>
      </c>
      <c r="F96" s="44">
        <v>29916146</v>
      </c>
    </row>
    <row r="97" spans="1:6" ht="12" customHeight="1" x14ac:dyDescent="0.25">
      <c r="A97" s="10" t="s">
        <v>161</v>
      </c>
      <c r="B97" s="40" t="s">
        <v>160</v>
      </c>
      <c r="C97" s="35" t="s">
        <v>159</v>
      </c>
      <c r="D97" s="28">
        <f>SUM([1]Önkormányzati!$R$24)</f>
        <v>5125781.0080000004</v>
      </c>
      <c r="E97" s="28">
        <v>5324976</v>
      </c>
      <c r="F97" s="28">
        <v>4213103</v>
      </c>
    </row>
    <row r="98" spans="1:6" ht="12" customHeight="1" x14ac:dyDescent="0.25">
      <c r="A98" s="10" t="s">
        <v>158</v>
      </c>
      <c r="B98" s="40" t="s">
        <v>157</v>
      </c>
      <c r="C98" s="35" t="s">
        <v>156</v>
      </c>
      <c r="D98" s="25">
        <f>SUM([1]Önkormányzati!$R$74)</f>
        <v>69762260</v>
      </c>
      <c r="E98" s="25">
        <v>77941476</v>
      </c>
      <c r="F98" s="25">
        <v>54960622</v>
      </c>
    </row>
    <row r="99" spans="1:6" ht="12" customHeight="1" x14ac:dyDescent="0.25">
      <c r="A99" s="10" t="s">
        <v>155</v>
      </c>
      <c r="B99" s="40" t="s">
        <v>154</v>
      </c>
      <c r="C99" s="43" t="s">
        <v>153</v>
      </c>
      <c r="D99" s="25">
        <f>SUM([1]Önkormányzati!$R$83)</f>
        <v>8500000</v>
      </c>
      <c r="E99" s="25">
        <v>8622000</v>
      </c>
      <c r="F99" s="25">
        <v>6810000</v>
      </c>
    </row>
    <row r="100" spans="1:6" ht="12" customHeight="1" x14ac:dyDescent="0.25">
      <c r="A100" s="10" t="s">
        <v>152</v>
      </c>
      <c r="B100" s="40" t="s">
        <v>151</v>
      </c>
      <c r="C100" s="42" t="s">
        <v>150</v>
      </c>
      <c r="D100" s="25">
        <f>SUM(D101:D110)</f>
        <v>17495607</v>
      </c>
      <c r="E100" s="25">
        <f>SUM(E101:E110)</f>
        <v>20018014</v>
      </c>
      <c r="F100" s="25">
        <f>SUM(F101:F110)</f>
        <v>16912328</v>
      </c>
    </row>
    <row r="101" spans="1:6" ht="12" customHeight="1" x14ac:dyDescent="0.25">
      <c r="A101" s="10" t="s">
        <v>149</v>
      </c>
      <c r="B101" s="40" t="s">
        <v>148</v>
      </c>
      <c r="C101" s="35" t="s">
        <v>147</v>
      </c>
      <c r="D101" s="25">
        <f>SUM([1]Önkormányzati!$R$85)</f>
        <v>0</v>
      </c>
      <c r="E101" s="25">
        <v>746707</v>
      </c>
      <c r="F101" s="25">
        <v>746707</v>
      </c>
    </row>
    <row r="102" spans="1:6" ht="12" customHeight="1" x14ac:dyDescent="0.25">
      <c r="A102" s="10" t="s">
        <v>146</v>
      </c>
      <c r="B102" s="40" t="s">
        <v>145</v>
      </c>
      <c r="C102" s="41" t="s">
        <v>144</v>
      </c>
      <c r="D102" s="25">
        <f>SUM([1]Önkormányzati!$R$86)</f>
        <v>0</v>
      </c>
      <c r="E102" s="25">
        <f>SUM([2]Önkormányzati!$R$86)</f>
        <v>0</v>
      </c>
      <c r="F102" s="25">
        <f>SUM([1]Önkormányzati!$R$86)</f>
        <v>0</v>
      </c>
    </row>
    <row r="103" spans="1:6" ht="12" customHeight="1" x14ac:dyDescent="0.25">
      <c r="A103" s="10" t="s">
        <v>143</v>
      </c>
      <c r="B103" s="40" t="s">
        <v>142</v>
      </c>
      <c r="C103" s="29" t="s">
        <v>141</v>
      </c>
      <c r="D103" s="25">
        <f>SUM([1]Önkormányzati!$R$87)</f>
        <v>0</v>
      </c>
      <c r="E103" s="25">
        <f>SUM([2]Önkormányzati!$R$87)</f>
        <v>0</v>
      </c>
      <c r="F103" s="25">
        <f>SUM([1]Önkormányzati!$R$87)</f>
        <v>0</v>
      </c>
    </row>
    <row r="104" spans="1:6" ht="18" customHeight="1" x14ac:dyDescent="0.25">
      <c r="A104" s="10" t="s">
        <v>140</v>
      </c>
      <c r="B104" s="40" t="s">
        <v>139</v>
      </c>
      <c r="C104" s="29" t="s">
        <v>95</v>
      </c>
      <c r="D104" s="25">
        <f>SUM([1]Önkormányzati!$R$88)</f>
        <v>0</v>
      </c>
      <c r="E104" s="25">
        <f>SUM([2]Önkormányzati!$R$88)</f>
        <v>0</v>
      </c>
      <c r="F104" s="25">
        <f>SUM([1]Önkormányzati!$R$88)</f>
        <v>0</v>
      </c>
    </row>
    <row r="105" spans="1:6" ht="12" customHeight="1" x14ac:dyDescent="0.25">
      <c r="A105" s="10" t="s">
        <v>138</v>
      </c>
      <c r="B105" s="40" t="s">
        <v>137</v>
      </c>
      <c r="C105" s="41" t="s">
        <v>136</v>
      </c>
      <c r="D105" s="25">
        <f>SUM([1]Önkormányzati!$R$89)</f>
        <v>12155607</v>
      </c>
      <c r="E105" s="25">
        <f>SUM([2]Önkormányzati!$R$89)</f>
        <v>12155607</v>
      </c>
      <c r="F105" s="25">
        <v>9049921</v>
      </c>
    </row>
    <row r="106" spans="1:6" ht="12" customHeight="1" x14ac:dyDescent="0.25">
      <c r="A106" s="10" t="s">
        <v>135</v>
      </c>
      <c r="B106" s="40" t="s">
        <v>134</v>
      </c>
      <c r="C106" s="41" t="s">
        <v>133</v>
      </c>
      <c r="D106" s="25">
        <f>SUM([1]Önkormányzati!$R$90)</f>
        <v>0</v>
      </c>
      <c r="E106" s="25">
        <f>SUM([2]Önkormányzati!$R$90)</f>
        <v>0</v>
      </c>
      <c r="F106" s="25">
        <f>SUM([1]Önkormányzati!$R$90)</f>
        <v>0</v>
      </c>
    </row>
    <row r="107" spans="1:6" ht="12" customHeight="1" x14ac:dyDescent="0.25">
      <c r="A107" s="10" t="s">
        <v>132</v>
      </c>
      <c r="B107" s="40" t="s">
        <v>131</v>
      </c>
      <c r="C107" s="29" t="s">
        <v>86</v>
      </c>
      <c r="D107" s="25">
        <f>SUM([1]Önkormányzati!$R$91)</f>
        <v>0</v>
      </c>
      <c r="E107" s="25">
        <f>SUM([2]Önkormányzati!$R$91)</f>
        <v>0</v>
      </c>
      <c r="F107" s="25">
        <f>SUM([1]Önkormányzati!$R$91)</f>
        <v>0</v>
      </c>
    </row>
    <row r="108" spans="1:6" ht="12" customHeight="1" x14ac:dyDescent="0.25">
      <c r="A108" s="10" t="s">
        <v>130</v>
      </c>
      <c r="B108" s="22" t="s">
        <v>129</v>
      </c>
      <c r="C108" s="39" t="s">
        <v>128</v>
      </c>
      <c r="D108" s="25">
        <f>SUM([1]Önkormányzati!$R$92)</f>
        <v>0</v>
      </c>
      <c r="E108" s="25">
        <f>SUM([2]Önkormányzati!$R$92)</f>
        <v>0</v>
      </c>
      <c r="F108" s="25">
        <f>SUM([1]Önkormányzati!$R$92)</f>
        <v>0</v>
      </c>
    </row>
    <row r="109" spans="1:6" ht="12" customHeight="1" x14ac:dyDescent="0.25">
      <c r="A109" s="10" t="s">
        <v>127</v>
      </c>
      <c r="B109" s="40" t="s">
        <v>126</v>
      </c>
      <c r="C109" s="39" t="s">
        <v>125</v>
      </c>
      <c r="D109" s="25">
        <f>SUM([1]Önkormányzati!$R$93)</f>
        <v>0</v>
      </c>
      <c r="E109" s="25">
        <f>SUM([2]Önkormányzati!$R$93)</f>
        <v>0</v>
      </c>
      <c r="F109" s="25">
        <f>SUM([1]Önkormányzati!$R$93)</f>
        <v>0</v>
      </c>
    </row>
    <row r="110" spans="1:6" ht="12" customHeight="1" thickBot="1" x14ac:dyDescent="0.3">
      <c r="A110" s="10" t="s">
        <v>124</v>
      </c>
      <c r="B110" s="38" t="s">
        <v>123</v>
      </c>
      <c r="C110" s="37" t="s">
        <v>122</v>
      </c>
      <c r="D110" s="25">
        <f>SUM([1]Önkormányzati!$R$94)</f>
        <v>5340000</v>
      </c>
      <c r="E110" s="25">
        <v>7115700</v>
      </c>
      <c r="F110" s="25">
        <v>7115700</v>
      </c>
    </row>
    <row r="111" spans="1:6" ht="12" customHeight="1" thickBot="1" x14ac:dyDescent="0.3">
      <c r="A111" s="10" t="s">
        <v>121</v>
      </c>
      <c r="B111" s="15" t="s">
        <v>120</v>
      </c>
      <c r="C111" s="36" t="s">
        <v>119</v>
      </c>
      <c r="D111" s="24">
        <f>SUM(D112+D114+D116)</f>
        <v>128759629</v>
      </c>
      <c r="E111" s="24">
        <f>SUM(E112+E114+E116)</f>
        <v>159748879</v>
      </c>
      <c r="F111" s="24">
        <f>SUM(F112+F114+F116)</f>
        <v>34391999</v>
      </c>
    </row>
    <row r="112" spans="1:6" ht="12" customHeight="1" x14ac:dyDescent="0.25">
      <c r="A112" s="10" t="s">
        <v>118</v>
      </c>
      <c r="B112" s="18" t="s">
        <v>117</v>
      </c>
      <c r="C112" s="35" t="s">
        <v>116</v>
      </c>
      <c r="D112" s="28">
        <f>SUM([1]Önkormányzati!$R$104)</f>
        <v>100108260</v>
      </c>
      <c r="E112" s="28">
        <v>105040760</v>
      </c>
      <c r="F112" s="28">
        <v>11072217</v>
      </c>
    </row>
    <row r="113" spans="1:6" ht="12" customHeight="1" x14ac:dyDescent="0.25">
      <c r="A113" s="10" t="s">
        <v>115</v>
      </c>
      <c r="B113" s="18" t="s">
        <v>114</v>
      </c>
      <c r="C113" s="26" t="s">
        <v>113</v>
      </c>
      <c r="D113" s="28"/>
      <c r="E113" s="28"/>
      <c r="F113" s="28"/>
    </row>
    <row r="114" spans="1:6" ht="12" customHeight="1" x14ac:dyDescent="0.25">
      <c r="A114" s="10" t="s">
        <v>112</v>
      </c>
      <c r="B114" s="18" t="s">
        <v>111</v>
      </c>
      <c r="C114" s="26" t="s">
        <v>110</v>
      </c>
      <c r="D114" s="34">
        <f>SUM([1]Önkormányzati!$R$109)</f>
        <v>27901369</v>
      </c>
      <c r="E114" s="34">
        <v>53958119</v>
      </c>
      <c r="F114" s="34">
        <v>23319782</v>
      </c>
    </row>
    <row r="115" spans="1:6" x14ac:dyDescent="0.25">
      <c r="A115" s="10" t="s">
        <v>109</v>
      </c>
      <c r="B115" s="18" t="s">
        <v>108</v>
      </c>
      <c r="C115" s="26" t="s">
        <v>107</v>
      </c>
      <c r="D115" s="16"/>
      <c r="E115" s="16"/>
      <c r="F115" s="16"/>
    </row>
    <row r="116" spans="1:6" ht="12" customHeight="1" x14ac:dyDescent="0.25">
      <c r="A116" s="10" t="s">
        <v>106</v>
      </c>
      <c r="B116" s="18" t="s">
        <v>105</v>
      </c>
      <c r="C116" s="33" t="s">
        <v>104</v>
      </c>
      <c r="D116" s="16">
        <f>SUM(D117:D124)</f>
        <v>750000</v>
      </c>
      <c r="E116" s="16">
        <f>SUM(E117:E124)</f>
        <v>750000</v>
      </c>
      <c r="F116" s="16">
        <f>SUM(F117:F124)</f>
        <v>0</v>
      </c>
    </row>
    <row r="117" spans="1:6" ht="12" customHeight="1" x14ac:dyDescent="0.25">
      <c r="A117" s="10" t="s">
        <v>103</v>
      </c>
      <c r="B117" s="18" t="s">
        <v>102</v>
      </c>
      <c r="C117" s="32" t="s">
        <v>101</v>
      </c>
      <c r="D117" s="16">
        <f>SUM([1]Önkormányzati!$R$110)</f>
        <v>0</v>
      </c>
      <c r="E117" s="16">
        <f>SUM([2]Önkormányzati!$R$110)</f>
        <v>0</v>
      </c>
      <c r="F117" s="16">
        <f>SUM([1]Önkormányzati!$R$110)</f>
        <v>0</v>
      </c>
    </row>
    <row r="118" spans="1:6" ht="21.75" customHeight="1" x14ac:dyDescent="0.25">
      <c r="A118" s="10" t="s">
        <v>100</v>
      </c>
      <c r="B118" s="18" t="s">
        <v>99</v>
      </c>
      <c r="C118" s="31" t="s">
        <v>98</v>
      </c>
      <c r="D118" s="16">
        <f>SUM([1]Önkormányzati!$R$111)</f>
        <v>0</v>
      </c>
      <c r="E118" s="16">
        <f>SUM([2]Önkormányzati!$R$111)</f>
        <v>0</v>
      </c>
      <c r="F118" s="16">
        <f>SUM([1]Önkormányzati!$R$111)</f>
        <v>0</v>
      </c>
    </row>
    <row r="119" spans="1:6" ht="24" customHeight="1" x14ac:dyDescent="0.25">
      <c r="A119" s="10" t="s">
        <v>97</v>
      </c>
      <c r="B119" s="18" t="s">
        <v>96</v>
      </c>
      <c r="C119" s="29" t="s">
        <v>95</v>
      </c>
      <c r="D119" s="16">
        <f>SUM([1]Önkormányzati!$R$112)</f>
        <v>0</v>
      </c>
      <c r="E119" s="16">
        <f>SUM([2]Önkormányzati!$R$112)</f>
        <v>0</v>
      </c>
      <c r="F119" s="16">
        <f>SUM([1]Önkormányzati!$R$112)</f>
        <v>0</v>
      </c>
    </row>
    <row r="120" spans="1:6" ht="12" customHeight="1" x14ac:dyDescent="0.25">
      <c r="A120" s="10" t="s">
        <v>94</v>
      </c>
      <c r="B120" s="18" t="s">
        <v>93</v>
      </c>
      <c r="C120" s="29" t="s">
        <v>92</v>
      </c>
      <c r="D120" s="16">
        <f>SUM([1]Önkormányzati!$R$113)</f>
        <v>0</v>
      </c>
      <c r="E120" s="16">
        <f>SUM([2]Önkormányzati!$R$113)</f>
        <v>0</v>
      </c>
      <c r="F120" s="16">
        <f>SUM([1]Önkormányzati!$R$113)</f>
        <v>0</v>
      </c>
    </row>
    <row r="121" spans="1:6" ht="12" customHeight="1" x14ac:dyDescent="0.25">
      <c r="A121" s="10" t="s">
        <v>91</v>
      </c>
      <c r="B121" s="18" t="s">
        <v>90</v>
      </c>
      <c r="C121" s="29" t="s">
        <v>89</v>
      </c>
      <c r="D121" s="16">
        <f>SUM([1]Önkormányzati!$R$114)</f>
        <v>0</v>
      </c>
      <c r="E121" s="16">
        <f>SUM([2]Önkormányzati!$R$114)</f>
        <v>0</v>
      </c>
      <c r="F121" s="16">
        <f>SUM([1]Önkormányzati!$R$114)</f>
        <v>0</v>
      </c>
    </row>
    <row r="122" spans="1:6" ht="12" customHeight="1" x14ac:dyDescent="0.25">
      <c r="A122" s="10" t="s">
        <v>88</v>
      </c>
      <c r="B122" s="18" t="s">
        <v>87</v>
      </c>
      <c r="C122" s="29" t="s">
        <v>86</v>
      </c>
      <c r="D122" s="16">
        <f>SUM([1]Önkormányzati!$R$115)</f>
        <v>0</v>
      </c>
      <c r="E122" s="16">
        <f>SUM([2]Önkormányzati!$R$115)</f>
        <v>0</v>
      </c>
      <c r="F122" s="16">
        <f>SUM([1]Önkormányzati!$R$115)</f>
        <v>0</v>
      </c>
    </row>
    <row r="123" spans="1:6" s="30" customFormat="1" ht="12" customHeight="1" x14ac:dyDescent="0.25">
      <c r="A123" s="10" t="s">
        <v>85</v>
      </c>
      <c r="B123" s="18" t="s">
        <v>84</v>
      </c>
      <c r="C123" s="29" t="s">
        <v>83</v>
      </c>
      <c r="D123" s="16">
        <f>SUM([1]Önkormányzati!$R$116)</f>
        <v>750000</v>
      </c>
      <c r="E123" s="16">
        <f>SUM([2]Önkormányzati!$R$116)</f>
        <v>750000</v>
      </c>
      <c r="F123" s="16"/>
    </row>
    <row r="124" spans="1:6" ht="12" customHeight="1" thickBot="1" x14ac:dyDescent="0.3">
      <c r="A124" s="10" t="s">
        <v>82</v>
      </c>
      <c r="B124" s="22" t="s">
        <v>81</v>
      </c>
      <c r="C124" s="29" t="s">
        <v>80</v>
      </c>
      <c r="D124" s="16">
        <f>SUM([1]Önkormányzati!$R$117)</f>
        <v>0</v>
      </c>
      <c r="E124" s="16">
        <f>SUM([2]Önkormányzati!$R$117)</f>
        <v>0</v>
      </c>
      <c r="F124" s="16">
        <f>SUM([1]Önkormányzati!$R$117)</f>
        <v>0</v>
      </c>
    </row>
    <row r="125" spans="1:6" ht="12" customHeight="1" thickBot="1" x14ac:dyDescent="0.3">
      <c r="A125" s="10" t="s">
        <v>79</v>
      </c>
      <c r="B125" s="15" t="s">
        <v>78</v>
      </c>
      <c r="C125" s="14" t="s">
        <v>77</v>
      </c>
      <c r="D125" s="24">
        <f>SUM(D126:D127)</f>
        <v>2500000</v>
      </c>
      <c r="E125" s="24">
        <f>SUM(E126:E127)</f>
        <v>1258618</v>
      </c>
      <c r="F125" s="24">
        <f>SUM(F126:F127)</f>
        <v>0</v>
      </c>
    </row>
    <row r="126" spans="1:6" ht="12" customHeight="1" x14ac:dyDescent="0.25">
      <c r="A126" s="10" t="s">
        <v>76</v>
      </c>
      <c r="B126" s="18" t="s">
        <v>75</v>
      </c>
      <c r="C126" s="17" t="s">
        <v>74</v>
      </c>
      <c r="D126" s="28">
        <f>SUM([1]Önkormányzati!$R$95)</f>
        <v>2500000</v>
      </c>
      <c r="E126" s="28">
        <v>1258618</v>
      </c>
      <c r="F126" s="28"/>
    </row>
    <row r="127" spans="1:6" ht="12" customHeight="1" thickBot="1" x14ac:dyDescent="0.3">
      <c r="A127" s="10" t="s">
        <v>73</v>
      </c>
      <c r="B127" s="27" t="s">
        <v>72</v>
      </c>
      <c r="C127" s="26" t="s">
        <v>71</v>
      </c>
      <c r="D127" s="25"/>
      <c r="E127" s="25"/>
      <c r="F127" s="25"/>
    </row>
    <row r="128" spans="1:6" ht="12" customHeight="1" thickBot="1" x14ac:dyDescent="0.3">
      <c r="A128" s="10" t="s">
        <v>70</v>
      </c>
      <c r="B128" s="15" t="s">
        <v>69</v>
      </c>
      <c r="C128" s="14" t="s">
        <v>68</v>
      </c>
      <c r="D128" s="24">
        <f>SUM(D95+D111+D125)</f>
        <v>263582180.00800002</v>
      </c>
      <c r="E128" s="24">
        <f>SUM(E95+E111+E125)</f>
        <v>307848030</v>
      </c>
      <c r="F128" s="24">
        <f>SUM(F95+F111+F125)</f>
        <v>147204198</v>
      </c>
    </row>
    <row r="129" spans="1:6" ht="12" customHeight="1" thickBot="1" x14ac:dyDescent="0.3">
      <c r="A129" s="10" t="s">
        <v>67</v>
      </c>
      <c r="B129" s="15" t="s">
        <v>66</v>
      </c>
      <c r="C129" s="14" t="s">
        <v>65</v>
      </c>
      <c r="D129" s="24">
        <f>SUM(D130:D132)</f>
        <v>0</v>
      </c>
      <c r="E129" s="24">
        <f>SUM(E130:E132)</f>
        <v>0</v>
      </c>
      <c r="F129" s="24">
        <f>SUM(F130:F132)</f>
        <v>0</v>
      </c>
    </row>
    <row r="130" spans="1:6" ht="12" customHeight="1" x14ac:dyDescent="0.25">
      <c r="A130" s="10" t="s">
        <v>64</v>
      </c>
      <c r="B130" s="18" t="s">
        <v>63</v>
      </c>
      <c r="C130" s="17" t="s">
        <v>62</v>
      </c>
      <c r="D130" s="16">
        <f>SUM([1]Önkormányzati!$R$187)</f>
        <v>0</v>
      </c>
      <c r="E130" s="16">
        <f>SUM([2]Önkormányzati!$R$187)</f>
        <v>0</v>
      </c>
      <c r="F130" s="16">
        <f>SUM([1]Önkormányzati!$R$187)</f>
        <v>0</v>
      </c>
    </row>
    <row r="131" spans="1:6" ht="12" customHeight="1" x14ac:dyDescent="0.25">
      <c r="A131" s="10" t="s">
        <v>61</v>
      </c>
      <c r="B131" s="18" t="s">
        <v>60</v>
      </c>
      <c r="C131" s="17" t="s">
        <v>59</v>
      </c>
      <c r="D131" s="16">
        <f>SUM([1]Önkormányzati!$R$188)</f>
        <v>0</v>
      </c>
      <c r="E131" s="16">
        <f>SUM([2]Önkormányzati!$R$188)</f>
        <v>0</v>
      </c>
      <c r="F131" s="16">
        <f>SUM([1]Önkormányzati!$R$188)</f>
        <v>0</v>
      </c>
    </row>
    <row r="132" spans="1:6" ht="12" customHeight="1" thickBot="1" x14ac:dyDescent="0.3">
      <c r="A132" s="10" t="s">
        <v>58</v>
      </c>
      <c r="B132" s="22" t="s">
        <v>57</v>
      </c>
      <c r="C132" s="21" t="s">
        <v>56</v>
      </c>
      <c r="D132" s="16">
        <f>SUM([1]Önkormányzati!$R$189)</f>
        <v>0</v>
      </c>
      <c r="E132" s="16">
        <f>SUM([2]Önkormányzati!$R$189)</f>
        <v>0</v>
      </c>
      <c r="F132" s="16">
        <f>SUM([1]Önkormányzati!$R$189)</f>
        <v>0</v>
      </c>
    </row>
    <row r="133" spans="1:6" ht="12" customHeight="1" thickBot="1" x14ac:dyDescent="0.3">
      <c r="A133" s="10" t="s">
        <v>55</v>
      </c>
      <c r="B133" s="15" t="s">
        <v>54</v>
      </c>
      <c r="C133" s="14" t="s">
        <v>53</v>
      </c>
      <c r="D133" s="24">
        <f>SUM(D134:D137)</f>
        <v>0</v>
      </c>
      <c r="E133" s="24">
        <f>SUM(E134:E137)</f>
        <v>0</v>
      </c>
      <c r="F133" s="24">
        <f>SUM(F134:F137)</f>
        <v>0</v>
      </c>
    </row>
    <row r="134" spans="1:6" ht="12" customHeight="1" x14ac:dyDescent="0.25">
      <c r="A134" s="10" t="s">
        <v>52</v>
      </c>
      <c r="B134" s="18" t="s">
        <v>51</v>
      </c>
      <c r="C134" s="17" t="s">
        <v>50</v>
      </c>
      <c r="D134" s="16">
        <f>SUM([1]Önkormányzati!$R$190)</f>
        <v>0</v>
      </c>
      <c r="E134" s="16">
        <f>SUM([2]Önkormányzati!$R$190)</f>
        <v>0</v>
      </c>
      <c r="F134" s="16">
        <f>SUM([1]Önkormányzati!$R$190)</f>
        <v>0</v>
      </c>
    </row>
    <row r="135" spans="1:6" ht="12" customHeight="1" x14ac:dyDescent="0.25">
      <c r="A135" s="10" t="s">
        <v>49</v>
      </c>
      <c r="B135" s="18" t="s">
        <v>48</v>
      </c>
      <c r="C135" s="17" t="s">
        <v>47</v>
      </c>
      <c r="D135" s="16">
        <f>SUM([1]Önkormányzati!$R$191)</f>
        <v>0</v>
      </c>
      <c r="E135" s="16">
        <f>SUM([2]Önkormányzati!$R$191)</f>
        <v>0</v>
      </c>
      <c r="F135" s="16">
        <f>SUM([1]Önkormányzati!$R$191)</f>
        <v>0</v>
      </c>
    </row>
    <row r="136" spans="1:6" ht="12" customHeight="1" x14ac:dyDescent="0.25">
      <c r="A136" s="10" t="s">
        <v>46</v>
      </c>
      <c r="B136" s="18" t="s">
        <v>45</v>
      </c>
      <c r="C136" s="17" t="s">
        <v>44</v>
      </c>
      <c r="D136" s="16">
        <f>SUM([1]Önkormányzati!$R$193)</f>
        <v>0</v>
      </c>
      <c r="E136" s="16">
        <f>SUM([2]Önkormányzati!$R$193)</f>
        <v>0</v>
      </c>
      <c r="F136" s="16">
        <f>SUM([1]Önkormányzati!$R$193)</f>
        <v>0</v>
      </c>
    </row>
    <row r="137" spans="1:6" ht="12" customHeight="1" thickBot="1" x14ac:dyDescent="0.3">
      <c r="A137" s="10" t="s">
        <v>43</v>
      </c>
      <c r="B137" s="22" t="s">
        <v>42</v>
      </c>
      <c r="C137" s="21" t="s">
        <v>41</v>
      </c>
      <c r="D137" s="16">
        <f>SUM([1]Önkormányzati!$R$194)</f>
        <v>0</v>
      </c>
      <c r="E137" s="16">
        <f>SUM([2]Önkormányzati!$R$194)</f>
        <v>0</v>
      </c>
      <c r="F137" s="16">
        <f>SUM([1]Önkormányzati!$R$194)</f>
        <v>0</v>
      </c>
    </row>
    <row r="138" spans="1:6" ht="12" customHeight="1" thickBot="1" x14ac:dyDescent="0.3">
      <c r="A138" s="10" t="s">
        <v>40</v>
      </c>
      <c r="B138" s="15" t="s">
        <v>39</v>
      </c>
      <c r="C138" s="14" t="s">
        <v>38</v>
      </c>
      <c r="D138" s="23">
        <f>SUM(D139:D143)</f>
        <v>31809186</v>
      </c>
      <c r="E138" s="23">
        <f>SUM(E139:E143)</f>
        <v>31809186</v>
      </c>
      <c r="F138" s="23">
        <f>SUM(F139:F143)</f>
        <v>22553307</v>
      </c>
    </row>
    <row r="139" spans="1:6" ht="12" customHeight="1" x14ac:dyDescent="0.25">
      <c r="A139" s="10" t="s">
        <v>37</v>
      </c>
      <c r="B139" s="18" t="s">
        <v>36</v>
      </c>
      <c r="C139" s="17" t="s">
        <v>35</v>
      </c>
      <c r="D139" s="16">
        <f>SUM([1]Önkormányzati!$R$195)</f>
        <v>0</v>
      </c>
      <c r="E139" s="16">
        <f>SUM([2]Önkormányzati!$R$195)</f>
        <v>0</v>
      </c>
      <c r="F139" s="16">
        <f>SUM([1]Önkormányzati!$R$195)</f>
        <v>0</v>
      </c>
    </row>
    <row r="140" spans="1:6" ht="12" customHeight="1" x14ac:dyDescent="0.25">
      <c r="A140" s="10" t="s">
        <v>34</v>
      </c>
      <c r="B140" s="18" t="s">
        <v>33</v>
      </c>
      <c r="C140" s="17" t="s">
        <v>32</v>
      </c>
      <c r="D140" s="16">
        <f>SUM([1]Önkormányzati!$R$196)</f>
        <v>2408911</v>
      </c>
      <c r="E140" s="16">
        <f>SUM([2]Önkormányzati!$R$196)</f>
        <v>2408911</v>
      </c>
      <c r="F140" s="16">
        <f>SUM([1]Önkormányzati!$R$196)</f>
        <v>2408911</v>
      </c>
    </row>
    <row r="141" spans="1:6" ht="12" customHeight="1" x14ac:dyDescent="0.25">
      <c r="A141" s="10" t="s">
        <v>31</v>
      </c>
      <c r="B141" s="18" t="s">
        <v>30</v>
      </c>
      <c r="C141" s="17" t="s">
        <v>29</v>
      </c>
      <c r="D141" s="16">
        <f>SUM([1]Önkormányzati!$R$197)</f>
        <v>29400275</v>
      </c>
      <c r="E141" s="16">
        <f>SUM([2]Önkormányzati!$R$197)</f>
        <v>29400275</v>
      </c>
      <c r="F141" s="16">
        <v>20144396</v>
      </c>
    </row>
    <row r="142" spans="1:6" ht="12" customHeight="1" x14ac:dyDescent="0.25">
      <c r="A142" s="10" t="s">
        <v>28</v>
      </c>
      <c r="B142" s="18" t="s">
        <v>27</v>
      </c>
      <c r="C142" s="17" t="s">
        <v>26</v>
      </c>
      <c r="D142" s="16">
        <f>SUM([1]Önkormányzati!$R$198)</f>
        <v>0</v>
      </c>
      <c r="E142" s="16">
        <f>SUM([2]Önkormányzati!$R$198)</f>
        <v>0</v>
      </c>
      <c r="F142" s="16">
        <f>SUM([1]Önkormányzati!$R$198)</f>
        <v>0</v>
      </c>
    </row>
    <row r="143" spans="1:6" ht="12" customHeight="1" thickBot="1" x14ac:dyDescent="0.3">
      <c r="A143" s="10" t="s">
        <v>25</v>
      </c>
      <c r="B143" s="22" t="s">
        <v>24</v>
      </c>
      <c r="C143" s="21" t="s">
        <v>23</v>
      </c>
      <c r="D143" s="16">
        <f>SUM([1]Önkormányzati!$R$199)</f>
        <v>0</v>
      </c>
      <c r="E143" s="16">
        <f>SUM([2]Önkormányzati!$R$199)</f>
        <v>0</v>
      </c>
      <c r="F143" s="16">
        <f>SUM([1]Önkormányzati!$R$199)</f>
        <v>0</v>
      </c>
    </row>
    <row r="144" spans="1:6" ht="15" customHeight="1" thickBot="1" x14ac:dyDescent="0.3">
      <c r="A144" s="10" t="s">
        <v>22</v>
      </c>
      <c r="B144" s="15" t="s">
        <v>21</v>
      </c>
      <c r="C144" s="14" t="s">
        <v>20</v>
      </c>
      <c r="D144" s="20">
        <f>SUM(D145:D148)</f>
        <v>0</v>
      </c>
      <c r="E144" s="20">
        <f>SUM(E145:E148)</f>
        <v>0</v>
      </c>
      <c r="F144" s="20">
        <f>SUM(F145:F148)</f>
        <v>0</v>
      </c>
    </row>
    <row r="145" spans="1:6" s="19" customFormat="1" ht="12.95" customHeight="1" x14ac:dyDescent="0.25">
      <c r="A145" s="10" t="s">
        <v>19</v>
      </c>
      <c r="B145" s="18" t="s">
        <v>18</v>
      </c>
      <c r="C145" s="17" t="s">
        <v>17</v>
      </c>
      <c r="D145" s="16">
        <f>SUM([1]Önkormányzati!$R$202)</f>
        <v>0</v>
      </c>
      <c r="E145" s="16">
        <f>SUM([2]Önkormányzati!$R$202)</f>
        <v>0</v>
      </c>
      <c r="F145" s="16">
        <f>SUM([1]Önkormányzati!$R$202)</f>
        <v>0</v>
      </c>
    </row>
    <row r="146" spans="1:6" ht="12.75" customHeight="1" x14ac:dyDescent="0.25">
      <c r="A146" s="10" t="s">
        <v>16</v>
      </c>
      <c r="B146" s="18" t="s">
        <v>15</v>
      </c>
      <c r="C146" s="17" t="s">
        <v>14</v>
      </c>
      <c r="D146" s="16">
        <f>SUM([1]Önkormányzati!$R$203)</f>
        <v>0</v>
      </c>
      <c r="E146" s="16">
        <f>SUM([2]Önkormányzati!$R$203)</f>
        <v>0</v>
      </c>
      <c r="F146" s="16">
        <f>SUM([1]Önkormányzati!$R$203)</f>
        <v>0</v>
      </c>
    </row>
    <row r="147" spans="1:6" ht="12.75" customHeight="1" x14ac:dyDescent="0.25">
      <c r="A147" s="10" t="s">
        <v>13</v>
      </c>
      <c r="B147" s="18" t="s">
        <v>12</v>
      </c>
      <c r="C147" s="17" t="s">
        <v>11</v>
      </c>
      <c r="D147" s="16">
        <f>SUM([1]Önkormányzati!$R$204)</f>
        <v>0</v>
      </c>
      <c r="E147" s="16">
        <f>SUM([2]Önkormányzati!$R$204)</f>
        <v>0</v>
      </c>
      <c r="F147" s="16">
        <f>SUM([1]Önkormányzati!$R$204)</f>
        <v>0</v>
      </c>
    </row>
    <row r="148" spans="1:6" ht="12.75" customHeight="1" thickBot="1" x14ac:dyDescent="0.3">
      <c r="A148" s="10" t="s">
        <v>10</v>
      </c>
      <c r="B148" s="18" t="s">
        <v>9</v>
      </c>
      <c r="C148" s="17" t="s">
        <v>8</v>
      </c>
      <c r="D148" s="16">
        <f>SUM([1]Önkormányzati!$R$205)</f>
        <v>0</v>
      </c>
      <c r="E148" s="16">
        <f>SUM([2]Önkormányzati!$R$205)</f>
        <v>0</v>
      </c>
      <c r="F148" s="16">
        <f>SUM([1]Önkormányzati!$R$205)</f>
        <v>0</v>
      </c>
    </row>
    <row r="149" spans="1:6" ht="16.5" thickBot="1" x14ac:dyDescent="0.3">
      <c r="A149" s="10" t="s">
        <v>7</v>
      </c>
      <c r="B149" s="15" t="s">
        <v>6</v>
      </c>
      <c r="C149" s="14" t="s">
        <v>5</v>
      </c>
      <c r="D149" s="11">
        <f>SUM(D129+D133+D138+D144)</f>
        <v>31809186</v>
      </c>
      <c r="E149" s="11">
        <f>SUM(E129+E133+E138+E144)</f>
        <v>31809186</v>
      </c>
      <c r="F149" s="11">
        <f>SUM(F129+F133+F138+F144)</f>
        <v>22553307</v>
      </c>
    </row>
    <row r="150" spans="1:6" ht="16.5" thickBot="1" x14ac:dyDescent="0.3">
      <c r="A150" s="10" t="s">
        <v>4</v>
      </c>
      <c r="B150" s="13" t="s">
        <v>3</v>
      </c>
      <c r="C150" s="12" t="s">
        <v>2</v>
      </c>
      <c r="D150" s="11">
        <f>SUM(D128+D149)</f>
        <v>295391366.00800002</v>
      </c>
      <c r="E150" s="11">
        <f>SUM(E128+E149)</f>
        <v>339657216</v>
      </c>
      <c r="F150" s="11">
        <f>SUM(F128+F149)</f>
        <v>169757505</v>
      </c>
    </row>
    <row r="151" spans="1:6" x14ac:dyDescent="0.25">
      <c r="A151" s="10"/>
      <c r="B151" s="9"/>
      <c r="C151" s="8"/>
      <c r="D151" s="7"/>
      <c r="E151" s="7"/>
      <c r="F151" s="7"/>
    </row>
    <row r="152" spans="1:6" ht="16.5" thickBot="1" x14ac:dyDescent="0.3">
      <c r="A152" s="10"/>
      <c r="B152" s="9"/>
      <c r="C152" s="8"/>
      <c r="D152" s="7"/>
      <c r="E152" s="7"/>
      <c r="F152" s="7"/>
    </row>
    <row r="153" spans="1:6" ht="18.75" customHeight="1" thickBot="1" x14ac:dyDescent="0.3">
      <c r="B153" s="5" t="s">
        <v>1</v>
      </c>
      <c r="C153" s="4"/>
      <c r="D153" s="3">
        <v>4</v>
      </c>
      <c r="E153" s="3">
        <v>4</v>
      </c>
      <c r="F153" s="6">
        <v>4</v>
      </c>
    </row>
    <row r="154" spans="1:6" ht="13.5" customHeight="1" thickBot="1" x14ac:dyDescent="0.3">
      <c r="B154" s="5" t="s">
        <v>0</v>
      </c>
      <c r="C154" s="4"/>
      <c r="D154" s="3">
        <v>5</v>
      </c>
      <c r="E154" s="3">
        <v>5</v>
      </c>
      <c r="F154" s="3">
        <v>5</v>
      </c>
    </row>
    <row r="157" spans="1:6" ht="7.5" customHeight="1" x14ac:dyDescent="0.25"/>
    <row r="159" spans="1:6" ht="12.75" customHeight="1" x14ac:dyDescent="0.25"/>
    <row r="160" spans="1:6" ht="12.75" customHeight="1" x14ac:dyDescent="0.25"/>
    <row r="161" spans="1:1" ht="12.75" customHeight="1" x14ac:dyDescent="0.25"/>
    <row r="162" spans="1:1" ht="12.75" customHeight="1" x14ac:dyDescent="0.25"/>
    <row r="163" spans="1:1" ht="12.75" customHeight="1" x14ac:dyDescent="0.25"/>
    <row r="164" spans="1:1" ht="12.75" customHeight="1" x14ac:dyDescent="0.25"/>
    <row r="165" spans="1:1" ht="12.75" customHeight="1" x14ac:dyDescent="0.25"/>
    <row r="166" spans="1:1" s="2" customFormat="1" ht="12.75" customHeight="1" x14ac:dyDescent="0.25">
      <c r="A166" s="1"/>
    </row>
  </sheetData>
  <mergeCells count="7">
    <mergeCell ref="B94:F94"/>
    <mergeCell ref="C90:F90"/>
    <mergeCell ref="C1:F1"/>
    <mergeCell ref="C2:F2"/>
    <mergeCell ref="B6:F6"/>
    <mergeCell ref="D3:F3"/>
    <mergeCell ref="C91:F91"/>
  </mergeCells>
  <printOptions horizontalCentered="1"/>
  <pageMargins left="0.59055118110236227" right="0.59055118110236227" top="0.82677165354330717" bottom="0.86614173228346458" header="0.51181102362204722" footer="0.51181102362204722"/>
  <pageSetup paperSize="9" scale="95" orientation="portrait" r:id="rId1"/>
  <headerFooter alignWithMargins="0">
    <oddHeader xml:space="preserve">&amp;C&amp;"Times New Roman CE,Félkövér"&amp;12
</oddHeader>
  </headerFooter>
  <rowBreaks count="3" manualBreakCount="3">
    <brk id="51" max="16383" man="1"/>
    <brk id="89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2021-05-20T14:27:30Z</dcterms:created>
  <dcterms:modified xsi:type="dcterms:W3CDTF">2021-05-20T14:27:50Z</dcterms:modified>
</cp:coreProperties>
</file>