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9360" windowHeight="4395" tabRatio="632" activeTab="15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-4.1 Finanszír. bevét.  " sheetId="91" r:id="rId7"/>
    <sheet name="5. Önkorm. műk. bev." sheetId="54" r:id="rId8"/>
    <sheet name="6. Önk.felh.bev." sheetId="92" r:id="rId9"/>
    <sheet name="7. Kv.-i szerv műk. bev.IO" sheetId="96" r:id="rId10"/>
    <sheet name="8. Kiad. mindössz." sheetId="98" r:id="rId11"/>
    <sheet name="9.-9.5. mell." sheetId="80" r:id="rId12"/>
    <sheet name="10. Kiad. mindössz. köt.-önként" sheetId="99" r:id="rId13"/>
    <sheet name="11. IO. kiad. össz. " sheetId="100" r:id="rId14"/>
    <sheet name="12.1-12.3 IO.kiad. Köt-önk-áll." sheetId="101" r:id="rId15"/>
    <sheet name="13.-15. mell." sheetId="103" r:id="rId16"/>
    <sheet name="Munka1" sheetId="89" r:id="rId17"/>
  </sheets>
  <calcPr calcId="144525"/>
</workbook>
</file>

<file path=xl/calcChain.xml><?xml version="1.0" encoding="utf-8"?>
<calcChain xmlns="http://schemas.openxmlformats.org/spreadsheetml/2006/main">
  <c r="C59" i="99" l="1"/>
  <c r="B41" i="99"/>
  <c r="B36" i="99"/>
  <c r="C17" i="99"/>
  <c r="E28" i="103"/>
  <c r="E29" i="103"/>
  <c r="E30" i="103"/>
  <c r="E31" i="103"/>
  <c r="E27" i="103"/>
  <c r="E9" i="103"/>
  <c r="E10" i="103"/>
  <c r="E7" i="80"/>
  <c r="H29" i="96"/>
  <c r="G30" i="96"/>
  <c r="F30" i="96"/>
  <c r="B48" i="4"/>
  <c r="E8" i="103"/>
  <c r="E7" i="103"/>
  <c r="E45" i="4"/>
  <c r="E46" i="4"/>
  <c r="E47" i="4"/>
  <c r="F18" i="96" l="1"/>
  <c r="G18" i="96"/>
  <c r="G37" i="96" s="1"/>
  <c r="E18" i="96"/>
  <c r="C36" i="81"/>
  <c r="D36" i="81"/>
  <c r="B36" i="81"/>
  <c r="E13" i="81"/>
  <c r="E9" i="81"/>
  <c r="C48" i="4"/>
  <c r="D48" i="4"/>
  <c r="E6" i="80"/>
  <c r="E5" i="80"/>
  <c r="C62" i="99"/>
  <c r="E43" i="4"/>
  <c r="E44" i="4"/>
  <c r="E42" i="4"/>
  <c r="F37" i="96"/>
  <c r="D37" i="103"/>
  <c r="C37" i="103"/>
  <c r="B37" i="103"/>
  <c r="E37" i="103"/>
  <c r="D18" i="103"/>
  <c r="C18" i="103"/>
  <c r="B18" i="103"/>
  <c r="E13" i="103"/>
  <c r="E12" i="103"/>
  <c r="E18" i="103" s="1"/>
  <c r="C19" i="101"/>
  <c r="D19" i="101"/>
  <c r="C14" i="101"/>
  <c r="D14" i="101"/>
  <c r="E11" i="101"/>
  <c r="E10" i="101"/>
  <c r="E9" i="101"/>
  <c r="B19" i="101"/>
  <c r="B14" i="101"/>
  <c r="E13" i="100"/>
  <c r="E14" i="100"/>
  <c r="E22" i="100"/>
  <c r="E12" i="100"/>
  <c r="D25" i="100"/>
  <c r="D20" i="100"/>
  <c r="C25" i="100"/>
  <c r="C20" i="100"/>
  <c r="E25" i="100" l="1"/>
  <c r="E14" i="101"/>
  <c r="E48" i="4"/>
  <c r="E20" i="100"/>
  <c r="C26" i="100"/>
  <c r="D26" i="100" l="1"/>
  <c r="E26" i="100" s="1"/>
  <c r="B25" i="100"/>
  <c r="B20" i="100"/>
  <c r="E41" i="99"/>
  <c r="E62" i="99"/>
  <c r="C63" i="99"/>
  <c r="E63" i="99" s="1"/>
  <c r="E61" i="99"/>
  <c r="E60" i="99"/>
  <c r="E59" i="99"/>
  <c r="E40" i="99"/>
  <c r="E39" i="99"/>
  <c r="E38" i="99"/>
  <c r="E37" i="99"/>
  <c r="E36" i="99"/>
  <c r="E35" i="99"/>
  <c r="E34" i="99"/>
  <c r="E33" i="99"/>
  <c r="E32" i="99"/>
  <c r="E31" i="99"/>
  <c r="E30" i="99"/>
  <c r="E29" i="99"/>
  <c r="D21" i="99"/>
  <c r="C20" i="99"/>
  <c r="C21" i="99" s="1"/>
  <c r="B20" i="99"/>
  <c r="E19" i="99"/>
  <c r="E18" i="99"/>
  <c r="E17" i="99"/>
  <c r="E16" i="99"/>
  <c r="B15" i="99"/>
  <c r="E15" i="99" s="1"/>
  <c r="E14" i="99"/>
  <c r="E13" i="99"/>
  <c r="E12" i="99"/>
  <c r="E11" i="99"/>
  <c r="E10" i="99"/>
  <c r="E9" i="99"/>
  <c r="E8" i="99"/>
  <c r="E8" i="98"/>
  <c r="E9" i="98"/>
  <c r="E10" i="98"/>
  <c r="E11" i="98"/>
  <c r="E17" i="98"/>
  <c r="E18" i="98"/>
  <c r="E28" i="98"/>
  <c r="E7" i="98"/>
  <c r="C15" i="98"/>
  <c r="C32" i="98"/>
  <c r="D32" i="98"/>
  <c r="B32" i="98"/>
  <c r="D20" i="98"/>
  <c r="C20" i="98"/>
  <c r="B20" i="98"/>
  <c r="D15" i="98"/>
  <c r="B15" i="98"/>
  <c r="H23" i="96"/>
  <c r="H30" i="96"/>
  <c r="H37" i="96"/>
  <c r="H21" i="96"/>
  <c r="E30" i="96"/>
  <c r="E37" i="96" s="1"/>
  <c r="G24" i="92"/>
  <c r="F17" i="92"/>
  <c r="F31" i="92" s="1"/>
  <c r="H17" i="92"/>
  <c r="H31" i="92" s="1"/>
  <c r="G17" i="92"/>
  <c r="E17" i="92"/>
  <c r="E31" i="92" s="1"/>
  <c r="H25" i="54"/>
  <c r="H26" i="54"/>
  <c r="E34" i="54"/>
  <c r="E20" i="54"/>
  <c r="H11" i="54"/>
  <c r="H13" i="54"/>
  <c r="H19" i="54"/>
  <c r="H22" i="54"/>
  <c r="H9" i="54"/>
  <c r="E35" i="91"/>
  <c r="D35" i="91"/>
  <c r="C35" i="91"/>
  <c r="B35" i="91"/>
  <c r="I32" i="91"/>
  <c r="I31" i="91"/>
  <c r="I30" i="91"/>
  <c r="I29" i="91"/>
  <c r="D17" i="91"/>
  <c r="C17" i="91"/>
  <c r="B17" i="91"/>
  <c r="E14" i="91"/>
  <c r="E13" i="91"/>
  <c r="E12" i="91"/>
  <c r="E11" i="91"/>
  <c r="H18" i="52"/>
  <c r="G31" i="92" l="1"/>
  <c r="E41" i="54"/>
  <c r="I35" i="91"/>
  <c r="E17" i="91"/>
  <c r="B26" i="100"/>
  <c r="E32" i="98"/>
  <c r="E20" i="98"/>
  <c r="E15" i="98"/>
  <c r="B21" i="99"/>
  <c r="E20" i="99"/>
  <c r="E21" i="99" s="1"/>
  <c r="B42" i="99"/>
  <c r="E42" i="99" s="1"/>
  <c r="D22" i="98"/>
  <c r="D34" i="98" s="1"/>
  <c r="C22" i="98"/>
  <c r="B22" i="98"/>
  <c r="B34" i="98" s="1"/>
  <c r="E13" i="20"/>
  <c r="C34" i="98" l="1"/>
  <c r="E34" i="98" s="1"/>
  <c r="E22" i="98"/>
  <c r="E22" i="53"/>
  <c r="E17" i="53"/>
  <c r="B10" i="69"/>
  <c r="E33" i="81"/>
  <c r="G27" i="20"/>
  <c r="H27" i="20"/>
  <c r="F27" i="20"/>
  <c r="C11" i="80"/>
  <c r="D11" i="80"/>
  <c r="E8" i="80"/>
  <c r="B11" i="80"/>
  <c r="E19" i="52"/>
  <c r="E33" i="52"/>
  <c r="I17" i="53"/>
  <c r="I22" i="53"/>
  <c r="D17" i="53"/>
  <c r="D22" i="53"/>
  <c r="F21" i="20"/>
  <c r="G21" i="20"/>
  <c r="J17" i="53"/>
  <c r="J22" i="53"/>
  <c r="K17" i="53"/>
  <c r="K22" i="53"/>
  <c r="F17" i="53"/>
  <c r="F22" i="53"/>
  <c r="G19" i="52"/>
  <c r="G33" i="52"/>
  <c r="F19" i="52"/>
  <c r="F33" i="52"/>
  <c r="H27" i="52"/>
  <c r="H25" i="52"/>
  <c r="H24" i="52"/>
  <c r="H21" i="52"/>
  <c r="F20" i="54"/>
  <c r="G20" i="54"/>
  <c r="F34" i="54"/>
  <c r="G34" i="54"/>
  <c r="D43" i="69"/>
  <c r="C43" i="69"/>
  <c r="E20" i="81"/>
  <c r="F13" i="20"/>
  <c r="G13" i="20"/>
  <c r="H10" i="52"/>
  <c r="H12" i="52"/>
  <c r="H8" i="52"/>
  <c r="C58" i="80"/>
  <c r="D58" i="80"/>
  <c r="B58" i="80"/>
  <c r="C39" i="80"/>
  <c r="D39" i="80"/>
  <c r="B39" i="80"/>
  <c r="H21" i="20"/>
  <c r="E21" i="20"/>
  <c r="B12" i="4"/>
  <c r="H17" i="52"/>
  <c r="H16" i="52"/>
  <c r="H15" i="52"/>
  <c r="F41" i="54" l="1"/>
  <c r="E43" i="69"/>
  <c r="E40" i="52"/>
  <c r="E51" i="52" s="1"/>
  <c r="H20" i="54"/>
  <c r="G41" i="54"/>
  <c r="H41" i="54" s="1"/>
  <c r="H34" i="54"/>
  <c r="E24" i="53"/>
  <c r="E29" i="53" s="1"/>
  <c r="I24" i="53"/>
  <c r="I29" i="53" s="1"/>
  <c r="F40" i="52"/>
  <c r="F51" i="52" s="1"/>
  <c r="G40" i="52"/>
  <c r="G51" i="52" s="1"/>
  <c r="E11" i="80"/>
  <c r="F29" i="20"/>
  <c r="G29" i="20"/>
  <c r="E29" i="20"/>
  <c r="H19" i="52"/>
  <c r="F24" i="53"/>
  <c r="F29" i="53" s="1"/>
  <c r="K24" i="53"/>
  <c r="K29" i="53" s="1"/>
  <c r="J24" i="53"/>
  <c r="J29" i="53" s="1"/>
  <c r="D24" i="53"/>
  <c r="D29" i="53" s="1"/>
  <c r="H33" i="52"/>
  <c r="E36" i="81"/>
  <c r="E39" i="80"/>
  <c r="H40" i="52" l="1"/>
  <c r="H51" i="52"/>
</calcChain>
</file>

<file path=xl/sharedStrings.xml><?xml version="1.0" encoding="utf-8"?>
<sst xmlns="http://schemas.openxmlformats.org/spreadsheetml/2006/main" count="710" uniqueCount="314">
  <si>
    <t xml:space="preserve">  BEVÉTELEK JOGCÍMEI</t>
  </si>
  <si>
    <t>Önkormányzat</t>
  </si>
  <si>
    <t xml:space="preserve">Önkormányzat </t>
  </si>
  <si>
    <t>Összesen</t>
  </si>
  <si>
    <t>Beruházási feladat</t>
  </si>
  <si>
    <t xml:space="preserve">KIADÁSOK JOGCÍMEI </t>
  </si>
  <si>
    <t xml:space="preserve">Összesen </t>
  </si>
  <si>
    <t xml:space="preserve">Mindösszesen </t>
  </si>
  <si>
    <t xml:space="preserve">Megnevezés </t>
  </si>
  <si>
    <t xml:space="preserve">Kv.-i szervek összesen </t>
  </si>
  <si>
    <t>Mindösszesen</t>
  </si>
  <si>
    <t>Előirányzat</t>
  </si>
  <si>
    <t xml:space="preserve">Bevétel </t>
  </si>
  <si>
    <t>Kiadás</t>
  </si>
  <si>
    <t xml:space="preserve">Önként vállalt feladatok </t>
  </si>
  <si>
    <t xml:space="preserve">MINDÖSSZESEN </t>
  </si>
  <si>
    <t xml:space="preserve">ÖNKORMÁNYZAT </t>
  </si>
  <si>
    <t xml:space="preserve">Költségvetési szervek </t>
  </si>
  <si>
    <t>Kötelező feladatok</t>
  </si>
  <si>
    <t>Kv.-i szervek</t>
  </si>
  <si>
    <t>Felújítási feladat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</si>
  <si>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</si>
  <si>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</si>
  <si>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</si>
  <si>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</si>
  <si>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</si>
  <si>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</si>
  <si>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</si>
  <si>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</si>
  <si>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</si>
  <si>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</si>
  <si>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</si>
  <si>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</si>
  <si>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</si>
  <si>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</si>
  <si>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</si>
  <si>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</si>
  <si>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</si>
  <si>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</si>
  <si>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</si>
  <si>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</si>
  <si>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</si>
  <si>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K6. Beruházások </t>
  </si>
  <si>
    <t xml:space="preserve">K7. Felújítások </t>
  </si>
  <si>
    <t xml:space="preserve">K8. Egyéb felhalmozási célú kiadások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</si>
  <si>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</si>
  <si>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</si>
  <si>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</si>
  <si>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</si>
  <si>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</si>
  <si>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</si>
  <si>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</si>
  <si>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</si>
  <si>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</si>
  <si>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</si>
  <si>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</si>
  <si>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</si>
  <si>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</si>
  <si>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</si>
  <si>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</si>
  <si>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</si>
  <si>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</si>
  <si>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</si>
  <si>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</si>
  <si>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</si>
  <si>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</si>
  <si>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</si>
  <si>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</si>
  <si>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</si>
  <si>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</si>
  <si>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</si>
  <si>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</si>
  <si>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</si>
  <si>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</si>
  <si>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</si>
  <si>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</si>
  <si>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</si>
  <si>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</si>
  <si>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</si>
  <si>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</si>
  <si>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</si>
  <si>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</si>
  <si>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</si>
  <si>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</si>
  <si>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</si>
  <si>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</si>
  <si>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</si>
  <si>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</si>
  <si>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</si>
  <si>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</si>
  <si>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</si>
  <si>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</si>
  <si>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</si>
  <si>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</si>
  <si>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</si>
  <si>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</si>
  <si>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</si>
  <si>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</si>
  <si>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</si>
  <si>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B1. Működési célú támogatások államázt.-on belülről összesen </t>
  </si>
  <si>
    <t>FELHALMOZÁSI KÖLTSÉGVETÉSI BEVÉTELEK ÖSSZESEN (B2.+B5.+B7.)</t>
  </si>
  <si>
    <t>1. melléklet</t>
  </si>
  <si>
    <t xml:space="preserve">                  3. melléklet</t>
  </si>
  <si>
    <t>2. melléklet</t>
  </si>
  <si>
    <t>4. melléklet</t>
  </si>
  <si>
    <t>Költségvetési szerv megnevezése: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</si>
  <si>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</si>
  <si>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</si>
  <si>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</si>
  <si>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</si>
  <si>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</si>
  <si>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</si>
  <si>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</si>
  <si>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</si>
  <si>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</si>
  <si>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</si>
  <si>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</si>
  <si>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</si>
  <si>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</si>
  <si>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</si>
  <si>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</si>
  <si>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</si>
  <si>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</si>
  <si>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</si>
  <si>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</si>
  <si>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</si>
  <si>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</si>
  <si>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</si>
  <si>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</si>
  <si>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</si>
  <si>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</si>
  <si>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</si>
  <si>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</si>
  <si>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</si>
  <si>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K8. Egyéb felhalmozási kiadások </t>
  </si>
  <si>
    <t>xx</t>
  </si>
  <si>
    <t xml:space="preserve">  11. melléklet</t>
  </si>
  <si>
    <t xml:space="preserve">  12.1. melléklet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</si>
  <si>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</si>
  <si>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</si>
  <si>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</si>
  <si>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</si>
  <si>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</si>
  <si>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</si>
  <si>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</si>
  <si>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</si>
  <si>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</si>
  <si>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</si>
  <si>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</si>
  <si>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</si>
  <si>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>15.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</si>
  <si>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</si>
  <si>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</si>
  <si>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</si>
  <si>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</si>
  <si>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</si>
  <si>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</si>
  <si>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</si>
  <si>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</si>
  <si>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</si>
  <si>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</si>
  <si>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</si>
  <si>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</si>
  <si>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</si>
  <si>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</si>
  <si>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</si>
  <si>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</si>
  <si>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</si>
  <si>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</si>
  <si>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</si>
  <si>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</si>
  <si>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</si>
  <si>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 xml:space="preserve">Polgármesteri Hivatal </t>
  </si>
  <si>
    <t xml:space="preserve">B36. Egyéb közhatalmi bevételek </t>
  </si>
  <si>
    <t>eredeti ei</t>
  </si>
  <si>
    <t>módosított ei</t>
  </si>
  <si>
    <t>teljesített</t>
  </si>
  <si>
    <t>teljesítés %-a</t>
  </si>
  <si>
    <t>teljesítés</t>
  </si>
  <si>
    <t>eredeti</t>
  </si>
  <si>
    <t>módosított</t>
  </si>
  <si>
    <t>Teljeítés %-a</t>
  </si>
  <si>
    <t>Kötelező feladatok (ÖNK)</t>
  </si>
  <si>
    <t>teljsítés</t>
  </si>
  <si>
    <t>Teljesítés %-a</t>
  </si>
  <si>
    <t>B115. Működési célú központosított előirányzatok teljesítése</t>
  </si>
  <si>
    <t>Önkormányzat és Intézmények</t>
  </si>
  <si>
    <t>Közfoglalkoztatás támogatása</t>
  </si>
  <si>
    <t>f) egyéb bírság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</si>
  <si>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</si>
  <si>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</si>
  <si>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</si>
  <si>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</si>
  <si>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</si>
  <si>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</si>
  <si>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</si>
  <si>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</si>
  <si>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</si>
  <si>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</si>
  <si>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</si>
  <si>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</si>
  <si>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</si>
  <si>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 xml:space="preserve">                Ft-ban </t>
  </si>
  <si>
    <t xml:space="preserve"> Ft-ban </t>
  </si>
  <si>
    <t xml:space="preserve">Ft-ban </t>
  </si>
  <si>
    <t>MŰKÖDÉSI BEVÉTELEK ÖSSZESEN</t>
  </si>
  <si>
    <t xml:space="preserve">         Ft-ban</t>
  </si>
  <si>
    <t>KÖLTSÉGVETÉS MÉRLEGE</t>
  </si>
  <si>
    <t xml:space="preserve">Önkorm.-i Hivatal </t>
  </si>
  <si>
    <t xml:space="preserve">B811. Hitel-, és kölcsönfelvétel pénzügyi vállalkozástól  </t>
  </si>
  <si>
    <t>B8131. Előző évi költségvetési maradvány igénybevétele</t>
  </si>
  <si>
    <t>B817. Lekötött bankbetétek megszüntetése</t>
  </si>
  <si>
    <t xml:space="preserve">B819. Tulajdonosi kölcsönök bevételei </t>
  </si>
  <si>
    <t xml:space="preserve">B8. Finanszírozási bevételek összesen </t>
  </si>
  <si>
    <t xml:space="preserve">4.1. melléklet </t>
  </si>
  <si>
    <t xml:space="preserve">KÖLTSÉGVETÉSI SZERVENKÉNT </t>
  </si>
  <si>
    <t xml:space="preserve">Költségvetési szerv </t>
  </si>
  <si>
    <t>5. melléklet</t>
  </si>
  <si>
    <t xml:space="preserve">                  6. melléklet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</si>
  <si>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</si>
  <si>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</si>
  <si>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Kötelező és Önként vállalt feladatok </t>
  </si>
  <si>
    <t>7. melléklet</t>
  </si>
  <si>
    <t xml:space="preserve">Államigazg.-i feladatok </t>
  </si>
  <si>
    <t xml:space="preserve">B405.Ellátási díjak </t>
  </si>
  <si>
    <t xml:space="preserve">B408. Kamatbevételek és más nyereségjellegű bevételek </t>
  </si>
  <si>
    <t xml:space="preserve">B410. Biztosító által fizetett kártérítés </t>
  </si>
  <si>
    <t xml:space="preserve">B411. Egyéb működési bevételek 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</si>
  <si>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</si>
  <si>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</si>
  <si>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MŰKÖDÉSI KÖLTSÉGVETÉSI BEVÉTELEK ÖSSZESEN (B1.+B3.+B4.+B6.) </t>
  </si>
  <si>
    <t>9. melléklet</t>
  </si>
  <si>
    <t>A. Működési költségvetési kiadásai összesen</t>
  </si>
  <si>
    <t>B. Felhalmozási költségvetési kiadásai összesen</t>
  </si>
  <si>
    <t xml:space="preserve">KÖLTSÉGVETÉSI KIADÁS MINDÖSZESESEN (A.+B.) </t>
  </si>
  <si>
    <t>K919. Tulajdonosi kölcsönök kiadásai</t>
  </si>
  <si>
    <t>C. Finanszírozási kiadások összesen</t>
  </si>
  <si>
    <t>D. KIADÁS MINDÖSSZESEN (A+B+C)</t>
  </si>
  <si>
    <t>K512. Egyéb működési célú támogatások államháztartáson kívülre</t>
  </si>
  <si>
    <t>MINDÖSSZESEN:</t>
  </si>
  <si>
    <t xml:space="preserve">KÖTELEZŐ FELADATOK </t>
  </si>
  <si>
    <t>A. Működési költségvetési kiadás összesen</t>
  </si>
  <si>
    <t>D. Felhalmozási költségvetési kiadás összesen</t>
  </si>
  <si>
    <t xml:space="preserve">  12.2. melléklet</t>
  </si>
  <si>
    <t xml:space="preserve">ÖNKÉNT VÁLLALT FELADATOK </t>
  </si>
  <si>
    <t>Kötelező és Önként vállalt Feladatok</t>
  </si>
  <si>
    <t>B. Felhalmozási költségvetési kiadás összesen</t>
  </si>
  <si>
    <t xml:space="preserve">ÁLLAMIGAZGATÁSI FELADATOK </t>
  </si>
  <si>
    <t xml:space="preserve">Előirányzat összege </t>
  </si>
  <si>
    <t xml:space="preserve">Kv.-i szerv megnevezése </t>
  </si>
  <si>
    <t>Önkorm.hiv.</t>
  </si>
  <si>
    <t>Tárgyi eszköz beszerzések</t>
  </si>
  <si>
    <t>e) Önk.által beszedett talajterhelési díj</t>
  </si>
  <si>
    <t>Pályázati támogatás (MVH)</t>
  </si>
  <si>
    <t>Idősek Otthona</t>
  </si>
  <si>
    <t>8. melléklet</t>
  </si>
  <si>
    <t>9.1. melléklet</t>
  </si>
  <si>
    <t>9.2.melléklet</t>
  </si>
  <si>
    <t>9.3.. melléklet</t>
  </si>
  <si>
    <t>9.4. melléklet</t>
  </si>
  <si>
    <t>9.5. melléklet</t>
  </si>
  <si>
    <t xml:space="preserve">  10. melléklet</t>
  </si>
  <si>
    <t xml:space="preserve">  12.3. melléklet</t>
  </si>
  <si>
    <t xml:space="preserve">  10.1. melléklet</t>
  </si>
  <si>
    <t xml:space="preserve">  10.2. melléklet</t>
  </si>
  <si>
    <t>13. melléklet</t>
  </si>
  <si>
    <t>14. melléklet</t>
  </si>
  <si>
    <t>Szociális tüzifa</t>
  </si>
  <si>
    <t>Pályázati támogatás energetika</t>
  </si>
  <si>
    <t>Diákmunka támogatás</t>
  </si>
  <si>
    <t>Társulástól átvett pénz</t>
  </si>
  <si>
    <t>Egyéb önk.r.megállapított juttatás</t>
  </si>
  <si>
    <t>TKT utalt</t>
  </si>
  <si>
    <t>Önkormányzatnak utalt</t>
  </si>
  <si>
    <t>2020. év</t>
  </si>
  <si>
    <t xml:space="preserve">     A 2020.évi MŰKÖDÉSI BEVÉTELEK </t>
  </si>
  <si>
    <t>B1131. Települési önk. szociális, gyermekjóléti feladatainak támogatása</t>
  </si>
  <si>
    <t>B1132. Települési önk. gyermekétkeztetési feladatainak támogatása</t>
  </si>
  <si>
    <t>IFA</t>
  </si>
  <si>
    <t>MFP közösségi foglalkoztatás</t>
  </si>
  <si>
    <t>Vállalkozástól átvett pénz</t>
  </si>
  <si>
    <t>Háztartástól átvett</t>
  </si>
  <si>
    <t xml:space="preserve">     A 2020. évi FELHALMOZÁSI BEVÉTELEK </t>
  </si>
  <si>
    <t>109-Közösségi tér felújítás</t>
  </si>
  <si>
    <t>110-MFP közterület eszköz 2020</t>
  </si>
  <si>
    <t>111-MFP játszótér eszköz</t>
  </si>
  <si>
    <t>112-MFP Falubusz</t>
  </si>
  <si>
    <t>113-MFP Faluház</t>
  </si>
  <si>
    <t>116-MFP Temető</t>
  </si>
  <si>
    <t>Közfoglalkoztatás</t>
  </si>
  <si>
    <t xml:space="preserve">     2020. évi FINANSZÍROZÁSI Bevételek</t>
  </si>
  <si>
    <t xml:space="preserve">     2020. évi FINANSZÍROZÁSI BEVÉTELEK</t>
  </si>
  <si>
    <t xml:space="preserve">     A 2020. ÉVI MŰKÖDÉSI KÖLTSÉGVETÉS BEVÉTELI  FELADATONKÉNT</t>
  </si>
  <si>
    <t>A 2020. évi FELHALMOZÁSI KÖLTSÉGVETÉS BEVÉTELI ELŐIRÁNYZATA FELADATONKÉNT</t>
  </si>
  <si>
    <t xml:space="preserve">B65. Egyéb működési céló átvett pénzeszközök </t>
  </si>
  <si>
    <t>A 2020. évi MŰKÖDÉSI KÖLTSÉGVETÉS BEVÉTELE KÖTELEZŐ FELADAT</t>
  </si>
  <si>
    <t xml:space="preserve">A 2020. évi MŰKÖDÉSI ÉS FELHALMOZÁSI KIADÁS MINDÖSSZESEN </t>
  </si>
  <si>
    <t>köztemetés</t>
  </si>
  <si>
    <t>Társulásnak (Tisza Tavi..)</t>
  </si>
  <si>
    <t>Országos Mentőszolgálat</t>
  </si>
  <si>
    <t xml:space="preserve">A 2020. évi MŰKÖDÉSI ÉS FELHALMOZÁSI KÖLTSÉGVETÉS KIADÁSOK </t>
  </si>
  <si>
    <t xml:space="preserve">Az ÖNKORMÁNYZAT 2020. évi MŰKÖDÉSI ÉS FELHALMOZÁSI KÖLTSÉGVETÉS KIADÁSOK </t>
  </si>
  <si>
    <t>Az ÖNKORMÁNYZAT 2020. évi MŰKÖDÉSI ÉS FELHALMOZÁSI KÖLTSÉGVETÉS KIADÁSOK</t>
  </si>
  <si>
    <t>A 2020. évi MŰKÖDÉSI ÉS FELHALMOZÁSI KÖLTSÉGVETÉS KIADÁSOK</t>
  </si>
  <si>
    <t>A 2020 évi MŰKÖDÉSI ÉS FELHALMOZÁSI KÖLTSÉGVETÉS KIADÁSOK</t>
  </si>
  <si>
    <t>MFP Közterület eszközök</t>
  </si>
  <si>
    <t>MFP  Falubusz</t>
  </si>
  <si>
    <t>Energetika pályázat</t>
  </si>
  <si>
    <t>503-Csapadékvíz</t>
  </si>
  <si>
    <t>505-MFP járda</t>
  </si>
  <si>
    <t>506-MFP útfelújítás</t>
  </si>
  <si>
    <t>509-Közösségi tér felújítás</t>
  </si>
  <si>
    <t>513-MFP Faluház</t>
  </si>
  <si>
    <t xml:space="preserve">Teljesítés összege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</si>
</sst>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26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9" fillId="0" borderId="1" xfId="0" applyFont="1" applyFill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10" fillId="2" borderId="1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1" applyFont="1" applyBorder="1" applyAlignment="1">
      <alignment horizontal="right"/>
    </xf>
    <xf numFmtId="9" fontId="9" fillId="0" borderId="1" xfId="1" applyFont="1" applyBorder="1"/>
    <xf numFmtId="9" fontId="10" fillId="0" borderId="1" xfId="1" applyFont="1" applyBorder="1" applyAlignment="1"/>
    <xf numFmtId="9" fontId="10" fillId="0" borderId="1" xfId="1" applyFont="1" applyBorder="1"/>
    <xf numFmtId="9" fontId="10" fillId="2" borderId="1" xfId="1" applyFont="1" applyFill="1" applyBorder="1"/>
    <xf numFmtId="9" fontId="9" fillId="2" borderId="1" xfId="1" applyFont="1" applyFill="1" applyBorder="1"/>
    <xf numFmtId="9" fontId="0" fillId="0" borderId="1" xfId="1" applyFont="1" applyBorder="1"/>
    <xf numFmtId="3" fontId="0" fillId="0" borderId="0" xfId="0" applyNumberFormat="1"/>
    <xf numFmtId="9" fontId="9" fillId="0" borderId="13" xfId="1" applyFont="1" applyBorder="1"/>
    <xf numFmtId="9" fontId="1" fillId="0" borderId="1" xfId="1" applyFont="1" applyBorder="1"/>
    <xf numFmtId="9" fontId="9" fillId="0" borderId="1" xfId="1" applyFont="1" applyBorder="1" applyAlignment="1"/>
    <xf numFmtId="0" fontId="14" fillId="0" borderId="0" xfId="0" applyFont="1"/>
    <xf numFmtId="0" fontId="15" fillId="0" borderId="0" xfId="0" applyFont="1"/>
    <xf numFmtId="9" fontId="16" fillId="0" borderId="1" xfId="1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17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164" fontId="1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164" fontId="9" fillId="0" borderId="2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3" fontId="9" fillId="0" borderId="1" xfId="0" applyNumberFormat="1" applyFont="1" applyBorder="1"/>
    <xf numFmtId="3" fontId="20" fillId="2" borderId="1" xfId="0" applyNumberFormat="1" applyFont="1" applyFill="1" applyBorder="1"/>
    <xf numFmtId="3" fontId="20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/>
    <xf numFmtId="164" fontId="20" fillId="2" borderId="4" xfId="0" applyNumberFormat="1" applyFont="1" applyFill="1" applyBorder="1"/>
    <xf numFmtId="164" fontId="20" fillId="2" borderId="12" xfId="0" applyNumberFormat="1" applyFont="1" applyFill="1" applyBorder="1"/>
    <xf numFmtId="164" fontId="20" fillId="0" borderId="1" xfId="0" applyNumberFormat="1" applyFont="1" applyBorder="1"/>
    <xf numFmtId="164" fontId="20" fillId="0" borderId="6" xfId="0" applyNumberFormat="1" applyFont="1" applyBorder="1"/>
    <xf numFmtId="164" fontId="22" fillId="0" borderId="1" xfId="0" applyNumberFormat="1" applyFont="1" applyBorder="1"/>
    <xf numFmtId="164" fontId="22" fillId="0" borderId="6" xfId="0" applyNumberFormat="1" applyFont="1" applyBorder="1"/>
    <xf numFmtId="164" fontId="22" fillId="0" borderId="3" xfId="0" applyNumberFormat="1" applyFont="1" applyBorder="1"/>
    <xf numFmtId="0" fontId="23" fillId="0" borderId="0" xfId="0" applyFont="1"/>
    <xf numFmtId="0" fontId="22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9" fontId="9" fillId="0" borderId="1" xfId="1" applyFont="1" applyFill="1" applyBorder="1" applyAlignment="1"/>
    <xf numFmtId="0" fontId="1" fillId="0" borderId="1" xfId="0" applyFont="1" applyBorder="1"/>
    <xf numFmtId="0" fontId="1" fillId="0" borderId="1" xfId="0" applyFont="1" applyBorder="1" applyAlignment="1"/>
    <xf numFmtId="3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/>
    </xf>
    <xf numFmtId="16" fontId="9" fillId="0" borderId="1" xfId="0" applyNumberFormat="1" applyFont="1" applyBorder="1" applyAlignment="1">
      <alignment horizontal="center" wrapText="1"/>
    </xf>
    <xf numFmtId="9" fontId="9" fillId="0" borderId="1" xfId="1" applyFont="1" applyBorder="1" applyAlignment="1">
      <alignment horizontal="center"/>
    </xf>
    <xf numFmtId="3" fontId="10" fillId="0" borderId="1" xfId="0" applyNumberFormat="1" applyFont="1" applyBorder="1" applyAlignment="1"/>
    <xf numFmtId="16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9" fillId="0" borderId="1" xfId="0" applyFont="1" applyBorder="1"/>
    <xf numFmtId="164" fontId="13" fillId="0" borderId="1" xfId="0" applyNumberFormat="1" applyFont="1" applyBorder="1" applyAlignment="1"/>
    <xf numFmtId="9" fontId="0" fillId="0" borderId="0" xfId="1" applyFont="1"/>
    <xf numFmtId="0" fontId="0" fillId="0" borderId="1" xfId="0" applyFont="1" applyBorder="1"/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" xfId="0" applyFont="1" applyBorder="1"/>
    <xf numFmtId="164" fontId="1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25" fillId="0" borderId="2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4" xfId="0" applyBorder="1"/>
    <xf numFmtId="0" fontId="1" fillId="0" borderId="0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3:K29"/>
  <sheetViews>
    <sheetView workbookViewId="0">
      <selection activeCell="K27" sqref="K27"/>
    </sheetView>
  </sheetViews>
  <sheetFormatPr defaultRowHeight="12.75" x14ac:dyDescent="0.2"/>
  <cols>
    <col min="3" max="3" width="38" customWidth="1"/>
    <col min="4" max="4" width="12.7109375" style="73" customWidth="1"/>
    <col min="5" max="6" width="12" customWidth="1"/>
    <col min="7" max="7" width="6.5703125" customWidth="1"/>
    <col min="8" max="8" width="47.28515625" customWidth="1"/>
    <col min="9" max="9" width="12.5703125" style="73" bestFit="1" customWidth="1"/>
    <col min="10" max="10" width="11.28515625" customWidth="1"/>
    <col min="11" max="11" width="11.5703125" customWidth="1"/>
  </cols>
  <sheetData>
    <row r="3" spans="1:11" ht="12" customHeight="1" x14ac:dyDescent="0.2">
      <c r="H3" s="4"/>
      <c r="K3" s="5" t="s">
        <v>101</v>
      </c>
    </row>
    <row r="4" spans="1:11" x14ac:dyDescent="0.2">
      <c r="A4" s="202" t="s">
        <v>207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x14ac:dyDescent="0.2">
      <c r="A5" s="202" t="s">
        <v>274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2" customHeight="1" x14ac:dyDescent="0.2">
      <c r="A6" s="201"/>
      <c r="B6" s="201"/>
      <c r="C6" s="201"/>
      <c r="D6" s="74"/>
      <c r="E6" s="29"/>
      <c r="F6" s="29"/>
      <c r="G6" s="201"/>
      <c r="H6" s="201"/>
      <c r="K6" s="27" t="s">
        <v>206</v>
      </c>
    </row>
    <row r="7" spans="1:11" ht="14.25" customHeight="1" x14ac:dyDescent="0.2">
      <c r="A7" s="185" t="s">
        <v>12</v>
      </c>
      <c r="B7" s="203"/>
      <c r="C7" s="203"/>
      <c r="D7" s="203"/>
      <c r="E7" s="203"/>
      <c r="F7" s="186"/>
      <c r="G7" s="185" t="s">
        <v>13</v>
      </c>
      <c r="H7" s="203"/>
      <c r="I7" s="203"/>
      <c r="J7" s="203"/>
      <c r="K7" s="186"/>
    </row>
    <row r="8" spans="1:11" x14ac:dyDescent="0.2">
      <c r="A8" s="190" t="s">
        <v>8</v>
      </c>
      <c r="B8" s="190"/>
      <c r="C8" s="190"/>
      <c r="D8" s="87" t="s">
        <v>174</v>
      </c>
      <c r="E8" s="9" t="s">
        <v>175</v>
      </c>
      <c r="F8" s="87" t="s">
        <v>178</v>
      </c>
      <c r="G8" s="190" t="s">
        <v>8</v>
      </c>
      <c r="H8" s="190"/>
      <c r="I8" s="87" t="s">
        <v>11</v>
      </c>
      <c r="J8" s="9" t="s">
        <v>175</v>
      </c>
      <c r="K8" s="87" t="s">
        <v>178</v>
      </c>
    </row>
    <row r="9" spans="1:11" ht="12" customHeight="1" x14ac:dyDescent="0.2">
      <c r="A9" s="192" t="s">
        <v>21</v>
      </c>
      <c r="B9" s="192"/>
      <c r="C9" s="192"/>
      <c r="D9" s="91">
        <v>60991738</v>
      </c>
      <c r="E9" s="91">
        <v>76334867</v>
      </c>
      <c r="F9" s="91">
        <v>80865539</v>
      </c>
      <c r="G9" s="192" t="s">
        <v>27</v>
      </c>
      <c r="H9" s="192"/>
      <c r="I9" s="91">
        <v>47605000</v>
      </c>
      <c r="J9" s="91">
        <v>57469585</v>
      </c>
      <c r="K9" s="91">
        <v>55631408</v>
      </c>
    </row>
    <row r="10" spans="1:11" ht="12" customHeight="1" x14ac:dyDescent="0.2">
      <c r="A10" s="193" t="s">
        <v>22</v>
      </c>
      <c r="B10" s="194"/>
      <c r="C10" s="195"/>
      <c r="D10" s="91">
        <v>2050000</v>
      </c>
      <c r="E10" s="91">
        <v>2050000</v>
      </c>
      <c r="F10" s="91">
        <v>2033379</v>
      </c>
      <c r="G10" s="196" t="s">
        <v>45</v>
      </c>
      <c r="H10" s="196"/>
      <c r="I10" s="91">
        <v>8411000</v>
      </c>
      <c r="J10" s="91">
        <v>9000206</v>
      </c>
      <c r="K10" s="91">
        <v>8102283</v>
      </c>
    </row>
    <row r="11" spans="1:11" ht="12" customHeight="1" x14ac:dyDescent="0.2">
      <c r="A11" s="198" t="s">
        <v>23</v>
      </c>
      <c r="B11" s="199"/>
      <c r="C11" s="200"/>
      <c r="D11" s="91">
        <v>23845000</v>
      </c>
      <c r="E11" s="91">
        <v>23945000</v>
      </c>
      <c r="F11" s="91">
        <v>24025523</v>
      </c>
      <c r="G11" s="192" t="s">
        <v>29</v>
      </c>
      <c r="H11" s="192"/>
      <c r="I11" s="91">
        <v>42779596</v>
      </c>
      <c r="J11" s="91">
        <v>51234680</v>
      </c>
      <c r="K11" s="91">
        <v>35887632</v>
      </c>
    </row>
    <row r="12" spans="1:11" ht="12" customHeight="1" x14ac:dyDescent="0.2">
      <c r="A12" s="198" t="s">
        <v>24</v>
      </c>
      <c r="B12" s="199"/>
      <c r="C12" s="200"/>
      <c r="D12" s="91">
        <v>0</v>
      </c>
      <c r="E12" s="91"/>
      <c r="F12" s="91">
        <v>209640</v>
      </c>
      <c r="G12" s="192" t="s">
        <v>30</v>
      </c>
      <c r="H12" s="192"/>
      <c r="I12" s="91">
        <v>3494000</v>
      </c>
      <c r="J12" s="91">
        <v>4063642</v>
      </c>
      <c r="K12" s="91">
        <v>4063642</v>
      </c>
    </row>
    <row r="13" spans="1:11" ht="12" customHeight="1" x14ac:dyDescent="0.2">
      <c r="A13" s="192"/>
      <c r="B13" s="192"/>
      <c r="C13" s="192"/>
      <c r="D13" s="91"/>
      <c r="E13" s="91"/>
      <c r="F13" s="91"/>
      <c r="G13" s="192" t="s">
        <v>31</v>
      </c>
      <c r="H13" s="192"/>
      <c r="I13" s="91">
        <v>1350000</v>
      </c>
      <c r="J13" s="91">
        <v>4410918</v>
      </c>
      <c r="K13" s="91">
        <v>3943849</v>
      </c>
    </row>
    <row r="14" spans="1:11" ht="12" customHeight="1" x14ac:dyDescent="0.2">
      <c r="A14" s="191"/>
      <c r="B14" s="191"/>
      <c r="C14" s="191"/>
      <c r="D14" s="91"/>
      <c r="E14" s="115"/>
      <c r="F14" s="91"/>
      <c r="G14" s="208" t="s">
        <v>32</v>
      </c>
      <c r="H14" s="209"/>
      <c r="I14" s="91">
        <v>0</v>
      </c>
      <c r="J14" s="91">
        <v>317069</v>
      </c>
      <c r="K14" s="91"/>
    </row>
    <row r="15" spans="1:11" ht="12" customHeight="1" x14ac:dyDescent="0.2">
      <c r="A15" s="197"/>
      <c r="B15" s="197"/>
      <c r="C15" s="197"/>
      <c r="D15" s="91"/>
      <c r="E15" s="115"/>
      <c r="F15" s="91"/>
      <c r="G15" s="198" t="s">
        <v>33</v>
      </c>
      <c r="H15" s="200"/>
      <c r="I15" s="91">
        <v>0</v>
      </c>
      <c r="J15" s="91"/>
      <c r="K15" s="91"/>
    </row>
    <row r="16" spans="1:11" ht="12" customHeight="1" x14ac:dyDescent="0.2">
      <c r="A16" s="198"/>
      <c r="B16" s="199"/>
      <c r="C16" s="200"/>
      <c r="D16" s="91"/>
      <c r="E16" s="115"/>
      <c r="F16" s="91"/>
      <c r="G16" s="206"/>
      <c r="H16" s="207"/>
      <c r="I16" s="91"/>
      <c r="J16" s="91"/>
      <c r="K16" s="91"/>
    </row>
    <row r="17" spans="1:11" ht="12" customHeight="1" x14ac:dyDescent="0.2">
      <c r="A17" s="191" t="s">
        <v>26</v>
      </c>
      <c r="B17" s="191"/>
      <c r="C17" s="191"/>
      <c r="D17" s="91">
        <f>D9+D10+D11+D12</f>
        <v>86886738</v>
      </c>
      <c r="E17" s="91">
        <f>E9+E10+E11+E12</f>
        <v>102329867</v>
      </c>
      <c r="F17" s="91">
        <f>F9+F10+F11+F12</f>
        <v>107134081</v>
      </c>
      <c r="G17" s="183" t="s">
        <v>34</v>
      </c>
      <c r="H17" s="184"/>
      <c r="I17" s="91">
        <f>I9+I10+I11+I12+I13</f>
        <v>103639596</v>
      </c>
      <c r="J17" s="91">
        <f>J9+J10+J11+J12+J13</f>
        <v>126179031</v>
      </c>
      <c r="K17" s="91">
        <f>K9+K10+K11+K12+K13</f>
        <v>107628814</v>
      </c>
    </row>
    <row r="18" spans="1:11" ht="12" customHeight="1" x14ac:dyDescent="0.2">
      <c r="A18" s="198"/>
      <c r="B18" s="199"/>
      <c r="C18" s="200"/>
      <c r="D18" s="91"/>
      <c r="E18" s="115"/>
      <c r="F18" s="91"/>
      <c r="G18" s="198"/>
      <c r="H18" s="200"/>
      <c r="I18" s="91"/>
      <c r="J18" s="114"/>
      <c r="K18" s="114"/>
    </row>
    <row r="19" spans="1:11" ht="12" customHeight="1" x14ac:dyDescent="0.2">
      <c r="A19" s="193" t="s">
        <v>83</v>
      </c>
      <c r="B19" s="194"/>
      <c r="C19" s="195"/>
      <c r="D19" s="91">
        <v>0</v>
      </c>
      <c r="E19" s="115">
        <v>35767474</v>
      </c>
      <c r="F19" s="91">
        <v>39718721</v>
      </c>
      <c r="G19" s="198" t="s">
        <v>42</v>
      </c>
      <c r="H19" s="200"/>
      <c r="I19" s="91">
        <v>24715000</v>
      </c>
      <c r="J19" s="91">
        <v>40648699</v>
      </c>
      <c r="K19" s="91">
        <v>15365448</v>
      </c>
    </row>
    <row r="20" spans="1:11" ht="12" customHeight="1" x14ac:dyDescent="0.2">
      <c r="A20" s="193" t="s">
        <v>84</v>
      </c>
      <c r="B20" s="194"/>
      <c r="C20" s="195"/>
      <c r="D20" s="91"/>
      <c r="E20" s="115">
        <v>0</v>
      </c>
      <c r="F20" s="91"/>
      <c r="G20" s="198" t="s">
        <v>43</v>
      </c>
      <c r="H20" s="200"/>
      <c r="I20" s="91">
        <v>38283000</v>
      </c>
      <c r="J20" s="91">
        <v>53938164</v>
      </c>
      <c r="K20" s="91">
        <v>49930365</v>
      </c>
    </row>
    <row r="21" spans="1:11" ht="12" customHeight="1" x14ac:dyDescent="0.2">
      <c r="A21" s="192" t="s">
        <v>85</v>
      </c>
      <c r="B21" s="192"/>
      <c r="C21" s="192"/>
      <c r="D21" s="91"/>
      <c r="E21" s="115"/>
      <c r="F21" s="91"/>
      <c r="G21" s="198" t="s">
        <v>44</v>
      </c>
      <c r="H21" s="200"/>
      <c r="I21" s="91"/>
      <c r="J21" s="114">
        <v>0</v>
      </c>
      <c r="K21" s="114">
        <v>0</v>
      </c>
    </row>
    <row r="22" spans="1:11" ht="12" customHeight="1" x14ac:dyDescent="0.2">
      <c r="A22" s="191" t="s">
        <v>190</v>
      </c>
      <c r="B22" s="191"/>
      <c r="C22" s="191"/>
      <c r="D22" s="91">
        <f>D21+D20+D19</f>
        <v>0</v>
      </c>
      <c r="E22" s="91">
        <f>SUM(E19:E21)</f>
        <v>35767474</v>
      </c>
      <c r="F22" s="91">
        <f>F21+F20+F19</f>
        <v>39718721</v>
      </c>
      <c r="G22" s="183" t="s">
        <v>195</v>
      </c>
      <c r="H22" s="184"/>
      <c r="I22" s="91">
        <f>I19+I20+I21</f>
        <v>62998000</v>
      </c>
      <c r="J22" s="91">
        <f>J19+J20+J21</f>
        <v>94586863</v>
      </c>
      <c r="K22" s="91">
        <f>K19+K20+K21</f>
        <v>65295813</v>
      </c>
    </row>
    <row r="23" spans="1:11" ht="12" customHeight="1" x14ac:dyDescent="0.2">
      <c r="A23" s="192"/>
      <c r="B23" s="192"/>
      <c r="C23" s="192"/>
      <c r="D23" s="91"/>
      <c r="E23" s="115"/>
      <c r="F23" s="91"/>
      <c r="G23" s="198"/>
      <c r="H23" s="200"/>
      <c r="I23" s="91"/>
      <c r="J23" s="114"/>
      <c r="K23" s="114"/>
    </row>
    <row r="24" spans="1:11" ht="12" customHeight="1" x14ac:dyDescent="0.2">
      <c r="A24" s="180" t="s">
        <v>191</v>
      </c>
      <c r="B24" s="181"/>
      <c r="C24" s="182"/>
      <c r="D24" s="91">
        <f>D17+D22</f>
        <v>86886738</v>
      </c>
      <c r="E24" s="91">
        <f t="shared" ref="E24:F24" si="0">E17+E22</f>
        <v>138097341</v>
      </c>
      <c r="F24" s="91">
        <f t="shared" si="0"/>
        <v>146852802</v>
      </c>
      <c r="G24" s="183" t="s">
        <v>196</v>
      </c>
      <c r="H24" s="184"/>
      <c r="I24" s="91">
        <f>I17+I22</f>
        <v>166637596</v>
      </c>
      <c r="J24" s="111">
        <f t="shared" ref="J24:K24" si="1">J17+J22</f>
        <v>220765894</v>
      </c>
      <c r="K24" s="91">
        <f t="shared" si="1"/>
        <v>172924627</v>
      </c>
    </row>
    <row r="25" spans="1:11" ht="12" customHeight="1" x14ac:dyDescent="0.2">
      <c r="A25" s="187"/>
      <c r="B25" s="188"/>
      <c r="C25" s="189"/>
      <c r="D25" s="91"/>
      <c r="E25" s="115"/>
      <c r="F25" s="91"/>
      <c r="G25" s="185"/>
      <c r="H25" s="186"/>
      <c r="I25" s="91"/>
      <c r="J25" s="114"/>
      <c r="K25" s="114"/>
    </row>
    <row r="26" spans="1:11" ht="12" customHeight="1" x14ac:dyDescent="0.2">
      <c r="A26" s="180" t="s">
        <v>192</v>
      </c>
      <c r="B26" s="181"/>
      <c r="C26" s="182"/>
      <c r="D26" s="91">
        <v>118043208</v>
      </c>
      <c r="E26" s="91">
        <v>127256758</v>
      </c>
      <c r="F26" s="91">
        <v>130338697</v>
      </c>
      <c r="G26" s="183" t="s">
        <v>197</v>
      </c>
      <c r="H26" s="184"/>
      <c r="I26" s="91">
        <v>38292350</v>
      </c>
      <c r="J26" s="91">
        <v>44588205</v>
      </c>
      <c r="K26" s="91">
        <v>43540079</v>
      </c>
    </row>
    <row r="27" spans="1:11" ht="12" customHeight="1" x14ac:dyDescent="0.2">
      <c r="A27" s="205" t="s">
        <v>193</v>
      </c>
      <c r="B27" s="205"/>
      <c r="C27" s="205"/>
      <c r="D27" s="91">
        <v>82046968</v>
      </c>
      <c r="E27" s="115">
        <v>84964663</v>
      </c>
      <c r="F27" s="91">
        <v>86683758</v>
      </c>
      <c r="G27" s="206"/>
      <c r="H27" s="207"/>
      <c r="I27" s="91"/>
      <c r="J27" s="114"/>
      <c r="K27" s="114"/>
    </row>
    <row r="28" spans="1:11" ht="12" customHeight="1" x14ac:dyDescent="0.2">
      <c r="A28" s="177"/>
      <c r="B28" s="178"/>
      <c r="C28" s="179"/>
      <c r="D28" s="91"/>
      <c r="E28" s="115"/>
      <c r="F28" s="91"/>
      <c r="G28" s="76"/>
      <c r="H28" s="77"/>
      <c r="I28" s="91"/>
      <c r="J28" s="114"/>
      <c r="K28" s="114"/>
    </row>
    <row r="29" spans="1:11" ht="12.75" customHeight="1" x14ac:dyDescent="0.2">
      <c r="A29" s="204" t="s">
        <v>194</v>
      </c>
      <c r="B29" s="204"/>
      <c r="C29" s="204"/>
      <c r="D29" s="91">
        <f>D26+D24</f>
        <v>204929946</v>
      </c>
      <c r="E29" s="111">
        <f>E26+E24</f>
        <v>265354099</v>
      </c>
      <c r="F29" s="111">
        <f>F26+F24</f>
        <v>277191499</v>
      </c>
      <c r="G29" s="204" t="s">
        <v>167</v>
      </c>
      <c r="H29" s="204"/>
      <c r="I29" s="91">
        <f>I24+I26</f>
        <v>204929946</v>
      </c>
      <c r="J29" s="111">
        <f t="shared" ref="J29:K29" si="2">J24+J26</f>
        <v>265354099</v>
      </c>
      <c r="K29" s="91">
        <f t="shared" si="2"/>
        <v>216464706</v>
      </c>
    </row>
  </sheetData>
  <mergeCells count="49"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  <mergeCell ref="G15:H15"/>
    <mergeCell ref="G16:H16"/>
    <mergeCell ref="G20:H20"/>
    <mergeCell ref="A20:C20"/>
    <mergeCell ref="G23:H23"/>
    <mergeCell ref="A21:C21"/>
    <mergeCell ref="A6:C6"/>
    <mergeCell ref="G6:H6"/>
    <mergeCell ref="A4:K4"/>
    <mergeCell ref="A5:K5"/>
    <mergeCell ref="A7:F7"/>
    <mergeCell ref="G7:K7"/>
    <mergeCell ref="A23:C23"/>
    <mergeCell ref="A22:C22"/>
    <mergeCell ref="G13:H13"/>
    <mergeCell ref="A15:C15"/>
    <mergeCell ref="A16:C16"/>
    <mergeCell ref="G18:H18"/>
    <mergeCell ref="A17:C17"/>
    <mergeCell ref="A18:C18"/>
    <mergeCell ref="A19:C19"/>
    <mergeCell ref="G19:H19"/>
    <mergeCell ref="G21:H21"/>
    <mergeCell ref="G22:H22"/>
    <mergeCell ref="A8:C8"/>
    <mergeCell ref="G8:H8"/>
    <mergeCell ref="A14:C14"/>
    <mergeCell ref="G12:H12"/>
    <mergeCell ref="G9:H9"/>
    <mergeCell ref="A10:C10"/>
    <mergeCell ref="A9:C9"/>
    <mergeCell ref="G10:H10"/>
    <mergeCell ref="A28:C28"/>
    <mergeCell ref="A24:C24"/>
    <mergeCell ref="A26:C26"/>
    <mergeCell ref="G24:H24"/>
    <mergeCell ref="G25:H25"/>
    <mergeCell ref="G26:H26"/>
    <mergeCell ref="A25:C25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7"/>
  <sheetViews>
    <sheetView topLeftCell="A13" workbookViewId="0">
      <selection activeCell="H24" sqref="H24:H28"/>
    </sheetView>
  </sheetViews>
  <sheetFormatPr defaultRowHeight="12.75" x14ac:dyDescent="0.2"/>
  <cols>
    <col min="4" max="4" width="25.140625" customWidth="1"/>
    <col min="5" max="5" width="12" customWidth="1"/>
    <col min="6" max="6" width="11.7109375" customWidth="1"/>
    <col min="7" max="7" width="11.28515625" customWidth="1"/>
    <col min="8" max="8" width="11.710937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 x14ac:dyDescent="0.2">
      <c r="H2" s="172" t="s">
        <v>222</v>
      </c>
    </row>
    <row r="5" spans="1:8" x14ac:dyDescent="0.2">
      <c r="A5" s="215" t="s">
        <v>295</v>
      </c>
      <c r="B5" s="215"/>
      <c r="C5" s="215"/>
      <c r="D5" s="215"/>
      <c r="E5" s="215"/>
      <c r="F5" s="215"/>
      <c r="G5" s="215"/>
      <c r="H5" s="215"/>
    </row>
    <row r="6" spans="1:8" x14ac:dyDescent="0.2">
      <c r="A6" s="124"/>
      <c r="B6" s="124"/>
      <c r="C6" s="124"/>
      <c r="D6" s="124"/>
      <c r="E6" s="124"/>
      <c r="F6" s="124"/>
      <c r="G6" s="124"/>
      <c r="H6" s="124"/>
    </row>
    <row r="7" spans="1:8" x14ac:dyDescent="0.2">
      <c r="A7" s="124"/>
      <c r="B7" s="124"/>
      <c r="C7" s="124"/>
      <c r="D7" s="124"/>
      <c r="E7" s="124"/>
      <c r="F7" s="124"/>
      <c r="G7" s="124"/>
      <c r="H7" s="124"/>
    </row>
    <row r="8" spans="1:8" x14ac:dyDescent="0.2">
      <c r="A8" s="157" t="s">
        <v>105</v>
      </c>
      <c r="B8" s="157"/>
      <c r="C8" s="157"/>
      <c r="D8" s="157"/>
      <c r="E8" s="281" t="s">
        <v>254</v>
      </c>
      <c r="F8" s="282"/>
      <c r="G8" s="282"/>
      <c r="H8" s="283"/>
    </row>
    <row r="9" spans="1:8" x14ac:dyDescent="0.2">
      <c r="A9" s="39"/>
      <c r="B9" s="39"/>
      <c r="C9" s="39"/>
      <c r="D9" s="39"/>
      <c r="E9" s="39"/>
      <c r="F9" s="39"/>
      <c r="G9" s="39"/>
      <c r="H9" s="39"/>
    </row>
    <row r="10" spans="1:8" x14ac:dyDescent="0.2">
      <c r="A10" s="215"/>
      <c r="B10" s="215"/>
      <c r="C10" s="215"/>
      <c r="D10" s="215"/>
      <c r="E10" s="215"/>
      <c r="F10" s="215"/>
      <c r="G10" s="215"/>
      <c r="H10" s="215"/>
    </row>
    <row r="11" spans="1:8" x14ac:dyDescent="0.2">
      <c r="A11" s="216" t="s">
        <v>198</v>
      </c>
      <c r="B11" s="216"/>
      <c r="C11" s="216"/>
      <c r="D11" s="216"/>
      <c r="E11" s="216"/>
      <c r="F11" s="216"/>
      <c r="G11" s="216"/>
      <c r="H11" s="216"/>
    </row>
    <row r="12" spans="1:8" ht="12.75" customHeight="1" x14ac:dyDescent="0.2">
      <c r="A12" s="217" t="s">
        <v>0</v>
      </c>
      <c r="B12" s="218"/>
      <c r="C12" s="218"/>
      <c r="D12" s="219"/>
      <c r="E12" s="233" t="s">
        <v>179</v>
      </c>
      <c r="F12" s="223" t="s">
        <v>180</v>
      </c>
      <c r="G12" s="233" t="s">
        <v>178</v>
      </c>
      <c r="H12" s="190" t="s">
        <v>184</v>
      </c>
    </row>
    <row r="13" spans="1:8" ht="24.75" customHeight="1" x14ac:dyDescent="0.2">
      <c r="A13" s="220"/>
      <c r="B13" s="221"/>
      <c r="C13" s="221"/>
      <c r="D13" s="222"/>
      <c r="E13" s="234"/>
      <c r="F13" s="223"/>
      <c r="G13" s="234"/>
      <c r="H13" s="190"/>
    </row>
    <row r="14" spans="1:8" ht="23.25" customHeight="1" x14ac:dyDescent="0.2">
      <c r="A14" s="193" t="s">
        <v>51</v>
      </c>
      <c r="B14" s="194"/>
      <c r="C14" s="194"/>
      <c r="D14" s="195"/>
      <c r="E14" s="132"/>
      <c r="F14" s="132"/>
      <c r="G14" s="132"/>
      <c r="H14" s="132"/>
    </row>
    <row r="15" spans="1:8" ht="23.25" customHeight="1" x14ac:dyDescent="0.2">
      <c r="A15" s="193" t="s">
        <v>52</v>
      </c>
      <c r="B15" s="194"/>
      <c r="C15" s="194"/>
      <c r="D15" s="195"/>
      <c r="E15" s="132"/>
      <c r="F15" s="132"/>
      <c r="G15" s="132"/>
      <c r="H15" s="132"/>
    </row>
    <row r="16" spans="1:8" ht="23.25" customHeight="1" x14ac:dyDescent="0.2">
      <c r="A16" s="193" t="s">
        <v>53</v>
      </c>
      <c r="B16" s="194"/>
      <c r="C16" s="194"/>
      <c r="D16" s="195"/>
      <c r="E16" s="132"/>
      <c r="F16" s="132"/>
      <c r="G16" s="132"/>
      <c r="H16" s="132"/>
    </row>
    <row r="17" spans="1:8" ht="12.75" customHeight="1" x14ac:dyDescent="0.2">
      <c r="A17" s="193" t="s">
        <v>54</v>
      </c>
      <c r="B17" s="194"/>
      <c r="C17" s="194"/>
      <c r="D17" s="195"/>
      <c r="E17" s="112"/>
      <c r="F17" s="112"/>
      <c r="G17" s="112"/>
      <c r="H17" s="63"/>
    </row>
    <row r="18" spans="1:8" ht="12.75" customHeight="1" x14ac:dyDescent="0.2">
      <c r="A18" s="180" t="s">
        <v>99</v>
      </c>
      <c r="B18" s="181"/>
      <c r="C18" s="181"/>
      <c r="D18" s="182"/>
      <c r="E18" s="113">
        <f>SUM(E17)</f>
        <v>0</v>
      </c>
      <c r="F18" s="113">
        <f t="shared" ref="F18:G18" si="0">SUM(F17)</f>
        <v>0</v>
      </c>
      <c r="G18" s="113">
        <f t="shared" si="0"/>
        <v>0</v>
      </c>
      <c r="H18" s="63"/>
    </row>
    <row r="19" spans="1:8" x14ac:dyDescent="0.2">
      <c r="A19" s="192"/>
      <c r="B19" s="192"/>
      <c r="C19" s="192"/>
      <c r="D19" s="192"/>
      <c r="E19" s="132"/>
      <c r="F19" s="132"/>
      <c r="G19" s="132"/>
      <c r="H19" s="132"/>
    </row>
    <row r="20" spans="1:8" x14ac:dyDescent="0.2">
      <c r="A20" s="225" t="s">
        <v>65</v>
      </c>
      <c r="B20" s="225"/>
      <c r="C20" s="225"/>
      <c r="D20" s="225"/>
      <c r="E20" s="18"/>
      <c r="F20" s="132"/>
      <c r="G20" s="132"/>
      <c r="H20" s="132"/>
    </row>
    <row r="21" spans="1:8" x14ac:dyDescent="0.2">
      <c r="A21" s="196" t="s">
        <v>66</v>
      </c>
      <c r="B21" s="196"/>
      <c r="C21" s="196"/>
      <c r="D21" s="196"/>
      <c r="E21" s="112">
        <v>920000</v>
      </c>
      <c r="F21" s="112">
        <v>920000</v>
      </c>
      <c r="G21" s="112">
        <v>983030</v>
      </c>
      <c r="H21" s="62">
        <f>G21/F21</f>
        <v>1.0685108695652175</v>
      </c>
    </row>
    <row r="22" spans="1:8" x14ac:dyDescent="0.2">
      <c r="A22" s="192" t="s">
        <v>67</v>
      </c>
      <c r="B22" s="192"/>
      <c r="C22" s="192"/>
      <c r="D22" s="192"/>
      <c r="E22" s="132"/>
      <c r="F22" s="112"/>
      <c r="G22" s="112"/>
      <c r="H22" s="62"/>
    </row>
    <row r="23" spans="1:8" x14ac:dyDescent="0.2">
      <c r="A23" s="259" t="s">
        <v>224</v>
      </c>
      <c r="B23" s="279"/>
      <c r="C23" s="279"/>
      <c r="D23" s="280"/>
      <c r="E23" s="112">
        <v>21000000</v>
      </c>
      <c r="F23" s="112">
        <v>21000000</v>
      </c>
      <c r="G23" s="112">
        <v>21040890</v>
      </c>
      <c r="H23" s="62">
        <f t="shared" ref="H23:H37" si="1">G23/F23</f>
        <v>1.0019471428571429</v>
      </c>
    </row>
    <row r="24" spans="1:8" x14ac:dyDescent="0.2">
      <c r="A24" s="192" t="s">
        <v>68</v>
      </c>
      <c r="B24" s="192"/>
      <c r="C24" s="192"/>
      <c r="D24" s="192"/>
      <c r="E24" s="112"/>
      <c r="F24" s="112"/>
      <c r="G24" s="112"/>
      <c r="H24" s="62"/>
    </row>
    <row r="25" spans="1:8" x14ac:dyDescent="0.2">
      <c r="A25" s="198" t="s">
        <v>69</v>
      </c>
      <c r="B25" s="199"/>
      <c r="C25" s="199"/>
      <c r="D25" s="200"/>
      <c r="E25" s="112"/>
      <c r="F25" s="112"/>
      <c r="G25" s="112"/>
      <c r="H25" s="62"/>
    </row>
    <row r="26" spans="1:8" x14ac:dyDescent="0.2">
      <c r="A26" s="192" t="s">
        <v>225</v>
      </c>
      <c r="B26" s="192"/>
      <c r="C26" s="192"/>
      <c r="D26" s="192"/>
      <c r="E26" s="112"/>
      <c r="F26" s="112"/>
      <c r="G26" s="112">
        <v>3756</v>
      </c>
      <c r="H26" s="62"/>
    </row>
    <row r="27" spans="1:8" x14ac:dyDescent="0.2">
      <c r="A27" s="192" t="s">
        <v>71</v>
      </c>
      <c r="B27" s="191"/>
      <c r="C27" s="191"/>
      <c r="D27" s="191"/>
      <c r="E27" s="112"/>
      <c r="F27" s="112"/>
      <c r="G27" s="112"/>
      <c r="H27" s="62"/>
    </row>
    <row r="28" spans="1:8" x14ac:dyDescent="0.2">
      <c r="A28" s="198" t="s">
        <v>226</v>
      </c>
      <c r="B28" s="199"/>
      <c r="C28" s="199"/>
      <c r="D28" s="200"/>
      <c r="E28" s="112"/>
      <c r="F28" s="112"/>
      <c r="G28" s="112"/>
      <c r="H28" s="62"/>
    </row>
    <row r="29" spans="1:8" x14ac:dyDescent="0.2">
      <c r="A29" s="198" t="s">
        <v>227</v>
      </c>
      <c r="B29" s="199"/>
      <c r="C29" s="199"/>
      <c r="D29" s="200"/>
      <c r="E29" s="112"/>
      <c r="F29" s="112">
        <v>100000</v>
      </c>
      <c r="G29" s="112">
        <v>219893</v>
      </c>
      <c r="H29" s="62">
        <f t="shared" si="1"/>
        <v>2.1989299999999998</v>
      </c>
    </row>
    <row r="30" spans="1:8" x14ac:dyDescent="0.2">
      <c r="A30" s="191" t="s">
        <v>73</v>
      </c>
      <c r="B30" s="191"/>
      <c r="C30" s="191"/>
      <c r="D30" s="191"/>
      <c r="E30" s="113">
        <f>E24+E21+E23</f>
        <v>21920000</v>
      </c>
      <c r="F30" s="113">
        <f>F24+F21+F23+F26+F29</f>
        <v>22020000</v>
      </c>
      <c r="G30" s="113">
        <f>G24+G21+G23+G26+G29</f>
        <v>22247569</v>
      </c>
      <c r="H30" s="62">
        <f t="shared" si="1"/>
        <v>1.0103346503178929</v>
      </c>
    </row>
    <row r="31" spans="1:8" ht="13.5" customHeight="1" x14ac:dyDescent="0.2">
      <c r="A31" s="213"/>
      <c r="B31" s="213"/>
      <c r="C31" s="213"/>
      <c r="D31" s="213"/>
      <c r="E31" s="112"/>
      <c r="F31" s="112"/>
      <c r="G31" s="112"/>
      <c r="H31" s="62"/>
    </row>
    <row r="32" spans="1:8" ht="23.25" customHeight="1" x14ac:dyDescent="0.2">
      <c r="A32" s="196" t="s">
        <v>74</v>
      </c>
      <c r="B32" s="196"/>
      <c r="C32" s="196"/>
      <c r="D32" s="196"/>
      <c r="E32" s="8"/>
      <c r="F32" s="8"/>
      <c r="G32" s="112"/>
      <c r="H32" s="62"/>
    </row>
    <row r="33" spans="1:8" ht="21" customHeight="1" x14ac:dyDescent="0.2">
      <c r="A33" s="196" t="s">
        <v>228</v>
      </c>
      <c r="B33" s="196"/>
      <c r="C33" s="196"/>
      <c r="D33" s="196"/>
      <c r="E33" s="8"/>
      <c r="F33" s="8"/>
      <c r="G33" s="112"/>
      <c r="H33" s="62"/>
    </row>
    <row r="34" spans="1:8" x14ac:dyDescent="0.2">
      <c r="A34" s="192" t="s">
        <v>229</v>
      </c>
      <c r="B34" s="192"/>
      <c r="C34" s="192"/>
      <c r="D34" s="192"/>
      <c r="E34" s="8"/>
      <c r="F34" s="112"/>
      <c r="G34" s="112">
        <v>9640</v>
      </c>
      <c r="H34" s="62">
        <v>1</v>
      </c>
    </row>
    <row r="35" spans="1:8" x14ac:dyDescent="0.2">
      <c r="A35" s="191" t="s">
        <v>76</v>
      </c>
      <c r="B35" s="191"/>
      <c r="C35" s="191"/>
      <c r="D35" s="191"/>
      <c r="E35" s="8">
        <v>0</v>
      </c>
      <c r="F35" s="113"/>
      <c r="G35" s="113">
        <v>9640</v>
      </c>
      <c r="H35" s="62"/>
    </row>
    <row r="36" spans="1:8" x14ac:dyDescent="0.2">
      <c r="A36" s="192"/>
      <c r="B36" s="192"/>
      <c r="C36" s="192"/>
      <c r="D36" s="192"/>
      <c r="E36" s="156"/>
      <c r="F36" s="156"/>
      <c r="G36" s="112"/>
      <c r="H36" s="62"/>
    </row>
    <row r="37" spans="1:8" x14ac:dyDescent="0.2">
      <c r="A37" s="191" t="s">
        <v>230</v>
      </c>
      <c r="B37" s="191"/>
      <c r="C37" s="191"/>
      <c r="D37" s="191"/>
      <c r="E37" s="112">
        <f>E35+E30+E18</f>
        <v>21920000</v>
      </c>
      <c r="F37" s="112">
        <f t="shared" ref="F37:G37" si="2">F35+F30+F18</f>
        <v>22020000</v>
      </c>
      <c r="G37" s="112">
        <f t="shared" si="2"/>
        <v>22257209</v>
      </c>
      <c r="H37" s="62">
        <f t="shared" si="1"/>
        <v>1.010772434150772</v>
      </c>
    </row>
  </sheetData>
  <mergeCells count="33">
    <mergeCell ref="A5:H5"/>
    <mergeCell ref="E8:H8"/>
    <mergeCell ref="A10:H10"/>
    <mergeCell ref="A11:H11"/>
    <mergeCell ref="A12:D13"/>
    <mergeCell ref="E12:E13"/>
    <mergeCell ref="F12:F13"/>
    <mergeCell ref="H12:H13"/>
    <mergeCell ref="G12:G13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topLeftCell="A7" workbookViewId="0">
      <selection activeCell="D29" sqref="D29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231" t="s">
        <v>255</v>
      </c>
      <c r="B1" s="231"/>
      <c r="C1" s="231"/>
      <c r="D1" s="231"/>
      <c r="E1" s="231"/>
    </row>
    <row r="2" spans="1:15" ht="12.75" customHeight="1" x14ac:dyDescent="0.2">
      <c r="A2" s="131"/>
      <c r="B2" s="131"/>
      <c r="C2" s="131"/>
      <c r="D2" s="131"/>
      <c r="E2" s="131"/>
    </row>
    <row r="3" spans="1:15" ht="28.5" customHeight="1" x14ac:dyDescent="0.25">
      <c r="A3" s="284" t="s">
        <v>296</v>
      </c>
      <c r="B3" s="284"/>
      <c r="C3" s="284"/>
      <c r="D3" s="284"/>
      <c r="E3" s="284"/>
      <c r="F3" s="3"/>
      <c r="G3" s="1"/>
    </row>
    <row r="4" spans="1:15" ht="15" customHeight="1" x14ac:dyDescent="0.25">
      <c r="A4" s="216" t="s">
        <v>198</v>
      </c>
      <c r="B4" s="216"/>
      <c r="C4" s="216"/>
      <c r="D4" s="216"/>
      <c r="E4" s="216"/>
      <c r="F4" s="3"/>
      <c r="G4" s="6"/>
    </row>
    <row r="5" spans="1:15" ht="15" customHeight="1" x14ac:dyDescent="0.2">
      <c r="A5" s="190" t="s">
        <v>5</v>
      </c>
      <c r="B5" s="190" t="s">
        <v>179</v>
      </c>
      <c r="C5" s="223" t="s">
        <v>180</v>
      </c>
      <c r="D5" s="223" t="s">
        <v>178</v>
      </c>
      <c r="E5" s="190" t="s">
        <v>184</v>
      </c>
    </row>
    <row r="6" spans="1:15" ht="10.5" customHeight="1" x14ac:dyDescent="0.2">
      <c r="A6" s="190"/>
      <c r="B6" s="242"/>
      <c r="C6" s="223"/>
      <c r="D6" s="223"/>
      <c r="E6" s="190"/>
    </row>
    <row r="7" spans="1:15" ht="13.5" customHeight="1" x14ac:dyDescent="0.2">
      <c r="A7" s="121" t="s">
        <v>27</v>
      </c>
      <c r="B7" s="158">
        <v>47605000</v>
      </c>
      <c r="C7" s="158">
        <v>57469585</v>
      </c>
      <c r="D7" s="158">
        <v>55631408</v>
      </c>
      <c r="E7" s="163">
        <f>D7/C7</f>
        <v>0.96801478556004883</v>
      </c>
      <c r="F7" s="2"/>
      <c r="G7" s="2"/>
      <c r="I7" s="2"/>
      <c r="J7" s="2"/>
      <c r="K7" s="2"/>
      <c r="L7" s="2"/>
      <c r="M7" s="2"/>
      <c r="O7" s="2"/>
    </row>
    <row r="8" spans="1:15" ht="13.5" customHeight="1" x14ac:dyDescent="0.2">
      <c r="A8" s="119" t="s">
        <v>28</v>
      </c>
      <c r="B8" s="158">
        <v>8411000</v>
      </c>
      <c r="C8" s="158">
        <v>9000206</v>
      </c>
      <c r="D8" s="158">
        <v>8102283</v>
      </c>
      <c r="E8" s="163">
        <f t="shared" ref="E8:E34" si="0">D8/C8</f>
        <v>0.90023306133215175</v>
      </c>
      <c r="F8" s="2"/>
      <c r="G8" s="2"/>
      <c r="I8" s="2"/>
      <c r="J8" s="2"/>
      <c r="K8" s="2"/>
      <c r="L8" s="2"/>
      <c r="M8" s="2"/>
      <c r="O8" s="2"/>
    </row>
    <row r="9" spans="1:15" ht="13.5" customHeight="1" x14ac:dyDescent="0.2">
      <c r="A9" s="121" t="s">
        <v>129</v>
      </c>
      <c r="B9" s="158">
        <v>42779596</v>
      </c>
      <c r="C9" s="158">
        <v>51234680</v>
      </c>
      <c r="D9" s="158">
        <v>35887632</v>
      </c>
      <c r="E9" s="163">
        <f t="shared" si="0"/>
        <v>0.700455863098979</v>
      </c>
      <c r="F9" s="2"/>
      <c r="G9" s="2"/>
      <c r="I9" s="2"/>
      <c r="J9" s="2"/>
      <c r="K9" s="2"/>
      <c r="L9" s="2"/>
      <c r="M9" s="2"/>
      <c r="O9" s="2"/>
    </row>
    <row r="10" spans="1:15" ht="13.5" customHeight="1" x14ac:dyDescent="0.2">
      <c r="A10" s="43" t="s">
        <v>131</v>
      </c>
      <c r="B10" s="158">
        <v>3494000</v>
      </c>
      <c r="C10" s="158">
        <v>4063642</v>
      </c>
      <c r="D10" s="158">
        <v>4063642</v>
      </c>
      <c r="E10" s="163">
        <f t="shared" si="0"/>
        <v>1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 x14ac:dyDescent="0.2">
      <c r="A11" s="121" t="s">
        <v>130</v>
      </c>
      <c r="B11" s="158">
        <v>1350000</v>
      </c>
      <c r="C11" s="158">
        <v>4410918</v>
      </c>
      <c r="D11" s="158">
        <v>3943849</v>
      </c>
      <c r="E11" s="163">
        <f t="shared" si="0"/>
        <v>0.89411070439305373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 x14ac:dyDescent="0.2">
      <c r="A12" s="123" t="s">
        <v>132</v>
      </c>
      <c r="B12" s="158"/>
      <c r="C12" s="158">
        <v>317069</v>
      </c>
      <c r="D12" s="158"/>
      <c r="E12" s="163"/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44" t="s">
        <v>133</v>
      </c>
      <c r="B13" s="158"/>
      <c r="C13" s="159"/>
      <c r="D13" s="158"/>
      <c r="E13" s="163"/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45"/>
      <c r="B14" s="158"/>
      <c r="C14" s="160"/>
      <c r="D14" s="158"/>
      <c r="E14" s="163"/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37" t="s">
        <v>232</v>
      </c>
      <c r="B15" s="161">
        <f>SUM(B7:B14)</f>
        <v>103639596</v>
      </c>
      <c r="C15" s="161">
        <f>SUM(C7:C14)-C12</f>
        <v>126179031</v>
      </c>
      <c r="D15" s="161">
        <f>SUM(D7:D14)</f>
        <v>107628814</v>
      </c>
      <c r="E15" s="163">
        <f t="shared" si="0"/>
        <v>0.85298494644486533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37"/>
      <c r="B16" s="158"/>
      <c r="C16" s="160"/>
      <c r="D16" s="158"/>
      <c r="E16" s="163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34" t="s">
        <v>42</v>
      </c>
      <c r="B17" s="158">
        <v>24715000</v>
      </c>
      <c r="C17" s="158">
        <v>40648699</v>
      </c>
      <c r="D17" s="158">
        <v>15365448</v>
      </c>
      <c r="E17" s="163">
        <f t="shared" si="0"/>
        <v>0.37800589878657614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34" t="s">
        <v>43</v>
      </c>
      <c r="B18" s="158">
        <v>38283000</v>
      </c>
      <c r="C18" s="158">
        <v>53938164</v>
      </c>
      <c r="D18" s="158">
        <v>49930365</v>
      </c>
      <c r="E18" s="163">
        <f t="shared" si="0"/>
        <v>0.92569641413823434</v>
      </c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35" t="s">
        <v>134</v>
      </c>
      <c r="B19" s="158"/>
      <c r="C19" s="162"/>
      <c r="D19" s="158"/>
      <c r="E19" s="163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37" t="s">
        <v>233</v>
      </c>
      <c r="B20" s="161">
        <f>SUM(B17:B19)</f>
        <v>62998000</v>
      </c>
      <c r="C20" s="161">
        <f>SUM(C17:C19)</f>
        <v>94586863</v>
      </c>
      <c r="D20" s="161">
        <f>SUM(D17:D19)</f>
        <v>65295813</v>
      </c>
      <c r="E20" s="163">
        <f t="shared" si="0"/>
        <v>0.69032644628461781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37"/>
      <c r="B21" s="158"/>
      <c r="C21" s="18"/>
      <c r="D21" s="158"/>
      <c r="E21" s="163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37" t="s">
        <v>234</v>
      </c>
      <c r="B22" s="158">
        <f>B20+B15</f>
        <v>166637596</v>
      </c>
      <c r="C22" s="161">
        <f>C20+C15</f>
        <v>220765894</v>
      </c>
      <c r="D22" s="158">
        <f>D20+D15</f>
        <v>172924627</v>
      </c>
      <c r="E22" s="163">
        <f t="shared" si="0"/>
        <v>0.78329412150954802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37"/>
      <c r="B23" s="158"/>
      <c r="C23" s="18"/>
      <c r="D23" s="158"/>
      <c r="E23" s="163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4" t="s">
        <v>35</v>
      </c>
      <c r="B24" s="158"/>
      <c r="C24" s="110"/>
      <c r="D24" s="158"/>
      <c r="E24" s="163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34" t="s">
        <v>36</v>
      </c>
      <c r="B25" s="158"/>
      <c r="C25" s="18"/>
      <c r="D25" s="158"/>
      <c r="E25" s="163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35" t="s">
        <v>37</v>
      </c>
      <c r="B26" s="158"/>
      <c r="C26" s="18"/>
      <c r="D26" s="158"/>
      <c r="E26" s="163"/>
      <c r="F26" s="2"/>
      <c r="G26" s="2"/>
      <c r="I26" s="2"/>
      <c r="J26" s="2"/>
      <c r="K26" s="2"/>
      <c r="L26" s="2"/>
      <c r="M26" s="2"/>
      <c r="O26" s="2"/>
    </row>
    <row r="27" spans="1:15" ht="13.5" customHeight="1" x14ac:dyDescent="0.2">
      <c r="A27" s="34" t="s">
        <v>38</v>
      </c>
      <c r="B27" s="158">
        <v>2296110</v>
      </c>
      <c r="C27" s="158">
        <v>2296110</v>
      </c>
      <c r="D27" s="158">
        <v>2296110</v>
      </c>
      <c r="E27" s="163">
        <v>1</v>
      </c>
      <c r="F27" s="2"/>
      <c r="G27" s="2"/>
      <c r="I27" s="2"/>
      <c r="J27" s="2"/>
      <c r="K27" s="2"/>
      <c r="L27" s="2"/>
      <c r="M27" s="2"/>
      <c r="O27" s="2"/>
    </row>
    <row r="28" spans="1:15" ht="13.5" customHeight="1" x14ac:dyDescent="0.2">
      <c r="A28" s="34" t="s">
        <v>39</v>
      </c>
      <c r="B28" s="158">
        <v>35996240</v>
      </c>
      <c r="C28" s="158">
        <v>42292095</v>
      </c>
      <c r="D28" s="158">
        <v>41243969</v>
      </c>
      <c r="E28" s="163">
        <f t="shared" si="0"/>
        <v>0.97521697612757186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 x14ac:dyDescent="0.2">
      <c r="A29" s="34" t="s">
        <v>40</v>
      </c>
      <c r="B29" s="158"/>
      <c r="C29" s="18"/>
      <c r="D29" s="158">
        <v>0</v>
      </c>
      <c r="E29" s="163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 x14ac:dyDescent="0.2">
      <c r="A30" s="34" t="s">
        <v>41</v>
      </c>
      <c r="B30" s="158"/>
      <c r="C30" s="18"/>
      <c r="D30" s="158"/>
      <c r="E30" s="163"/>
      <c r="F30" s="2"/>
      <c r="G30" s="2"/>
      <c r="I30" s="2"/>
      <c r="J30" s="2"/>
      <c r="K30" s="2"/>
      <c r="L30" s="2"/>
      <c r="M30" s="2"/>
      <c r="O30" s="2"/>
    </row>
    <row r="31" spans="1:15" ht="13.5" customHeight="1" x14ac:dyDescent="0.2">
      <c r="A31" s="121" t="s">
        <v>235</v>
      </c>
      <c r="B31" s="158"/>
      <c r="C31" s="18"/>
      <c r="D31" s="158"/>
      <c r="E31" s="163"/>
      <c r="F31" s="2"/>
      <c r="G31" s="2"/>
      <c r="I31" s="2"/>
      <c r="J31" s="2"/>
      <c r="K31" s="2"/>
      <c r="L31" s="2"/>
      <c r="M31" s="2"/>
      <c r="O31" s="2"/>
    </row>
    <row r="32" spans="1:15" ht="13.5" customHeight="1" x14ac:dyDescent="0.2">
      <c r="A32" s="36" t="s">
        <v>236</v>
      </c>
      <c r="B32" s="158">
        <f>SUM(B24:B31)</f>
        <v>38292350</v>
      </c>
      <c r="C32" s="158">
        <f t="shared" ref="C32:D32" si="1">SUM(C24:C31)</f>
        <v>44588205</v>
      </c>
      <c r="D32" s="158">
        <f t="shared" si="1"/>
        <v>43540079</v>
      </c>
      <c r="E32" s="163">
        <f t="shared" si="0"/>
        <v>0.97649320038786047</v>
      </c>
      <c r="F32" s="2"/>
      <c r="G32" s="2"/>
      <c r="I32" s="2"/>
      <c r="J32" s="2"/>
      <c r="K32" s="2"/>
      <c r="L32" s="2"/>
      <c r="M32" s="2"/>
      <c r="O32" s="2"/>
    </row>
    <row r="33" spans="1:9" ht="13.5" customHeight="1" x14ac:dyDescent="0.2">
      <c r="A33" s="22"/>
      <c r="B33" s="158"/>
      <c r="C33" s="20"/>
      <c r="D33" s="158"/>
      <c r="E33" s="163"/>
      <c r="F33" s="2"/>
      <c r="G33" s="2"/>
      <c r="I33" s="2"/>
    </row>
    <row r="34" spans="1:9" ht="15" customHeight="1" x14ac:dyDescent="0.2">
      <c r="A34" s="21" t="s">
        <v>237</v>
      </c>
      <c r="B34" s="158">
        <f>B32+B22</f>
        <v>204929946</v>
      </c>
      <c r="C34" s="158">
        <f>C32+C22</f>
        <v>265354099</v>
      </c>
      <c r="D34" s="158">
        <f>D32+D22</f>
        <v>216464706</v>
      </c>
      <c r="E34" s="163">
        <f t="shared" si="0"/>
        <v>0.81575791297650169</v>
      </c>
    </row>
  </sheetData>
  <mergeCells count="8">
    <mergeCell ref="A1:E1"/>
    <mergeCell ref="A3:E3"/>
    <mergeCell ref="A4:E4"/>
    <mergeCell ref="A5:A6"/>
    <mergeCell ref="B5:B6"/>
    <mergeCell ref="C5:C6"/>
    <mergeCell ref="D5:D6"/>
    <mergeCell ref="E5:E6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E58"/>
  <sheetViews>
    <sheetView topLeftCell="A43" zoomScale="130" workbookViewId="0">
      <selection activeCell="G57" sqref="G57"/>
    </sheetView>
  </sheetViews>
  <sheetFormatPr defaultRowHeight="12.75" x14ac:dyDescent="0.2"/>
  <cols>
    <col min="1" max="1" width="41" customWidth="1"/>
    <col min="2" max="5" width="13.140625" customWidth="1"/>
  </cols>
  <sheetData>
    <row r="1" spans="1:5" x14ac:dyDescent="0.2">
      <c r="E1" s="29" t="s">
        <v>231</v>
      </c>
    </row>
    <row r="2" spans="1:5" x14ac:dyDescent="0.2">
      <c r="A2" s="232" t="s">
        <v>138</v>
      </c>
      <c r="B2" s="232"/>
      <c r="C2" s="232"/>
      <c r="D2" s="232"/>
      <c r="E2" s="232"/>
    </row>
    <row r="3" spans="1:5" x14ac:dyDescent="0.2">
      <c r="E3" s="83" t="s">
        <v>199</v>
      </c>
    </row>
    <row r="4" spans="1:5" ht="22.5" customHeight="1" x14ac:dyDescent="0.2">
      <c r="A4" s="9" t="s">
        <v>8</v>
      </c>
      <c r="B4" s="9" t="s">
        <v>2</v>
      </c>
      <c r="C4" s="16" t="s">
        <v>9</v>
      </c>
      <c r="D4" s="16" t="s">
        <v>171</v>
      </c>
      <c r="E4" s="9" t="s">
        <v>7</v>
      </c>
    </row>
    <row r="5" spans="1:5" x14ac:dyDescent="0.2">
      <c r="A5" s="8" t="s">
        <v>189</v>
      </c>
      <c r="B5" s="91">
        <v>1932000</v>
      </c>
      <c r="C5" s="91"/>
      <c r="D5" s="91"/>
      <c r="E5" s="91">
        <f>SUM(B5:D5)</f>
        <v>1932000</v>
      </c>
    </row>
    <row r="6" spans="1:5" x14ac:dyDescent="0.2">
      <c r="A6" s="8" t="s">
        <v>297</v>
      </c>
      <c r="B6" s="91">
        <v>224947</v>
      </c>
      <c r="C6" s="91"/>
      <c r="D6" s="91"/>
      <c r="E6" s="91">
        <f t="shared" ref="E6:E7" si="0">SUM(B6:D6)</f>
        <v>224947</v>
      </c>
    </row>
    <row r="7" spans="1:5" x14ac:dyDescent="0.2">
      <c r="A7" s="8" t="s">
        <v>271</v>
      </c>
      <c r="B7" s="91">
        <v>1906695</v>
      </c>
      <c r="C7" s="91"/>
      <c r="D7" s="91"/>
      <c r="E7" s="91">
        <f t="shared" si="0"/>
        <v>1906695</v>
      </c>
    </row>
    <row r="8" spans="1:5" x14ac:dyDescent="0.2">
      <c r="A8" s="8"/>
      <c r="B8" s="91"/>
      <c r="C8" s="91"/>
      <c r="D8" s="91"/>
      <c r="E8" s="91">
        <f t="shared" ref="E8:E11" si="1">SUM(B8:D8)</f>
        <v>0</v>
      </c>
    </row>
    <row r="9" spans="1:5" x14ac:dyDescent="0.2">
      <c r="A9" s="8"/>
      <c r="B9" s="91"/>
      <c r="C9" s="91"/>
      <c r="D9" s="91"/>
      <c r="E9" s="91"/>
    </row>
    <row r="10" spans="1:5" x14ac:dyDescent="0.2">
      <c r="A10" s="8"/>
      <c r="B10" s="91"/>
      <c r="C10" s="91"/>
      <c r="D10" s="91"/>
      <c r="E10" s="91"/>
    </row>
    <row r="11" spans="1:5" x14ac:dyDescent="0.2">
      <c r="A11" s="18" t="s">
        <v>3</v>
      </c>
      <c r="B11" s="92">
        <f>SUM(B5:B10)</f>
        <v>4063642</v>
      </c>
      <c r="C11" s="92">
        <f>SUM(C5:C10)</f>
        <v>0</v>
      </c>
      <c r="D11" s="92">
        <f>SUM(D5:D10)</f>
        <v>0</v>
      </c>
      <c r="E11" s="92">
        <f t="shared" si="1"/>
        <v>4063642</v>
      </c>
    </row>
    <row r="12" spans="1:5" ht="6.75" customHeight="1" x14ac:dyDescent="0.2">
      <c r="A12" s="30"/>
      <c r="B12" s="2"/>
      <c r="C12" s="2"/>
      <c r="D12" s="2"/>
      <c r="E12" s="2"/>
    </row>
    <row r="13" spans="1:5" x14ac:dyDescent="0.2">
      <c r="A13" s="214" t="s">
        <v>256</v>
      </c>
      <c r="B13" s="214"/>
      <c r="C13" s="214"/>
      <c r="D13" s="214"/>
      <c r="E13" s="214"/>
    </row>
    <row r="14" spans="1:5" x14ac:dyDescent="0.2">
      <c r="A14" s="285" t="s">
        <v>139</v>
      </c>
      <c r="B14" s="285"/>
      <c r="C14" s="285"/>
      <c r="D14" s="285"/>
      <c r="E14" s="285"/>
    </row>
    <row r="15" spans="1:5" x14ac:dyDescent="0.2">
      <c r="A15" s="29"/>
      <c r="B15" s="29"/>
      <c r="C15" s="28"/>
      <c r="D15" s="28"/>
      <c r="E15" s="83" t="s">
        <v>198</v>
      </c>
    </row>
    <row r="16" spans="1:5" ht="22.5" x14ac:dyDescent="0.2">
      <c r="A16" s="9" t="s">
        <v>8</v>
      </c>
      <c r="B16" s="9" t="s">
        <v>2</v>
      </c>
      <c r="C16" s="16" t="s">
        <v>9</v>
      </c>
      <c r="D16" s="16" t="s">
        <v>171</v>
      </c>
      <c r="E16" s="9" t="s">
        <v>7</v>
      </c>
    </row>
    <row r="17" spans="1:5" x14ac:dyDescent="0.2">
      <c r="A17" s="17"/>
      <c r="B17" s="17"/>
      <c r="C17" s="17"/>
      <c r="D17" s="17"/>
      <c r="E17" s="17"/>
    </row>
    <row r="18" spans="1:5" x14ac:dyDescent="0.2">
      <c r="A18" s="17"/>
      <c r="B18" s="17"/>
      <c r="C18" s="17"/>
      <c r="D18" s="17"/>
      <c r="E18" s="17"/>
    </row>
    <row r="19" spans="1:5" x14ac:dyDescent="0.2">
      <c r="A19" s="17"/>
      <c r="B19" s="17"/>
      <c r="C19" s="17"/>
      <c r="D19" s="17"/>
      <c r="E19" s="17"/>
    </row>
    <row r="20" spans="1:5" x14ac:dyDescent="0.2">
      <c r="A20" s="18" t="s">
        <v>6</v>
      </c>
      <c r="B20" s="18">
        <v>0</v>
      </c>
      <c r="C20" s="17">
        <v>0</v>
      </c>
      <c r="D20" s="17">
        <v>0</v>
      </c>
      <c r="E20" s="17">
        <v>0</v>
      </c>
    </row>
    <row r="21" spans="1:5" x14ac:dyDescent="0.2">
      <c r="A21" s="29"/>
      <c r="B21" s="29"/>
      <c r="C21" s="29"/>
      <c r="D21" s="29"/>
      <c r="E21" s="29"/>
    </row>
    <row r="22" spans="1:5" x14ac:dyDescent="0.2">
      <c r="A22" s="214" t="s">
        <v>257</v>
      </c>
      <c r="B22" s="214"/>
      <c r="C22" s="214"/>
      <c r="D22" s="214"/>
      <c r="E22" s="214"/>
    </row>
    <row r="23" spans="1:5" x14ac:dyDescent="0.2">
      <c r="A23" s="285" t="s">
        <v>140</v>
      </c>
      <c r="B23" s="285"/>
      <c r="C23" s="285"/>
      <c r="D23" s="285"/>
      <c r="E23" s="285"/>
    </row>
    <row r="24" spans="1:5" x14ac:dyDescent="0.2">
      <c r="A24" s="230" t="s">
        <v>198</v>
      </c>
      <c r="B24" s="230"/>
      <c r="C24" s="230"/>
      <c r="D24" s="230"/>
      <c r="E24" s="230"/>
    </row>
    <row r="25" spans="1:5" ht="22.5" x14ac:dyDescent="0.2">
      <c r="A25" s="9" t="s">
        <v>8</v>
      </c>
      <c r="B25" s="9" t="s">
        <v>2</v>
      </c>
      <c r="C25" s="16" t="s">
        <v>9</v>
      </c>
      <c r="D25" s="16" t="s">
        <v>171</v>
      </c>
      <c r="E25" s="9" t="s">
        <v>7</v>
      </c>
    </row>
    <row r="26" spans="1:5" x14ac:dyDescent="0.2">
      <c r="A26" s="17"/>
      <c r="B26" s="17"/>
      <c r="C26" s="17"/>
      <c r="D26" s="17"/>
      <c r="E26" s="17"/>
    </row>
    <row r="27" spans="1:5" x14ac:dyDescent="0.2">
      <c r="A27" s="17"/>
      <c r="B27" s="17"/>
      <c r="C27" s="17"/>
      <c r="D27" s="17"/>
      <c r="E27" s="17"/>
    </row>
    <row r="28" spans="1:5" x14ac:dyDescent="0.2">
      <c r="A28" s="17"/>
      <c r="B28" s="17"/>
      <c r="C28" s="17"/>
      <c r="D28" s="17"/>
      <c r="E28" s="17"/>
    </row>
    <row r="29" spans="1:5" x14ac:dyDescent="0.2">
      <c r="A29" s="18" t="s">
        <v>6</v>
      </c>
      <c r="B29" s="18">
        <v>0</v>
      </c>
      <c r="C29" s="17">
        <v>0</v>
      </c>
      <c r="D29" s="17">
        <v>0</v>
      </c>
      <c r="E29" s="17">
        <v>0</v>
      </c>
    </row>
    <row r="30" spans="1:5" x14ac:dyDescent="0.2">
      <c r="A30" s="30"/>
      <c r="B30" s="30"/>
      <c r="C30" s="31"/>
      <c r="D30" s="31"/>
      <c r="E30" s="31"/>
    </row>
    <row r="31" spans="1:5" x14ac:dyDescent="0.2">
      <c r="A31" s="214" t="s">
        <v>258</v>
      </c>
      <c r="B31" s="214"/>
      <c r="C31" s="214"/>
      <c r="D31" s="214"/>
      <c r="E31" s="214"/>
    </row>
    <row r="32" spans="1:5" x14ac:dyDescent="0.2">
      <c r="A32" s="232" t="s">
        <v>141</v>
      </c>
      <c r="B32" s="232"/>
      <c r="C32" s="232"/>
      <c r="D32" s="232"/>
      <c r="E32" s="232"/>
    </row>
    <row r="33" spans="1:5" x14ac:dyDescent="0.2">
      <c r="A33" s="230" t="s">
        <v>198</v>
      </c>
      <c r="B33" s="230"/>
      <c r="C33" s="230"/>
      <c r="D33" s="230"/>
      <c r="E33" s="230"/>
    </row>
    <row r="34" spans="1:5" ht="22.5" x14ac:dyDescent="0.2">
      <c r="A34" s="9" t="s">
        <v>8</v>
      </c>
      <c r="B34" s="9" t="s">
        <v>2</v>
      </c>
      <c r="C34" s="16" t="s">
        <v>9</v>
      </c>
      <c r="D34" s="16" t="s">
        <v>171</v>
      </c>
      <c r="E34" s="9" t="s">
        <v>7</v>
      </c>
    </row>
    <row r="35" spans="1:5" x14ac:dyDescent="0.2">
      <c r="A35" s="174" t="s">
        <v>272</v>
      </c>
      <c r="B35" s="91">
        <v>427219</v>
      </c>
      <c r="C35" s="91"/>
      <c r="D35" s="91"/>
      <c r="E35" s="91">
        <v>427219</v>
      </c>
    </row>
    <row r="36" spans="1:5" x14ac:dyDescent="0.2">
      <c r="A36" s="174" t="s">
        <v>273</v>
      </c>
      <c r="B36" s="91">
        <v>3500000</v>
      </c>
      <c r="C36" s="91"/>
      <c r="D36" s="91"/>
      <c r="E36" s="91">
        <v>3500000</v>
      </c>
    </row>
    <row r="37" spans="1:5" x14ac:dyDescent="0.2">
      <c r="A37" s="85" t="s">
        <v>298</v>
      </c>
      <c r="B37" s="91">
        <v>3030</v>
      </c>
      <c r="C37" s="91"/>
      <c r="D37" s="91"/>
      <c r="E37" s="91">
        <v>3030</v>
      </c>
    </row>
    <row r="38" spans="1:5" x14ac:dyDescent="0.2">
      <c r="A38" s="17" t="s">
        <v>299</v>
      </c>
      <c r="B38" s="91">
        <v>5000</v>
      </c>
      <c r="C38" s="91"/>
      <c r="D38" s="91"/>
      <c r="E38" s="91">
        <v>5000</v>
      </c>
    </row>
    <row r="39" spans="1:5" x14ac:dyDescent="0.2">
      <c r="A39" s="18" t="s">
        <v>6</v>
      </c>
      <c r="B39" s="92">
        <f>SUM(B35:B38)</f>
        <v>3935249</v>
      </c>
      <c r="C39" s="92">
        <f>SUM(C35:C38)</f>
        <v>0</v>
      </c>
      <c r="D39" s="92">
        <f>SUM(D35:D38)</f>
        <v>0</v>
      </c>
      <c r="E39" s="92">
        <f>SUM(E35:E38)</f>
        <v>3935249</v>
      </c>
    </row>
    <row r="40" spans="1:5" x14ac:dyDescent="0.2">
      <c r="A40" s="29"/>
      <c r="B40" s="29"/>
      <c r="C40" s="29"/>
      <c r="D40" s="29"/>
      <c r="E40" s="29"/>
    </row>
    <row r="41" spans="1:5" x14ac:dyDescent="0.2">
      <c r="A41" s="214" t="s">
        <v>259</v>
      </c>
      <c r="B41" s="214"/>
      <c r="C41" s="214"/>
      <c r="D41" s="214"/>
      <c r="E41" s="214"/>
    </row>
    <row r="42" spans="1:5" x14ac:dyDescent="0.2">
      <c r="A42" s="285" t="s">
        <v>142</v>
      </c>
      <c r="B42" s="285"/>
      <c r="C42" s="285"/>
      <c r="D42" s="285"/>
      <c r="E42" s="285"/>
    </row>
    <row r="43" spans="1:5" x14ac:dyDescent="0.2">
      <c r="A43" s="230" t="s">
        <v>199</v>
      </c>
      <c r="B43" s="230"/>
      <c r="C43" s="230"/>
      <c r="D43" s="230"/>
      <c r="E43" s="230"/>
    </row>
    <row r="44" spans="1:5" ht="22.5" x14ac:dyDescent="0.2">
      <c r="A44" s="9" t="s">
        <v>8</v>
      </c>
      <c r="B44" s="9" t="s">
        <v>2</v>
      </c>
      <c r="C44" s="16" t="s">
        <v>9</v>
      </c>
      <c r="D44" s="16" t="s">
        <v>171</v>
      </c>
      <c r="E44" s="9" t="s">
        <v>7</v>
      </c>
    </row>
    <row r="45" spans="1:5" x14ac:dyDescent="0.2">
      <c r="A45" s="17"/>
      <c r="B45" s="17"/>
      <c r="C45" s="17"/>
      <c r="D45" s="17"/>
      <c r="E45" s="17"/>
    </row>
    <row r="46" spans="1:5" x14ac:dyDescent="0.2">
      <c r="A46" s="17"/>
      <c r="B46" s="17"/>
      <c r="C46" s="17"/>
      <c r="D46" s="17"/>
      <c r="E46" s="17"/>
    </row>
    <row r="47" spans="1:5" x14ac:dyDescent="0.2">
      <c r="A47" s="17"/>
      <c r="B47" s="17"/>
      <c r="C47" s="17"/>
      <c r="D47" s="17"/>
      <c r="E47" s="17"/>
    </row>
    <row r="48" spans="1:5" x14ac:dyDescent="0.2">
      <c r="A48" s="17"/>
      <c r="B48" s="17"/>
      <c r="C48" s="17"/>
      <c r="D48" s="17"/>
      <c r="E48" s="17"/>
    </row>
    <row r="49" spans="1:5" x14ac:dyDescent="0.2">
      <c r="A49" s="18" t="s">
        <v>6</v>
      </c>
      <c r="B49" s="18">
        <v>0</v>
      </c>
      <c r="C49" s="17">
        <v>0</v>
      </c>
      <c r="D49" s="17">
        <v>0</v>
      </c>
      <c r="E49" s="17">
        <v>0</v>
      </c>
    </row>
    <row r="51" spans="1:5" x14ac:dyDescent="0.2">
      <c r="A51" s="214" t="s">
        <v>260</v>
      </c>
      <c r="B51" s="214"/>
      <c r="C51" s="214"/>
      <c r="D51" s="214"/>
      <c r="E51" s="214"/>
    </row>
    <row r="52" spans="1:5" x14ac:dyDescent="0.2">
      <c r="A52" s="285" t="s">
        <v>238</v>
      </c>
      <c r="B52" s="285"/>
      <c r="C52" s="285"/>
      <c r="D52" s="285"/>
      <c r="E52" s="285"/>
    </row>
    <row r="53" spans="1:5" x14ac:dyDescent="0.2">
      <c r="A53" s="230" t="s">
        <v>199</v>
      </c>
      <c r="B53" s="230"/>
      <c r="C53" s="230"/>
      <c r="D53" s="230"/>
      <c r="E53" s="230"/>
    </row>
    <row r="54" spans="1:5" x14ac:dyDescent="0.2">
      <c r="A54" s="9" t="s">
        <v>8</v>
      </c>
      <c r="B54" s="116" t="s">
        <v>179</v>
      </c>
      <c r="C54" s="127" t="s">
        <v>180</v>
      </c>
      <c r="D54" s="127" t="s">
        <v>178</v>
      </c>
      <c r="E54" s="116" t="s">
        <v>177</v>
      </c>
    </row>
    <row r="55" spans="1:5" x14ac:dyDescent="0.2">
      <c r="A55" s="174"/>
      <c r="B55" s="91"/>
      <c r="C55" s="91"/>
      <c r="D55" s="91"/>
      <c r="E55" s="63"/>
    </row>
    <row r="56" spans="1:5" x14ac:dyDescent="0.2">
      <c r="A56" s="168"/>
      <c r="B56" s="91"/>
      <c r="C56" s="91"/>
      <c r="D56" s="91"/>
      <c r="E56" s="63"/>
    </row>
    <row r="57" spans="1:5" x14ac:dyDescent="0.2">
      <c r="A57" s="17"/>
      <c r="B57" s="91"/>
      <c r="C57" s="91"/>
      <c r="D57" s="91"/>
      <c r="E57" s="91"/>
    </row>
    <row r="58" spans="1:5" x14ac:dyDescent="0.2">
      <c r="A58" s="18" t="s">
        <v>6</v>
      </c>
      <c r="B58" s="92">
        <f>SUM(B55:B57)</f>
        <v>0</v>
      </c>
      <c r="C58" s="92">
        <f>SUM(C55:C57)</f>
        <v>0</v>
      </c>
      <c r="D58" s="92">
        <f>SUM(D55:D57)</f>
        <v>0</v>
      </c>
      <c r="E58" s="65"/>
    </row>
  </sheetData>
  <mergeCells count="15">
    <mergeCell ref="A23:E23"/>
    <mergeCell ref="A24:E24"/>
    <mergeCell ref="A31:E31"/>
    <mergeCell ref="A32:E32"/>
    <mergeCell ref="A2:E2"/>
    <mergeCell ref="A13:E13"/>
    <mergeCell ref="A14:E14"/>
    <mergeCell ref="A22:E22"/>
    <mergeCell ref="A51:E51"/>
    <mergeCell ref="A52:E52"/>
    <mergeCell ref="A53:E53"/>
    <mergeCell ref="A33:E33"/>
    <mergeCell ref="A41:E41"/>
    <mergeCell ref="A42:E42"/>
    <mergeCell ref="A43:E43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3"/>
  <sheetViews>
    <sheetView topLeftCell="A37" workbookViewId="0">
      <selection activeCell="E72" sqref="E72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231" t="s">
        <v>261</v>
      </c>
      <c r="B1" s="231"/>
      <c r="C1" s="231"/>
      <c r="D1" s="231"/>
      <c r="E1" s="231"/>
    </row>
    <row r="2" spans="1:15" ht="12.75" customHeight="1" x14ac:dyDescent="0.2">
      <c r="A2" s="131"/>
      <c r="B2" s="131"/>
      <c r="C2" s="131"/>
      <c r="D2" s="131"/>
      <c r="E2" s="131"/>
    </row>
    <row r="3" spans="1:15" ht="15.95" customHeight="1" x14ac:dyDescent="0.25">
      <c r="A3" s="215" t="s">
        <v>300</v>
      </c>
      <c r="B3" s="215"/>
      <c r="C3" s="215"/>
      <c r="D3" s="215"/>
      <c r="E3" s="215"/>
      <c r="F3" s="3"/>
      <c r="G3" s="1"/>
    </row>
    <row r="4" spans="1:15" ht="15.95" customHeight="1" x14ac:dyDescent="0.25">
      <c r="A4" s="215" t="s">
        <v>15</v>
      </c>
      <c r="B4" s="215"/>
      <c r="C4" s="215"/>
      <c r="D4" s="215"/>
      <c r="E4" s="215"/>
      <c r="F4" s="3"/>
      <c r="G4" s="1"/>
    </row>
    <row r="5" spans="1:15" ht="15" customHeight="1" x14ac:dyDescent="0.25">
      <c r="A5" s="214" t="s">
        <v>198</v>
      </c>
      <c r="B5" s="214"/>
      <c r="C5" s="214"/>
      <c r="D5" s="214"/>
      <c r="E5" s="214"/>
      <c r="F5" s="3"/>
      <c r="G5" s="6"/>
    </row>
    <row r="6" spans="1:15" ht="15" customHeight="1" x14ac:dyDescent="0.2">
      <c r="A6" s="190" t="s">
        <v>5</v>
      </c>
      <c r="B6" s="233" t="s">
        <v>18</v>
      </c>
      <c r="C6" s="233" t="s">
        <v>14</v>
      </c>
      <c r="D6" s="233" t="s">
        <v>223</v>
      </c>
      <c r="E6" s="233" t="s">
        <v>6</v>
      </c>
    </row>
    <row r="7" spans="1:15" ht="17.25" customHeight="1" x14ac:dyDescent="0.2">
      <c r="A7" s="190"/>
      <c r="B7" s="234"/>
      <c r="C7" s="234"/>
      <c r="D7" s="234"/>
      <c r="E7" s="234"/>
    </row>
    <row r="8" spans="1:15" ht="12.75" customHeight="1" x14ac:dyDescent="0.2">
      <c r="A8" s="121" t="s">
        <v>27</v>
      </c>
      <c r="B8" s="158">
        <v>16730341</v>
      </c>
      <c r="C8" s="158"/>
      <c r="D8" s="132"/>
      <c r="E8" s="138">
        <f>SUM(B8:D8)</f>
        <v>16730341</v>
      </c>
      <c r="F8" s="2"/>
      <c r="G8" s="2"/>
      <c r="I8" s="2"/>
      <c r="J8" s="2"/>
      <c r="K8" s="2"/>
      <c r="L8" s="2"/>
      <c r="M8" s="2"/>
      <c r="O8" s="2"/>
    </row>
    <row r="9" spans="1:15" ht="12.75" customHeight="1" x14ac:dyDescent="0.2">
      <c r="A9" s="119" t="s">
        <v>28</v>
      </c>
      <c r="B9" s="158">
        <v>1946251</v>
      </c>
      <c r="C9" s="158"/>
      <c r="D9" s="132"/>
      <c r="E9" s="138">
        <f t="shared" ref="E9:E20" si="0">SUM(B9:D9)</f>
        <v>1946251</v>
      </c>
      <c r="F9" s="2"/>
      <c r="G9" s="2"/>
      <c r="I9" s="2"/>
      <c r="J9" s="2"/>
      <c r="K9" s="2"/>
      <c r="L9" s="2"/>
      <c r="M9" s="2"/>
      <c r="O9" s="2"/>
    </row>
    <row r="10" spans="1:15" ht="12.75" customHeight="1" x14ac:dyDescent="0.2">
      <c r="A10" s="121" t="s">
        <v>129</v>
      </c>
      <c r="B10" s="158">
        <v>16985867</v>
      </c>
      <c r="C10" s="158"/>
      <c r="D10" s="132"/>
      <c r="E10" s="138">
        <f t="shared" si="0"/>
        <v>16985867</v>
      </c>
      <c r="F10" s="2"/>
      <c r="G10" s="2"/>
      <c r="I10" s="2"/>
      <c r="J10" s="2"/>
      <c r="K10" s="2"/>
      <c r="L10" s="2"/>
      <c r="M10" s="2"/>
      <c r="O10" s="2"/>
    </row>
    <row r="11" spans="1:15" ht="12.75" customHeight="1" x14ac:dyDescent="0.2">
      <c r="A11" s="43" t="s">
        <v>131</v>
      </c>
      <c r="B11" s="158">
        <v>4063642</v>
      </c>
      <c r="C11" s="158"/>
      <c r="D11" s="132"/>
      <c r="E11" s="138">
        <f t="shared" si="0"/>
        <v>4063642</v>
      </c>
      <c r="F11" s="2"/>
      <c r="G11" s="2"/>
      <c r="I11" s="2"/>
      <c r="J11" s="2"/>
      <c r="K11" s="2"/>
      <c r="L11" s="2"/>
      <c r="M11" s="2"/>
      <c r="O11" s="2"/>
    </row>
    <row r="12" spans="1:15" ht="12.75" customHeight="1" x14ac:dyDescent="0.2">
      <c r="A12" s="121" t="s">
        <v>130</v>
      </c>
      <c r="B12" s="158">
        <v>3943849</v>
      </c>
      <c r="C12" s="158"/>
      <c r="D12" s="132"/>
      <c r="E12" s="138">
        <f t="shared" si="0"/>
        <v>3943849</v>
      </c>
      <c r="F12" s="2"/>
      <c r="G12" s="2"/>
      <c r="I12" s="2"/>
      <c r="J12" s="2"/>
      <c r="K12" s="2"/>
      <c r="L12" s="2"/>
      <c r="M12" s="2"/>
      <c r="O12" s="2"/>
    </row>
    <row r="13" spans="1:15" ht="12.75" customHeight="1" x14ac:dyDescent="0.2">
      <c r="A13" s="123" t="s">
        <v>132</v>
      </c>
      <c r="B13" s="158"/>
      <c r="C13" s="158"/>
      <c r="D13" s="120"/>
      <c r="E13" s="138">
        <f t="shared" si="0"/>
        <v>0</v>
      </c>
      <c r="F13" s="2"/>
      <c r="G13" s="2"/>
      <c r="I13" s="2"/>
      <c r="J13" s="2"/>
      <c r="K13" s="2"/>
      <c r="L13" s="2"/>
      <c r="M13" s="2"/>
      <c r="O13" s="2"/>
    </row>
    <row r="14" spans="1:15" ht="12.75" customHeight="1" x14ac:dyDescent="0.2">
      <c r="A14" s="44" t="s">
        <v>133</v>
      </c>
      <c r="B14" s="158"/>
      <c r="C14" s="158"/>
      <c r="D14" s="132"/>
      <c r="E14" s="138">
        <f t="shared" si="0"/>
        <v>0</v>
      </c>
      <c r="F14" s="2"/>
      <c r="G14" s="2"/>
      <c r="I14" s="2"/>
      <c r="J14" s="2"/>
      <c r="K14" s="2"/>
      <c r="L14" s="2"/>
      <c r="M14" s="2"/>
      <c r="O14" s="2"/>
    </row>
    <row r="15" spans="1:15" ht="12.75" customHeight="1" x14ac:dyDescent="0.2">
      <c r="A15" s="37" t="s">
        <v>232</v>
      </c>
      <c r="B15" s="158">
        <f>SUM(B8:B14)</f>
        <v>43669950</v>
      </c>
      <c r="C15" s="158"/>
      <c r="D15" s="18"/>
      <c r="E15" s="138">
        <f t="shared" si="0"/>
        <v>43669950</v>
      </c>
      <c r="F15" s="2"/>
      <c r="G15" s="2"/>
      <c r="I15" s="2"/>
      <c r="J15" s="2"/>
      <c r="K15" s="2"/>
      <c r="L15" s="2"/>
      <c r="M15" s="2"/>
      <c r="O15" s="2"/>
    </row>
    <row r="16" spans="1:15" ht="12.75" customHeight="1" x14ac:dyDescent="0.2">
      <c r="A16" s="37"/>
      <c r="B16" s="158"/>
      <c r="C16" s="158"/>
      <c r="D16" s="18"/>
      <c r="E16" s="138">
        <f t="shared" si="0"/>
        <v>0</v>
      </c>
      <c r="F16" s="2"/>
      <c r="G16" s="2"/>
      <c r="I16" s="2"/>
      <c r="J16" s="2"/>
      <c r="K16" s="2"/>
      <c r="L16" s="2"/>
      <c r="M16" s="2"/>
      <c r="O16" s="2"/>
    </row>
    <row r="17" spans="1:15" ht="12.75" customHeight="1" x14ac:dyDescent="0.2">
      <c r="A17" s="34" t="s">
        <v>42</v>
      </c>
      <c r="B17" s="158">
        <v>755871</v>
      </c>
      <c r="C17" s="158">
        <f>8032747+1940000+4115250</f>
        <v>14087997</v>
      </c>
      <c r="D17" s="18"/>
      <c r="E17" s="138">
        <f t="shared" si="0"/>
        <v>14843868</v>
      </c>
      <c r="F17" s="2"/>
      <c r="G17" s="2"/>
      <c r="I17" s="2"/>
      <c r="J17" s="2"/>
      <c r="K17" s="2"/>
      <c r="L17" s="2"/>
      <c r="M17" s="2"/>
      <c r="O17" s="2"/>
    </row>
    <row r="18" spans="1:15" ht="12.75" customHeight="1" x14ac:dyDescent="0.2">
      <c r="A18" s="34" t="s">
        <v>43</v>
      </c>
      <c r="B18" s="158"/>
      <c r="C18" s="158">
        <v>49930365</v>
      </c>
      <c r="D18" s="18"/>
      <c r="E18" s="138">
        <f t="shared" si="0"/>
        <v>49930365</v>
      </c>
      <c r="F18" s="2"/>
      <c r="G18" s="2"/>
      <c r="I18" s="2"/>
      <c r="J18" s="2"/>
      <c r="K18" s="2"/>
      <c r="L18" s="2"/>
      <c r="M18" s="2"/>
      <c r="O18" s="2"/>
    </row>
    <row r="19" spans="1:15" ht="12.75" customHeight="1" x14ac:dyDescent="0.2">
      <c r="A19" s="35" t="s">
        <v>134</v>
      </c>
      <c r="B19" s="158"/>
      <c r="C19" s="158"/>
      <c r="D19" s="18"/>
      <c r="E19" s="138">
        <f t="shared" si="0"/>
        <v>0</v>
      </c>
      <c r="F19" s="2"/>
      <c r="G19" s="2"/>
      <c r="I19" s="2"/>
      <c r="J19" s="2"/>
      <c r="K19" s="2"/>
      <c r="L19" s="2"/>
      <c r="M19" s="2"/>
      <c r="O19" s="2"/>
    </row>
    <row r="20" spans="1:15" ht="12.75" customHeight="1" x14ac:dyDescent="0.2">
      <c r="A20" s="37" t="s">
        <v>233</v>
      </c>
      <c r="B20" s="158">
        <f>SUM(B17:B19)</f>
        <v>755871</v>
      </c>
      <c r="C20" s="158">
        <f>SUM(C17:C19)</f>
        <v>64018362</v>
      </c>
      <c r="D20" s="18"/>
      <c r="E20" s="138">
        <f t="shared" si="0"/>
        <v>64774233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19" t="s">
        <v>239</v>
      </c>
      <c r="B21" s="164">
        <f>B20+B15</f>
        <v>44425821</v>
      </c>
      <c r="C21" s="164">
        <f>C20+C15</f>
        <v>64018362</v>
      </c>
      <c r="D21" s="164">
        <f>D20+D15</f>
        <v>0</v>
      </c>
      <c r="E21" s="164">
        <f>E20+E15</f>
        <v>108444183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231" t="s">
        <v>263</v>
      </c>
      <c r="B22" s="231"/>
      <c r="C22" s="231"/>
      <c r="D22" s="231"/>
      <c r="E22" s="231"/>
      <c r="F22" s="2"/>
      <c r="G22" s="2"/>
      <c r="I22" s="2"/>
      <c r="J22" s="2"/>
      <c r="K22" s="2"/>
      <c r="L22" s="2"/>
      <c r="M22" s="2"/>
      <c r="O22" s="2"/>
    </row>
    <row r="23" spans="1:15" ht="6.75" customHeight="1" x14ac:dyDescent="0.2">
      <c r="A23" s="131"/>
      <c r="B23" s="131"/>
      <c r="C23" s="131"/>
      <c r="D23" s="131"/>
      <c r="E23" s="131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215" t="s">
        <v>301</v>
      </c>
      <c r="B24" s="215"/>
      <c r="C24" s="215"/>
      <c r="D24" s="215"/>
      <c r="E24" s="215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215" t="s">
        <v>240</v>
      </c>
      <c r="B25" s="215"/>
      <c r="C25" s="215"/>
      <c r="D25" s="215"/>
      <c r="E25" s="215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214" t="s">
        <v>199</v>
      </c>
      <c r="B26" s="214"/>
      <c r="C26" s="214"/>
      <c r="D26" s="214"/>
      <c r="E26" s="214"/>
      <c r="F26" s="2"/>
      <c r="G26" s="2"/>
      <c r="I26" s="2"/>
    </row>
    <row r="27" spans="1:15" ht="13.5" customHeight="1" x14ac:dyDescent="0.2">
      <c r="A27" s="190" t="s">
        <v>5</v>
      </c>
      <c r="B27" s="273" t="s">
        <v>240</v>
      </c>
      <c r="C27" s="274"/>
      <c r="D27" s="274"/>
      <c r="E27" s="275"/>
      <c r="F27" s="2"/>
      <c r="G27" s="2"/>
      <c r="I27" s="2"/>
    </row>
    <row r="28" spans="1:15" ht="15" customHeight="1" x14ac:dyDescent="0.2">
      <c r="A28" s="190"/>
      <c r="B28" s="136"/>
      <c r="C28" s="136"/>
      <c r="D28" s="136"/>
      <c r="E28" s="127" t="s">
        <v>6</v>
      </c>
    </row>
    <row r="29" spans="1:15" x14ac:dyDescent="0.2">
      <c r="A29" s="121" t="s">
        <v>27</v>
      </c>
      <c r="B29" s="158">
        <v>16730341</v>
      </c>
      <c r="C29" s="120"/>
      <c r="D29" s="132"/>
      <c r="E29" s="138">
        <f>SUM(B29:D29)</f>
        <v>16730341</v>
      </c>
    </row>
    <row r="30" spans="1:15" x14ac:dyDescent="0.2">
      <c r="A30" s="119" t="s">
        <v>28</v>
      </c>
      <c r="B30" s="158">
        <v>1946251</v>
      </c>
      <c r="C30" s="120"/>
      <c r="D30" s="132"/>
      <c r="E30" s="138">
        <f t="shared" ref="E30:E42" si="1">SUM(B30:D30)</f>
        <v>1946251</v>
      </c>
    </row>
    <row r="31" spans="1:15" x14ac:dyDescent="0.2">
      <c r="A31" s="121" t="s">
        <v>129</v>
      </c>
      <c r="B31" s="158">
        <v>16985867</v>
      </c>
      <c r="C31" s="120"/>
      <c r="D31" s="132"/>
      <c r="E31" s="138">
        <f t="shared" si="1"/>
        <v>16985867</v>
      </c>
    </row>
    <row r="32" spans="1:15" x14ac:dyDescent="0.2">
      <c r="A32" s="43" t="s">
        <v>131</v>
      </c>
      <c r="B32" s="158">
        <v>4063642</v>
      </c>
      <c r="C32" s="132"/>
      <c r="D32" s="132"/>
      <c r="E32" s="138">
        <f t="shared" si="1"/>
        <v>4063642</v>
      </c>
    </row>
    <row r="33" spans="1:5" x14ac:dyDescent="0.2">
      <c r="A33" s="121" t="s">
        <v>130</v>
      </c>
      <c r="B33" s="158">
        <v>3943849</v>
      </c>
      <c r="C33" s="132"/>
      <c r="D33" s="132"/>
      <c r="E33" s="138">
        <f t="shared" si="1"/>
        <v>3943849</v>
      </c>
    </row>
    <row r="34" spans="1:5" x14ac:dyDescent="0.2">
      <c r="A34" s="123" t="s">
        <v>132</v>
      </c>
      <c r="B34" s="158"/>
      <c r="C34" s="132"/>
      <c r="D34" s="120"/>
      <c r="E34" s="138">
        <f t="shared" si="1"/>
        <v>0</v>
      </c>
    </row>
    <row r="35" spans="1:5" x14ac:dyDescent="0.2">
      <c r="A35" s="44" t="s">
        <v>133</v>
      </c>
      <c r="B35" s="158"/>
      <c r="C35" s="159"/>
      <c r="D35" s="132"/>
      <c r="E35" s="138">
        <f t="shared" si="1"/>
        <v>0</v>
      </c>
    </row>
    <row r="36" spans="1:5" x14ac:dyDescent="0.2">
      <c r="A36" s="37" t="s">
        <v>241</v>
      </c>
      <c r="B36" s="158">
        <f>SUM(B29:B35)</f>
        <v>43669950</v>
      </c>
      <c r="C36" s="165"/>
      <c r="D36" s="18"/>
      <c r="E36" s="138">
        <f t="shared" si="1"/>
        <v>43669950</v>
      </c>
    </row>
    <row r="37" spans="1:5" x14ac:dyDescent="0.2">
      <c r="A37" s="37"/>
      <c r="B37" s="158"/>
      <c r="C37" s="160"/>
      <c r="D37" s="132"/>
      <c r="E37" s="138">
        <f t="shared" si="1"/>
        <v>0</v>
      </c>
    </row>
    <row r="38" spans="1:5" x14ac:dyDescent="0.2">
      <c r="A38" s="34" t="s">
        <v>42</v>
      </c>
      <c r="B38" s="158">
        <v>755871</v>
      </c>
      <c r="C38" s="160"/>
      <c r="D38" s="132"/>
      <c r="E38" s="138">
        <f t="shared" si="1"/>
        <v>755871</v>
      </c>
    </row>
    <row r="39" spans="1:5" x14ac:dyDescent="0.2">
      <c r="A39" s="34" t="s">
        <v>43</v>
      </c>
      <c r="B39" s="158"/>
      <c r="C39" s="162"/>
      <c r="D39" s="120"/>
      <c r="E39" s="138">
        <f t="shared" si="1"/>
        <v>0</v>
      </c>
    </row>
    <row r="40" spans="1:5" x14ac:dyDescent="0.2">
      <c r="A40" s="35" t="s">
        <v>134</v>
      </c>
      <c r="B40" s="158"/>
      <c r="C40" s="162"/>
      <c r="D40" s="120"/>
      <c r="E40" s="138">
        <f t="shared" si="1"/>
        <v>0</v>
      </c>
    </row>
    <row r="41" spans="1:5" x14ac:dyDescent="0.2">
      <c r="A41" s="37" t="s">
        <v>242</v>
      </c>
      <c r="B41" s="158">
        <f>SUM(B38:B40)</f>
        <v>755871</v>
      </c>
      <c r="C41" s="18"/>
      <c r="D41" s="132"/>
      <c r="E41" s="138">
        <f t="shared" si="1"/>
        <v>755871</v>
      </c>
    </row>
    <row r="42" spans="1:5" x14ac:dyDescent="0.2">
      <c r="A42" s="8" t="s">
        <v>239</v>
      </c>
      <c r="B42" s="164">
        <f>B41+B36</f>
        <v>44425821</v>
      </c>
      <c r="C42" s="8"/>
      <c r="D42" s="8"/>
      <c r="E42" s="138">
        <f t="shared" si="1"/>
        <v>44425821</v>
      </c>
    </row>
    <row r="43" spans="1:5" x14ac:dyDescent="0.2">
      <c r="A43" s="231" t="s">
        <v>264</v>
      </c>
      <c r="B43" s="231"/>
      <c r="C43" s="231"/>
      <c r="D43" s="231"/>
      <c r="E43" s="231"/>
    </row>
    <row r="44" spans="1:5" ht="8.25" customHeight="1" x14ac:dyDescent="0.2">
      <c r="A44" s="131"/>
      <c r="B44" s="131"/>
      <c r="C44" s="131"/>
      <c r="D44" s="131"/>
      <c r="E44" s="131"/>
    </row>
    <row r="45" spans="1:5" x14ac:dyDescent="0.2">
      <c r="A45" s="215" t="s">
        <v>302</v>
      </c>
      <c r="B45" s="215"/>
      <c r="C45" s="215"/>
      <c r="D45" s="215"/>
      <c r="E45" s="215"/>
    </row>
    <row r="46" spans="1:5" x14ac:dyDescent="0.2">
      <c r="A46" s="215" t="s">
        <v>244</v>
      </c>
      <c r="B46" s="215"/>
      <c r="C46" s="215"/>
      <c r="D46" s="215"/>
      <c r="E46" s="215"/>
    </row>
    <row r="47" spans="1:5" x14ac:dyDescent="0.2">
      <c r="A47" s="214" t="s">
        <v>198</v>
      </c>
      <c r="B47" s="214"/>
      <c r="C47" s="214"/>
      <c r="D47" s="214"/>
      <c r="E47" s="214"/>
    </row>
    <row r="48" spans="1:5" x14ac:dyDescent="0.2">
      <c r="A48" s="190" t="s">
        <v>5</v>
      </c>
      <c r="B48" s="273" t="s">
        <v>244</v>
      </c>
      <c r="C48" s="274"/>
      <c r="D48" s="274"/>
      <c r="E48" s="275"/>
    </row>
    <row r="49" spans="1:5" x14ac:dyDescent="0.2">
      <c r="A49" s="190"/>
      <c r="B49" s="136"/>
      <c r="C49" s="136"/>
      <c r="D49" s="136"/>
      <c r="E49" s="127" t="s">
        <v>6</v>
      </c>
    </row>
    <row r="50" spans="1:5" x14ac:dyDescent="0.2">
      <c r="A50" s="121" t="s">
        <v>27</v>
      </c>
      <c r="B50" s="120"/>
      <c r="C50" s="120"/>
      <c r="D50" s="132"/>
      <c r="E50" s="132"/>
    </row>
    <row r="51" spans="1:5" x14ac:dyDescent="0.2">
      <c r="A51" s="119" t="s">
        <v>28</v>
      </c>
      <c r="B51" s="120"/>
      <c r="C51" s="120"/>
      <c r="D51" s="132"/>
      <c r="E51" s="132"/>
    </row>
    <row r="52" spans="1:5" x14ac:dyDescent="0.2">
      <c r="A52" s="121" t="s">
        <v>129</v>
      </c>
      <c r="B52" s="120"/>
      <c r="C52" s="120"/>
      <c r="D52" s="132"/>
      <c r="E52" s="132"/>
    </row>
    <row r="53" spans="1:5" x14ac:dyDescent="0.2">
      <c r="A53" s="43" t="s">
        <v>131</v>
      </c>
      <c r="B53" s="132"/>
      <c r="C53" s="132"/>
      <c r="D53" s="132"/>
      <c r="E53" s="132"/>
    </row>
    <row r="54" spans="1:5" x14ac:dyDescent="0.2">
      <c r="A54" s="121" t="s">
        <v>130</v>
      </c>
      <c r="B54" s="132"/>
      <c r="C54" s="132"/>
      <c r="D54" s="132"/>
      <c r="E54" s="132"/>
    </row>
    <row r="55" spans="1:5" x14ac:dyDescent="0.2">
      <c r="A55" s="123" t="s">
        <v>132</v>
      </c>
      <c r="B55" s="132"/>
      <c r="C55" s="132"/>
      <c r="D55" s="120"/>
      <c r="E55" s="132"/>
    </row>
    <row r="56" spans="1:5" x14ac:dyDescent="0.2">
      <c r="A56" s="44" t="s">
        <v>133</v>
      </c>
      <c r="B56" s="159"/>
      <c r="C56" s="159"/>
      <c r="D56" s="132"/>
      <c r="E56" s="132"/>
    </row>
    <row r="57" spans="1:5" x14ac:dyDescent="0.2">
      <c r="A57" s="37" t="s">
        <v>241</v>
      </c>
      <c r="B57" s="165"/>
      <c r="C57" s="165"/>
      <c r="D57" s="18"/>
      <c r="E57" s="18"/>
    </row>
    <row r="58" spans="1:5" x14ac:dyDescent="0.2">
      <c r="A58" s="37"/>
      <c r="B58" s="165"/>
      <c r="C58" s="165"/>
      <c r="D58" s="18"/>
      <c r="E58" s="18"/>
    </row>
    <row r="59" spans="1:5" x14ac:dyDescent="0.2">
      <c r="A59" s="34" t="s">
        <v>42</v>
      </c>
      <c r="B59" s="19"/>
      <c r="C59" s="158">
        <f>8032747+1940000+4115250</f>
        <v>14087997</v>
      </c>
      <c r="D59" s="132"/>
      <c r="E59" s="158">
        <f>SUM(B59:D59)</f>
        <v>14087997</v>
      </c>
    </row>
    <row r="60" spans="1:5" x14ac:dyDescent="0.2">
      <c r="A60" s="34" t="s">
        <v>43</v>
      </c>
      <c r="B60" s="19"/>
      <c r="C60" s="158">
        <v>49930365</v>
      </c>
      <c r="D60" s="120"/>
      <c r="E60" s="158">
        <f>SUM(B60:D60)</f>
        <v>49930365</v>
      </c>
    </row>
    <row r="61" spans="1:5" x14ac:dyDescent="0.2">
      <c r="A61" s="35" t="s">
        <v>134</v>
      </c>
      <c r="B61" s="166"/>
      <c r="C61" s="158"/>
      <c r="D61" s="120"/>
      <c r="E61" s="158">
        <f>SUM(B61:D61)</f>
        <v>0</v>
      </c>
    </row>
    <row r="62" spans="1:5" x14ac:dyDescent="0.2">
      <c r="A62" s="37" t="s">
        <v>242</v>
      </c>
      <c r="B62" s="25"/>
      <c r="C62" s="158">
        <f>SUM(C59:C61)</f>
        <v>64018362</v>
      </c>
      <c r="D62" s="132"/>
      <c r="E62" s="158">
        <f>SUM(B62:D62)</f>
        <v>64018362</v>
      </c>
    </row>
    <row r="63" spans="1:5" x14ac:dyDescent="0.2">
      <c r="A63" s="8" t="s">
        <v>239</v>
      </c>
      <c r="B63" s="8"/>
      <c r="C63" s="164">
        <f>C62+C57</f>
        <v>64018362</v>
      </c>
      <c r="D63" s="8"/>
      <c r="E63" s="164">
        <f>SUM(B63:D63)</f>
        <v>64018362</v>
      </c>
    </row>
  </sheetData>
  <mergeCells count="21">
    <mergeCell ref="A1:E1"/>
    <mergeCell ref="A3:E3"/>
    <mergeCell ref="A4:E4"/>
    <mergeCell ref="A5:E5"/>
    <mergeCell ref="A6:A7"/>
    <mergeCell ref="B6:B7"/>
    <mergeCell ref="C6:C7"/>
    <mergeCell ref="D6:D7"/>
    <mergeCell ref="E6:E7"/>
    <mergeCell ref="A22:E22"/>
    <mergeCell ref="A24:E24"/>
    <mergeCell ref="A25:E25"/>
    <mergeCell ref="A26:E26"/>
    <mergeCell ref="A27:A28"/>
    <mergeCell ref="B27:E27"/>
    <mergeCell ref="A43:E43"/>
    <mergeCell ref="A45:E45"/>
    <mergeCell ref="A46:E46"/>
    <mergeCell ref="A47:E47"/>
    <mergeCell ref="A48:A49"/>
    <mergeCell ref="B48:E48"/>
  </mergeCells>
  <pageMargins left="0.51181102362204722" right="0.27559055118110237" top="0.19685039370078741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O26"/>
  <sheetViews>
    <sheetView topLeftCell="A4" workbookViewId="0">
      <selection activeCell="B12" sqref="B12:D14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 x14ac:dyDescent="0.2">
      <c r="A3" s="231" t="s">
        <v>136</v>
      </c>
      <c r="B3" s="231"/>
      <c r="C3" s="231"/>
      <c r="D3" s="231"/>
      <c r="E3" s="231"/>
    </row>
    <row r="4" spans="1:15" ht="18" customHeight="1" x14ac:dyDescent="0.2">
      <c r="A4" s="215" t="s">
        <v>303</v>
      </c>
      <c r="B4" s="215"/>
      <c r="C4" s="215"/>
      <c r="D4" s="215"/>
      <c r="E4" s="215"/>
      <c r="F4" s="46"/>
      <c r="G4" s="46"/>
      <c r="H4" s="46"/>
    </row>
    <row r="5" spans="1:15" ht="14.25" customHeight="1" x14ac:dyDescent="0.2">
      <c r="A5" s="215" t="s">
        <v>245</v>
      </c>
      <c r="B5" s="215"/>
      <c r="C5" s="215"/>
      <c r="D5" s="215"/>
      <c r="E5" s="215"/>
      <c r="F5" s="46"/>
      <c r="G5" s="46"/>
      <c r="H5" s="46"/>
    </row>
    <row r="6" spans="1:15" ht="14.25" customHeight="1" x14ac:dyDescent="0.2">
      <c r="A6" s="125"/>
      <c r="B6" s="125"/>
      <c r="C6" s="125"/>
      <c r="D6" s="125"/>
      <c r="E6" s="125"/>
      <c r="F6" s="46"/>
      <c r="G6" s="46"/>
      <c r="H6" s="46"/>
    </row>
    <row r="7" spans="1:15" ht="14.25" customHeight="1" x14ac:dyDescent="0.2">
      <c r="A7" s="130" t="s">
        <v>105</v>
      </c>
      <c r="B7" s="197" t="s">
        <v>254</v>
      </c>
      <c r="C7" s="197"/>
      <c r="D7" s="197"/>
      <c r="E7" s="197"/>
      <c r="F7" s="46"/>
      <c r="G7" s="46"/>
      <c r="H7" s="46"/>
    </row>
    <row r="8" spans="1:15" ht="14.25" customHeight="1" x14ac:dyDescent="0.2">
      <c r="A8" s="39"/>
      <c r="B8" s="38"/>
      <c r="C8" s="38"/>
      <c r="D8" s="38"/>
      <c r="E8" s="38"/>
      <c r="F8" s="46"/>
      <c r="G8" s="46"/>
      <c r="H8" s="46"/>
    </row>
    <row r="9" spans="1:15" ht="15" customHeight="1" x14ac:dyDescent="0.25">
      <c r="A9" s="214" t="s">
        <v>199</v>
      </c>
      <c r="B9" s="214"/>
      <c r="C9" s="214"/>
      <c r="D9" s="214"/>
      <c r="E9" s="214"/>
      <c r="F9" s="3"/>
      <c r="G9" s="6"/>
    </row>
    <row r="10" spans="1:15" ht="20.25" customHeight="1" x14ac:dyDescent="0.2">
      <c r="A10" s="241" t="s">
        <v>5</v>
      </c>
      <c r="B10" s="233" t="s">
        <v>179</v>
      </c>
      <c r="C10" s="233" t="s">
        <v>180</v>
      </c>
      <c r="D10" s="233" t="s">
        <v>178</v>
      </c>
      <c r="E10" s="233" t="s">
        <v>184</v>
      </c>
    </row>
    <row r="11" spans="1:15" ht="16.5" customHeight="1" x14ac:dyDescent="0.2">
      <c r="A11" s="242"/>
      <c r="B11" s="234"/>
      <c r="C11" s="234"/>
      <c r="D11" s="286"/>
      <c r="E11" s="234"/>
    </row>
    <row r="12" spans="1:15" ht="13.5" customHeight="1" x14ac:dyDescent="0.2">
      <c r="A12" s="121" t="s">
        <v>27</v>
      </c>
      <c r="B12" s="158">
        <v>35864000</v>
      </c>
      <c r="C12" s="158">
        <v>39856402</v>
      </c>
      <c r="D12" s="158">
        <v>38901067</v>
      </c>
      <c r="E12" s="63">
        <f>D12/C12</f>
        <v>0.97603057596618981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119" t="s">
        <v>28</v>
      </c>
      <c r="B13" s="158">
        <v>6501000</v>
      </c>
      <c r="C13" s="158">
        <v>6597005</v>
      </c>
      <c r="D13" s="158">
        <v>6156032</v>
      </c>
      <c r="E13" s="63">
        <f t="shared" ref="E13:E26" si="0">D13/C13</f>
        <v>0.93315557590148868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121" t="s">
        <v>129</v>
      </c>
      <c r="B14" s="158">
        <v>19084596</v>
      </c>
      <c r="C14" s="158">
        <v>20795044</v>
      </c>
      <c r="D14" s="158">
        <v>18901765</v>
      </c>
      <c r="E14" s="63">
        <f t="shared" si="0"/>
        <v>0.90895527799796916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43" t="s">
        <v>131</v>
      </c>
      <c r="B15" s="132"/>
      <c r="C15" s="132"/>
      <c r="D15" s="132"/>
      <c r="E15" s="63"/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121" t="s">
        <v>130</v>
      </c>
      <c r="B16" s="132"/>
      <c r="C16" s="132"/>
      <c r="D16" s="132"/>
      <c r="E16" s="63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123" t="s">
        <v>132</v>
      </c>
      <c r="B17" s="132"/>
      <c r="C17" s="132"/>
      <c r="D17" s="120"/>
      <c r="E17" s="63"/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44" t="s">
        <v>133</v>
      </c>
      <c r="B18" s="159"/>
      <c r="C18" s="159"/>
      <c r="D18" s="132"/>
      <c r="E18" s="63"/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45"/>
      <c r="B19" s="160"/>
      <c r="C19" s="160"/>
      <c r="D19" s="132"/>
      <c r="E19" s="63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37" t="s">
        <v>241</v>
      </c>
      <c r="B20" s="158">
        <f>SUM(B12:B19)</f>
        <v>61449596</v>
      </c>
      <c r="C20" s="158">
        <f>SUM(C12:C19)</f>
        <v>67248451</v>
      </c>
      <c r="D20" s="158">
        <f>SUM(D12:D19)</f>
        <v>63958864</v>
      </c>
      <c r="E20" s="63">
        <f t="shared" si="0"/>
        <v>0.9510830814526865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37"/>
      <c r="B21" s="160"/>
      <c r="C21" s="160"/>
      <c r="D21" s="132"/>
      <c r="E21" s="63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34" t="s">
        <v>42</v>
      </c>
      <c r="B22" s="158">
        <v>0</v>
      </c>
      <c r="C22" s="158">
        <v>597000</v>
      </c>
      <c r="D22" s="158">
        <v>521580</v>
      </c>
      <c r="E22" s="63">
        <f t="shared" si="0"/>
        <v>0.87366834170854268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34" t="s">
        <v>43</v>
      </c>
      <c r="B23" s="158"/>
      <c r="C23" s="158"/>
      <c r="D23" s="120"/>
      <c r="E23" s="63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5" t="s">
        <v>134</v>
      </c>
      <c r="B24" s="158"/>
      <c r="C24" s="158"/>
      <c r="D24" s="120"/>
      <c r="E24" s="63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37" t="s">
        <v>242</v>
      </c>
      <c r="B25" s="158">
        <f>SUM(B22:B24)</f>
        <v>0</v>
      </c>
      <c r="C25" s="158">
        <f>SUM(C22:C24)</f>
        <v>597000</v>
      </c>
      <c r="D25" s="158">
        <f>SUM(D22:D24)</f>
        <v>521580</v>
      </c>
      <c r="E25" s="63">
        <f t="shared" si="0"/>
        <v>0.87366834170854268</v>
      </c>
      <c r="F25" s="2"/>
      <c r="G25" s="2"/>
      <c r="I25" s="2"/>
      <c r="J25" s="2"/>
      <c r="K25" s="2"/>
      <c r="L25" s="2"/>
      <c r="M25" s="2"/>
      <c r="O25" s="2"/>
    </row>
    <row r="26" spans="1:15" x14ac:dyDescent="0.2">
      <c r="A26" s="8" t="s">
        <v>239</v>
      </c>
      <c r="B26" s="134">
        <f>B25+B20</f>
        <v>61449596</v>
      </c>
      <c r="C26" s="134">
        <f>C25+C20</f>
        <v>67845451</v>
      </c>
      <c r="D26" s="134">
        <f>D25+D20</f>
        <v>64480444</v>
      </c>
      <c r="E26" s="63">
        <f t="shared" si="0"/>
        <v>0.95040187734915349</v>
      </c>
    </row>
  </sheetData>
  <mergeCells count="10">
    <mergeCell ref="A10:A11"/>
    <mergeCell ref="B10:B11"/>
    <mergeCell ref="C10:C11"/>
    <mergeCell ref="D10:D11"/>
    <mergeCell ref="E10:E11"/>
    <mergeCell ref="A3:E3"/>
    <mergeCell ref="A4:E4"/>
    <mergeCell ref="A5:E5"/>
    <mergeCell ref="B7:E7"/>
    <mergeCell ref="A9:E9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workbookViewId="0">
      <selection activeCell="D17" sqref="D17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7" width="10" customWidth="1"/>
    <col min="8" max="8" width="9.42578125" customWidth="1"/>
    <col min="9" max="9" width="10.140625" customWidth="1"/>
    <col min="10" max="10" width="11.42578125" customWidth="1"/>
    <col min="11" max="11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3" width="10" customWidth="1"/>
    <col min="264" max="264" width="9.42578125" customWidth="1"/>
    <col min="265" max="265" width="10.140625" customWidth="1"/>
    <col min="266" max="266" width="11.42578125" customWidth="1"/>
    <col min="267" max="267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9" width="10" customWidth="1"/>
    <col min="520" max="520" width="9.42578125" customWidth="1"/>
    <col min="521" max="521" width="10.140625" customWidth="1"/>
    <col min="522" max="522" width="11.42578125" customWidth="1"/>
    <col min="523" max="523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5" width="10" customWidth="1"/>
    <col min="776" max="776" width="9.42578125" customWidth="1"/>
    <col min="777" max="777" width="10.140625" customWidth="1"/>
    <col min="778" max="778" width="11.42578125" customWidth="1"/>
    <col min="779" max="779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1" width="10" customWidth="1"/>
    <col min="1032" max="1032" width="9.42578125" customWidth="1"/>
    <col min="1033" max="1033" width="10.140625" customWidth="1"/>
    <col min="1034" max="1034" width="11.42578125" customWidth="1"/>
    <col min="1035" max="1035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7" width="10" customWidth="1"/>
    <col min="1288" max="1288" width="9.42578125" customWidth="1"/>
    <col min="1289" max="1289" width="10.140625" customWidth="1"/>
    <col min="1290" max="1290" width="11.42578125" customWidth="1"/>
    <col min="1291" max="1291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3" width="10" customWidth="1"/>
    <col min="1544" max="1544" width="9.42578125" customWidth="1"/>
    <col min="1545" max="1545" width="10.140625" customWidth="1"/>
    <col min="1546" max="1546" width="11.42578125" customWidth="1"/>
    <col min="1547" max="1547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9" width="10" customWidth="1"/>
    <col min="1800" max="1800" width="9.42578125" customWidth="1"/>
    <col min="1801" max="1801" width="10.140625" customWidth="1"/>
    <col min="1802" max="1802" width="11.42578125" customWidth="1"/>
    <col min="1803" max="1803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5" width="10" customWidth="1"/>
    <col min="2056" max="2056" width="9.42578125" customWidth="1"/>
    <col min="2057" max="2057" width="10.140625" customWidth="1"/>
    <col min="2058" max="2058" width="11.42578125" customWidth="1"/>
    <col min="2059" max="2059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1" width="10" customWidth="1"/>
    <col min="2312" max="2312" width="9.42578125" customWidth="1"/>
    <col min="2313" max="2313" width="10.140625" customWidth="1"/>
    <col min="2314" max="2314" width="11.42578125" customWidth="1"/>
    <col min="2315" max="2315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7" width="10" customWidth="1"/>
    <col min="2568" max="2568" width="9.42578125" customWidth="1"/>
    <col min="2569" max="2569" width="10.140625" customWidth="1"/>
    <col min="2570" max="2570" width="11.42578125" customWidth="1"/>
    <col min="2571" max="2571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3" width="10" customWidth="1"/>
    <col min="2824" max="2824" width="9.42578125" customWidth="1"/>
    <col min="2825" max="2825" width="10.140625" customWidth="1"/>
    <col min="2826" max="2826" width="11.42578125" customWidth="1"/>
    <col min="2827" max="2827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9" width="10" customWidth="1"/>
    <col min="3080" max="3080" width="9.42578125" customWidth="1"/>
    <col min="3081" max="3081" width="10.140625" customWidth="1"/>
    <col min="3082" max="3082" width="11.42578125" customWidth="1"/>
    <col min="3083" max="3083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5" width="10" customWidth="1"/>
    <col min="3336" max="3336" width="9.42578125" customWidth="1"/>
    <col min="3337" max="3337" width="10.140625" customWidth="1"/>
    <col min="3338" max="3338" width="11.42578125" customWidth="1"/>
    <col min="3339" max="3339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1" width="10" customWidth="1"/>
    <col min="3592" max="3592" width="9.42578125" customWidth="1"/>
    <col min="3593" max="3593" width="10.140625" customWidth="1"/>
    <col min="3594" max="3594" width="11.42578125" customWidth="1"/>
    <col min="3595" max="3595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7" width="10" customWidth="1"/>
    <col min="3848" max="3848" width="9.42578125" customWidth="1"/>
    <col min="3849" max="3849" width="10.140625" customWidth="1"/>
    <col min="3850" max="3850" width="11.42578125" customWidth="1"/>
    <col min="3851" max="3851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3" width="10" customWidth="1"/>
    <col min="4104" max="4104" width="9.42578125" customWidth="1"/>
    <col min="4105" max="4105" width="10.140625" customWidth="1"/>
    <col min="4106" max="4106" width="11.42578125" customWidth="1"/>
    <col min="4107" max="4107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9" width="10" customWidth="1"/>
    <col min="4360" max="4360" width="9.42578125" customWidth="1"/>
    <col min="4361" max="4361" width="10.140625" customWidth="1"/>
    <col min="4362" max="4362" width="11.42578125" customWidth="1"/>
    <col min="4363" max="4363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5" width="10" customWidth="1"/>
    <col min="4616" max="4616" width="9.42578125" customWidth="1"/>
    <col min="4617" max="4617" width="10.140625" customWidth="1"/>
    <col min="4618" max="4618" width="11.42578125" customWidth="1"/>
    <col min="4619" max="4619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1" width="10" customWidth="1"/>
    <col min="4872" max="4872" width="9.42578125" customWidth="1"/>
    <col min="4873" max="4873" width="10.140625" customWidth="1"/>
    <col min="4874" max="4874" width="11.42578125" customWidth="1"/>
    <col min="4875" max="4875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7" width="10" customWidth="1"/>
    <col min="5128" max="5128" width="9.42578125" customWidth="1"/>
    <col min="5129" max="5129" width="10.140625" customWidth="1"/>
    <col min="5130" max="5130" width="11.42578125" customWidth="1"/>
    <col min="5131" max="5131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3" width="10" customWidth="1"/>
    <col min="5384" max="5384" width="9.42578125" customWidth="1"/>
    <col min="5385" max="5385" width="10.140625" customWidth="1"/>
    <col min="5386" max="5386" width="11.42578125" customWidth="1"/>
    <col min="5387" max="5387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9" width="10" customWidth="1"/>
    <col min="5640" max="5640" width="9.42578125" customWidth="1"/>
    <col min="5641" max="5641" width="10.140625" customWidth="1"/>
    <col min="5642" max="5642" width="11.42578125" customWidth="1"/>
    <col min="5643" max="5643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5" width="10" customWidth="1"/>
    <col min="5896" max="5896" width="9.42578125" customWidth="1"/>
    <col min="5897" max="5897" width="10.140625" customWidth="1"/>
    <col min="5898" max="5898" width="11.42578125" customWidth="1"/>
    <col min="5899" max="5899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1" width="10" customWidth="1"/>
    <col min="6152" max="6152" width="9.42578125" customWidth="1"/>
    <col min="6153" max="6153" width="10.140625" customWidth="1"/>
    <col min="6154" max="6154" width="11.42578125" customWidth="1"/>
    <col min="6155" max="6155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7" width="10" customWidth="1"/>
    <col min="6408" max="6408" width="9.42578125" customWidth="1"/>
    <col min="6409" max="6409" width="10.140625" customWidth="1"/>
    <col min="6410" max="6410" width="11.42578125" customWidth="1"/>
    <col min="6411" max="6411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3" width="10" customWidth="1"/>
    <col min="6664" max="6664" width="9.42578125" customWidth="1"/>
    <col min="6665" max="6665" width="10.140625" customWidth="1"/>
    <col min="6666" max="6666" width="11.42578125" customWidth="1"/>
    <col min="6667" max="6667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9" width="10" customWidth="1"/>
    <col min="6920" max="6920" width="9.42578125" customWidth="1"/>
    <col min="6921" max="6921" width="10.140625" customWidth="1"/>
    <col min="6922" max="6922" width="11.42578125" customWidth="1"/>
    <col min="6923" max="6923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5" width="10" customWidth="1"/>
    <col min="7176" max="7176" width="9.42578125" customWidth="1"/>
    <col min="7177" max="7177" width="10.140625" customWidth="1"/>
    <col min="7178" max="7178" width="11.42578125" customWidth="1"/>
    <col min="7179" max="7179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1" width="10" customWidth="1"/>
    <col min="7432" max="7432" width="9.42578125" customWidth="1"/>
    <col min="7433" max="7433" width="10.140625" customWidth="1"/>
    <col min="7434" max="7434" width="11.42578125" customWidth="1"/>
    <col min="7435" max="7435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7" width="10" customWidth="1"/>
    <col min="7688" max="7688" width="9.42578125" customWidth="1"/>
    <col min="7689" max="7689" width="10.140625" customWidth="1"/>
    <col min="7690" max="7690" width="11.42578125" customWidth="1"/>
    <col min="7691" max="7691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3" width="10" customWidth="1"/>
    <col min="7944" max="7944" width="9.42578125" customWidth="1"/>
    <col min="7945" max="7945" width="10.140625" customWidth="1"/>
    <col min="7946" max="7946" width="11.42578125" customWidth="1"/>
    <col min="7947" max="7947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9" width="10" customWidth="1"/>
    <col min="8200" max="8200" width="9.42578125" customWidth="1"/>
    <col min="8201" max="8201" width="10.140625" customWidth="1"/>
    <col min="8202" max="8202" width="11.42578125" customWidth="1"/>
    <col min="8203" max="8203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5" width="10" customWidth="1"/>
    <col min="8456" max="8456" width="9.42578125" customWidth="1"/>
    <col min="8457" max="8457" width="10.140625" customWidth="1"/>
    <col min="8458" max="8458" width="11.42578125" customWidth="1"/>
    <col min="8459" max="8459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1" width="10" customWidth="1"/>
    <col min="8712" max="8712" width="9.42578125" customWidth="1"/>
    <col min="8713" max="8713" width="10.140625" customWidth="1"/>
    <col min="8714" max="8714" width="11.42578125" customWidth="1"/>
    <col min="8715" max="8715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7" width="10" customWidth="1"/>
    <col min="8968" max="8968" width="9.42578125" customWidth="1"/>
    <col min="8969" max="8969" width="10.140625" customWidth="1"/>
    <col min="8970" max="8970" width="11.42578125" customWidth="1"/>
    <col min="8971" max="8971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3" width="10" customWidth="1"/>
    <col min="9224" max="9224" width="9.42578125" customWidth="1"/>
    <col min="9225" max="9225" width="10.140625" customWidth="1"/>
    <col min="9226" max="9226" width="11.42578125" customWidth="1"/>
    <col min="9227" max="9227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9" width="10" customWidth="1"/>
    <col min="9480" max="9480" width="9.42578125" customWidth="1"/>
    <col min="9481" max="9481" width="10.140625" customWidth="1"/>
    <col min="9482" max="9482" width="11.42578125" customWidth="1"/>
    <col min="9483" max="9483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5" width="10" customWidth="1"/>
    <col min="9736" max="9736" width="9.42578125" customWidth="1"/>
    <col min="9737" max="9737" width="10.140625" customWidth="1"/>
    <col min="9738" max="9738" width="11.42578125" customWidth="1"/>
    <col min="9739" max="9739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1" width="10" customWidth="1"/>
    <col min="9992" max="9992" width="9.42578125" customWidth="1"/>
    <col min="9993" max="9993" width="10.140625" customWidth="1"/>
    <col min="9994" max="9994" width="11.42578125" customWidth="1"/>
    <col min="9995" max="9995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7" width="10" customWidth="1"/>
    <col min="10248" max="10248" width="9.42578125" customWidth="1"/>
    <col min="10249" max="10249" width="10.140625" customWidth="1"/>
    <col min="10250" max="10250" width="11.42578125" customWidth="1"/>
    <col min="10251" max="10251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3" width="10" customWidth="1"/>
    <col min="10504" max="10504" width="9.42578125" customWidth="1"/>
    <col min="10505" max="10505" width="10.140625" customWidth="1"/>
    <col min="10506" max="10506" width="11.42578125" customWidth="1"/>
    <col min="10507" max="10507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9" width="10" customWidth="1"/>
    <col min="10760" max="10760" width="9.42578125" customWidth="1"/>
    <col min="10761" max="10761" width="10.140625" customWidth="1"/>
    <col min="10762" max="10762" width="11.42578125" customWidth="1"/>
    <col min="10763" max="10763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5" width="10" customWidth="1"/>
    <col min="11016" max="11016" width="9.42578125" customWidth="1"/>
    <col min="11017" max="11017" width="10.140625" customWidth="1"/>
    <col min="11018" max="11018" width="11.42578125" customWidth="1"/>
    <col min="11019" max="11019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1" width="10" customWidth="1"/>
    <col min="11272" max="11272" width="9.42578125" customWidth="1"/>
    <col min="11273" max="11273" width="10.140625" customWidth="1"/>
    <col min="11274" max="11274" width="11.42578125" customWidth="1"/>
    <col min="11275" max="11275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7" width="10" customWidth="1"/>
    <col min="11528" max="11528" width="9.42578125" customWidth="1"/>
    <col min="11529" max="11529" width="10.140625" customWidth="1"/>
    <col min="11530" max="11530" width="11.42578125" customWidth="1"/>
    <col min="11531" max="11531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3" width="10" customWidth="1"/>
    <col min="11784" max="11784" width="9.42578125" customWidth="1"/>
    <col min="11785" max="11785" width="10.140625" customWidth="1"/>
    <col min="11786" max="11786" width="11.42578125" customWidth="1"/>
    <col min="11787" max="11787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9" width="10" customWidth="1"/>
    <col min="12040" max="12040" width="9.42578125" customWidth="1"/>
    <col min="12041" max="12041" width="10.140625" customWidth="1"/>
    <col min="12042" max="12042" width="11.42578125" customWidth="1"/>
    <col min="12043" max="12043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5" width="10" customWidth="1"/>
    <col min="12296" max="12296" width="9.42578125" customWidth="1"/>
    <col min="12297" max="12297" width="10.140625" customWidth="1"/>
    <col min="12298" max="12298" width="11.42578125" customWidth="1"/>
    <col min="12299" max="12299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1" width="10" customWidth="1"/>
    <col min="12552" max="12552" width="9.42578125" customWidth="1"/>
    <col min="12553" max="12553" width="10.140625" customWidth="1"/>
    <col min="12554" max="12554" width="11.42578125" customWidth="1"/>
    <col min="12555" max="12555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7" width="10" customWidth="1"/>
    <col min="12808" max="12808" width="9.42578125" customWidth="1"/>
    <col min="12809" max="12809" width="10.140625" customWidth="1"/>
    <col min="12810" max="12810" width="11.42578125" customWidth="1"/>
    <col min="12811" max="12811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3" width="10" customWidth="1"/>
    <col min="13064" max="13064" width="9.42578125" customWidth="1"/>
    <col min="13065" max="13065" width="10.140625" customWidth="1"/>
    <col min="13066" max="13066" width="11.42578125" customWidth="1"/>
    <col min="13067" max="13067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9" width="10" customWidth="1"/>
    <col min="13320" max="13320" width="9.42578125" customWidth="1"/>
    <col min="13321" max="13321" width="10.140625" customWidth="1"/>
    <col min="13322" max="13322" width="11.42578125" customWidth="1"/>
    <col min="13323" max="13323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5" width="10" customWidth="1"/>
    <col min="13576" max="13576" width="9.42578125" customWidth="1"/>
    <col min="13577" max="13577" width="10.140625" customWidth="1"/>
    <col min="13578" max="13578" width="11.42578125" customWidth="1"/>
    <col min="13579" max="13579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1" width="10" customWidth="1"/>
    <col min="13832" max="13832" width="9.42578125" customWidth="1"/>
    <col min="13833" max="13833" width="10.140625" customWidth="1"/>
    <col min="13834" max="13834" width="11.42578125" customWidth="1"/>
    <col min="13835" max="13835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7" width="10" customWidth="1"/>
    <col min="14088" max="14088" width="9.42578125" customWidth="1"/>
    <col min="14089" max="14089" width="10.140625" customWidth="1"/>
    <col min="14090" max="14090" width="11.42578125" customWidth="1"/>
    <col min="14091" max="14091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3" width="10" customWidth="1"/>
    <col min="14344" max="14344" width="9.42578125" customWidth="1"/>
    <col min="14345" max="14345" width="10.140625" customWidth="1"/>
    <col min="14346" max="14346" width="11.42578125" customWidth="1"/>
    <col min="14347" max="14347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9" width="10" customWidth="1"/>
    <col min="14600" max="14600" width="9.42578125" customWidth="1"/>
    <col min="14601" max="14601" width="10.140625" customWidth="1"/>
    <col min="14602" max="14602" width="11.42578125" customWidth="1"/>
    <col min="14603" max="14603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5" width="10" customWidth="1"/>
    <col min="14856" max="14856" width="9.42578125" customWidth="1"/>
    <col min="14857" max="14857" width="10.140625" customWidth="1"/>
    <col min="14858" max="14858" width="11.42578125" customWidth="1"/>
    <col min="14859" max="14859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1" width="10" customWidth="1"/>
    <col min="15112" max="15112" width="9.42578125" customWidth="1"/>
    <col min="15113" max="15113" width="10.140625" customWidth="1"/>
    <col min="15114" max="15114" width="11.42578125" customWidth="1"/>
    <col min="15115" max="15115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7" width="10" customWidth="1"/>
    <col min="15368" max="15368" width="9.42578125" customWidth="1"/>
    <col min="15369" max="15369" width="10.140625" customWidth="1"/>
    <col min="15370" max="15370" width="11.42578125" customWidth="1"/>
    <col min="15371" max="15371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3" width="10" customWidth="1"/>
    <col min="15624" max="15624" width="9.42578125" customWidth="1"/>
    <col min="15625" max="15625" width="10.140625" customWidth="1"/>
    <col min="15626" max="15626" width="11.42578125" customWidth="1"/>
    <col min="15627" max="15627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9" width="10" customWidth="1"/>
    <col min="15880" max="15880" width="9.42578125" customWidth="1"/>
    <col min="15881" max="15881" width="10.140625" customWidth="1"/>
    <col min="15882" max="15882" width="11.42578125" customWidth="1"/>
    <col min="15883" max="15883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5" width="10" customWidth="1"/>
    <col min="16136" max="16136" width="9.42578125" customWidth="1"/>
    <col min="16137" max="16137" width="10.140625" customWidth="1"/>
    <col min="16138" max="16138" width="11.42578125" customWidth="1"/>
    <col min="16139" max="16139" width="12.7109375" customWidth="1"/>
  </cols>
  <sheetData>
    <row r="1" spans="1:11" ht="12.75" customHeight="1" x14ac:dyDescent="0.2">
      <c r="A1" s="231" t="s">
        <v>137</v>
      </c>
      <c r="B1" s="231"/>
      <c r="C1" s="231"/>
      <c r="D1" s="231"/>
      <c r="E1" s="231"/>
    </row>
    <row r="2" spans="1:11" ht="18" customHeight="1" x14ac:dyDescent="0.2">
      <c r="A2" s="215" t="s">
        <v>303</v>
      </c>
      <c r="B2" s="215"/>
      <c r="C2" s="215"/>
      <c r="D2" s="215"/>
      <c r="E2" s="215"/>
    </row>
    <row r="3" spans="1:11" ht="14.25" customHeight="1" x14ac:dyDescent="0.2">
      <c r="A3" s="215" t="s">
        <v>240</v>
      </c>
      <c r="B3" s="215"/>
      <c r="C3" s="215"/>
      <c r="D3" s="215"/>
      <c r="E3" s="215"/>
    </row>
    <row r="4" spans="1:11" ht="14.25" customHeight="1" x14ac:dyDescent="0.2">
      <c r="A4" s="125"/>
      <c r="B4" s="125"/>
      <c r="C4" s="125"/>
      <c r="D4" s="125"/>
      <c r="E4" s="125"/>
    </row>
    <row r="5" spans="1:11" ht="12.75" customHeight="1" x14ac:dyDescent="0.2">
      <c r="A5" s="157" t="s">
        <v>105</v>
      </c>
      <c r="B5" s="197" t="s">
        <v>254</v>
      </c>
      <c r="C5" s="197"/>
      <c r="D5" s="197"/>
      <c r="E5" s="197"/>
    </row>
    <row r="6" spans="1:11" ht="12.75" customHeight="1" x14ac:dyDescent="0.2">
      <c r="A6" s="214" t="s">
        <v>198</v>
      </c>
      <c r="B6" s="214"/>
      <c r="C6" s="214"/>
      <c r="D6" s="214"/>
      <c r="E6" s="214"/>
    </row>
    <row r="7" spans="1:11" ht="12.75" customHeight="1" x14ac:dyDescent="0.2">
      <c r="A7" s="190" t="s">
        <v>5</v>
      </c>
      <c r="B7" s="273" t="s">
        <v>240</v>
      </c>
      <c r="C7" s="274"/>
      <c r="D7" s="274"/>
      <c r="E7" s="275"/>
    </row>
    <row r="8" spans="1:11" ht="12.75" customHeight="1" x14ac:dyDescent="0.2">
      <c r="A8" s="190"/>
      <c r="B8" s="136" t="s">
        <v>179</v>
      </c>
      <c r="C8" s="136" t="s">
        <v>180</v>
      </c>
      <c r="D8" s="136" t="s">
        <v>178</v>
      </c>
      <c r="E8" s="127" t="s">
        <v>177</v>
      </c>
    </row>
    <row r="9" spans="1:11" ht="12.75" customHeight="1" x14ac:dyDescent="0.2">
      <c r="A9" s="121" t="s">
        <v>27</v>
      </c>
      <c r="B9" s="158">
        <v>35864000</v>
      </c>
      <c r="C9" s="158">
        <v>39856402</v>
      </c>
      <c r="D9" s="158">
        <v>38901067</v>
      </c>
      <c r="E9" s="63">
        <f>D9/C9</f>
        <v>0.97603057596618981</v>
      </c>
      <c r="F9" s="2"/>
      <c r="G9" s="2"/>
      <c r="H9" s="2"/>
      <c r="I9" s="2"/>
      <c r="K9" s="2"/>
    </row>
    <row r="10" spans="1:11" ht="12.75" customHeight="1" x14ac:dyDescent="0.2">
      <c r="A10" s="119" t="s">
        <v>28</v>
      </c>
      <c r="B10" s="158">
        <v>6501000</v>
      </c>
      <c r="C10" s="158">
        <v>6597005</v>
      </c>
      <c r="D10" s="158">
        <v>6156032</v>
      </c>
      <c r="E10" s="63">
        <f t="shared" ref="E10:E11" si="0">D10/C10</f>
        <v>0.93315557590148868</v>
      </c>
      <c r="F10" s="2"/>
      <c r="G10" s="2"/>
      <c r="H10" s="2"/>
      <c r="I10" s="2"/>
      <c r="K10" s="2"/>
    </row>
    <row r="11" spans="1:11" ht="12.75" customHeight="1" x14ac:dyDescent="0.2">
      <c r="A11" s="121" t="s">
        <v>129</v>
      </c>
      <c r="B11" s="158">
        <v>19084596</v>
      </c>
      <c r="C11" s="158">
        <v>20795044</v>
      </c>
      <c r="D11" s="158">
        <v>18901765</v>
      </c>
      <c r="E11" s="63">
        <f t="shared" si="0"/>
        <v>0.90895527799796916</v>
      </c>
      <c r="F11" s="2"/>
      <c r="G11" s="2"/>
      <c r="H11" s="2"/>
      <c r="I11" s="2"/>
      <c r="K11" s="2"/>
    </row>
    <row r="12" spans="1:11" ht="12.75" customHeight="1" x14ac:dyDescent="0.2">
      <c r="A12" s="43" t="s">
        <v>131</v>
      </c>
      <c r="B12" s="132"/>
      <c r="C12" s="132"/>
      <c r="D12" s="132"/>
      <c r="E12" s="63"/>
      <c r="F12" s="2"/>
      <c r="G12" s="2"/>
      <c r="H12" s="2"/>
      <c r="I12" s="2"/>
      <c r="K12" s="2"/>
    </row>
    <row r="13" spans="1:11" ht="12.75" customHeight="1" x14ac:dyDescent="0.2">
      <c r="A13" s="121" t="s">
        <v>130</v>
      </c>
      <c r="B13" s="132"/>
      <c r="C13" s="132"/>
      <c r="D13" s="132"/>
      <c r="E13" s="138"/>
      <c r="F13" s="2"/>
      <c r="G13" s="2"/>
      <c r="H13" s="2"/>
      <c r="I13" s="2"/>
      <c r="K13" s="2"/>
    </row>
    <row r="14" spans="1:11" ht="12.75" customHeight="1" x14ac:dyDescent="0.2">
      <c r="A14" s="37" t="s">
        <v>232</v>
      </c>
      <c r="B14" s="161">
        <f>SUM(B9:B13)</f>
        <v>61449596</v>
      </c>
      <c r="C14" s="161">
        <f t="shared" ref="C14:D14" si="1">SUM(C9:C13)</f>
        <v>67248451</v>
      </c>
      <c r="D14" s="161">
        <f t="shared" si="1"/>
        <v>63958864</v>
      </c>
      <c r="E14" s="63">
        <f>D14/C14</f>
        <v>0.9510830814526865</v>
      </c>
      <c r="F14" s="2"/>
      <c r="G14" s="2"/>
      <c r="H14" s="2"/>
      <c r="I14" s="2"/>
      <c r="K14" s="2"/>
    </row>
    <row r="15" spans="1:11" ht="12.75" customHeight="1" x14ac:dyDescent="0.2">
      <c r="A15" s="37"/>
      <c r="B15" s="160"/>
      <c r="C15" s="160"/>
      <c r="D15" s="132"/>
      <c r="E15" s="138"/>
      <c r="F15" s="2"/>
      <c r="G15" s="2"/>
      <c r="H15" s="2"/>
      <c r="I15" s="2"/>
      <c r="K15" s="2"/>
    </row>
    <row r="16" spans="1:11" ht="12.75" customHeight="1" x14ac:dyDescent="0.2">
      <c r="A16" s="34" t="s">
        <v>42</v>
      </c>
      <c r="B16" s="158">
        <v>0</v>
      </c>
      <c r="C16" s="158">
        <v>597000</v>
      </c>
      <c r="D16" s="158">
        <v>521580</v>
      </c>
      <c r="E16" s="63">
        <v>0</v>
      </c>
      <c r="F16" s="2"/>
      <c r="G16" s="2"/>
      <c r="H16" s="2"/>
      <c r="I16" s="2"/>
      <c r="K16" s="2"/>
    </row>
    <row r="17" spans="1:11" ht="12.75" customHeight="1" x14ac:dyDescent="0.2">
      <c r="A17" s="34" t="s">
        <v>43</v>
      </c>
      <c r="B17" s="158"/>
      <c r="C17" s="162"/>
      <c r="D17" s="120"/>
      <c r="E17" s="138"/>
      <c r="F17" s="2"/>
      <c r="G17" s="2"/>
      <c r="H17" s="2"/>
      <c r="I17" s="2"/>
      <c r="K17" s="2"/>
    </row>
    <row r="18" spans="1:11" ht="12.75" customHeight="1" x14ac:dyDescent="0.2">
      <c r="A18" s="35" t="s">
        <v>134</v>
      </c>
      <c r="B18" s="158"/>
      <c r="C18" s="162"/>
      <c r="D18" s="120"/>
      <c r="E18" s="138"/>
      <c r="F18" s="2"/>
      <c r="G18" s="2"/>
      <c r="H18" s="2"/>
      <c r="I18" s="2"/>
      <c r="K18" s="2"/>
    </row>
    <row r="19" spans="1:11" ht="12.75" customHeight="1" x14ac:dyDescent="0.2">
      <c r="A19" s="37" t="s">
        <v>233</v>
      </c>
      <c r="B19" s="161">
        <f>SUM(B16:B18)</f>
        <v>0</v>
      </c>
      <c r="C19" s="161">
        <f t="shared" ref="C19:D19" si="2">SUM(C16:C18)</f>
        <v>597000</v>
      </c>
      <c r="D19" s="161">
        <f t="shared" si="2"/>
        <v>521580</v>
      </c>
      <c r="E19" s="63">
        <v>0</v>
      </c>
      <c r="F19" s="2"/>
      <c r="G19" s="2"/>
      <c r="H19" s="2"/>
      <c r="I19" s="2"/>
      <c r="K19" s="2"/>
    </row>
    <row r="20" spans="1:11" x14ac:dyDescent="0.2">
      <c r="E20" s="170"/>
    </row>
    <row r="21" spans="1:11" x14ac:dyDescent="0.2">
      <c r="A21" s="231" t="s">
        <v>243</v>
      </c>
      <c r="B21" s="231"/>
      <c r="C21" s="231"/>
      <c r="D21" s="231"/>
      <c r="E21" s="231"/>
    </row>
    <row r="22" spans="1:11" x14ac:dyDescent="0.2">
      <c r="A22" s="131"/>
      <c r="B22" s="131"/>
      <c r="C22" s="131"/>
      <c r="D22" s="131"/>
      <c r="E22" s="131"/>
    </row>
    <row r="23" spans="1:11" x14ac:dyDescent="0.2">
      <c r="A23" s="215" t="s">
        <v>303</v>
      </c>
      <c r="B23" s="215"/>
      <c r="C23" s="215"/>
      <c r="D23" s="215"/>
      <c r="E23" s="215"/>
    </row>
    <row r="24" spans="1:11" x14ac:dyDescent="0.2">
      <c r="A24" s="215" t="s">
        <v>244</v>
      </c>
      <c r="B24" s="215"/>
      <c r="C24" s="215"/>
      <c r="D24" s="215"/>
      <c r="E24" s="215"/>
    </row>
    <row r="25" spans="1:11" x14ac:dyDescent="0.2">
      <c r="A25" s="125"/>
      <c r="B25" s="125"/>
      <c r="C25" s="125"/>
      <c r="D25" s="125"/>
      <c r="E25" s="125"/>
    </row>
    <row r="26" spans="1:11" x14ac:dyDescent="0.2">
      <c r="A26" s="157" t="s">
        <v>105</v>
      </c>
      <c r="B26" s="197" t="s">
        <v>254</v>
      </c>
      <c r="C26" s="197"/>
      <c r="D26" s="197"/>
      <c r="E26" s="197"/>
    </row>
    <row r="27" spans="1:11" x14ac:dyDescent="0.2">
      <c r="A27" s="214" t="s">
        <v>198</v>
      </c>
      <c r="B27" s="214"/>
      <c r="C27" s="214"/>
      <c r="D27" s="214"/>
      <c r="E27" s="214"/>
    </row>
    <row r="28" spans="1:11" x14ac:dyDescent="0.2">
      <c r="A28" s="190" t="s">
        <v>5</v>
      </c>
      <c r="B28" s="273" t="s">
        <v>244</v>
      </c>
      <c r="C28" s="274"/>
      <c r="D28" s="274"/>
      <c r="E28" s="275"/>
    </row>
    <row r="29" spans="1:11" x14ac:dyDescent="0.2">
      <c r="A29" s="190"/>
      <c r="B29" s="136" t="s">
        <v>179</v>
      </c>
      <c r="C29" s="136" t="s">
        <v>180</v>
      </c>
      <c r="D29" s="136" t="s">
        <v>178</v>
      </c>
      <c r="E29" s="127" t="s">
        <v>177</v>
      </c>
    </row>
    <row r="30" spans="1:11" x14ac:dyDescent="0.2">
      <c r="A30" s="121" t="s">
        <v>27</v>
      </c>
      <c r="B30" s="120"/>
      <c r="C30" s="120"/>
      <c r="D30" s="132"/>
      <c r="E30" s="132"/>
    </row>
    <row r="31" spans="1:11" x14ac:dyDescent="0.2">
      <c r="A31" s="119" t="s">
        <v>28</v>
      </c>
      <c r="B31" s="120"/>
      <c r="C31" s="120"/>
      <c r="D31" s="132"/>
      <c r="E31" s="132"/>
    </row>
    <row r="32" spans="1:11" x14ac:dyDescent="0.2">
      <c r="A32" s="121" t="s">
        <v>129</v>
      </c>
      <c r="B32" s="120"/>
      <c r="C32" s="120"/>
      <c r="D32" s="132"/>
      <c r="E32" s="132"/>
    </row>
    <row r="33" spans="1:5" x14ac:dyDescent="0.2">
      <c r="A33" s="43" t="s">
        <v>131</v>
      </c>
      <c r="B33" s="132"/>
      <c r="C33" s="132"/>
      <c r="D33" s="132"/>
      <c r="E33" s="132"/>
    </row>
    <row r="34" spans="1:5" x14ac:dyDescent="0.2">
      <c r="A34" s="121" t="s">
        <v>130</v>
      </c>
      <c r="B34" s="132"/>
      <c r="C34" s="132"/>
      <c r="D34" s="132"/>
      <c r="E34" s="132"/>
    </row>
    <row r="35" spans="1:5" x14ac:dyDescent="0.2">
      <c r="A35" s="37" t="s">
        <v>241</v>
      </c>
      <c r="B35" s="165"/>
      <c r="C35" s="165"/>
      <c r="D35" s="18"/>
      <c r="E35" s="18"/>
    </row>
    <row r="36" spans="1:5" x14ac:dyDescent="0.2">
      <c r="A36" s="37"/>
      <c r="B36" s="160"/>
      <c r="C36" s="160"/>
      <c r="D36" s="132"/>
      <c r="E36" s="132"/>
    </row>
    <row r="37" spans="1:5" x14ac:dyDescent="0.2">
      <c r="A37" s="34" t="s">
        <v>42</v>
      </c>
      <c r="B37" s="19"/>
      <c r="C37" s="160"/>
      <c r="D37" s="132"/>
      <c r="E37" s="132"/>
    </row>
    <row r="38" spans="1:5" x14ac:dyDescent="0.2">
      <c r="A38" s="34" t="s">
        <v>43</v>
      </c>
      <c r="B38" s="19"/>
      <c r="C38" s="162"/>
      <c r="D38" s="120"/>
      <c r="E38" s="132"/>
    </row>
    <row r="39" spans="1:5" x14ac:dyDescent="0.2">
      <c r="A39" s="35" t="s">
        <v>134</v>
      </c>
      <c r="B39" s="166"/>
      <c r="C39" s="162"/>
      <c r="D39" s="120"/>
      <c r="E39" s="132"/>
    </row>
    <row r="40" spans="1:5" x14ac:dyDescent="0.2">
      <c r="A40" s="37" t="s">
        <v>246</v>
      </c>
      <c r="B40" s="25"/>
      <c r="C40" s="18"/>
      <c r="D40" s="132"/>
      <c r="E40" s="132">
        <v>0</v>
      </c>
    </row>
    <row r="42" spans="1:5" x14ac:dyDescent="0.2">
      <c r="A42" s="231" t="s">
        <v>262</v>
      </c>
      <c r="B42" s="231"/>
      <c r="C42" s="231"/>
      <c r="D42" s="231"/>
      <c r="E42" s="231"/>
    </row>
    <row r="43" spans="1:5" x14ac:dyDescent="0.2">
      <c r="A43" s="131"/>
      <c r="B43" s="131"/>
      <c r="C43" s="131"/>
      <c r="D43" s="131"/>
      <c r="E43" s="131"/>
    </row>
    <row r="44" spans="1:5" x14ac:dyDescent="0.2">
      <c r="A44" s="215" t="s">
        <v>304</v>
      </c>
      <c r="B44" s="215"/>
      <c r="C44" s="215"/>
      <c r="D44" s="215"/>
      <c r="E44" s="215"/>
    </row>
    <row r="45" spans="1:5" x14ac:dyDescent="0.2">
      <c r="A45" s="287" t="s">
        <v>247</v>
      </c>
      <c r="B45" s="287"/>
      <c r="C45" s="287"/>
      <c r="D45" s="287"/>
      <c r="E45" s="287"/>
    </row>
    <row r="46" spans="1:5" x14ac:dyDescent="0.2">
      <c r="A46" s="125"/>
      <c r="B46" s="125"/>
      <c r="C46" s="125"/>
      <c r="D46" s="125"/>
      <c r="E46" s="125"/>
    </row>
    <row r="47" spans="1:5" x14ac:dyDescent="0.2">
      <c r="A47" s="157" t="s">
        <v>105</v>
      </c>
      <c r="B47" s="197" t="s">
        <v>254</v>
      </c>
      <c r="C47" s="197"/>
      <c r="D47" s="197"/>
      <c r="E47" s="197"/>
    </row>
    <row r="48" spans="1:5" x14ac:dyDescent="0.2">
      <c r="A48" s="125"/>
      <c r="B48" s="125"/>
      <c r="C48" s="125"/>
      <c r="D48" s="125"/>
      <c r="E48" s="125"/>
    </row>
    <row r="49" spans="1:5" x14ac:dyDescent="0.2">
      <c r="A49" s="214" t="s">
        <v>198</v>
      </c>
      <c r="B49" s="214"/>
      <c r="C49" s="214"/>
      <c r="D49" s="214"/>
      <c r="E49" s="214"/>
    </row>
    <row r="50" spans="1:5" x14ac:dyDescent="0.2">
      <c r="A50" s="190" t="s">
        <v>5</v>
      </c>
      <c r="B50" s="273" t="s">
        <v>247</v>
      </c>
      <c r="C50" s="274"/>
      <c r="D50" s="274"/>
      <c r="E50" s="275"/>
    </row>
    <row r="51" spans="1:5" x14ac:dyDescent="0.2">
      <c r="A51" s="190"/>
      <c r="B51" s="136" t="s">
        <v>179</v>
      </c>
      <c r="C51" s="136" t="s">
        <v>180</v>
      </c>
      <c r="D51" s="136" t="s">
        <v>178</v>
      </c>
      <c r="E51" s="127" t="s">
        <v>177</v>
      </c>
    </row>
    <row r="52" spans="1:5" x14ac:dyDescent="0.2">
      <c r="A52" s="121" t="s">
        <v>27</v>
      </c>
      <c r="B52" s="120"/>
      <c r="C52" s="120"/>
      <c r="D52" s="132"/>
      <c r="E52" s="132"/>
    </row>
    <row r="53" spans="1:5" x14ac:dyDescent="0.2">
      <c r="A53" s="119" t="s">
        <v>28</v>
      </c>
      <c r="B53" s="120"/>
      <c r="C53" s="120"/>
      <c r="D53" s="132"/>
      <c r="E53" s="132"/>
    </row>
    <row r="54" spans="1:5" x14ac:dyDescent="0.2">
      <c r="A54" s="121" t="s">
        <v>129</v>
      </c>
      <c r="B54" s="120"/>
      <c r="C54" s="120"/>
      <c r="D54" s="132"/>
      <c r="E54" s="132"/>
    </row>
    <row r="55" spans="1:5" x14ac:dyDescent="0.2">
      <c r="A55" s="43" t="s">
        <v>131</v>
      </c>
      <c r="B55" s="132"/>
      <c r="C55" s="132"/>
      <c r="D55" s="132"/>
      <c r="E55" s="132"/>
    </row>
    <row r="56" spans="1:5" x14ac:dyDescent="0.2">
      <c r="A56" s="121" t="s">
        <v>130</v>
      </c>
      <c r="B56" s="132"/>
      <c r="C56" s="132"/>
      <c r="D56" s="132"/>
      <c r="E56" s="132"/>
    </row>
    <row r="57" spans="1:5" x14ac:dyDescent="0.2">
      <c r="A57" s="37" t="s">
        <v>241</v>
      </c>
      <c r="B57" s="165"/>
      <c r="C57" s="165"/>
      <c r="D57" s="18"/>
      <c r="E57" s="18"/>
    </row>
    <row r="58" spans="1:5" x14ac:dyDescent="0.2">
      <c r="A58" s="37"/>
      <c r="B58" s="165"/>
      <c r="C58" s="165"/>
      <c r="D58" s="18"/>
      <c r="E58" s="18"/>
    </row>
    <row r="59" spans="1:5" x14ac:dyDescent="0.2">
      <c r="A59" s="34" t="s">
        <v>42</v>
      </c>
      <c r="B59" s="19"/>
      <c r="C59" s="160"/>
      <c r="D59" s="132"/>
      <c r="E59" s="132"/>
    </row>
    <row r="60" spans="1:5" x14ac:dyDescent="0.2">
      <c r="A60" s="34" t="s">
        <v>43</v>
      </c>
      <c r="B60" s="19"/>
      <c r="C60" s="162"/>
      <c r="D60" s="120"/>
      <c r="E60" s="132"/>
    </row>
    <row r="61" spans="1:5" x14ac:dyDescent="0.2">
      <c r="A61" s="35" t="s">
        <v>134</v>
      </c>
      <c r="B61" s="166"/>
      <c r="C61" s="162"/>
      <c r="D61" s="120"/>
      <c r="E61" s="132"/>
    </row>
    <row r="62" spans="1:5" x14ac:dyDescent="0.2">
      <c r="A62" s="37" t="s">
        <v>246</v>
      </c>
      <c r="B62" s="25"/>
      <c r="C62" s="18"/>
      <c r="D62" s="132"/>
      <c r="E62" s="132">
        <v>0</v>
      </c>
    </row>
  </sheetData>
  <mergeCells count="21">
    <mergeCell ref="A7:A8"/>
    <mergeCell ref="B7:E7"/>
    <mergeCell ref="A1:E1"/>
    <mergeCell ref="A2:E2"/>
    <mergeCell ref="A3:E3"/>
    <mergeCell ref="B5:E5"/>
    <mergeCell ref="A6:E6"/>
    <mergeCell ref="A50:A51"/>
    <mergeCell ref="B50:E50"/>
    <mergeCell ref="A21:E21"/>
    <mergeCell ref="A23:E23"/>
    <mergeCell ref="A24:E24"/>
    <mergeCell ref="B26:E26"/>
    <mergeCell ref="A27:E27"/>
    <mergeCell ref="A28:A29"/>
    <mergeCell ref="B28:E28"/>
    <mergeCell ref="A42:E42"/>
    <mergeCell ref="A44:E44"/>
    <mergeCell ref="A45:E45"/>
    <mergeCell ref="B47:E47"/>
    <mergeCell ref="A49:E49"/>
  </mergeCells>
  <pageMargins left="0.51181102362204722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6"/>
  <sheetViews>
    <sheetView tabSelected="1" topLeftCell="A7" workbookViewId="0">
      <selection activeCell="I31" sqref="I31"/>
    </sheetView>
  </sheetViews>
  <sheetFormatPr defaultRowHeight="12.75" x14ac:dyDescent="0.2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" customWidth="1"/>
    <col min="6" max="6" width="13.28515625" customWidth="1"/>
    <col min="257" max="257" width="33.42578125" customWidth="1"/>
    <col min="258" max="258" width="13.140625" customWidth="1"/>
    <col min="259" max="259" width="13" customWidth="1"/>
    <col min="260" max="260" width="12.140625" customWidth="1"/>
    <col min="261" max="261" width="13" customWidth="1"/>
    <col min="262" max="262" width="13.28515625" customWidth="1"/>
    <col min="513" max="513" width="33.42578125" customWidth="1"/>
    <col min="514" max="514" width="13.140625" customWidth="1"/>
    <col min="515" max="515" width="13" customWidth="1"/>
    <col min="516" max="516" width="12.140625" customWidth="1"/>
    <col min="517" max="517" width="13" customWidth="1"/>
    <col min="518" max="518" width="13.28515625" customWidth="1"/>
    <col min="769" max="769" width="33.42578125" customWidth="1"/>
    <col min="770" max="770" width="13.140625" customWidth="1"/>
    <col min="771" max="771" width="13" customWidth="1"/>
    <col min="772" max="772" width="12.140625" customWidth="1"/>
    <col min="773" max="773" width="13" customWidth="1"/>
    <col min="774" max="774" width="13.28515625" customWidth="1"/>
    <col min="1025" max="1025" width="33.42578125" customWidth="1"/>
    <col min="1026" max="1026" width="13.140625" customWidth="1"/>
    <col min="1027" max="1027" width="13" customWidth="1"/>
    <col min="1028" max="1028" width="12.140625" customWidth="1"/>
    <col min="1029" max="1029" width="13" customWidth="1"/>
    <col min="1030" max="1030" width="13.28515625" customWidth="1"/>
    <col min="1281" max="1281" width="33.42578125" customWidth="1"/>
    <col min="1282" max="1282" width="13.140625" customWidth="1"/>
    <col min="1283" max="1283" width="13" customWidth="1"/>
    <col min="1284" max="1284" width="12.140625" customWidth="1"/>
    <col min="1285" max="1285" width="13" customWidth="1"/>
    <col min="1286" max="1286" width="13.28515625" customWidth="1"/>
    <col min="1537" max="1537" width="33.42578125" customWidth="1"/>
    <col min="1538" max="1538" width="13.140625" customWidth="1"/>
    <col min="1539" max="1539" width="13" customWidth="1"/>
    <col min="1540" max="1540" width="12.140625" customWidth="1"/>
    <col min="1541" max="1541" width="13" customWidth="1"/>
    <col min="1542" max="1542" width="13.28515625" customWidth="1"/>
    <col min="1793" max="1793" width="33.42578125" customWidth="1"/>
    <col min="1794" max="1794" width="13.140625" customWidth="1"/>
    <col min="1795" max="1795" width="13" customWidth="1"/>
    <col min="1796" max="1796" width="12.140625" customWidth="1"/>
    <col min="1797" max="1797" width="13" customWidth="1"/>
    <col min="1798" max="1798" width="13.28515625" customWidth="1"/>
    <col min="2049" max="2049" width="33.42578125" customWidth="1"/>
    <col min="2050" max="2050" width="13.140625" customWidth="1"/>
    <col min="2051" max="2051" width="13" customWidth="1"/>
    <col min="2052" max="2052" width="12.140625" customWidth="1"/>
    <col min="2053" max="2053" width="13" customWidth="1"/>
    <col min="2054" max="2054" width="13.28515625" customWidth="1"/>
    <col min="2305" max="2305" width="33.42578125" customWidth="1"/>
    <col min="2306" max="2306" width="13.140625" customWidth="1"/>
    <col min="2307" max="2307" width="13" customWidth="1"/>
    <col min="2308" max="2308" width="12.140625" customWidth="1"/>
    <col min="2309" max="2309" width="13" customWidth="1"/>
    <col min="2310" max="2310" width="13.28515625" customWidth="1"/>
    <col min="2561" max="2561" width="33.42578125" customWidth="1"/>
    <col min="2562" max="2562" width="13.140625" customWidth="1"/>
    <col min="2563" max="2563" width="13" customWidth="1"/>
    <col min="2564" max="2564" width="12.140625" customWidth="1"/>
    <col min="2565" max="2565" width="13" customWidth="1"/>
    <col min="2566" max="2566" width="13.28515625" customWidth="1"/>
    <col min="2817" max="2817" width="33.42578125" customWidth="1"/>
    <col min="2818" max="2818" width="13.140625" customWidth="1"/>
    <col min="2819" max="2819" width="13" customWidth="1"/>
    <col min="2820" max="2820" width="12.140625" customWidth="1"/>
    <col min="2821" max="2821" width="13" customWidth="1"/>
    <col min="2822" max="2822" width="13.28515625" customWidth="1"/>
    <col min="3073" max="3073" width="33.42578125" customWidth="1"/>
    <col min="3074" max="3074" width="13.140625" customWidth="1"/>
    <col min="3075" max="3075" width="13" customWidth="1"/>
    <col min="3076" max="3076" width="12.140625" customWidth="1"/>
    <col min="3077" max="3077" width="13" customWidth="1"/>
    <col min="3078" max="3078" width="13.28515625" customWidth="1"/>
    <col min="3329" max="3329" width="33.42578125" customWidth="1"/>
    <col min="3330" max="3330" width="13.140625" customWidth="1"/>
    <col min="3331" max="3331" width="13" customWidth="1"/>
    <col min="3332" max="3332" width="12.140625" customWidth="1"/>
    <col min="3333" max="3333" width="13" customWidth="1"/>
    <col min="3334" max="3334" width="13.28515625" customWidth="1"/>
    <col min="3585" max="3585" width="33.42578125" customWidth="1"/>
    <col min="3586" max="3586" width="13.140625" customWidth="1"/>
    <col min="3587" max="3587" width="13" customWidth="1"/>
    <col min="3588" max="3588" width="12.140625" customWidth="1"/>
    <col min="3589" max="3589" width="13" customWidth="1"/>
    <col min="3590" max="3590" width="13.28515625" customWidth="1"/>
    <col min="3841" max="3841" width="33.42578125" customWidth="1"/>
    <col min="3842" max="3842" width="13.140625" customWidth="1"/>
    <col min="3843" max="3843" width="13" customWidth="1"/>
    <col min="3844" max="3844" width="12.140625" customWidth="1"/>
    <col min="3845" max="3845" width="13" customWidth="1"/>
    <col min="3846" max="3846" width="13.28515625" customWidth="1"/>
    <col min="4097" max="4097" width="33.42578125" customWidth="1"/>
    <col min="4098" max="4098" width="13.140625" customWidth="1"/>
    <col min="4099" max="4099" width="13" customWidth="1"/>
    <col min="4100" max="4100" width="12.140625" customWidth="1"/>
    <col min="4101" max="4101" width="13" customWidth="1"/>
    <col min="4102" max="4102" width="13.28515625" customWidth="1"/>
    <col min="4353" max="4353" width="33.42578125" customWidth="1"/>
    <col min="4354" max="4354" width="13.140625" customWidth="1"/>
    <col min="4355" max="4355" width="13" customWidth="1"/>
    <col min="4356" max="4356" width="12.140625" customWidth="1"/>
    <col min="4357" max="4357" width="13" customWidth="1"/>
    <col min="4358" max="4358" width="13.28515625" customWidth="1"/>
    <col min="4609" max="4609" width="33.42578125" customWidth="1"/>
    <col min="4610" max="4610" width="13.140625" customWidth="1"/>
    <col min="4611" max="4611" width="13" customWidth="1"/>
    <col min="4612" max="4612" width="12.140625" customWidth="1"/>
    <col min="4613" max="4613" width="13" customWidth="1"/>
    <col min="4614" max="4614" width="13.28515625" customWidth="1"/>
    <col min="4865" max="4865" width="33.42578125" customWidth="1"/>
    <col min="4866" max="4866" width="13.140625" customWidth="1"/>
    <col min="4867" max="4867" width="13" customWidth="1"/>
    <col min="4868" max="4868" width="12.140625" customWidth="1"/>
    <col min="4869" max="4869" width="13" customWidth="1"/>
    <col min="4870" max="4870" width="13.28515625" customWidth="1"/>
    <col min="5121" max="5121" width="33.42578125" customWidth="1"/>
    <col min="5122" max="5122" width="13.140625" customWidth="1"/>
    <col min="5123" max="5123" width="13" customWidth="1"/>
    <col min="5124" max="5124" width="12.140625" customWidth="1"/>
    <col min="5125" max="5125" width="13" customWidth="1"/>
    <col min="5126" max="5126" width="13.28515625" customWidth="1"/>
    <col min="5377" max="5377" width="33.42578125" customWidth="1"/>
    <col min="5378" max="5378" width="13.140625" customWidth="1"/>
    <col min="5379" max="5379" width="13" customWidth="1"/>
    <col min="5380" max="5380" width="12.140625" customWidth="1"/>
    <col min="5381" max="5381" width="13" customWidth="1"/>
    <col min="5382" max="5382" width="13.28515625" customWidth="1"/>
    <col min="5633" max="5633" width="33.42578125" customWidth="1"/>
    <col min="5634" max="5634" width="13.140625" customWidth="1"/>
    <col min="5635" max="5635" width="13" customWidth="1"/>
    <col min="5636" max="5636" width="12.140625" customWidth="1"/>
    <col min="5637" max="5637" width="13" customWidth="1"/>
    <col min="5638" max="5638" width="13.28515625" customWidth="1"/>
    <col min="5889" max="5889" width="33.42578125" customWidth="1"/>
    <col min="5890" max="5890" width="13.140625" customWidth="1"/>
    <col min="5891" max="5891" width="13" customWidth="1"/>
    <col min="5892" max="5892" width="12.140625" customWidth="1"/>
    <col min="5893" max="5893" width="13" customWidth="1"/>
    <col min="5894" max="5894" width="13.28515625" customWidth="1"/>
    <col min="6145" max="6145" width="33.42578125" customWidth="1"/>
    <col min="6146" max="6146" width="13.140625" customWidth="1"/>
    <col min="6147" max="6147" width="13" customWidth="1"/>
    <col min="6148" max="6148" width="12.140625" customWidth="1"/>
    <col min="6149" max="6149" width="13" customWidth="1"/>
    <col min="6150" max="6150" width="13.28515625" customWidth="1"/>
    <col min="6401" max="6401" width="33.42578125" customWidth="1"/>
    <col min="6402" max="6402" width="13.140625" customWidth="1"/>
    <col min="6403" max="6403" width="13" customWidth="1"/>
    <col min="6404" max="6404" width="12.140625" customWidth="1"/>
    <col min="6405" max="6405" width="13" customWidth="1"/>
    <col min="6406" max="6406" width="13.28515625" customWidth="1"/>
    <col min="6657" max="6657" width="33.42578125" customWidth="1"/>
    <col min="6658" max="6658" width="13.140625" customWidth="1"/>
    <col min="6659" max="6659" width="13" customWidth="1"/>
    <col min="6660" max="6660" width="12.140625" customWidth="1"/>
    <col min="6661" max="6661" width="13" customWidth="1"/>
    <col min="6662" max="6662" width="13.28515625" customWidth="1"/>
    <col min="6913" max="6913" width="33.42578125" customWidth="1"/>
    <col min="6914" max="6914" width="13.140625" customWidth="1"/>
    <col min="6915" max="6915" width="13" customWidth="1"/>
    <col min="6916" max="6916" width="12.140625" customWidth="1"/>
    <col min="6917" max="6917" width="13" customWidth="1"/>
    <col min="6918" max="6918" width="13.28515625" customWidth="1"/>
    <col min="7169" max="7169" width="33.42578125" customWidth="1"/>
    <col min="7170" max="7170" width="13.140625" customWidth="1"/>
    <col min="7171" max="7171" width="13" customWidth="1"/>
    <col min="7172" max="7172" width="12.140625" customWidth="1"/>
    <col min="7173" max="7173" width="13" customWidth="1"/>
    <col min="7174" max="7174" width="13.28515625" customWidth="1"/>
    <col min="7425" max="7425" width="33.42578125" customWidth="1"/>
    <col min="7426" max="7426" width="13.140625" customWidth="1"/>
    <col min="7427" max="7427" width="13" customWidth="1"/>
    <col min="7428" max="7428" width="12.140625" customWidth="1"/>
    <col min="7429" max="7429" width="13" customWidth="1"/>
    <col min="7430" max="7430" width="13.28515625" customWidth="1"/>
    <col min="7681" max="7681" width="33.42578125" customWidth="1"/>
    <col min="7682" max="7682" width="13.140625" customWidth="1"/>
    <col min="7683" max="7683" width="13" customWidth="1"/>
    <col min="7684" max="7684" width="12.140625" customWidth="1"/>
    <col min="7685" max="7685" width="13" customWidth="1"/>
    <col min="7686" max="7686" width="13.28515625" customWidth="1"/>
    <col min="7937" max="7937" width="33.42578125" customWidth="1"/>
    <col min="7938" max="7938" width="13.140625" customWidth="1"/>
    <col min="7939" max="7939" width="13" customWidth="1"/>
    <col min="7940" max="7940" width="12.140625" customWidth="1"/>
    <col min="7941" max="7941" width="13" customWidth="1"/>
    <col min="7942" max="7942" width="13.28515625" customWidth="1"/>
    <col min="8193" max="8193" width="33.42578125" customWidth="1"/>
    <col min="8194" max="8194" width="13.140625" customWidth="1"/>
    <col min="8195" max="8195" width="13" customWidth="1"/>
    <col min="8196" max="8196" width="12.140625" customWidth="1"/>
    <col min="8197" max="8197" width="13" customWidth="1"/>
    <col min="8198" max="8198" width="13.28515625" customWidth="1"/>
    <col min="8449" max="8449" width="33.42578125" customWidth="1"/>
    <col min="8450" max="8450" width="13.140625" customWidth="1"/>
    <col min="8451" max="8451" width="13" customWidth="1"/>
    <col min="8452" max="8452" width="12.140625" customWidth="1"/>
    <col min="8453" max="8453" width="13" customWidth="1"/>
    <col min="8454" max="8454" width="13.28515625" customWidth="1"/>
    <col min="8705" max="8705" width="33.42578125" customWidth="1"/>
    <col min="8706" max="8706" width="13.140625" customWidth="1"/>
    <col min="8707" max="8707" width="13" customWidth="1"/>
    <col min="8708" max="8708" width="12.140625" customWidth="1"/>
    <col min="8709" max="8709" width="13" customWidth="1"/>
    <col min="8710" max="8710" width="13.28515625" customWidth="1"/>
    <col min="8961" max="8961" width="33.42578125" customWidth="1"/>
    <col min="8962" max="8962" width="13.140625" customWidth="1"/>
    <col min="8963" max="8963" width="13" customWidth="1"/>
    <col min="8964" max="8964" width="12.140625" customWidth="1"/>
    <col min="8965" max="8965" width="13" customWidth="1"/>
    <col min="8966" max="8966" width="13.28515625" customWidth="1"/>
    <col min="9217" max="9217" width="33.42578125" customWidth="1"/>
    <col min="9218" max="9218" width="13.140625" customWidth="1"/>
    <col min="9219" max="9219" width="13" customWidth="1"/>
    <col min="9220" max="9220" width="12.140625" customWidth="1"/>
    <col min="9221" max="9221" width="13" customWidth="1"/>
    <col min="9222" max="9222" width="13.28515625" customWidth="1"/>
    <col min="9473" max="9473" width="33.42578125" customWidth="1"/>
    <col min="9474" max="9474" width="13.140625" customWidth="1"/>
    <col min="9475" max="9475" width="13" customWidth="1"/>
    <col min="9476" max="9476" width="12.140625" customWidth="1"/>
    <col min="9477" max="9477" width="13" customWidth="1"/>
    <col min="9478" max="9478" width="13.28515625" customWidth="1"/>
    <col min="9729" max="9729" width="33.42578125" customWidth="1"/>
    <col min="9730" max="9730" width="13.140625" customWidth="1"/>
    <col min="9731" max="9731" width="13" customWidth="1"/>
    <col min="9732" max="9732" width="12.140625" customWidth="1"/>
    <col min="9733" max="9733" width="13" customWidth="1"/>
    <col min="9734" max="9734" width="13.28515625" customWidth="1"/>
    <col min="9985" max="9985" width="33.42578125" customWidth="1"/>
    <col min="9986" max="9986" width="13.140625" customWidth="1"/>
    <col min="9987" max="9987" width="13" customWidth="1"/>
    <col min="9988" max="9988" width="12.140625" customWidth="1"/>
    <col min="9989" max="9989" width="13" customWidth="1"/>
    <col min="9990" max="9990" width="13.28515625" customWidth="1"/>
    <col min="10241" max="10241" width="33.42578125" customWidth="1"/>
    <col min="10242" max="10242" width="13.140625" customWidth="1"/>
    <col min="10243" max="10243" width="13" customWidth="1"/>
    <col min="10244" max="10244" width="12.140625" customWidth="1"/>
    <col min="10245" max="10245" width="13" customWidth="1"/>
    <col min="10246" max="10246" width="13.28515625" customWidth="1"/>
    <col min="10497" max="10497" width="33.42578125" customWidth="1"/>
    <col min="10498" max="10498" width="13.140625" customWidth="1"/>
    <col min="10499" max="10499" width="13" customWidth="1"/>
    <col min="10500" max="10500" width="12.140625" customWidth="1"/>
    <col min="10501" max="10501" width="13" customWidth="1"/>
    <col min="10502" max="10502" width="13.28515625" customWidth="1"/>
    <col min="10753" max="10753" width="33.42578125" customWidth="1"/>
    <col min="10754" max="10754" width="13.140625" customWidth="1"/>
    <col min="10755" max="10755" width="13" customWidth="1"/>
    <col min="10756" max="10756" width="12.140625" customWidth="1"/>
    <col min="10757" max="10757" width="13" customWidth="1"/>
    <col min="10758" max="10758" width="13.28515625" customWidth="1"/>
    <col min="11009" max="11009" width="33.42578125" customWidth="1"/>
    <col min="11010" max="11010" width="13.140625" customWidth="1"/>
    <col min="11011" max="11011" width="13" customWidth="1"/>
    <col min="11012" max="11012" width="12.140625" customWidth="1"/>
    <col min="11013" max="11013" width="13" customWidth="1"/>
    <col min="11014" max="11014" width="13.28515625" customWidth="1"/>
    <col min="11265" max="11265" width="33.42578125" customWidth="1"/>
    <col min="11266" max="11266" width="13.140625" customWidth="1"/>
    <col min="11267" max="11267" width="13" customWidth="1"/>
    <col min="11268" max="11268" width="12.140625" customWidth="1"/>
    <col min="11269" max="11269" width="13" customWidth="1"/>
    <col min="11270" max="11270" width="13.28515625" customWidth="1"/>
    <col min="11521" max="11521" width="33.42578125" customWidth="1"/>
    <col min="11522" max="11522" width="13.140625" customWidth="1"/>
    <col min="11523" max="11523" width="13" customWidth="1"/>
    <col min="11524" max="11524" width="12.140625" customWidth="1"/>
    <col min="11525" max="11525" width="13" customWidth="1"/>
    <col min="11526" max="11526" width="13.28515625" customWidth="1"/>
    <col min="11777" max="11777" width="33.42578125" customWidth="1"/>
    <col min="11778" max="11778" width="13.140625" customWidth="1"/>
    <col min="11779" max="11779" width="13" customWidth="1"/>
    <col min="11780" max="11780" width="12.140625" customWidth="1"/>
    <col min="11781" max="11781" width="13" customWidth="1"/>
    <col min="11782" max="11782" width="13.28515625" customWidth="1"/>
    <col min="12033" max="12033" width="33.42578125" customWidth="1"/>
    <col min="12034" max="12034" width="13.140625" customWidth="1"/>
    <col min="12035" max="12035" width="13" customWidth="1"/>
    <col min="12036" max="12036" width="12.140625" customWidth="1"/>
    <col min="12037" max="12037" width="13" customWidth="1"/>
    <col min="12038" max="12038" width="13.28515625" customWidth="1"/>
    <col min="12289" max="12289" width="33.42578125" customWidth="1"/>
    <col min="12290" max="12290" width="13.140625" customWidth="1"/>
    <col min="12291" max="12291" width="13" customWidth="1"/>
    <col min="12292" max="12292" width="12.140625" customWidth="1"/>
    <col min="12293" max="12293" width="13" customWidth="1"/>
    <col min="12294" max="12294" width="13.28515625" customWidth="1"/>
    <col min="12545" max="12545" width="33.42578125" customWidth="1"/>
    <col min="12546" max="12546" width="13.140625" customWidth="1"/>
    <col min="12547" max="12547" width="13" customWidth="1"/>
    <col min="12548" max="12548" width="12.140625" customWidth="1"/>
    <col min="12549" max="12549" width="13" customWidth="1"/>
    <col min="12550" max="12550" width="13.28515625" customWidth="1"/>
    <col min="12801" max="12801" width="33.42578125" customWidth="1"/>
    <col min="12802" max="12802" width="13.140625" customWidth="1"/>
    <col min="12803" max="12803" width="13" customWidth="1"/>
    <col min="12804" max="12804" width="12.140625" customWidth="1"/>
    <col min="12805" max="12805" width="13" customWidth="1"/>
    <col min="12806" max="12806" width="13.28515625" customWidth="1"/>
    <col min="13057" max="13057" width="33.42578125" customWidth="1"/>
    <col min="13058" max="13058" width="13.140625" customWidth="1"/>
    <col min="13059" max="13059" width="13" customWidth="1"/>
    <col min="13060" max="13060" width="12.140625" customWidth="1"/>
    <col min="13061" max="13061" width="13" customWidth="1"/>
    <col min="13062" max="13062" width="13.28515625" customWidth="1"/>
    <col min="13313" max="13313" width="33.42578125" customWidth="1"/>
    <col min="13314" max="13314" width="13.140625" customWidth="1"/>
    <col min="13315" max="13315" width="13" customWidth="1"/>
    <col min="13316" max="13316" width="12.140625" customWidth="1"/>
    <col min="13317" max="13317" width="13" customWidth="1"/>
    <col min="13318" max="13318" width="13.28515625" customWidth="1"/>
    <col min="13569" max="13569" width="33.42578125" customWidth="1"/>
    <col min="13570" max="13570" width="13.140625" customWidth="1"/>
    <col min="13571" max="13571" width="13" customWidth="1"/>
    <col min="13572" max="13572" width="12.140625" customWidth="1"/>
    <col min="13573" max="13573" width="13" customWidth="1"/>
    <col min="13574" max="13574" width="13.28515625" customWidth="1"/>
    <col min="13825" max="13825" width="33.42578125" customWidth="1"/>
    <col min="13826" max="13826" width="13.140625" customWidth="1"/>
    <col min="13827" max="13827" width="13" customWidth="1"/>
    <col min="13828" max="13828" width="12.140625" customWidth="1"/>
    <col min="13829" max="13829" width="13" customWidth="1"/>
    <col min="13830" max="13830" width="13.28515625" customWidth="1"/>
    <col min="14081" max="14081" width="33.42578125" customWidth="1"/>
    <col min="14082" max="14082" width="13.140625" customWidth="1"/>
    <col min="14083" max="14083" width="13" customWidth="1"/>
    <col min="14084" max="14084" width="12.140625" customWidth="1"/>
    <col min="14085" max="14085" width="13" customWidth="1"/>
    <col min="14086" max="14086" width="13.28515625" customWidth="1"/>
    <col min="14337" max="14337" width="33.42578125" customWidth="1"/>
    <col min="14338" max="14338" width="13.140625" customWidth="1"/>
    <col min="14339" max="14339" width="13" customWidth="1"/>
    <col min="14340" max="14340" width="12.140625" customWidth="1"/>
    <col min="14341" max="14341" width="13" customWidth="1"/>
    <col min="14342" max="14342" width="13.28515625" customWidth="1"/>
    <col min="14593" max="14593" width="33.42578125" customWidth="1"/>
    <col min="14594" max="14594" width="13.140625" customWidth="1"/>
    <col min="14595" max="14595" width="13" customWidth="1"/>
    <col min="14596" max="14596" width="12.140625" customWidth="1"/>
    <col min="14597" max="14597" width="13" customWidth="1"/>
    <col min="14598" max="14598" width="13.28515625" customWidth="1"/>
    <col min="14849" max="14849" width="33.42578125" customWidth="1"/>
    <col min="14850" max="14850" width="13.140625" customWidth="1"/>
    <col min="14851" max="14851" width="13" customWidth="1"/>
    <col min="14852" max="14852" width="12.140625" customWidth="1"/>
    <col min="14853" max="14853" width="13" customWidth="1"/>
    <col min="14854" max="14854" width="13.28515625" customWidth="1"/>
    <col min="15105" max="15105" width="33.42578125" customWidth="1"/>
    <col min="15106" max="15106" width="13.140625" customWidth="1"/>
    <col min="15107" max="15107" width="13" customWidth="1"/>
    <col min="15108" max="15108" width="12.140625" customWidth="1"/>
    <col min="15109" max="15109" width="13" customWidth="1"/>
    <col min="15110" max="15110" width="13.28515625" customWidth="1"/>
    <col min="15361" max="15361" width="33.42578125" customWidth="1"/>
    <col min="15362" max="15362" width="13.140625" customWidth="1"/>
    <col min="15363" max="15363" width="13" customWidth="1"/>
    <col min="15364" max="15364" width="12.140625" customWidth="1"/>
    <col min="15365" max="15365" width="13" customWidth="1"/>
    <col min="15366" max="15366" width="13.28515625" customWidth="1"/>
    <col min="15617" max="15617" width="33.42578125" customWidth="1"/>
    <col min="15618" max="15618" width="13.140625" customWidth="1"/>
    <col min="15619" max="15619" width="13" customWidth="1"/>
    <col min="15620" max="15620" width="12.140625" customWidth="1"/>
    <col min="15621" max="15621" width="13" customWidth="1"/>
    <col min="15622" max="15622" width="13.28515625" customWidth="1"/>
    <col min="15873" max="15873" width="33.42578125" customWidth="1"/>
    <col min="15874" max="15874" width="13.140625" customWidth="1"/>
    <col min="15875" max="15875" width="13" customWidth="1"/>
    <col min="15876" max="15876" width="12.140625" customWidth="1"/>
    <col min="15877" max="15877" width="13" customWidth="1"/>
    <col min="15878" max="15878" width="13.28515625" customWidth="1"/>
    <col min="16129" max="16129" width="33.42578125" customWidth="1"/>
    <col min="16130" max="16130" width="13.140625" customWidth="1"/>
    <col min="16131" max="16131" width="13" customWidth="1"/>
    <col min="16132" max="16132" width="12.140625" customWidth="1"/>
    <col min="16133" max="16133" width="13" customWidth="1"/>
    <col min="16134" max="16134" width="13.28515625" customWidth="1"/>
  </cols>
  <sheetData>
    <row r="1" spans="1:6" x14ac:dyDescent="0.2">
      <c r="A1" s="214" t="s">
        <v>265</v>
      </c>
      <c r="B1" s="214"/>
      <c r="C1" s="214"/>
      <c r="D1" s="214"/>
      <c r="E1" s="214"/>
      <c r="F1" s="214"/>
    </row>
    <row r="2" spans="1:6" x14ac:dyDescent="0.2">
      <c r="A2" s="232" t="s">
        <v>143</v>
      </c>
      <c r="B2" s="232"/>
      <c r="C2" s="232"/>
      <c r="D2" s="232"/>
      <c r="E2" s="232"/>
      <c r="F2" s="232"/>
    </row>
    <row r="3" spans="1:6" x14ac:dyDescent="0.2">
      <c r="A3" s="232" t="s">
        <v>144</v>
      </c>
      <c r="B3" s="232"/>
      <c r="C3" s="232"/>
      <c r="D3" s="232"/>
      <c r="E3" s="232"/>
      <c r="F3" s="232"/>
    </row>
    <row r="4" spans="1:6" x14ac:dyDescent="0.2">
      <c r="A4" s="216" t="s">
        <v>199</v>
      </c>
      <c r="B4" s="216"/>
      <c r="C4" s="216"/>
      <c r="D4" s="216"/>
      <c r="E4" s="216"/>
      <c r="F4" s="216"/>
    </row>
    <row r="5" spans="1:6" ht="12.75" customHeight="1" x14ac:dyDescent="0.2">
      <c r="A5" s="241" t="s">
        <v>4</v>
      </c>
      <c r="B5" s="190" t="s">
        <v>248</v>
      </c>
      <c r="C5" s="190"/>
      <c r="D5" s="190"/>
      <c r="E5" s="190"/>
      <c r="F5" s="223" t="s">
        <v>249</v>
      </c>
    </row>
    <row r="6" spans="1:6" ht="15" customHeight="1" x14ac:dyDescent="0.2">
      <c r="A6" s="242"/>
      <c r="B6" s="116" t="s">
        <v>2</v>
      </c>
      <c r="C6" s="116" t="s">
        <v>250</v>
      </c>
      <c r="D6" s="116" t="s">
        <v>19</v>
      </c>
      <c r="E6" s="116" t="s">
        <v>3</v>
      </c>
      <c r="F6" s="223"/>
    </row>
    <row r="7" spans="1:6" ht="15" customHeight="1" x14ac:dyDescent="0.2">
      <c r="A7" s="132" t="s">
        <v>251</v>
      </c>
      <c r="B7" s="138">
        <v>755871</v>
      </c>
      <c r="C7" s="8"/>
      <c r="D7" s="134">
        <v>521580</v>
      </c>
      <c r="E7" s="134">
        <f>B7+D7</f>
        <v>1277451</v>
      </c>
      <c r="F7" s="8"/>
    </row>
    <row r="8" spans="1:6" ht="15" customHeight="1" x14ac:dyDescent="0.2">
      <c r="A8" s="174" t="s">
        <v>307</v>
      </c>
      <c r="B8" s="138">
        <v>8032747</v>
      </c>
      <c r="C8" s="134"/>
      <c r="D8" s="134"/>
      <c r="E8" s="134">
        <f>B8+D8</f>
        <v>8032747</v>
      </c>
      <c r="F8" s="168"/>
    </row>
    <row r="9" spans="1:6" ht="15" customHeight="1" x14ac:dyDescent="0.2">
      <c r="A9" s="168" t="s">
        <v>305</v>
      </c>
      <c r="B9" s="138">
        <v>1940000</v>
      </c>
      <c r="C9" s="8"/>
      <c r="D9" s="134"/>
      <c r="E9" s="134">
        <f t="shared" ref="E9:E10" si="0">B9+D9</f>
        <v>1940000</v>
      </c>
      <c r="F9" s="171"/>
    </row>
    <row r="10" spans="1:6" ht="15" customHeight="1" x14ac:dyDescent="0.2">
      <c r="A10" s="168" t="s">
        <v>306</v>
      </c>
      <c r="B10" s="138">
        <v>4115250</v>
      </c>
      <c r="C10" s="8"/>
      <c r="D10" s="8"/>
      <c r="E10" s="134">
        <f t="shared" si="0"/>
        <v>4115250</v>
      </c>
      <c r="F10" s="8"/>
    </row>
    <row r="11" spans="1:6" ht="15" customHeight="1" x14ac:dyDescent="0.2">
      <c r="A11" s="168"/>
      <c r="B11" s="138"/>
      <c r="C11" s="8"/>
      <c r="D11" s="8"/>
      <c r="E11" s="134"/>
      <c r="F11" s="8"/>
    </row>
    <row r="12" spans="1:6" ht="15" customHeight="1" x14ac:dyDescent="0.2">
      <c r="A12" s="132"/>
      <c r="B12" s="138">
        <v>0</v>
      </c>
      <c r="C12" s="8"/>
      <c r="D12" s="8"/>
      <c r="E12" s="134">
        <f t="shared" ref="E12:E13" si="1">SUM(B12:D12)</f>
        <v>0</v>
      </c>
      <c r="F12" s="8"/>
    </row>
    <row r="13" spans="1:6" ht="15" customHeight="1" x14ac:dyDescent="0.2">
      <c r="A13" s="132"/>
      <c r="B13" s="138">
        <v>0</v>
      </c>
      <c r="C13" s="8"/>
      <c r="D13" s="8"/>
      <c r="E13" s="134">
        <f t="shared" si="1"/>
        <v>0</v>
      </c>
      <c r="F13" s="8"/>
    </row>
    <row r="14" spans="1:6" ht="15" customHeight="1" x14ac:dyDescent="0.2">
      <c r="A14" s="132"/>
      <c r="B14" s="132"/>
      <c r="C14" s="8"/>
      <c r="D14" s="8"/>
      <c r="E14" s="8"/>
      <c r="F14" s="8"/>
    </row>
    <row r="15" spans="1:6" ht="15" customHeight="1" x14ac:dyDescent="0.2">
      <c r="A15" s="132"/>
      <c r="B15" s="132"/>
      <c r="C15" s="8"/>
      <c r="D15" s="8"/>
      <c r="E15" s="8"/>
      <c r="F15" s="8"/>
    </row>
    <row r="16" spans="1:6" ht="15" customHeight="1" x14ac:dyDescent="0.2">
      <c r="A16" s="132"/>
      <c r="B16" s="132"/>
      <c r="C16" s="8"/>
      <c r="D16" s="8"/>
      <c r="E16" s="8"/>
      <c r="F16" s="8"/>
    </row>
    <row r="17" spans="1:6" ht="15" customHeight="1" x14ac:dyDescent="0.2">
      <c r="A17" s="132"/>
      <c r="B17" s="132"/>
      <c r="C17" s="8"/>
      <c r="D17" s="8"/>
      <c r="E17" s="8"/>
      <c r="F17" s="8"/>
    </row>
    <row r="18" spans="1:6" ht="12.75" customHeight="1" x14ac:dyDescent="0.2">
      <c r="A18" s="32" t="s">
        <v>147</v>
      </c>
      <c r="B18" s="167">
        <f>SUM(B7:B17)</f>
        <v>14843868</v>
      </c>
      <c r="C18" s="167">
        <f>SUM(C7:C17)</f>
        <v>0</v>
      </c>
      <c r="D18" s="167">
        <f>SUM(D7:D17)</f>
        <v>521580</v>
      </c>
      <c r="E18" s="167">
        <f>SUM(E7:E17)</f>
        <v>15365448</v>
      </c>
      <c r="F18" s="8"/>
    </row>
    <row r="19" spans="1:6" x14ac:dyDescent="0.2">
      <c r="A19" s="29"/>
      <c r="B19" s="29"/>
    </row>
    <row r="20" spans="1:6" ht="12.75" customHeight="1" x14ac:dyDescent="0.2">
      <c r="A20" s="214" t="s">
        <v>266</v>
      </c>
      <c r="B20" s="214"/>
      <c r="C20" s="214"/>
      <c r="D20" s="214"/>
      <c r="E20" s="214"/>
      <c r="F20" s="214"/>
    </row>
    <row r="21" spans="1:6" x14ac:dyDescent="0.2">
      <c r="A21" s="29"/>
      <c r="B21" s="29"/>
    </row>
    <row r="22" spans="1:6" x14ac:dyDescent="0.2">
      <c r="A22" s="232" t="s">
        <v>43</v>
      </c>
      <c r="B22" s="232"/>
      <c r="C22" s="232"/>
      <c r="D22" s="232"/>
      <c r="E22" s="232"/>
      <c r="F22" s="232"/>
    </row>
    <row r="23" spans="1:6" x14ac:dyDescent="0.2">
      <c r="A23" s="232" t="s">
        <v>145</v>
      </c>
      <c r="B23" s="232"/>
      <c r="C23" s="232"/>
      <c r="D23" s="232"/>
      <c r="E23" s="232"/>
      <c r="F23" s="232"/>
    </row>
    <row r="24" spans="1:6" x14ac:dyDescent="0.2">
      <c r="A24" s="216" t="s">
        <v>198</v>
      </c>
      <c r="B24" s="216"/>
      <c r="C24" s="216"/>
      <c r="D24" s="216"/>
      <c r="E24" s="216"/>
      <c r="F24" s="216"/>
    </row>
    <row r="25" spans="1:6" x14ac:dyDescent="0.2">
      <c r="A25" s="241" t="s">
        <v>20</v>
      </c>
      <c r="B25" s="190" t="s">
        <v>313</v>
      </c>
      <c r="C25" s="190"/>
      <c r="D25" s="190"/>
      <c r="E25" s="190"/>
      <c r="F25" s="223" t="s">
        <v>249</v>
      </c>
    </row>
    <row r="26" spans="1:6" x14ac:dyDescent="0.2">
      <c r="A26" s="242"/>
      <c r="B26" s="133" t="s">
        <v>2</v>
      </c>
      <c r="C26" s="133" t="s">
        <v>250</v>
      </c>
      <c r="D26" s="133" t="s">
        <v>19</v>
      </c>
      <c r="E26" s="133" t="s">
        <v>3</v>
      </c>
      <c r="F26" s="223"/>
    </row>
    <row r="27" spans="1:6" x14ac:dyDescent="0.2">
      <c r="A27" s="8" t="s">
        <v>308</v>
      </c>
      <c r="B27" s="138">
        <v>29315614</v>
      </c>
      <c r="C27" s="8"/>
      <c r="D27" s="8"/>
      <c r="E27" s="134">
        <f>SUM(B27:D27)</f>
        <v>29315614</v>
      </c>
      <c r="F27" s="8"/>
    </row>
    <row r="28" spans="1:6" x14ac:dyDescent="0.2">
      <c r="A28" s="8" t="s">
        <v>309</v>
      </c>
      <c r="B28" s="138">
        <v>1861261</v>
      </c>
      <c r="C28" s="8"/>
      <c r="D28" s="8"/>
      <c r="E28" s="134">
        <f t="shared" ref="E28:E31" si="2">SUM(B28:D28)</f>
        <v>1861261</v>
      </c>
      <c r="F28" s="8"/>
    </row>
    <row r="29" spans="1:6" x14ac:dyDescent="0.2">
      <c r="A29" s="8" t="s">
        <v>310</v>
      </c>
      <c r="B29" s="138">
        <v>9278169</v>
      </c>
      <c r="C29" s="8"/>
      <c r="D29" s="8"/>
      <c r="E29" s="134">
        <f t="shared" si="2"/>
        <v>9278169</v>
      </c>
      <c r="F29" s="8"/>
    </row>
    <row r="30" spans="1:6" x14ac:dyDescent="0.2">
      <c r="A30" s="8" t="s">
        <v>311</v>
      </c>
      <c r="B30" s="138">
        <v>2518537</v>
      </c>
      <c r="C30" s="8"/>
      <c r="D30" s="8"/>
      <c r="E30" s="134">
        <f t="shared" si="2"/>
        <v>2518537</v>
      </c>
      <c r="F30" s="8"/>
    </row>
    <row r="31" spans="1:6" x14ac:dyDescent="0.2">
      <c r="A31" s="8" t="s">
        <v>312</v>
      </c>
      <c r="B31" s="138">
        <v>6956784</v>
      </c>
      <c r="C31" s="8"/>
      <c r="D31" s="8"/>
      <c r="E31" s="134">
        <f t="shared" si="2"/>
        <v>6956784</v>
      </c>
      <c r="F31" s="8"/>
    </row>
    <row r="32" spans="1:6" x14ac:dyDescent="0.2">
      <c r="A32" s="132"/>
      <c r="B32" s="138"/>
      <c r="C32" s="8"/>
      <c r="D32" s="8"/>
      <c r="E32" s="134"/>
      <c r="F32" s="8"/>
    </row>
    <row r="33" spans="1:6" x14ac:dyDescent="0.2">
      <c r="A33" s="132"/>
      <c r="B33" s="132"/>
      <c r="C33" s="8"/>
      <c r="D33" s="8"/>
      <c r="E33" s="8"/>
      <c r="F33" s="8"/>
    </row>
    <row r="34" spans="1:6" x14ac:dyDescent="0.2">
      <c r="A34" s="132"/>
      <c r="B34" s="132"/>
      <c r="C34" s="8"/>
      <c r="D34" s="8"/>
      <c r="E34" s="8"/>
      <c r="F34" s="8"/>
    </row>
    <row r="35" spans="1:6" x14ac:dyDescent="0.2">
      <c r="A35" s="132"/>
      <c r="B35" s="132"/>
      <c r="C35" s="8"/>
      <c r="D35" s="8"/>
      <c r="E35" s="8"/>
      <c r="F35" s="8"/>
    </row>
    <row r="36" spans="1:6" x14ac:dyDescent="0.2">
      <c r="A36" s="132"/>
      <c r="B36" s="132"/>
      <c r="C36" s="8"/>
      <c r="D36" s="8"/>
      <c r="E36" s="8"/>
      <c r="F36" s="8"/>
    </row>
    <row r="37" spans="1:6" x14ac:dyDescent="0.2">
      <c r="A37" s="122" t="s">
        <v>146</v>
      </c>
      <c r="B37" s="108">
        <f>SUM(B27:B36)</f>
        <v>49930365</v>
      </c>
      <c r="C37" s="108">
        <f>SUM(C27:C36)</f>
        <v>0</v>
      </c>
      <c r="D37" s="108">
        <f>SUM(D27:D36)</f>
        <v>0</v>
      </c>
      <c r="E37" s="108">
        <f>SUM(E27:E36)</f>
        <v>49930365</v>
      </c>
      <c r="F37" s="108"/>
    </row>
    <row r="38" spans="1:6" x14ac:dyDescent="0.2">
      <c r="A38" s="29"/>
      <c r="B38" s="29"/>
    </row>
    <row r="39" spans="1:6" x14ac:dyDescent="0.2">
      <c r="A39" s="214" t="s">
        <v>150</v>
      </c>
      <c r="B39" s="214"/>
      <c r="C39" s="214"/>
      <c r="D39" s="214"/>
      <c r="E39" s="214"/>
      <c r="F39" s="214"/>
    </row>
    <row r="40" spans="1:6" x14ac:dyDescent="0.2">
      <c r="A40" s="29"/>
      <c r="B40" s="29"/>
    </row>
    <row r="41" spans="1:6" x14ac:dyDescent="0.2">
      <c r="A41" s="232" t="s">
        <v>148</v>
      </c>
      <c r="B41" s="232"/>
      <c r="C41" s="232"/>
      <c r="D41" s="232"/>
      <c r="E41" s="232"/>
      <c r="F41" s="232"/>
    </row>
    <row r="42" spans="1:6" x14ac:dyDescent="0.2">
      <c r="A42" s="232" t="s">
        <v>144</v>
      </c>
      <c r="B42" s="232"/>
      <c r="C42" s="232"/>
      <c r="D42" s="232"/>
      <c r="E42" s="232"/>
      <c r="F42" s="232"/>
    </row>
    <row r="43" spans="1:6" x14ac:dyDescent="0.2">
      <c r="A43" s="216" t="s">
        <v>198</v>
      </c>
      <c r="B43" s="216"/>
      <c r="C43" s="216"/>
      <c r="D43" s="216"/>
      <c r="E43" s="216"/>
      <c r="F43" s="216"/>
    </row>
    <row r="44" spans="1:6" x14ac:dyDescent="0.2">
      <c r="A44" s="241" t="s">
        <v>8</v>
      </c>
      <c r="B44" s="190" t="s">
        <v>248</v>
      </c>
      <c r="C44" s="190"/>
      <c r="D44" s="190"/>
      <c r="E44" s="190"/>
      <c r="F44" s="223" t="s">
        <v>249</v>
      </c>
    </row>
    <row r="45" spans="1:6" x14ac:dyDescent="0.2">
      <c r="A45" s="242"/>
      <c r="B45" s="133" t="s">
        <v>2</v>
      </c>
      <c r="C45" s="133" t="s">
        <v>250</v>
      </c>
      <c r="D45" s="133" t="s">
        <v>19</v>
      </c>
      <c r="E45" s="133" t="s">
        <v>3</v>
      </c>
      <c r="F45" s="223"/>
    </row>
    <row r="46" spans="1:6" x14ac:dyDescent="0.2">
      <c r="A46" s="19"/>
      <c r="B46" s="132"/>
      <c r="C46" s="8"/>
      <c r="D46" s="8"/>
      <c r="E46" s="8"/>
      <c r="F46" s="8"/>
    </row>
    <row r="47" spans="1:6" x14ac:dyDescent="0.2">
      <c r="A47" s="132"/>
      <c r="B47" s="132"/>
      <c r="C47" s="8"/>
      <c r="D47" s="8"/>
      <c r="E47" s="8"/>
      <c r="F47" s="8"/>
    </row>
    <row r="48" spans="1:6" x14ac:dyDescent="0.2">
      <c r="A48" s="132"/>
      <c r="B48" s="132"/>
      <c r="C48" s="8"/>
      <c r="D48" s="8"/>
      <c r="E48" s="8"/>
      <c r="F48" s="8"/>
    </row>
    <row r="49" spans="1:6" x14ac:dyDescent="0.2">
      <c r="A49" s="132"/>
      <c r="B49" s="132"/>
      <c r="C49" s="8"/>
      <c r="D49" s="8"/>
      <c r="E49" s="8"/>
      <c r="F49" s="8"/>
    </row>
    <row r="50" spans="1:6" x14ac:dyDescent="0.2">
      <c r="A50" s="132"/>
      <c r="B50" s="132"/>
      <c r="C50" s="8"/>
      <c r="D50" s="8"/>
      <c r="E50" s="8"/>
      <c r="F50" s="8"/>
    </row>
    <row r="51" spans="1:6" x14ac:dyDescent="0.2">
      <c r="A51" s="132"/>
      <c r="B51" s="132"/>
      <c r="C51" s="8"/>
      <c r="D51" s="8"/>
      <c r="E51" s="8"/>
      <c r="F51" s="8"/>
    </row>
    <row r="52" spans="1:6" x14ac:dyDescent="0.2">
      <c r="A52" s="132"/>
      <c r="B52" s="132"/>
      <c r="C52" s="8"/>
      <c r="D52" s="8"/>
      <c r="E52" s="8"/>
      <c r="F52" s="8"/>
    </row>
    <row r="53" spans="1:6" x14ac:dyDescent="0.2">
      <c r="A53" s="132"/>
      <c r="B53" s="132"/>
      <c r="C53" s="8"/>
      <c r="D53" s="8"/>
      <c r="E53" s="8"/>
      <c r="F53" s="8"/>
    </row>
    <row r="54" spans="1:6" x14ac:dyDescent="0.2">
      <c r="A54" s="132"/>
      <c r="B54" s="132"/>
      <c r="C54" s="8"/>
      <c r="D54" s="8"/>
      <c r="E54" s="8"/>
      <c r="F54" s="8"/>
    </row>
    <row r="55" spans="1:6" x14ac:dyDescent="0.2">
      <c r="A55" s="132"/>
      <c r="B55" s="132"/>
      <c r="C55" s="8"/>
      <c r="D55" s="8"/>
      <c r="E55" s="8"/>
      <c r="F55" s="8"/>
    </row>
    <row r="56" spans="1:6" x14ac:dyDescent="0.2">
      <c r="A56" s="122" t="s">
        <v>149</v>
      </c>
      <c r="B56" s="22"/>
      <c r="C56" s="8"/>
      <c r="D56" s="8"/>
      <c r="E56" s="8"/>
      <c r="F56" s="8">
        <v>0</v>
      </c>
    </row>
  </sheetData>
  <mergeCells count="21">
    <mergeCell ref="A1:F1"/>
    <mergeCell ref="A2:F2"/>
    <mergeCell ref="A3:F3"/>
    <mergeCell ref="A4:F4"/>
    <mergeCell ref="A5:A6"/>
    <mergeCell ref="B5:E5"/>
    <mergeCell ref="F5:F6"/>
    <mergeCell ref="A20:F20"/>
    <mergeCell ref="A22:F22"/>
    <mergeCell ref="A23:F23"/>
    <mergeCell ref="A24:F24"/>
    <mergeCell ref="A25:A26"/>
    <mergeCell ref="B25:E25"/>
    <mergeCell ref="F25:F26"/>
    <mergeCell ref="A39:F39"/>
    <mergeCell ref="A41:F41"/>
    <mergeCell ref="A42:F42"/>
    <mergeCell ref="A43:F43"/>
    <mergeCell ref="A44:A45"/>
    <mergeCell ref="B44:E44"/>
    <mergeCell ref="F44:F45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2:H52"/>
  <sheetViews>
    <sheetView topLeftCell="A31" workbookViewId="0">
      <selection activeCell="G39" sqref="G39"/>
    </sheetView>
  </sheetViews>
  <sheetFormatPr defaultRowHeight="12.75" x14ac:dyDescent="0.2"/>
  <cols>
    <col min="4" max="4" width="25.140625" customWidth="1"/>
    <col min="5" max="5" width="13.28515625" customWidth="1"/>
    <col min="6" max="6" width="14.85546875" customWidth="1"/>
    <col min="7" max="7" width="13" customWidth="1"/>
    <col min="8" max="8" width="11.5703125" customWidth="1"/>
    <col min="9" max="12" width="12.5703125" customWidth="1"/>
  </cols>
  <sheetData>
    <row r="2" spans="1:8" x14ac:dyDescent="0.2">
      <c r="A2" s="214" t="s">
        <v>103</v>
      </c>
      <c r="B2" s="214"/>
      <c r="C2" s="214"/>
      <c r="D2" s="214"/>
      <c r="E2" s="214"/>
      <c r="F2" s="214"/>
      <c r="G2" s="214"/>
      <c r="H2" s="214"/>
    </row>
    <row r="3" spans="1:8" x14ac:dyDescent="0.2">
      <c r="A3" s="215" t="s">
        <v>275</v>
      </c>
      <c r="B3" s="215"/>
      <c r="C3" s="215"/>
      <c r="D3" s="215"/>
      <c r="E3" s="215"/>
      <c r="F3" s="215"/>
      <c r="G3" s="215"/>
      <c r="H3" s="215"/>
    </row>
    <row r="4" spans="1:8" x14ac:dyDescent="0.2">
      <c r="A4" s="215"/>
      <c r="B4" s="215"/>
      <c r="C4" s="215"/>
      <c r="D4" s="215"/>
      <c r="E4" s="215"/>
      <c r="F4" s="215"/>
      <c r="G4" s="215"/>
      <c r="H4" s="215"/>
    </row>
    <row r="5" spans="1:8" x14ac:dyDescent="0.2">
      <c r="A5" s="216" t="s">
        <v>198</v>
      </c>
      <c r="B5" s="216"/>
      <c r="C5" s="216"/>
      <c r="D5" s="216"/>
      <c r="E5" s="216"/>
      <c r="F5" s="216"/>
      <c r="G5" s="216"/>
      <c r="H5" s="216"/>
    </row>
    <row r="6" spans="1:8" ht="12.75" customHeight="1" x14ac:dyDescent="0.2">
      <c r="A6" s="217" t="s">
        <v>0</v>
      </c>
      <c r="B6" s="218"/>
      <c r="C6" s="218"/>
      <c r="D6" s="219"/>
      <c r="E6" s="223" t="s">
        <v>186</v>
      </c>
      <c r="F6" s="223"/>
      <c r="G6" s="223"/>
      <c r="H6" s="190" t="s">
        <v>177</v>
      </c>
    </row>
    <row r="7" spans="1:8" x14ac:dyDescent="0.2">
      <c r="A7" s="220"/>
      <c r="B7" s="221"/>
      <c r="C7" s="221"/>
      <c r="D7" s="222"/>
      <c r="E7" s="16" t="s">
        <v>174</v>
      </c>
      <c r="F7" s="16" t="s">
        <v>175</v>
      </c>
      <c r="G7" s="16" t="s">
        <v>178</v>
      </c>
      <c r="H7" s="190"/>
    </row>
    <row r="8" spans="1:8" x14ac:dyDescent="0.2">
      <c r="A8" s="224" t="s">
        <v>46</v>
      </c>
      <c r="B8" s="224"/>
      <c r="C8" s="224"/>
      <c r="D8" s="224"/>
      <c r="E8" s="90">
        <v>12230218</v>
      </c>
      <c r="F8" s="90">
        <v>12332701</v>
      </c>
      <c r="G8" s="90">
        <v>12332701</v>
      </c>
      <c r="H8" s="67">
        <f>G8/F8</f>
        <v>1</v>
      </c>
    </row>
    <row r="9" spans="1:8" x14ac:dyDescent="0.2">
      <c r="A9" s="192" t="s">
        <v>47</v>
      </c>
      <c r="B9" s="192"/>
      <c r="C9" s="192"/>
      <c r="D9" s="192"/>
      <c r="E9" s="91">
        <v>0</v>
      </c>
      <c r="F9" s="91">
        <v>0</v>
      </c>
      <c r="G9" s="91">
        <v>0</v>
      </c>
      <c r="H9" s="67">
        <v>0</v>
      </c>
    </row>
    <row r="10" spans="1:8" ht="15.75" customHeight="1" x14ac:dyDescent="0.2">
      <c r="A10" s="193" t="s">
        <v>276</v>
      </c>
      <c r="B10" s="194"/>
      <c r="C10" s="194"/>
      <c r="D10" s="195"/>
      <c r="E10" s="91">
        <v>43370240</v>
      </c>
      <c r="F10" s="91">
        <v>50057974</v>
      </c>
      <c r="G10" s="91">
        <v>50057974</v>
      </c>
      <c r="H10" s="67">
        <f>G10/F10</f>
        <v>1</v>
      </c>
    </row>
    <row r="11" spans="1:8" ht="15.75" customHeight="1" x14ac:dyDescent="0.2">
      <c r="A11" s="193" t="s">
        <v>277</v>
      </c>
      <c r="B11" s="194"/>
      <c r="C11" s="194"/>
      <c r="D11" s="195"/>
      <c r="E11" s="91">
        <v>2280</v>
      </c>
      <c r="F11" s="91">
        <v>51300</v>
      </c>
      <c r="G11" s="91">
        <v>51300</v>
      </c>
      <c r="H11" s="67"/>
    </row>
    <row r="12" spans="1:8" x14ac:dyDescent="0.2">
      <c r="A12" s="198" t="s">
        <v>48</v>
      </c>
      <c r="B12" s="199"/>
      <c r="C12" s="199"/>
      <c r="D12" s="200"/>
      <c r="E12" s="91">
        <v>1800000</v>
      </c>
      <c r="F12" s="91">
        <v>2000000</v>
      </c>
      <c r="G12" s="91">
        <v>2000000</v>
      </c>
      <c r="H12" s="67">
        <f>G12/F12</f>
        <v>1</v>
      </c>
    </row>
    <row r="13" spans="1:8" x14ac:dyDescent="0.2">
      <c r="A13" s="198" t="s">
        <v>49</v>
      </c>
      <c r="B13" s="199"/>
      <c r="C13" s="199"/>
      <c r="D13" s="200"/>
      <c r="E13" s="91">
        <v>0</v>
      </c>
      <c r="F13" s="91">
        <v>427600</v>
      </c>
      <c r="G13" s="91">
        <v>427600</v>
      </c>
      <c r="H13" s="67">
        <v>1</v>
      </c>
    </row>
    <row r="14" spans="1:8" x14ac:dyDescent="0.2">
      <c r="A14" s="198" t="s">
        <v>50</v>
      </c>
      <c r="B14" s="199"/>
      <c r="C14" s="199"/>
      <c r="D14" s="200"/>
      <c r="E14" s="91"/>
      <c r="F14" s="91">
        <v>0</v>
      </c>
      <c r="G14" s="91">
        <v>0</v>
      </c>
      <c r="H14" s="67">
        <v>0</v>
      </c>
    </row>
    <row r="15" spans="1:8" ht="23.25" customHeight="1" x14ac:dyDescent="0.2">
      <c r="A15" s="193" t="s">
        <v>51</v>
      </c>
      <c r="B15" s="194"/>
      <c r="C15" s="194"/>
      <c r="D15" s="195"/>
      <c r="E15" s="91"/>
      <c r="F15" s="91"/>
      <c r="G15" s="91"/>
      <c r="H15" s="22">
        <f>SUM(E15:G15)</f>
        <v>0</v>
      </c>
    </row>
    <row r="16" spans="1:8" ht="23.25" customHeight="1" x14ac:dyDescent="0.2">
      <c r="A16" s="193" t="s">
        <v>52</v>
      </c>
      <c r="B16" s="194"/>
      <c r="C16" s="194"/>
      <c r="D16" s="195"/>
      <c r="E16" s="91"/>
      <c r="F16" s="91"/>
      <c r="G16" s="91"/>
      <c r="H16" s="22">
        <f>SUM(E16:G16)</f>
        <v>0</v>
      </c>
    </row>
    <row r="17" spans="1:8" ht="23.25" customHeight="1" x14ac:dyDescent="0.2">
      <c r="A17" s="193" t="s">
        <v>53</v>
      </c>
      <c r="B17" s="194"/>
      <c r="C17" s="194"/>
      <c r="D17" s="195"/>
      <c r="E17" s="91"/>
      <c r="F17" s="91"/>
      <c r="G17" s="91"/>
      <c r="H17" s="22">
        <f>SUM(E17:G17)</f>
        <v>0</v>
      </c>
    </row>
    <row r="18" spans="1:8" ht="12.75" customHeight="1" x14ac:dyDescent="0.2">
      <c r="A18" s="193" t="s">
        <v>54</v>
      </c>
      <c r="B18" s="194"/>
      <c r="C18" s="194"/>
      <c r="D18" s="195"/>
      <c r="E18" s="91">
        <v>3589000</v>
      </c>
      <c r="F18" s="91">
        <v>11465292</v>
      </c>
      <c r="G18" s="91">
        <v>15995964</v>
      </c>
      <c r="H18" s="67">
        <f>G18/F18</f>
        <v>1.3951641179308822</v>
      </c>
    </row>
    <row r="19" spans="1:8" ht="12.75" customHeight="1" x14ac:dyDescent="0.2">
      <c r="A19" s="180" t="s">
        <v>99</v>
      </c>
      <c r="B19" s="181"/>
      <c r="C19" s="181"/>
      <c r="D19" s="182"/>
      <c r="E19" s="92">
        <f>SUM(E8:E18)</f>
        <v>60991738</v>
      </c>
      <c r="F19" s="92">
        <f>SUM(F8:F18)</f>
        <v>76334867</v>
      </c>
      <c r="G19" s="92">
        <f>SUM(G8:G18)</f>
        <v>80865539</v>
      </c>
      <c r="H19" s="66">
        <f>G19/F19</f>
        <v>1.0593525891647915</v>
      </c>
    </row>
    <row r="20" spans="1:8" x14ac:dyDescent="0.2">
      <c r="A20" s="192"/>
      <c r="B20" s="192"/>
      <c r="C20" s="192"/>
      <c r="D20" s="192"/>
      <c r="E20" s="91"/>
      <c r="F20" s="91"/>
      <c r="G20" s="91"/>
      <c r="H20" s="17"/>
    </row>
    <row r="21" spans="1:8" x14ac:dyDescent="0.2">
      <c r="A21" s="226" t="s">
        <v>64</v>
      </c>
      <c r="B21" s="227"/>
      <c r="C21" s="227"/>
      <c r="D21" s="228"/>
      <c r="E21" s="92">
        <v>2050000</v>
      </c>
      <c r="F21" s="92">
        <v>2050000</v>
      </c>
      <c r="G21" s="92">
        <v>2033379</v>
      </c>
      <c r="H21" s="65">
        <f>G21/F21</f>
        <v>0.99189219512195126</v>
      </c>
    </row>
    <row r="22" spans="1:8" x14ac:dyDescent="0.2">
      <c r="A22" s="191"/>
      <c r="B22" s="191"/>
      <c r="C22" s="191"/>
      <c r="D22" s="191"/>
      <c r="E22" s="92"/>
      <c r="F22" s="91"/>
      <c r="G22" s="91"/>
      <c r="H22" s="17"/>
    </row>
    <row r="23" spans="1:8" x14ac:dyDescent="0.2">
      <c r="A23" s="225" t="s">
        <v>65</v>
      </c>
      <c r="B23" s="225"/>
      <c r="C23" s="225"/>
      <c r="D23" s="225"/>
      <c r="E23" s="91"/>
      <c r="F23" s="91"/>
      <c r="G23" s="91"/>
      <c r="H23" s="17"/>
    </row>
    <row r="24" spans="1:8" x14ac:dyDescent="0.2">
      <c r="A24" s="196" t="s">
        <v>66</v>
      </c>
      <c r="B24" s="196"/>
      <c r="C24" s="196"/>
      <c r="D24" s="196"/>
      <c r="E24" s="91">
        <v>1870000</v>
      </c>
      <c r="F24" s="91">
        <v>1870000</v>
      </c>
      <c r="G24" s="91">
        <v>1888830</v>
      </c>
      <c r="H24" s="63">
        <f>G24/F24</f>
        <v>1.0100695187165776</v>
      </c>
    </row>
    <row r="25" spans="1:8" x14ac:dyDescent="0.2">
      <c r="A25" s="192" t="s">
        <v>67</v>
      </c>
      <c r="B25" s="192"/>
      <c r="C25" s="192"/>
      <c r="D25" s="192"/>
      <c r="E25" s="91">
        <v>975000</v>
      </c>
      <c r="F25" s="91">
        <v>975000</v>
      </c>
      <c r="G25" s="91">
        <v>0</v>
      </c>
      <c r="H25" s="63">
        <f t="shared" ref="H25:H33" si="0">G25/F25</f>
        <v>0</v>
      </c>
    </row>
    <row r="26" spans="1:8" x14ac:dyDescent="0.2">
      <c r="A26" s="192" t="s">
        <v>168</v>
      </c>
      <c r="B26" s="192"/>
      <c r="C26" s="192"/>
      <c r="D26" s="192"/>
      <c r="E26" s="92"/>
      <c r="F26" s="91"/>
      <c r="G26" s="91"/>
      <c r="H26" s="63"/>
    </row>
    <row r="27" spans="1:8" x14ac:dyDescent="0.2">
      <c r="A27" s="225" t="s">
        <v>169</v>
      </c>
      <c r="B27" s="225"/>
      <c r="C27" s="225"/>
      <c r="D27" s="225"/>
      <c r="E27" s="91">
        <v>21000000</v>
      </c>
      <c r="F27" s="91">
        <v>21000000</v>
      </c>
      <c r="G27" s="91">
        <v>21040890</v>
      </c>
      <c r="H27" s="63">
        <f t="shared" si="0"/>
        <v>1.0019471428571429</v>
      </c>
    </row>
    <row r="28" spans="1:8" x14ac:dyDescent="0.2">
      <c r="A28" s="192" t="s">
        <v>68</v>
      </c>
      <c r="B28" s="192"/>
      <c r="C28" s="192"/>
      <c r="D28" s="192"/>
      <c r="E28" s="91">
        <v>0</v>
      </c>
      <c r="F28" s="91">
        <v>0</v>
      </c>
      <c r="G28" s="91">
        <v>0</v>
      </c>
      <c r="H28" s="63">
        <v>0</v>
      </c>
    </row>
    <row r="29" spans="1:8" x14ac:dyDescent="0.2">
      <c r="A29" s="198" t="s">
        <v>69</v>
      </c>
      <c r="B29" s="199"/>
      <c r="C29" s="199"/>
      <c r="D29" s="200"/>
      <c r="E29" s="91"/>
      <c r="F29" s="91"/>
      <c r="G29" s="91"/>
      <c r="H29" s="63"/>
    </row>
    <row r="30" spans="1:8" x14ac:dyDescent="0.2">
      <c r="A30" s="192" t="s">
        <v>70</v>
      </c>
      <c r="B30" s="192"/>
      <c r="C30" s="192"/>
      <c r="D30" s="192"/>
      <c r="E30" s="91">
        <v>0</v>
      </c>
      <c r="F30" s="91"/>
      <c r="G30" s="91">
        <v>74231</v>
      </c>
      <c r="H30" s="63">
        <v>0</v>
      </c>
    </row>
    <row r="31" spans="1:8" x14ac:dyDescent="0.2">
      <c r="A31" s="192" t="s">
        <v>71</v>
      </c>
      <c r="B31" s="191"/>
      <c r="C31" s="191"/>
      <c r="D31" s="191"/>
      <c r="E31" s="92"/>
      <c r="F31" s="91"/>
      <c r="G31" s="91"/>
      <c r="H31" s="63"/>
    </row>
    <row r="32" spans="1:8" x14ac:dyDescent="0.2">
      <c r="A32" s="198" t="s">
        <v>227</v>
      </c>
      <c r="B32" s="199"/>
      <c r="C32" s="199"/>
      <c r="D32" s="200"/>
      <c r="E32" s="92"/>
      <c r="F32" s="91">
        <v>100000</v>
      </c>
      <c r="G32" s="91">
        <v>1021572</v>
      </c>
      <c r="H32" s="63">
        <v>0</v>
      </c>
    </row>
    <row r="33" spans="1:8" x14ac:dyDescent="0.2">
      <c r="A33" s="191" t="s">
        <v>73</v>
      </c>
      <c r="B33" s="191"/>
      <c r="C33" s="191"/>
      <c r="D33" s="191"/>
      <c r="E33" s="92">
        <f>SUM(E23:E32)</f>
        <v>23845000</v>
      </c>
      <c r="F33" s="92">
        <f>SUM(F23:F32)</f>
        <v>23945000</v>
      </c>
      <c r="G33" s="92">
        <f>SUM(G23:G32)</f>
        <v>24025523</v>
      </c>
      <c r="H33" s="65">
        <f t="shared" si="0"/>
        <v>1.0033628314888285</v>
      </c>
    </row>
    <row r="34" spans="1:8" x14ac:dyDescent="0.2">
      <c r="A34" s="213"/>
      <c r="B34" s="213"/>
      <c r="C34" s="213"/>
      <c r="D34" s="213"/>
      <c r="E34" s="88"/>
      <c r="F34" s="88"/>
      <c r="G34" s="88"/>
      <c r="H34" s="8"/>
    </row>
    <row r="35" spans="1:8" ht="23.25" customHeight="1" x14ac:dyDescent="0.2">
      <c r="A35" s="196" t="s">
        <v>74</v>
      </c>
      <c r="B35" s="196"/>
      <c r="C35" s="196"/>
      <c r="D35" s="196"/>
      <c r="E35" s="88"/>
      <c r="F35" s="88"/>
      <c r="G35" s="88"/>
      <c r="H35" s="8"/>
    </row>
    <row r="36" spans="1:8" ht="23.25" customHeight="1" x14ac:dyDescent="0.2">
      <c r="A36" s="196" t="s">
        <v>75</v>
      </c>
      <c r="B36" s="196"/>
      <c r="C36" s="196"/>
      <c r="D36" s="196"/>
      <c r="E36" s="88"/>
      <c r="F36" s="88"/>
      <c r="G36" s="88"/>
      <c r="H36" s="8"/>
    </row>
    <row r="37" spans="1:8" x14ac:dyDescent="0.2">
      <c r="A37" s="192" t="s">
        <v>118</v>
      </c>
      <c r="B37" s="192"/>
      <c r="C37" s="192"/>
      <c r="D37" s="192"/>
      <c r="E37" s="88"/>
      <c r="F37" s="88"/>
      <c r="G37" s="88">
        <v>209640</v>
      </c>
      <c r="H37" s="67">
        <v>1</v>
      </c>
    </row>
    <row r="38" spans="1:8" x14ac:dyDescent="0.2">
      <c r="A38" s="191" t="s">
        <v>76</v>
      </c>
      <c r="B38" s="191"/>
      <c r="C38" s="191"/>
      <c r="D38" s="191"/>
      <c r="E38" s="88"/>
      <c r="F38" s="175"/>
      <c r="G38" s="175">
        <v>209640</v>
      </c>
      <c r="H38" s="67">
        <v>1</v>
      </c>
    </row>
    <row r="39" spans="1:8" x14ac:dyDescent="0.2">
      <c r="A39" s="79"/>
      <c r="B39" s="81"/>
      <c r="C39" s="81"/>
      <c r="D39" s="80"/>
      <c r="E39" s="88"/>
      <c r="F39" s="88"/>
      <c r="G39" s="88"/>
      <c r="H39" s="8"/>
    </row>
    <row r="40" spans="1:8" x14ac:dyDescent="0.2">
      <c r="A40" s="191" t="s">
        <v>158</v>
      </c>
      <c r="B40" s="191"/>
      <c r="C40" s="191"/>
      <c r="D40" s="191"/>
      <c r="E40" s="94">
        <f>E38+E33+E21+E19</f>
        <v>86886738</v>
      </c>
      <c r="F40" s="94">
        <f t="shared" ref="F40:G40" si="1">F38+F33+F21+F19</f>
        <v>102329867</v>
      </c>
      <c r="G40" s="94">
        <f t="shared" si="1"/>
        <v>107134081</v>
      </c>
      <c r="H40" s="71">
        <f>G40/F40</f>
        <v>1.0469483068906951</v>
      </c>
    </row>
    <row r="41" spans="1:8" x14ac:dyDescent="0.2">
      <c r="A41" s="185"/>
      <c r="B41" s="203"/>
      <c r="C41" s="203"/>
      <c r="D41" s="186"/>
      <c r="E41" s="88"/>
      <c r="F41" s="88"/>
      <c r="G41" s="88"/>
      <c r="H41" s="8"/>
    </row>
    <row r="42" spans="1:8" x14ac:dyDescent="0.2">
      <c r="A42" s="210" t="s">
        <v>95</v>
      </c>
      <c r="B42" s="199"/>
      <c r="C42" s="199"/>
      <c r="D42" s="199"/>
      <c r="E42" s="88"/>
      <c r="F42" s="88"/>
      <c r="G42" s="88"/>
      <c r="H42" s="8"/>
    </row>
    <row r="43" spans="1:8" x14ac:dyDescent="0.2">
      <c r="A43" s="210" t="s">
        <v>25</v>
      </c>
      <c r="B43" s="199"/>
      <c r="C43" s="199"/>
      <c r="D43" s="199"/>
      <c r="E43" s="91"/>
      <c r="F43" s="91"/>
      <c r="G43" s="91"/>
      <c r="H43" s="63"/>
    </row>
    <row r="44" spans="1:8" x14ac:dyDescent="0.2">
      <c r="A44" s="210" t="s">
        <v>96</v>
      </c>
      <c r="B44" s="199"/>
      <c r="C44" s="199"/>
      <c r="D44" s="199"/>
      <c r="E44" s="91"/>
      <c r="F44" s="115"/>
      <c r="G44" s="91"/>
      <c r="H44" s="63"/>
    </row>
    <row r="45" spans="1:8" x14ac:dyDescent="0.2">
      <c r="A45" s="210" t="s">
        <v>97</v>
      </c>
      <c r="B45" s="199"/>
      <c r="C45" s="199"/>
      <c r="D45" s="199"/>
      <c r="E45" s="91"/>
      <c r="F45" s="91"/>
      <c r="G45" s="91"/>
      <c r="H45" s="63"/>
    </row>
    <row r="46" spans="1:8" x14ac:dyDescent="0.2">
      <c r="A46" s="210" t="s">
        <v>98</v>
      </c>
      <c r="B46" s="199"/>
      <c r="C46" s="199"/>
      <c r="D46" s="199"/>
      <c r="E46" s="91"/>
      <c r="F46" s="91"/>
      <c r="G46" s="91"/>
      <c r="H46" s="63"/>
    </row>
    <row r="47" spans="1:8" x14ac:dyDescent="0.2">
      <c r="A47" s="210" t="s">
        <v>164</v>
      </c>
      <c r="B47" s="199"/>
      <c r="C47" s="199"/>
      <c r="D47" s="199"/>
      <c r="E47" s="91"/>
      <c r="F47" s="91"/>
      <c r="G47" s="91"/>
      <c r="H47" s="63"/>
    </row>
    <row r="48" spans="1:8" x14ac:dyDescent="0.2">
      <c r="A48" s="210" t="s">
        <v>165</v>
      </c>
      <c r="B48" s="199"/>
      <c r="C48" s="199"/>
      <c r="D48" s="199"/>
      <c r="E48" s="91"/>
      <c r="F48" s="91"/>
      <c r="G48" s="91"/>
      <c r="H48" s="63"/>
    </row>
    <row r="49" spans="1:8" x14ac:dyDescent="0.2">
      <c r="A49" s="211" t="s">
        <v>166</v>
      </c>
      <c r="B49" s="212"/>
      <c r="C49" s="212"/>
      <c r="D49" s="212"/>
      <c r="E49" s="92"/>
      <c r="F49" s="92"/>
      <c r="G49" s="92"/>
      <c r="H49" s="65"/>
    </row>
    <row r="50" spans="1:8" x14ac:dyDescent="0.2">
      <c r="A50" s="192"/>
      <c r="B50" s="192"/>
      <c r="C50" s="192"/>
      <c r="D50" s="192"/>
      <c r="E50" s="88"/>
      <c r="F50" s="88"/>
      <c r="G50" s="88"/>
      <c r="H50" s="8"/>
    </row>
    <row r="51" spans="1:8" x14ac:dyDescent="0.2">
      <c r="A51" s="191" t="s">
        <v>205</v>
      </c>
      <c r="B51" s="191"/>
      <c r="C51" s="191"/>
      <c r="D51" s="191"/>
      <c r="E51" s="94">
        <f>E49+E40</f>
        <v>86886738</v>
      </c>
      <c r="F51" s="94">
        <f t="shared" ref="F51:G51" si="2">F49+F40</f>
        <v>102329867</v>
      </c>
      <c r="G51" s="94">
        <f t="shared" si="2"/>
        <v>107134081</v>
      </c>
      <c r="H51" s="71">
        <f>G51/F51</f>
        <v>1.0469483068906951</v>
      </c>
    </row>
    <row r="52" spans="1:8" x14ac:dyDescent="0.2">
      <c r="A52" s="192"/>
      <c r="B52" s="192"/>
      <c r="C52" s="192"/>
      <c r="D52" s="192"/>
      <c r="E52" s="93"/>
      <c r="F52" s="93"/>
      <c r="G52" s="93"/>
      <c r="H52" s="8"/>
    </row>
  </sheetData>
  <mergeCells count="51">
    <mergeCell ref="A32:D32"/>
    <mergeCell ref="A27:D27"/>
    <mergeCell ref="A29:D29"/>
    <mergeCell ref="A30:D30"/>
    <mergeCell ref="A21:D21"/>
    <mergeCell ref="A25:D25"/>
    <mergeCell ref="A22:D22"/>
    <mergeCell ref="A23:D23"/>
    <mergeCell ref="A24:D24"/>
    <mergeCell ref="A16:D16"/>
    <mergeCell ref="A8:D8"/>
    <mergeCell ref="A9:D9"/>
    <mergeCell ref="A31:D31"/>
    <mergeCell ref="A26:D26"/>
    <mergeCell ref="A28:D28"/>
    <mergeCell ref="A18:D18"/>
    <mergeCell ref="A19:D19"/>
    <mergeCell ref="A20:D20"/>
    <mergeCell ref="A11:D11"/>
    <mergeCell ref="A47:D47"/>
    <mergeCell ref="A48:D48"/>
    <mergeCell ref="A40:D40"/>
    <mergeCell ref="A2:H2"/>
    <mergeCell ref="A17:D17"/>
    <mergeCell ref="A3:H3"/>
    <mergeCell ref="A4:H4"/>
    <mergeCell ref="A5:H5"/>
    <mergeCell ref="A6:D7"/>
    <mergeCell ref="E6:G6"/>
    <mergeCell ref="H6:H7"/>
    <mergeCell ref="A10:D10"/>
    <mergeCell ref="A12:D12"/>
    <mergeCell ref="A13:D13"/>
    <mergeCell ref="A14:D14"/>
    <mergeCell ref="A15:D15"/>
    <mergeCell ref="A33:D33"/>
    <mergeCell ref="A51:D51"/>
    <mergeCell ref="A52:D52"/>
    <mergeCell ref="A44:D44"/>
    <mergeCell ref="A45:D45"/>
    <mergeCell ref="A41:D41"/>
    <mergeCell ref="A42:D42"/>
    <mergeCell ref="A43:D43"/>
    <mergeCell ref="A49:D49"/>
    <mergeCell ref="A38:D38"/>
    <mergeCell ref="A50:D50"/>
    <mergeCell ref="A34:D34"/>
    <mergeCell ref="A35:D35"/>
    <mergeCell ref="A36:D36"/>
    <mergeCell ref="A37:D37"/>
    <mergeCell ref="A46:D46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3:F48"/>
  <sheetViews>
    <sheetView zoomScale="125" workbookViewId="0">
      <selection activeCell="G43" sqref="G43"/>
    </sheetView>
  </sheetViews>
  <sheetFormatPr defaultRowHeight="12.75" x14ac:dyDescent="0.2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 x14ac:dyDescent="0.2">
      <c r="A3" s="13"/>
      <c r="B3" s="42" t="s">
        <v>107</v>
      </c>
      <c r="C3" s="31"/>
      <c r="D3" s="31"/>
      <c r="E3" s="31"/>
      <c r="F3" s="29"/>
    </row>
    <row r="4" spans="1:6" x14ac:dyDescent="0.2">
      <c r="A4" s="229" t="s">
        <v>185</v>
      </c>
      <c r="B4" s="229"/>
    </row>
    <row r="5" spans="1:6" x14ac:dyDescent="0.2">
      <c r="A5" s="230" t="s">
        <v>200</v>
      </c>
      <c r="B5" s="230"/>
    </row>
    <row r="6" spans="1:6" x14ac:dyDescent="0.2">
      <c r="A6" s="12" t="s">
        <v>109</v>
      </c>
      <c r="B6" s="15" t="s">
        <v>1</v>
      </c>
    </row>
    <row r="7" spans="1:6" x14ac:dyDescent="0.2">
      <c r="A7" s="10" t="s">
        <v>267</v>
      </c>
      <c r="B7" s="96">
        <v>393700</v>
      </c>
    </row>
    <row r="8" spans="1:6" x14ac:dyDescent="0.2">
      <c r="A8" s="95" t="s">
        <v>278</v>
      </c>
      <c r="B8" s="96">
        <v>33900</v>
      </c>
    </row>
    <row r="9" spans="1:6" x14ac:dyDescent="0.2">
      <c r="A9" s="95"/>
      <c r="B9" s="96"/>
    </row>
    <row r="10" spans="1:6" x14ac:dyDescent="0.2">
      <c r="A10" s="95"/>
      <c r="B10" s="96"/>
    </row>
    <row r="11" spans="1:6" x14ac:dyDescent="0.2">
      <c r="A11" s="95"/>
      <c r="B11" s="96"/>
    </row>
    <row r="12" spans="1:6" x14ac:dyDescent="0.2">
      <c r="A12" s="79" t="s">
        <v>6</v>
      </c>
      <c r="B12" s="96">
        <f>SUM(B7:B11)</f>
        <v>427600</v>
      </c>
    </row>
    <row r="13" spans="1:6" x14ac:dyDescent="0.2">
      <c r="A13" s="231" t="s">
        <v>111</v>
      </c>
      <c r="B13" s="231"/>
      <c r="C13" s="231"/>
      <c r="D13" s="231"/>
      <c r="E13" s="231"/>
    </row>
    <row r="14" spans="1:6" x14ac:dyDescent="0.2">
      <c r="A14" s="232" t="s">
        <v>108</v>
      </c>
      <c r="B14" s="232"/>
      <c r="C14" s="232"/>
      <c r="D14" s="232"/>
      <c r="E14" s="232"/>
    </row>
    <row r="15" spans="1:6" x14ac:dyDescent="0.2">
      <c r="A15" s="5"/>
      <c r="B15" s="5"/>
      <c r="C15" s="5"/>
      <c r="D15" s="5"/>
      <c r="E15" s="5"/>
    </row>
    <row r="16" spans="1:6" ht="12.75" customHeight="1" x14ac:dyDescent="0.2">
      <c r="A16" s="237" t="s">
        <v>109</v>
      </c>
      <c r="B16" s="239" t="s">
        <v>1</v>
      </c>
      <c r="C16" s="233" t="s">
        <v>172</v>
      </c>
      <c r="D16" s="233" t="s">
        <v>9</v>
      </c>
      <c r="E16" s="241" t="s">
        <v>10</v>
      </c>
    </row>
    <row r="17" spans="1:5" x14ac:dyDescent="0.2">
      <c r="A17" s="238"/>
      <c r="B17" s="240"/>
      <c r="C17" s="234"/>
      <c r="D17" s="234"/>
      <c r="E17" s="242"/>
    </row>
    <row r="18" spans="1:5" x14ac:dyDescent="0.2">
      <c r="A18" s="41"/>
      <c r="B18" s="41"/>
      <c r="C18" s="41"/>
      <c r="D18" s="41"/>
      <c r="E18" s="41"/>
    </row>
    <row r="19" spans="1:5" x14ac:dyDescent="0.2">
      <c r="A19" s="41"/>
      <c r="B19" s="41"/>
      <c r="C19" s="41"/>
      <c r="D19" s="41"/>
      <c r="E19" s="41"/>
    </row>
    <row r="20" spans="1:5" x14ac:dyDescent="0.2">
      <c r="A20" s="41"/>
      <c r="B20" s="41"/>
      <c r="C20" s="41"/>
      <c r="D20" s="41"/>
      <c r="E20" s="41"/>
    </row>
    <row r="21" spans="1:5" x14ac:dyDescent="0.2">
      <c r="A21" s="41"/>
      <c r="B21" s="41"/>
      <c r="C21" s="41"/>
      <c r="D21" s="41"/>
      <c r="E21" s="41"/>
    </row>
    <row r="22" spans="1:5" x14ac:dyDescent="0.2">
      <c r="A22" s="41"/>
      <c r="B22" s="41"/>
      <c r="C22" s="41"/>
      <c r="D22" s="41"/>
      <c r="E22" s="41"/>
    </row>
    <row r="23" spans="1:5" x14ac:dyDescent="0.2">
      <c r="A23" s="14" t="s">
        <v>6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">
      <c r="A24" s="40"/>
      <c r="B24" s="40"/>
      <c r="C24" s="40"/>
      <c r="D24" s="40"/>
      <c r="E24" s="40"/>
    </row>
    <row r="25" spans="1:5" x14ac:dyDescent="0.2">
      <c r="A25" s="231" t="s">
        <v>110</v>
      </c>
      <c r="B25" s="231"/>
      <c r="C25" s="231"/>
      <c r="D25" s="231"/>
      <c r="E25" s="231"/>
    </row>
    <row r="26" spans="1:5" x14ac:dyDescent="0.2">
      <c r="A26" s="232" t="s">
        <v>117</v>
      </c>
      <c r="B26" s="232"/>
      <c r="C26" s="232"/>
      <c r="D26" s="232"/>
      <c r="E26" s="232"/>
    </row>
    <row r="27" spans="1:5" ht="12" customHeight="1" x14ac:dyDescent="0.2">
      <c r="A27" s="216" t="s">
        <v>201</v>
      </c>
      <c r="B27" s="216"/>
      <c r="C27" s="216"/>
      <c r="D27" s="216"/>
      <c r="E27" s="216"/>
    </row>
    <row r="28" spans="1:5" ht="12.75" customHeight="1" x14ac:dyDescent="0.2">
      <c r="A28" s="235" t="s">
        <v>113</v>
      </c>
      <c r="B28" s="239" t="s">
        <v>1</v>
      </c>
      <c r="C28" s="233" t="s">
        <v>172</v>
      </c>
      <c r="D28" s="233" t="s">
        <v>9</v>
      </c>
      <c r="E28" s="241" t="s">
        <v>10</v>
      </c>
    </row>
    <row r="29" spans="1:5" ht="14.25" customHeight="1" x14ac:dyDescent="0.2">
      <c r="A29" s="236"/>
      <c r="B29" s="240"/>
      <c r="C29" s="234"/>
      <c r="D29" s="234"/>
      <c r="E29" s="242"/>
    </row>
    <row r="30" spans="1:5" ht="14.25" customHeight="1" x14ac:dyDescent="0.2">
      <c r="A30" s="57"/>
      <c r="B30" s="49"/>
      <c r="C30" s="48"/>
      <c r="D30" s="48"/>
      <c r="E30" s="33"/>
    </row>
    <row r="31" spans="1:5" ht="14.25" customHeight="1" x14ac:dyDescent="0.2">
      <c r="A31" s="57"/>
      <c r="B31" s="49"/>
      <c r="C31" s="48"/>
      <c r="D31" s="48"/>
      <c r="E31" s="33"/>
    </row>
    <row r="32" spans="1:5" ht="14.25" customHeight="1" x14ac:dyDescent="0.2">
      <c r="A32" s="57"/>
      <c r="B32" s="49"/>
      <c r="C32" s="48"/>
      <c r="D32" s="48"/>
      <c r="E32" s="33"/>
    </row>
    <row r="33" spans="1:5" x14ac:dyDescent="0.2">
      <c r="A33" s="10"/>
      <c r="B33" s="11"/>
      <c r="C33" s="7"/>
      <c r="D33" s="7"/>
      <c r="E33" s="7"/>
    </row>
    <row r="34" spans="1:5" x14ac:dyDescent="0.2">
      <c r="A34" s="10"/>
      <c r="B34" s="11"/>
      <c r="C34" s="7"/>
      <c r="D34" s="7"/>
      <c r="E34" s="7"/>
    </row>
    <row r="35" spans="1:5" x14ac:dyDescent="0.2">
      <c r="A35" s="14" t="s">
        <v>6</v>
      </c>
      <c r="B35" s="11">
        <v>0</v>
      </c>
      <c r="C35" s="8">
        <v>0</v>
      </c>
      <c r="D35" s="8">
        <v>0</v>
      </c>
      <c r="E35" s="8">
        <v>0</v>
      </c>
    </row>
    <row r="37" spans="1:5" x14ac:dyDescent="0.2">
      <c r="A37" s="231" t="s">
        <v>112</v>
      </c>
      <c r="B37" s="231"/>
      <c r="C37" s="231"/>
      <c r="D37" s="231"/>
      <c r="E37" s="231"/>
    </row>
    <row r="38" spans="1:5" x14ac:dyDescent="0.2">
      <c r="A38" s="229" t="s">
        <v>54</v>
      </c>
      <c r="B38" s="229"/>
      <c r="C38" s="229"/>
      <c r="D38" s="229"/>
      <c r="E38" s="229"/>
    </row>
    <row r="39" spans="1:5" x14ac:dyDescent="0.2">
      <c r="A39" s="216" t="s">
        <v>201</v>
      </c>
      <c r="B39" s="216"/>
      <c r="C39" s="216"/>
      <c r="D39" s="216"/>
      <c r="E39" s="216"/>
    </row>
    <row r="40" spans="1:5" ht="12.75" customHeight="1" x14ac:dyDescent="0.2">
      <c r="A40" s="235" t="s">
        <v>113</v>
      </c>
      <c r="B40" s="239" t="s">
        <v>1</v>
      </c>
      <c r="C40" s="233" t="s">
        <v>172</v>
      </c>
      <c r="D40" s="233" t="s">
        <v>9</v>
      </c>
      <c r="E40" s="241" t="s">
        <v>10</v>
      </c>
    </row>
    <row r="41" spans="1:5" x14ac:dyDescent="0.2">
      <c r="A41" s="236"/>
      <c r="B41" s="240"/>
      <c r="C41" s="234"/>
      <c r="D41" s="234"/>
      <c r="E41" s="242"/>
    </row>
    <row r="42" spans="1:5" x14ac:dyDescent="0.2">
      <c r="A42" s="10" t="s">
        <v>279</v>
      </c>
      <c r="B42" s="97">
        <v>2227095</v>
      </c>
      <c r="C42" s="97"/>
      <c r="D42" s="97"/>
      <c r="E42" s="97">
        <f>SUM(B42:D42)</f>
        <v>2227095</v>
      </c>
    </row>
    <row r="43" spans="1:5" x14ac:dyDescent="0.2">
      <c r="A43" s="95" t="s">
        <v>187</v>
      </c>
      <c r="B43" s="96">
        <v>12841091</v>
      </c>
      <c r="C43" s="97"/>
      <c r="D43" s="97"/>
      <c r="E43" s="97">
        <f t="shared" ref="E43:E47" si="0">SUM(B43:D43)</f>
        <v>12841091</v>
      </c>
    </row>
    <row r="44" spans="1:5" x14ac:dyDescent="0.2">
      <c r="A44" s="10" t="s">
        <v>253</v>
      </c>
      <c r="B44" s="96">
        <v>823178</v>
      </c>
      <c r="C44" s="97"/>
      <c r="D44" s="97"/>
      <c r="E44" s="97">
        <f t="shared" si="0"/>
        <v>823178</v>
      </c>
    </row>
    <row r="45" spans="1:5" x14ac:dyDescent="0.2">
      <c r="A45" s="10" t="s">
        <v>268</v>
      </c>
      <c r="B45" s="96"/>
      <c r="C45" s="97"/>
      <c r="D45" s="97"/>
      <c r="E45" s="97">
        <f t="shared" si="0"/>
        <v>0</v>
      </c>
    </row>
    <row r="46" spans="1:5" x14ac:dyDescent="0.2">
      <c r="A46" s="10" t="s">
        <v>269</v>
      </c>
      <c r="B46" s="97">
        <v>104600</v>
      </c>
      <c r="C46" s="97"/>
      <c r="D46" s="97"/>
      <c r="E46" s="97">
        <f t="shared" si="0"/>
        <v>104600</v>
      </c>
    </row>
    <row r="47" spans="1:5" x14ac:dyDescent="0.2">
      <c r="A47" s="10" t="s">
        <v>270</v>
      </c>
      <c r="B47" s="96"/>
      <c r="C47" s="97"/>
      <c r="D47" s="90"/>
      <c r="E47" s="97">
        <f t="shared" si="0"/>
        <v>0</v>
      </c>
    </row>
    <row r="48" spans="1:5" x14ac:dyDescent="0.2">
      <c r="A48" s="79" t="s">
        <v>6</v>
      </c>
      <c r="B48" s="96">
        <f>SUM(B42:B47)</f>
        <v>15995964</v>
      </c>
      <c r="C48" s="96">
        <f t="shared" ref="C48:D48" si="1">SUM(C42:C47)</f>
        <v>0</v>
      </c>
      <c r="D48" s="96">
        <f t="shared" si="1"/>
        <v>0</v>
      </c>
      <c r="E48" s="97">
        <f>SUM(E42:E47)</f>
        <v>15995964</v>
      </c>
    </row>
  </sheetData>
  <mergeCells count="25"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E58"/>
  <sheetViews>
    <sheetView zoomScale="125" workbookViewId="0">
      <selection activeCell="E59" sqref="E59"/>
    </sheetView>
  </sheetViews>
  <sheetFormatPr defaultRowHeight="12.75" x14ac:dyDescent="0.2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 x14ac:dyDescent="0.2">
      <c r="A1" s="13"/>
      <c r="B1" s="42"/>
      <c r="E1" s="42" t="s">
        <v>114</v>
      </c>
    </row>
    <row r="2" spans="1:5" x14ac:dyDescent="0.2">
      <c r="A2" s="229" t="s">
        <v>151</v>
      </c>
      <c r="B2" s="229"/>
      <c r="C2" s="229"/>
      <c r="D2" s="229"/>
    </row>
    <row r="3" spans="1:5" x14ac:dyDescent="0.2">
      <c r="A3" s="216" t="s">
        <v>202</v>
      </c>
      <c r="B3" s="216"/>
      <c r="C3" s="216"/>
      <c r="D3" s="216"/>
      <c r="E3" s="216"/>
    </row>
    <row r="4" spans="1:5" x14ac:dyDescent="0.2">
      <c r="A4" s="51" t="s">
        <v>109</v>
      </c>
      <c r="B4" s="243" t="s">
        <v>1</v>
      </c>
      <c r="C4" s="244"/>
      <c r="D4" s="245"/>
      <c r="E4" s="213" t="s">
        <v>177</v>
      </c>
    </row>
    <row r="5" spans="1:5" x14ac:dyDescent="0.2">
      <c r="A5" s="47" t="s">
        <v>155</v>
      </c>
      <c r="B5" s="15" t="s">
        <v>179</v>
      </c>
      <c r="C5" s="15" t="s">
        <v>180</v>
      </c>
      <c r="D5" s="15" t="s">
        <v>176</v>
      </c>
      <c r="E5" s="213"/>
    </row>
    <row r="6" spans="1:5" x14ac:dyDescent="0.2">
      <c r="A6" s="52" t="s">
        <v>156</v>
      </c>
      <c r="B6" s="59"/>
      <c r="C6" s="59"/>
      <c r="D6" s="59"/>
      <c r="E6" s="63"/>
    </row>
    <row r="7" spans="1:5" x14ac:dyDescent="0.2">
      <c r="A7" s="52" t="s">
        <v>157</v>
      </c>
      <c r="B7" s="59"/>
      <c r="C7" s="59"/>
      <c r="D7" s="98"/>
      <c r="E7" s="63"/>
    </row>
    <row r="8" spans="1:5" x14ac:dyDescent="0.2">
      <c r="A8" s="52"/>
      <c r="B8" s="59"/>
      <c r="C8" s="59"/>
      <c r="D8" s="59"/>
      <c r="E8" s="85"/>
    </row>
    <row r="9" spans="1:5" x14ac:dyDescent="0.2">
      <c r="A9" s="19" t="s">
        <v>55</v>
      </c>
      <c r="B9" s="105">
        <v>915000</v>
      </c>
      <c r="C9" s="105">
        <v>915000</v>
      </c>
      <c r="D9" s="105">
        <v>1140810</v>
      </c>
      <c r="E9" s="63">
        <f>D9/C9</f>
        <v>1.2467868852459016</v>
      </c>
    </row>
    <row r="10" spans="1:5" x14ac:dyDescent="0.2">
      <c r="A10" s="52" t="s">
        <v>56</v>
      </c>
      <c r="B10" s="60"/>
      <c r="C10" s="60"/>
      <c r="D10" s="60"/>
      <c r="E10" s="85"/>
    </row>
    <row r="11" spans="1:5" x14ac:dyDescent="0.2">
      <c r="A11" s="53" t="s">
        <v>57</v>
      </c>
      <c r="B11" s="61"/>
      <c r="C11" s="61"/>
      <c r="D11" s="61"/>
      <c r="E11" s="85"/>
    </row>
    <row r="12" spans="1:5" x14ac:dyDescent="0.2">
      <c r="A12" s="52" t="s">
        <v>58</v>
      </c>
      <c r="B12" s="58"/>
      <c r="C12" s="58"/>
      <c r="D12" s="58"/>
      <c r="E12" s="85"/>
    </row>
    <row r="13" spans="1:5" x14ac:dyDescent="0.2">
      <c r="A13" s="54" t="s">
        <v>59</v>
      </c>
      <c r="B13" s="99">
        <v>915000</v>
      </c>
      <c r="C13" s="99">
        <v>915000</v>
      </c>
      <c r="D13" s="99">
        <v>1140810</v>
      </c>
      <c r="E13" s="63">
        <f>D13/C13</f>
        <v>1.2467868852459016</v>
      </c>
    </row>
    <row r="14" spans="1:5" x14ac:dyDescent="0.2">
      <c r="A14" s="54" t="s">
        <v>60</v>
      </c>
      <c r="B14" s="58"/>
      <c r="C14" s="58"/>
      <c r="D14" s="58"/>
      <c r="E14" s="85"/>
    </row>
    <row r="15" spans="1:5" x14ac:dyDescent="0.2">
      <c r="A15" s="54"/>
      <c r="B15" s="58"/>
      <c r="C15" s="58"/>
      <c r="D15" s="58"/>
      <c r="E15" s="85"/>
    </row>
    <row r="16" spans="1:5" x14ac:dyDescent="0.2">
      <c r="A16" s="55" t="s">
        <v>152</v>
      </c>
      <c r="B16" s="169"/>
      <c r="C16" s="169"/>
      <c r="D16" s="169">
        <v>880161</v>
      </c>
      <c r="E16" s="63"/>
    </row>
    <row r="17" spans="1:5" x14ac:dyDescent="0.2">
      <c r="A17" s="54" t="s">
        <v>56</v>
      </c>
      <c r="B17" s="98"/>
      <c r="C17" s="98"/>
      <c r="D17" s="98"/>
      <c r="E17" s="63"/>
    </row>
    <row r="18" spans="1:5" x14ac:dyDescent="0.2">
      <c r="A18" s="54" t="s">
        <v>153</v>
      </c>
      <c r="B18" s="98">
        <v>0</v>
      </c>
      <c r="C18" s="98">
        <v>0</v>
      </c>
      <c r="D18" s="98">
        <v>880161</v>
      </c>
      <c r="E18" s="63">
        <v>0</v>
      </c>
    </row>
    <row r="19" spans="1:5" x14ac:dyDescent="0.2">
      <c r="A19" s="54"/>
      <c r="B19" s="98"/>
      <c r="C19" s="98"/>
      <c r="D19" s="98"/>
      <c r="E19" s="63"/>
    </row>
    <row r="20" spans="1:5" x14ac:dyDescent="0.2">
      <c r="A20" s="55" t="s">
        <v>61</v>
      </c>
      <c r="B20" s="99">
        <v>1100000</v>
      </c>
      <c r="C20" s="99">
        <v>1100000</v>
      </c>
      <c r="D20" s="99">
        <v>0</v>
      </c>
      <c r="E20" s="63">
        <f>D20/C20</f>
        <v>0</v>
      </c>
    </row>
    <row r="21" spans="1:5" x14ac:dyDescent="0.2">
      <c r="A21" s="55" t="s">
        <v>62</v>
      </c>
      <c r="B21" s="99"/>
      <c r="C21" s="99">
        <v>0</v>
      </c>
      <c r="D21" s="99">
        <v>0</v>
      </c>
      <c r="E21" s="63">
        <v>0</v>
      </c>
    </row>
    <row r="22" spans="1:5" x14ac:dyDescent="0.2">
      <c r="A22" s="54" t="s">
        <v>56</v>
      </c>
      <c r="B22" s="98"/>
      <c r="C22" s="98"/>
      <c r="D22" s="98"/>
      <c r="E22" s="63"/>
    </row>
    <row r="23" spans="1:5" x14ac:dyDescent="0.2">
      <c r="A23" s="52" t="s">
        <v>154</v>
      </c>
      <c r="B23" s="101"/>
      <c r="C23" s="101"/>
      <c r="D23" s="101"/>
      <c r="E23" s="63"/>
    </row>
    <row r="24" spans="1:5" x14ac:dyDescent="0.2">
      <c r="A24" s="52" t="s">
        <v>63</v>
      </c>
      <c r="B24" s="98"/>
      <c r="C24" s="98">
        <v>0</v>
      </c>
      <c r="D24" s="98">
        <v>0</v>
      </c>
      <c r="E24" s="63">
        <v>0</v>
      </c>
    </row>
    <row r="25" spans="1:5" ht="22.5" x14ac:dyDescent="0.2">
      <c r="A25" s="53" t="s">
        <v>106</v>
      </c>
      <c r="B25" s="98"/>
      <c r="C25" s="98"/>
      <c r="D25" s="98"/>
      <c r="E25" s="63"/>
    </row>
    <row r="26" spans="1:5" x14ac:dyDescent="0.2">
      <c r="A26" s="53"/>
      <c r="B26" s="98"/>
      <c r="C26" s="98"/>
      <c r="D26" s="98"/>
      <c r="E26" s="63"/>
    </row>
    <row r="27" spans="1:5" x14ac:dyDescent="0.2">
      <c r="A27" s="19" t="s">
        <v>173</v>
      </c>
      <c r="B27" s="105">
        <v>35000</v>
      </c>
      <c r="C27" s="105">
        <v>35000</v>
      </c>
      <c r="D27" s="105">
        <v>12408</v>
      </c>
      <c r="E27" s="63">
        <v>0</v>
      </c>
    </row>
    <row r="28" spans="1:5" x14ac:dyDescent="0.2">
      <c r="A28" s="23" t="s">
        <v>56</v>
      </c>
      <c r="B28" s="100"/>
      <c r="C28" s="100"/>
      <c r="D28" s="100"/>
      <c r="E28" s="63"/>
    </row>
    <row r="29" spans="1:5" x14ac:dyDescent="0.2">
      <c r="A29" s="23" t="s">
        <v>159</v>
      </c>
      <c r="B29" s="100">
        <v>0</v>
      </c>
      <c r="C29" s="100">
        <v>0</v>
      </c>
      <c r="D29" s="100"/>
      <c r="E29" s="63"/>
    </row>
    <row r="30" spans="1:5" x14ac:dyDescent="0.2">
      <c r="A30" s="23" t="s">
        <v>160</v>
      </c>
      <c r="B30" s="100"/>
      <c r="C30" s="100"/>
      <c r="D30" s="100"/>
      <c r="E30" s="63">
        <v>0</v>
      </c>
    </row>
    <row r="31" spans="1:5" x14ac:dyDescent="0.2">
      <c r="A31" s="23" t="s">
        <v>161</v>
      </c>
      <c r="B31" s="100"/>
      <c r="C31" s="100"/>
      <c r="D31" s="100"/>
      <c r="E31" s="63"/>
    </row>
    <row r="32" spans="1:5" x14ac:dyDescent="0.2">
      <c r="A32" s="23" t="s">
        <v>162</v>
      </c>
      <c r="B32" s="100"/>
      <c r="C32" s="100"/>
      <c r="D32" s="100"/>
      <c r="E32" s="63"/>
    </row>
    <row r="33" spans="1:5" x14ac:dyDescent="0.2">
      <c r="A33" s="23" t="s">
        <v>252</v>
      </c>
      <c r="B33" s="100">
        <v>35000</v>
      </c>
      <c r="C33" s="100">
        <v>35000</v>
      </c>
      <c r="D33" s="100">
        <v>6480</v>
      </c>
      <c r="E33" s="63">
        <f>D33/C33</f>
        <v>0.18514285714285714</v>
      </c>
    </row>
    <row r="34" spans="1:5" x14ac:dyDescent="0.2">
      <c r="A34" s="23" t="s">
        <v>188</v>
      </c>
      <c r="B34" s="100">
        <v>0</v>
      </c>
      <c r="C34" s="100"/>
      <c r="D34" s="100">
        <v>5928</v>
      </c>
      <c r="E34" s="63">
        <v>0</v>
      </c>
    </row>
    <row r="35" spans="1:5" ht="22.5" x14ac:dyDescent="0.2">
      <c r="A35" s="53" t="s">
        <v>163</v>
      </c>
      <c r="B35" s="100">
        <v>0</v>
      </c>
      <c r="C35" s="100"/>
      <c r="D35" s="100"/>
      <c r="E35" s="63"/>
    </row>
    <row r="36" spans="1:5" x14ac:dyDescent="0.2">
      <c r="A36" s="18" t="s">
        <v>3</v>
      </c>
      <c r="B36" s="100">
        <f>B27+B20+B21+B16+B7+B9</f>
        <v>2050000</v>
      </c>
      <c r="C36" s="100">
        <f t="shared" ref="C36:D36" si="0">C27+C20+C21+C16+C7+C9</f>
        <v>2050000</v>
      </c>
      <c r="D36" s="100">
        <f t="shared" si="0"/>
        <v>2033379</v>
      </c>
      <c r="E36" s="63">
        <f>D36/C36</f>
        <v>0.99189219512195126</v>
      </c>
    </row>
    <row r="37" spans="1:5" x14ac:dyDescent="0.2">
      <c r="A37" s="56"/>
      <c r="B37" s="56"/>
    </row>
    <row r="38" spans="1:5" x14ac:dyDescent="0.2">
      <c r="A38" s="56"/>
      <c r="B38" s="56"/>
    </row>
    <row r="39" spans="1:5" x14ac:dyDescent="0.2">
      <c r="A39" s="50"/>
      <c r="B39" s="50"/>
    </row>
    <row r="40" spans="1:5" x14ac:dyDescent="0.2">
      <c r="A40" s="231" t="s">
        <v>115</v>
      </c>
      <c r="B40" s="231"/>
      <c r="C40" s="231"/>
      <c r="D40" s="231"/>
      <c r="E40" s="231"/>
    </row>
    <row r="41" spans="1:5" x14ac:dyDescent="0.2">
      <c r="A41" s="232" t="s">
        <v>116</v>
      </c>
      <c r="B41" s="232"/>
      <c r="C41" s="232"/>
      <c r="D41" s="232"/>
      <c r="E41" s="232"/>
    </row>
    <row r="42" spans="1:5" x14ac:dyDescent="0.2">
      <c r="A42" s="5"/>
      <c r="B42" s="5"/>
      <c r="C42" s="5"/>
      <c r="D42" s="5"/>
      <c r="E42" s="84" t="s">
        <v>198</v>
      </c>
    </row>
    <row r="43" spans="1:5" ht="12.75" customHeight="1" x14ac:dyDescent="0.2">
      <c r="A43" s="237" t="s">
        <v>109</v>
      </c>
      <c r="B43" s="239" t="s">
        <v>1</v>
      </c>
      <c r="C43" s="233" t="s">
        <v>171</v>
      </c>
      <c r="D43" s="233" t="s">
        <v>9</v>
      </c>
      <c r="E43" s="241" t="s">
        <v>10</v>
      </c>
    </row>
    <row r="44" spans="1:5" x14ac:dyDescent="0.2">
      <c r="A44" s="238"/>
      <c r="B44" s="240"/>
      <c r="C44" s="234"/>
      <c r="D44" s="234"/>
      <c r="E44" s="242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  <row r="48" spans="1:5" x14ac:dyDescent="0.2">
      <c r="A48" s="14" t="s">
        <v>6</v>
      </c>
      <c r="B48" s="41"/>
      <c r="C48" s="41"/>
      <c r="D48" s="41"/>
      <c r="E48" s="41">
        <v>0</v>
      </c>
    </row>
    <row r="50" spans="1:5" x14ac:dyDescent="0.2">
      <c r="A50" s="231" t="s">
        <v>119</v>
      </c>
      <c r="B50" s="231"/>
      <c r="C50" s="231"/>
      <c r="D50" s="231"/>
      <c r="E50" s="231"/>
    </row>
    <row r="51" spans="1:5" x14ac:dyDescent="0.2">
      <c r="A51" s="232" t="s">
        <v>118</v>
      </c>
      <c r="B51" s="232"/>
      <c r="C51" s="232"/>
      <c r="D51" s="232"/>
      <c r="E51" s="232"/>
    </row>
    <row r="52" spans="1:5" x14ac:dyDescent="0.2">
      <c r="A52" s="5"/>
      <c r="B52" s="5"/>
      <c r="C52" s="5"/>
      <c r="D52" s="5"/>
      <c r="E52" s="84" t="s">
        <v>199</v>
      </c>
    </row>
    <row r="53" spans="1:5" ht="12.75" customHeight="1" x14ac:dyDescent="0.2">
      <c r="A53" s="237" t="s">
        <v>109</v>
      </c>
      <c r="B53" s="239" t="s">
        <v>1</v>
      </c>
      <c r="C53" s="233" t="s">
        <v>171</v>
      </c>
      <c r="D53" s="233" t="s">
        <v>9</v>
      </c>
      <c r="E53" s="241" t="s">
        <v>10</v>
      </c>
    </row>
    <row r="54" spans="1:5" x14ac:dyDescent="0.2">
      <c r="A54" s="238"/>
      <c r="B54" s="240"/>
      <c r="C54" s="234"/>
      <c r="D54" s="234"/>
      <c r="E54" s="242"/>
    </row>
    <row r="55" spans="1:5" x14ac:dyDescent="0.2">
      <c r="A55" s="176" t="s">
        <v>280</v>
      </c>
      <c r="B55" s="100">
        <v>200000</v>
      </c>
      <c r="C55" s="41"/>
      <c r="D55" s="100"/>
      <c r="E55" s="100">
        <v>200000</v>
      </c>
    </row>
    <row r="56" spans="1:5" x14ac:dyDescent="0.2">
      <c r="A56" s="176" t="s">
        <v>281</v>
      </c>
      <c r="B56" s="41"/>
      <c r="C56" s="41"/>
      <c r="D56" s="100">
        <v>9640</v>
      </c>
      <c r="E56" s="100">
        <v>9640</v>
      </c>
    </row>
    <row r="57" spans="1:5" x14ac:dyDescent="0.2">
      <c r="A57" s="176"/>
      <c r="B57" s="41"/>
      <c r="C57" s="41"/>
      <c r="D57" s="100"/>
      <c r="E57" s="100"/>
    </row>
    <row r="58" spans="1:5" x14ac:dyDescent="0.2">
      <c r="A58" s="14" t="s">
        <v>6</v>
      </c>
      <c r="B58" s="100">
        <v>200000</v>
      </c>
      <c r="C58" s="41"/>
      <c r="D58" s="100">
        <v>9640</v>
      </c>
      <c r="E58" s="100">
        <v>209640</v>
      </c>
    </row>
  </sheetData>
  <mergeCells count="18"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  <mergeCell ref="A50:E50"/>
    <mergeCell ref="A51:E51"/>
    <mergeCell ref="A53:A54"/>
    <mergeCell ref="B53:B54"/>
    <mergeCell ref="C53:C54"/>
    <mergeCell ref="D53:D54"/>
    <mergeCell ref="E53:E5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H31"/>
  <sheetViews>
    <sheetView zoomScale="125" workbookViewId="0">
      <pane ySplit="7" topLeftCell="A20" activePane="bottomLeft" state="frozen"/>
      <selection pane="bottomLeft" activeCell="G13" sqref="G13"/>
    </sheetView>
  </sheetViews>
  <sheetFormatPr defaultRowHeight="12.75" x14ac:dyDescent="0.2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 x14ac:dyDescent="0.2">
      <c r="A1" s="231" t="s">
        <v>102</v>
      </c>
      <c r="B1" s="231"/>
      <c r="C1" s="231"/>
      <c r="D1" s="231"/>
      <c r="E1" s="231"/>
      <c r="F1" s="231"/>
      <c r="G1" s="231"/>
      <c r="H1" s="231"/>
    </row>
    <row r="2" spans="1:8" x14ac:dyDescent="0.2">
      <c r="A2" s="246"/>
      <c r="B2" s="246"/>
      <c r="C2" s="246"/>
      <c r="D2" s="246"/>
      <c r="E2" s="246"/>
      <c r="F2" s="246"/>
      <c r="G2" s="246"/>
      <c r="H2" s="246"/>
    </row>
    <row r="3" spans="1:8" x14ac:dyDescent="0.2">
      <c r="A3" s="215" t="s">
        <v>282</v>
      </c>
      <c r="B3" s="215"/>
      <c r="C3" s="215"/>
      <c r="D3" s="215"/>
      <c r="E3" s="215"/>
      <c r="F3" s="215"/>
      <c r="G3" s="215"/>
      <c r="H3" s="215"/>
    </row>
    <row r="4" spans="1:8" x14ac:dyDescent="0.2">
      <c r="A4" s="215" t="s">
        <v>15</v>
      </c>
      <c r="B4" s="215"/>
      <c r="C4" s="215"/>
      <c r="D4" s="215"/>
      <c r="E4" s="215"/>
      <c r="F4" s="215"/>
      <c r="G4" s="215"/>
      <c r="H4" s="215"/>
    </row>
    <row r="5" spans="1:8" x14ac:dyDescent="0.2">
      <c r="A5" s="216" t="s">
        <v>198</v>
      </c>
      <c r="B5" s="216"/>
      <c r="C5" s="216"/>
      <c r="D5" s="216"/>
      <c r="E5" s="216"/>
      <c r="F5" s="216"/>
      <c r="G5" s="216"/>
      <c r="H5" s="216"/>
    </row>
    <row r="6" spans="1:8" ht="12.75" customHeight="1" x14ac:dyDescent="0.2">
      <c r="A6" s="190" t="s">
        <v>0</v>
      </c>
      <c r="B6" s="190"/>
      <c r="C6" s="190"/>
      <c r="D6" s="190"/>
      <c r="E6" s="223" t="s">
        <v>2</v>
      </c>
      <c r="F6" s="223"/>
      <c r="G6" s="223"/>
      <c r="H6" s="190" t="s">
        <v>177</v>
      </c>
    </row>
    <row r="7" spans="1:8" ht="21" customHeight="1" x14ac:dyDescent="0.2">
      <c r="A7" s="190"/>
      <c r="B7" s="190"/>
      <c r="C7" s="190"/>
      <c r="D7" s="190"/>
      <c r="E7" s="48" t="s">
        <v>174</v>
      </c>
      <c r="F7" s="48" t="s">
        <v>175</v>
      </c>
      <c r="G7" s="48" t="s">
        <v>178</v>
      </c>
      <c r="H7" s="190"/>
    </row>
    <row r="8" spans="1:8" x14ac:dyDescent="0.2">
      <c r="A8" s="225" t="s">
        <v>77</v>
      </c>
      <c r="B8" s="225"/>
      <c r="C8" s="225"/>
      <c r="D8" s="225"/>
      <c r="E8" s="102"/>
      <c r="F8" s="91"/>
      <c r="G8" s="91"/>
      <c r="H8" s="63">
        <v>1</v>
      </c>
    </row>
    <row r="9" spans="1:8" ht="23.25" customHeight="1" x14ac:dyDescent="0.2">
      <c r="A9" s="248" t="s">
        <v>78</v>
      </c>
      <c r="B9" s="248"/>
      <c r="C9" s="248"/>
      <c r="D9" s="248"/>
      <c r="E9" s="102"/>
      <c r="F9" s="91"/>
      <c r="G9" s="91"/>
      <c r="H9" s="17"/>
    </row>
    <row r="10" spans="1:8" ht="23.25" customHeight="1" x14ac:dyDescent="0.2">
      <c r="A10" s="249" t="s">
        <v>79</v>
      </c>
      <c r="B10" s="249"/>
      <c r="C10" s="249"/>
      <c r="D10" s="249"/>
      <c r="E10" s="102"/>
      <c r="F10" s="91"/>
      <c r="G10" s="91"/>
      <c r="H10" s="17"/>
    </row>
    <row r="11" spans="1:8" ht="23.25" customHeight="1" x14ac:dyDescent="0.2">
      <c r="A11" s="249" t="s">
        <v>80</v>
      </c>
      <c r="B11" s="249"/>
      <c r="C11" s="249"/>
      <c r="D11" s="249"/>
      <c r="E11" s="102"/>
      <c r="F11" s="91"/>
      <c r="G11" s="91"/>
      <c r="H11" s="17"/>
    </row>
    <row r="12" spans="1:8" ht="23.25" customHeight="1" x14ac:dyDescent="0.2">
      <c r="A12" s="252" t="s">
        <v>81</v>
      </c>
      <c r="B12" s="253"/>
      <c r="C12" s="253"/>
      <c r="D12" s="254"/>
      <c r="E12" s="102">
        <v>0</v>
      </c>
      <c r="F12" s="91">
        <v>35767474</v>
      </c>
      <c r="G12" s="91">
        <v>39718721</v>
      </c>
      <c r="H12" s="63">
        <v>0</v>
      </c>
    </row>
    <row r="13" spans="1:8" ht="23.25" customHeight="1" x14ac:dyDescent="0.2">
      <c r="A13" s="250" t="s">
        <v>82</v>
      </c>
      <c r="B13" s="250"/>
      <c r="C13" s="250"/>
      <c r="D13" s="250"/>
      <c r="E13" s="104">
        <f>SUM(E12)</f>
        <v>0</v>
      </c>
      <c r="F13" s="104">
        <f>F12+F11+F10+F9+F8</f>
        <v>35767474</v>
      </c>
      <c r="G13" s="104">
        <f>G12+G11+G10+G9+G8</f>
        <v>39718721</v>
      </c>
      <c r="H13" s="65">
        <v>0</v>
      </c>
    </row>
    <row r="14" spans="1:8" ht="12.75" customHeight="1" x14ac:dyDescent="0.2">
      <c r="A14" s="255"/>
      <c r="B14" s="255"/>
      <c r="C14" s="255"/>
      <c r="D14" s="255"/>
      <c r="E14" s="102"/>
      <c r="F14" s="91"/>
      <c r="G14" s="91"/>
      <c r="H14" s="17"/>
    </row>
    <row r="15" spans="1:8" ht="12.75" customHeight="1" x14ac:dyDescent="0.2">
      <c r="A15" s="249" t="s">
        <v>86</v>
      </c>
      <c r="B15" s="249"/>
      <c r="C15" s="249"/>
      <c r="D15" s="249"/>
      <c r="E15" s="102"/>
      <c r="F15" s="91"/>
      <c r="G15" s="91"/>
      <c r="H15" s="17"/>
    </row>
    <row r="16" spans="1:8" ht="12.75" customHeight="1" x14ac:dyDescent="0.2">
      <c r="A16" s="249" t="s">
        <v>87</v>
      </c>
      <c r="B16" s="249"/>
      <c r="C16" s="249"/>
      <c r="D16" s="249"/>
      <c r="E16" s="102">
        <v>0</v>
      </c>
      <c r="F16" s="91"/>
      <c r="G16" s="91">
        <v>0</v>
      </c>
      <c r="H16" s="63">
        <v>0</v>
      </c>
    </row>
    <row r="17" spans="1:8" x14ac:dyDescent="0.2">
      <c r="A17" s="192" t="s">
        <v>88</v>
      </c>
      <c r="B17" s="192"/>
      <c r="C17" s="192"/>
      <c r="D17" s="192"/>
      <c r="E17" s="91"/>
      <c r="F17" s="91"/>
      <c r="G17" s="91"/>
      <c r="H17" s="63"/>
    </row>
    <row r="18" spans="1:8" x14ac:dyDescent="0.2">
      <c r="A18" s="198" t="s">
        <v>89</v>
      </c>
      <c r="B18" s="199"/>
      <c r="C18" s="199"/>
      <c r="D18" s="200"/>
      <c r="E18" s="99"/>
      <c r="F18" s="91"/>
      <c r="G18" s="91"/>
      <c r="H18" s="17"/>
    </row>
    <row r="19" spans="1:8" x14ac:dyDescent="0.2">
      <c r="A19" s="198" t="s">
        <v>90</v>
      </c>
      <c r="B19" s="199"/>
      <c r="C19" s="199"/>
      <c r="D19" s="200"/>
      <c r="E19" s="99"/>
      <c r="F19" s="91"/>
      <c r="G19" s="91"/>
      <c r="H19" s="17"/>
    </row>
    <row r="20" spans="1:8" x14ac:dyDescent="0.2">
      <c r="A20" s="247"/>
      <c r="B20" s="247"/>
      <c r="C20" s="247"/>
      <c r="D20" s="247"/>
      <c r="E20" s="99"/>
      <c r="F20" s="91"/>
      <c r="G20" s="91"/>
      <c r="H20" s="17"/>
    </row>
    <row r="21" spans="1:8" x14ac:dyDescent="0.2">
      <c r="A21" s="251" t="s">
        <v>91</v>
      </c>
      <c r="B21" s="251"/>
      <c r="C21" s="251"/>
      <c r="D21" s="251"/>
      <c r="E21" s="105">
        <f>SUM(E16:E20)</f>
        <v>0</v>
      </c>
      <c r="F21" s="105">
        <f>SUM(F16:F20)</f>
        <v>0</v>
      </c>
      <c r="G21" s="105">
        <f>SUM(G16:G20)</f>
        <v>0</v>
      </c>
      <c r="H21" s="64">
        <f>SUM(H16:H20)</f>
        <v>0</v>
      </c>
    </row>
    <row r="22" spans="1:8" x14ac:dyDescent="0.2">
      <c r="A22" s="247"/>
      <c r="B22" s="247"/>
      <c r="C22" s="247"/>
      <c r="D22" s="247"/>
      <c r="E22" s="99"/>
      <c r="F22" s="91"/>
      <c r="G22" s="91"/>
      <c r="H22" s="17"/>
    </row>
    <row r="23" spans="1:8" ht="23.25" customHeight="1" x14ac:dyDescent="0.2">
      <c r="A23" s="248" t="s">
        <v>92</v>
      </c>
      <c r="B23" s="248"/>
      <c r="C23" s="248"/>
      <c r="D23" s="248"/>
      <c r="E23" s="103"/>
      <c r="F23" s="92"/>
      <c r="G23" s="92"/>
      <c r="H23" s="18"/>
    </row>
    <row r="24" spans="1:8" ht="23.25" customHeight="1" x14ac:dyDescent="0.2">
      <c r="A24" s="249" t="s">
        <v>93</v>
      </c>
      <c r="B24" s="249"/>
      <c r="C24" s="249"/>
      <c r="D24" s="249"/>
      <c r="E24" s="88"/>
      <c r="F24" s="88"/>
      <c r="G24" s="88"/>
      <c r="H24" s="8"/>
    </row>
    <row r="25" spans="1:8" x14ac:dyDescent="0.2">
      <c r="A25" s="225" t="s">
        <v>94</v>
      </c>
      <c r="B25" s="225"/>
      <c r="C25" s="225"/>
      <c r="D25" s="225"/>
      <c r="E25" s="88"/>
      <c r="F25" s="89"/>
      <c r="G25" s="89"/>
      <c r="H25" s="75"/>
    </row>
    <row r="26" spans="1:8" x14ac:dyDescent="0.2">
      <c r="A26" s="192"/>
      <c r="B26" s="192"/>
      <c r="C26" s="192"/>
      <c r="D26" s="192"/>
      <c r="E26" s="88"/>
      <c r="F26" s="89"/>
      <c r="G26" s="89"/>
      <c r="H26" s="75"/>
    </row>
    <row r="27" spans="1:8" x14ac:dyDescent="0.2">
      <c r="A27" s="257" t="s">
        <v>85</v>
      </c>
      <c r="B27" s="257"/>
      <c r="C27" s="257"/>
      <c r="D27" s="257"/>
      <c r="E27" s="91">
        <v>0</v>
      </c>
      <c r="F27" s="91">
        <f>SUM(F23:F26)</f>
        <v>0</v>
      </c>
      <c r="G27" s="91">
        <f>SUM(G23:G26)</f>
        <v>0</v>
      </c>
      <c r="H27" s="72">
        <f>SUM(H23:H26)</f>
        <v>0</v>
      </c>
    </row>
    <row r="28" spans="1:8" x14ac:dyDescent="0.2">
      <c r="A28" s="192"/>
      <c r="B28" s="192"/>
      <c r="C28" s="192"/>
      <c r="D28" s="192"/>
      <c r="E28" s="88"/>
      <c r="F28" s="88"/>
      <c r="G28" s="88"/>
      <c r="H28" s="8"/>
    </row>
    <row r="29" spans="1:8" ht="23.25" customHeight="1" x14ac:dyDescent="0.2">
      <c r="A29" s="180" t="s">
        <v>100</v>
      </c>
      <c r="B29" s="181"/>
      <c r="C29" s="181"/>
      <c r="D29" s="182"/>
      <c r="E29" s="91">
        <f>E27+E21+E13</f>
        <v>0</v>
      </c>
      <c r="F29" s="91">
        <f t="shared" ref="F29:G29" si="0">F27+F21+F13</f>
        <v>35767474</v>
      </c>
      <c r="G29" s="91">
        <f t="shared" si="0"/>
        <v>39718721</v>
      </c>
      <c r="H29" s="63">
        <v>0</v>
      </c>
    </row>
    <row r="30" spans="1:8" x14ac:dyDescent="0.2">
      <c r="A30" s="256"/>
      <c r="B30" s="256"/>
      <c r="C30" s="256"/>
      <c r="D30" s="256"/>
    </row>
    <row r="31" spans="1:8" x14ac:dyDescent="0.2">
      <c r="A31" s="256"/>
      <c r="B31" s="256"/>
      <c r="C31" s="256"/>
      <c r="D31" s="256"/>
    </row>
  </sheetData>
  <mergeCells count="32">
    <mergeCell ref="A31:D31"/>
    <mergeCell ref="A30:D30"/>
    <mergeCell ref="A23:D23"/>
    <mergeCell ref="A29:D29"/>
    <mergeCell ref="A28:D28"/>
    <mergeCell ref="A27:D27"/>
    <mergeCell ref="A26:D26"/>
    <mergeCell ref="A25:D25"/>
    <mergeCell ref="A24:D24"/>
    <mergeCell ref="A22:D22"/>
    <mergeCell ref="A8:D8"/>
    <mergeCell ref="A9:D9"/>
    <mergeCell ref="A10:D10"/>
    <mergeCell ref="A11:D11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1:H1"/>
    <mergeCell ref="A3:H3"/>
    <mergeCell ref="A6:D7"/>
    <mergeCell ref="H6:H7"/>
    <mergeCell ref="A5:H5"/>
    <mergeCell ref="A2:H2"/>
    <mergeCell ref="A4:H4"/>
    <mergeCell ref="E6:G6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F63"/>
  <sheetViews>
    <sheetView topLeftCell="A46" zoomScale="125" workbookViewId="0">
      <selection activeCell="E41" sqref="E41"/>
    </sheetView>
  </sheetViews>
  <sheetFormatPr defaultRowHeight="12.75" x14ac:dyDescent="0.2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 x14ac:dyDescent="0.2">
      <c r="A1" s="13"/>
      <c r="B1" s="42" t="s">
        <v>120</v>
      </c>
      <c r="C1" s="31"/>
      <c r="D1" s="31"/>
      <c r="E1" s="31"/>
      <c r="F1" s="29"/>
    </row>
    <row r="2" spans="1:6" x14ac:dyDescent="0.2">
      <c r="A2" s="229" t="s">
        <v>77</v>
      </c>
      <c r="B2" s="229"/>
    </row>
    <row r="3" spans="1:6" x14ac:dyDescent="0.2">
      <c r="A3" s="230" t="s">
        <v>203</v>
      </c>
      <c r="B3" s="230"/>
    </row>
    <row r="4" spans="1:6" x14ac:dyDescent="0.2">
      <c r="A4" s="12" t="s">
        <v>109</v>
      </c>
      <c r="B4" s="15" t="s">
        <v>1</v>
      </c>
    </row>
    <row r="5" spans="1:6" x14ac:dyDescent="0.2">
      <c r="A5" s="10"/>
      <c r="B5" s="106"/>
    </row>
    <row r="6" spans="1:6" x14ac:dyDescent="0.2">
      <c r="A6" s="10"/>
      <c r="B6" s="106"/>
    </row>
    <row r="7" spans="1:6" x14ac:dyDescent="0.2">
      <c r="A7" s="10"/>
      <c r="B7" s="106"/>
    </row>
    <row r="8" spans="1:6" x14ac:dyDescent="0.2">
      <c r="A8" s="10"/>
      <c r="B8" s="106"/>
    </row>
    <row r="9" spans="1:6" x14ac:dyDescent="0.2">
      <c r="A9" s="10"/>
      <c r="B9" s="106"/>
    </row>
    <row r="10" spans="1:6" x14ac:dyDescent="0.2">
      <c r="A10" s="14" t="s">
        <v>6</v>
      </c>
      <c r="B10" s="107">
        <f>SUM(B5:B9)</f>
        <v>0</v>
      </c>
    </row>
    <row r="11" spans="1:6" x14ac:dyDescent="0.2">
      <c r="A11" s="231" t="s">
        <v>121</v>
      </c>
      <c r="B11" s="231"/>
      <c r="C11" s="231"/>
      <c r="D11" s="231"/>
      <c r="E11" s="231"/>
    </row>
    <row r="12" spans="1:6" x14ac:dyDescent="0.2">
      <c r="A12" s="232" t="s">
        <v>122</v>
      </c>
      <c r="B12" s="232"/>
      <c r="C12" s="232"/>
      <c r="D12" s="232"/>
      <c r="E12" s="232"/>
    </row>
    <row r="13" spans="1:6" x14ac:dyDescent="0.2">
      <c r="A13" s="5"/>
      <c r="B13" s="5"/>
      <c r="C13" s="5"/>
      <c r="D13" s="5"/>
      <c r="E13" s="5"/>
    </row>
    <row r="14" spans="1:6" ht="12.75" customHeight="1" x14ac:dyDescent="0.2">
      <c r="A14" s="237" t="s">
        <v>109</v>
      </c>
      <c r="B14" s="239" t="s">
        <v>1</v>
      </c>
      <c r="C14" s="233" t="s">
        <v>171</v>
      </c>
      <c r="D14" s="233" t="s">
        <v>9</v>
      </c>
      <c r="E14" s="241" t="s">
        <v>10</v>
      </c>
    </row>
    <row r="15" spans="1:6" x14ac:dyDescent="0.2">
      <c r="A15" s="238"/>
      <c r="B15" s="240"/>
      <c r="C15" s="234"/>
      <c r="D15" s="234"/>
      <c r="E15" s="242"/>
    </row>
    <row r="16" spans="1:6" x14ac:dyDescent="0.2">
      <c r="A16" s="41"/>
      <c r="B16" s="41"/>
      <c r="C16" s="41"/>
      <c r="D16" s="41"/>
      <c r="E16" s="41"/>
    </row>
    <row r="17" spans="1:5" x14ac:dyDescent="0.2">
      <c r="A17" s="41"/>
      <c r="B17" s="41"/>
      <c r="C17" s="41"/>
      <c r="D17" s="41"/>
      <c r="E17" s="41"/>
    </row>
    <row r="18" spans="1:5" x14ac:dyDescent="0.2">
      <c r="A18" s="14" t="s">
        <v>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">
      <c r="A19" s="40"/>
      <c r="B19" s="40"/>
      <c r="C19" s="40"/>
      <c r="D19" s="40"/>
      <c r="E19" s="40"/>
    </row>
    <row r="20" spans="1:5" x14ac:dyDescent="0.2">
      <c r="A20" s="231" t="s">
        <v>124</v>
      </c>
      <c r="B20" s="231"/>
      <c r="C20" s="231"/>
      <c r="D20" s="231"/>
      <c r="E20" s="231"/>
    </row>
    <row r="21" spans="1:5" x14ac:dyDescent="0.2">
      <c r="A21" s="232" t="s">
        <v>123</v>
      </c>
      <c r="B21" s="232"/>
      <c r="C21" s="232"/>
      <c r="D21" s="232"/>
      <c r="E21" s="232"/>
    </row>
    <row r="22" spans="1:5" ht="12" customHeight="1" x14ac:dyDescent="0.2">
      <c r="A22" s="216" t="s">
        <v>203</v>
      </c>
      <c r="B22" s="216"/>
      <c r="C22" s="216"/>
      <c r="D22" s="216"/>
      <c r="E22" s="216"/>
    </row>
    <row r="23" spans="1:5" ht="12.75" customHeight="1" x14ac:dyDescent="0.2">
      <c r="A23" s="235" t="s">
        <v>113</v>
      </c>
      <c r="B23" s="239" t="s">
        <v>1</v>
      </c>
      <c r="C23" s="233" t="s">
        <v>171</v>
      </c>
      <c r="D23" s="233" t="s">
        <v>9</v>
      </c>
      <c r="E23" s="241" t="s">
        <v>10</v>
      </c>
    </row>
    <row r="24" spans="1:5" ht="14.25" customHeight="1" x14ac:dyDescent="0.2">
      <c r="A24" s="236"/>
      <c r="B24" s="240"/>
      <c r="C24" s="234"/>
      <c r="D24" s="234"/>
      <c r="E24" s="242"/>
    </row>
    <row r="25" spans="1:5" x14ac:dyDescent="0.2">
      <c r="A25" s="10"/>
      <c r="B25" s="11"/>
      <c r="C25" s="7"/>
      <c r="D25" s="7"/>
      <c r="E25" s="7"/>
    </row>
    <row r="26" spans="1:5" x14ac:dyDescent="0.2">
      <c r="A26" s="10"/>
      <c r="B26" s="11"/>
      <c r="C26" s="7"/>
      <c r="D26" s="7"/>
      <c r="E26" s="7"/>
    </row>
    <row r="27" spans="1:5" x14ac:dyDescent="0.2">
      <c r="A27" s="14" t="s">
        <v>6</v>
      </c>
      <c r="B27" s="11">
        <v>0</v>
      </c>
      <c r="C27" s="8">
        <v>0</v>
      </c>
      <c r="D27" s="8">
        <v>0</v>
      </c>
      <c r="E27" s="8">
        <v>0</v>
      </c>
    </row>
    <row r="29" spans="1:5" x14ac:dyDescent="0.2">
      <c r="A29" s="231" t="s">
        <v>125</v>
      </c>
      <c r="B29" s="231"/>
      <c r="C29" s="231"/>
      <c r="D29" s="231"/>
      <c r="E29" s="231"/>
    </row>
    <row r="30" spans="1:5" x14ac:dyDescent="0.2">
      <c r="A30" s="229" t="s">
        <v>81</v>
      </c>
      <c r="B30" s="229"/>
      <c r="C30" s="229"/>
      <c r="D30" s="229"/>
      <c r="E30" s="229"/>
    </row>
    <row r="31" spans="1:5" x14ac:dyDescent="0.2">
      <c r="A31" s="216" t="s">
        <v>204</v>
      </c>
      <c r="B31" s="216"/>
      <c r="C31" s="216"/>
      <c r="D31" s="216"/>
      <c r="E31" s="216"/>
    </row>
    <row r="32" spans="1:5" ht="12.75" customHeight="1" x14ac:dyDescent="0.2">
      <c r="A32" s="235" t="s">
        <v>113</v>
      </c>
      <c r="B32" s="258" t="s">
        <v>1</v>
      </c>
      <c r="C32" s="258"/>
      <c r="D32" s="258"/>
      <c r="E32" s="241" t="s">
        <v>181</v>
      </c>
    </row>
    <row r="33" spans="1:5" x14ac:dyDescent="0.2">
      <c r="A33" s="236"/>
      <c r="B33" s="24" t="s">
        <v>174</v>
      </c>
      <c r="C33" s="16" t="s">
        <v>175</v>
      </c>
      <c r="D33" s="16" t="s">
        <v>178</v>
      </c>
      <c r="E33" s="242"/>
    </row>
    <row r="34" spans="1:5" x14ac:dyDescent="0.2">
      <c r="A34" s="78"/>
      <c r="B34" s="82"/>
      <c r="C34" s="108"/>
      <c r="D34" s="108"/>
      <c r="E34" s="109"/>
    </row>
    <row r="35" spans="1:5" x14ac:dyDescent="0.2">
      <c r="A35" s="8" t="s">
        <v>283</v>
      </c>
      <c r="B35" s="108">
        <v>0</v>
      </c>
      <c r="C35" s="108">
        <v>2708037</v>
      </c>
      <c r="D35" s="108">
        <v>2708037</v>
      </c>
      <c r="E35" s="109">
        <v>1</v>
      </c>
    </row>
    <row r="36" spans="1:5" x14ac:dyDescent="0.2">
      <c r="A36" s="8" t="s">
        <v>284</v>
      </c>
      <c r="B36" s="108"/>
      <c r="C36" s="108">
        <v>1999997</v>
      </c>
      <c r="D36" s="108">
        <v>1999997</v>
      </c>
      <c r="E36" s="109">
        <v>1</v>
      </c>
    </row>
    <row r="37" spans="1:5" x14ac:dyDescent="0.2">
      <c r="A37" s="8" t="s">
        <v>285</v>
      </c>
      <c r="B37" s="108"/>
      <c r="C37" s="108"/>
      <c r="D37" s="108">
        <v>1997493</v>
      </c>
      <c r="E37" s="109">
        <v>0</v>
      </c>
    </row>
    <row r="38" spans="1:5" x14ac:dyDescent="0.2">
      <c r="A38" s="8" t="s">
        <v>286</v>
      </c>
      <c r="B38" s="108"/>
      <c r="C38" s="108">
        <v>14749996</v>
      </c>
      <c r="D38" s="108">
        <v>14749996</v>
      </c>
      <c r="E38" s="109">
        <v>1</v>
      </c>
    </row>
    <row r="39" spans="1:5" x14ac:dyDescent="0.2">
      <c r="A39" s="8" t="s">
        <v>287</v>
      </c>
      <c r="B39" s="108"/>
      <c r="C39" s="108">
        <v>14937844</v>
      </c>
      <c r="D39" s="108">
        <v>14937844</v>
      </c>
      <c r="E39" s="109">
        <v>1</v>
      </c>
    </row>
    <row r="40" spans="1:5" x14ac:dyDescent="0.2">
      <c r="A40" s="8" t="s">
        <v>288</v>
      </c>
      <c r="B40" s="108"/>
      <c r="C40" s="108"/>
      <c r="D40" s="108">
        <v>1953754</v>
      </c>
      <c r="E40" s="109">
        <v>0</v>
      </c>
    </row>
    <row r="41" spans="1:5" x14ac:dyDescent="0.2">
      <c r="A41" s="173" t="s">
        <v>289</v>
      </c>
      <c r="B41" s="108"/>
      <c r="C41" s="108">
        <v>1371600</v>
      </c>
      <c r="D41" s="108">
        <v>1371600</v>
      </c>
      <c r="E41" s="109">
        <v>1</v>
      </c>
    </row>
    <row r="42" spans="1:5" x14ac:dyDescent="0.2">
      <c r="A42" s="78"/>
      <c r="B42" s="82"/>
      <c r="C42" s="22"/>
      <c r="D42" s="22"/>
      <c r="E42" s="109"/>
    </row>
    <row r="43" spans="1:5" x14ac:dyDescent="0.2">
      <c r="A43" s="79" t="s">
        <v>6</v>
      </c>
      <c r="B43" s="86">
        <v>0</v>
      </c>
      <c r="C43" s="110">
        <f>SUM(C34:C42)</f>
        <v>35767474</v>
      </c>
      <c r="D43" s="110">
        <f>SUM(D34:D42)</f>
        <v>39718721</v>
      </c>
      <c r="E43" s="109">
        <f>D43/C43</f>
        <v>1.1104703955331037</v>
      </c>
    </row>
    <row r="44" spans="1:5" x14ac:dyDescent="0.2">
      <c r="C44" s="69"/>
    </row>
    <row r="45" spans="1:5" x14ac:dyDescent="0.2">
      <c r="A45" s="231" t="s">
        <v>127</v>
      </c>
      <c r="B45" s="231"/>
      <c r="C45" s="231"/>
      <c r="D45" s="231"/>
      <c r="E45" s="231"/>
    </row>
    <row r="46" spans="1:5" x14ac:dyDescent="0.2">
      <c r="A46" s="232" t="s">
        <v>126</v>
      </c>
      <c r="B46" s="232"/>
      <c r="C46" s="232"/>
      <c r="D46" s="232"/>
      <c r="E46" s="232"/>
    </row>
    <row r="47" spans="1:5" x14ac:dyDescent="0.2">
      <c r="A47" s="5"/>
      <c r="B47" s="5"/>
      <c r="C47" s="5"/>
      <c r="D47" s="5"/>
      <c r="E47" s="84" t="s">
        <v>199</v>
      </c>
    </row>
    <row r="48" spans="1:5" ht="12.75" customHeight="1" x14ac:dyDescent="0.2">
      <c r="A48" s="237" t="s">
        <v>109</v>
      </c>
      <c r="B48" s="239" t="s">
        <v>1</v>
      </c>
      <c r="C48" s="233" t="s">
        <v>171</v>
      </c>
      <c r="D48" s="233" t="s">
        <v>9</v>
      </c>
      <c r="E48" s="241" t="s">
        <v>10</v>
      </c>
    </row>
    <row r="49" spans="1:5" x14ac:dyDescent="0.2">
      <c r="A49" s="238"/>
      <c r="B49" s="240"/>
      <c r="C49" s="234"/>
      <c r="D49" s="234"/>
      <c r="E49" s="242"/>
    </row>
    <row r="50" spans="1:5" x14ac:dyDescent="0.2">
      <c r="A50" s="41"/>
      <c r="B50" s="41"/>
      <c r="C50" s="41"/>
      <c r="D50" s="41"/>
      <c r="E50" s="41"/>
    </row>
    <row r="51" spans="1:5" x14ac:dyDescent="0.2">
      <c r="A51" s="41"/>
      <c r="B51" s="41"/>
      <c r="C51" s="41"/>
      <c r="D51" s="41"/>
      <c r="E51" s="41"/>
    </row>
    <row r="52" spans="1:5" x14ac:dyDescent="0.2">
      <c r="A52" s="41"/>
      <c r="B52" s="41"/>
      <c r="C52" s="41"/>
      <c r="D52" s="41"/>
      <c r="E52" s="41"/>
    </row>
    <row r="53" spans="1:5" x14ac:dyDescent="0.2">
      <c r="A53" s="14" t="s">
        <v>6</v>
      </c>
      <c r="B53" s="41">
        <v>0</v>
      </c>
      <c r="C53" s="41">
        <v>0</v>
      </c>
      <c r="D53" s="41">
        <v>0</v>
      </c>
      <c r="E53" s="41">
        <v>0</v>
      </c>
    </row>
    <row r="55" spans="1:5" x14ac:dyDescent="0.2">
      <c r="A55" s="231" t="s">
        <v>128</v>
      </c>
      <c r="B55" s="231"/>
      <c r="C55" s="231"/>
      <c r="D55" s="231"/>
      <c r="E55" s="231"/>
    </row>
    <row r="56" spans="1:5" x14ac:dyDescent="0.2">
      <c r="A56" s="232" t="s">
        <v>94</v>
      </c>
      <c r="B56" s="232"/>
      <c r="C56" s="232"/>
      <c r="D56" s="232"/>
      <c r="E56" s="232"/>
    </row>
    <row r="57" spans="1:5" x14ac:dyDescent="0.2">
      <c r="A57" s="5"/>
      <c r="B57" s="5"/>
      <c r="C57" s="5"/>
      <c r="D57" s="5"/>
      <c r="E57" s="84" t="s">
        <v>199</v>
      </c>
    </row>
    <row r="58" spans="1:5" ht="12.75" customHeight="1" x14ac:dyDescent="0.2">
      <c r="A58" s="237" t="s">
        <v>109</v>
      </c>
      <c r="B58" s="239" t="s">
        <v>1</v>
      </c>
      <c r="C58" s="233" t="s">
        <v>171</v>
      </c>
      <c r="D58" s="233" t="s">
        <v>9</v>
      </c>
      <c r="E58" s="241" t="s">
        <v>10</v>
      </c>
    </row>
    <row r="59" spans="1:5" x14ac:dyDescent="0.2">
      <c r="A59" s="238"/>
      <c r="B59" s="240"/>
      <c r="C59" s="234"/>
      <c r="D59" s="234"/>
      <c r="E59" s="242"/>
    </row>
    <row r="60" spans="1:5" x14ac:dyDescent="0.2">
      <c r="A60" s="41"/>
      <c r="B60" s="41"/>
      <c r="C60" s="41"/>
      <c r="D60" s="41"/>
      <c r="E60" s="41"/>
    </row>
    <row r="61" spans="1:5" x14ac:dyDescent="0.2">
      <c r="A61" s="41"/>
      <c r="B61" s="41"/>
      <c r="C61" s="41"/>
      <c r="D61" s="41"/>
      <c r="E61" s="41"/>
    </row>
    <row r="62" spans="1:5" x14ac:dyDescent="0.2">
      <c r="A62" s="41"/>
      <c r="B62" s="41"/>
      <c r="C62" s="41"/>
      <c r="D62" s="41"/>
      <c r="E62" s="41"/>
    </row>
    <row r="63" spans="1:5" x14ac:dyDescent="0.2">
      <c r="A63" s="14" t="s">
        <v>6</v>
      </c>
      <c r="B63" s="41">
        <v>0</v>
      </c>
      <c r="C63" s="41">
        <v>0</v>
      </c>
      <c r="D63" s="41">
        <v>0</v>
      </c>
      <c r="E63" s="41">
        <v>0</v>
      </c>
    </row>
  </sheetData>
  <mergeCells count="37">
    <mergeCell ref="A20:E20"/>
    <mergeCell ref="E32:E33"/>
    <mergeCell ref="A31:E31"/>
    <mergeCell ref="A2:B2"/>
    <mergeCell ref="A3:B3"/>
    <mergeCell ref="A29:E29"/>
    <mergeCell ref="A22:E22"/>
    <mergeCell ref="A21:E21"/>
    <mergeCell ref="A11:E11"/>
    <mergeCell ref="C23:C24"/>
    <mergeCell ref="A12:E12"/>
    <mergeCell ref="B14:B15"/>
    <mergeCell ref="C14:C15"/>
    <mergeCell ref="D14:D15"/>
    <mergeCell ref="E14:E15"/>
    <mergeCell ref="A14:A15"/>
    <mergeCell ref="C48:C49"/>
    <mergeCell ref="D48:D49"/>
    <mergeCell ref="E48:E49"/>
    <mergeCell ref="A45:E45"/>
    <mergeCell ref="B23:B24"/>
    <mergeCell ref="A30:E30"/>
    <mergeCell ref="A32:A33"/>
    <mergeCell ref="E23:E24"/>
    <mergeCell ref="A23:A24"/>
    <mergeCell ref="D23:D24"/>
    <mergeCell ref="A46:E46"/>
    <mergeCell ref="A48:A49"/>
    <mergeCell ref="B48:B49"/>
    <mergeCell ref="B32:D32"/>
    <mergeCell ref="A55:E55"/>
    <mergeCell ref="A56:E56"/>
    <mergeCell ref="A58:A59"/>
    <mergeCell ref="B58:B59"/>
    <mergeCell ref="C58:C59"/>
    <mergeCell ref="D58:D59"/>
    <mergeCell ref="E58:E59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5"/>
  <sheetViews>
    <sheetView topLeftCell="A10" workbookViewId="0">
      <selection activeCell="B13" sqref="B13"/>
    </sheetView>
  </sheetViews>
  <sheetFormatPr defaultRowHeight="12.75" x14ac:dyDescent="0.2"/>
  <cols>
    <col min="1" max="1" width="43.7109375" customWidth="1"/>
    <col min="2" max="2" width="14.42578125" customWidth="1"/>
    <col min="3" max="3" width="12.85546875" customWidth="1"/>
    <col min="4" max="4" width="13.5703125" customWidth="1"/>
    <col min="5" max="5" width="14.140625" customWidth="1"/>
    <col min="9" max="9" width="11.5703125" customWidth="1"/>
    <col min="257" max="257" width="43.7109375" customWidth="1"/>
    <col min="258" max="258" width="14.42578125" customWidth="1"/>
    <col min="259" max="259" width="12.85546875" customWidth="1"/>
    <col min="260" max="260" width="13.5703125" customWidth="1"/>
    <col min="261" max="261" width="14.140625" customWidth="1"/>
    <col min="265" max="265" width="11.5703125" customWidth="1"/>
    <col min="513" max="513" width="43.7109375" customWidth="1"/>
    <col min="514" max="514" width="14.42578125" customWidth="1"/>
    <col min="515" max="515" width="12.85546875" customWidth="1"/>
    <col min="516" max="516" width="13.5703125" customWidth="1"/>
    <col min="517" max="517" width="14.140625" customWidth="1"/>
    <col min="521" max="521" width="11.5703125" customWidth="1"/>
    <col min="769" max="769" width="43.7109375" customWidth="1"/>
    <col min="770" max="770" width="14.42578125" customWidth="1"/>
    <col min="771" max="771" width="12.85546875" customWidth="1"/>
    <col min="772" max="772" width="13.5703125" customWidth="1"/>
    <col min="773" max="773" width="14.140625" customWidth="1"/>
    <col min="777" max="777" width="11.5703125" customWidth="1"/>
    <col min="1025" max="1025" width="43.7109375" customWidth="1"/>
    <col min="1026" max="1026" width="14.42578125" customWidth="1"/>
    <col min="1027" max="1027" width="12.85546875" customWidth="1"/>
    <col min="1028" max="1028" width="13.5703125" customWidth="1"/>
    <col min="1029" max="1029" width="14.140625" customWidth="1"/>
    <col min="1033" max="1033" width="11.5703125" customWidth="1"/>
    <col min="1281" max="1281" width="43.7109375" customWidth="1"/>
    <col min="1282" max="1282" width="14.42578125" customWidth="1"/>
    <col min="1283" max="1283" width="12.85546875" customWidth="1"/>
    <col min="1284" max="1284" width="13.5703125" customWidth="1"/>
    <col min="1285" max="1285" width="14.140625" customWidth="1"/>
    <col min="1289" max="1289" width="11.5703125" customWidth="1"/>
    <col min="1537" max="1537" width="43.7109375" customWidth="1"/>
    <col min="1538" max="1538" width="14.42578125" customWidth="1"/>
    <col min="1539" max="1539" width="12.85546875" customWidth="1"/>
    <col min="1540" max="1540" width="13.5703125" customWidth="1"/>
    <col min="1541" max="1541" width="14.140625" customWidth="1"/>
    <col min="1545" max="1545" width="11.5703125" customWidth="1"/>
    <col min="1793" max="1793" width="43.7109375" customWidth="1"/>
    <col min="1794" max="1794" width="14.42578125" customWidth="1"/>
    <col min="1795" max="1795" width="12.85546875" customWidth="1"/>
    <col min="1796" max="1796" width="13.5703125" customWidth="1"/>
    <col min="1797" max="1797" width="14.140625" customWidth="1"/>
    <col min="1801" max="1801" width="11.5703125" customWidth="1"/>
    <col min="2049" max="2049" width="43.7109375" customWidth="1"/>
    <col min="2050" max="2050" width="14.42578125" customWidth="1"/>
    <col min="2051" max="2051" width="12.85546875" customWidth="1"/>
    <col min="2052" max="2052" width="13.5703125" customWidth="1"/>
    <col min="2053" max="2053" width="14.140625" customWidth="1"/>
    <col min="2057" max="2057" width="11.5703125" customWidth="1"/>
    <col min="2305" max="2305" width="43.7109375" customWidth="1"/>
    <col min="2306" max="2306" width="14.42578125" customWidth="1"/>
    <col min="2307" max="2307" width="12.85546875" customWidth="1"/>
    <col min="2308" max="2308" width="13.5703125" customWidth="1"/>
    <col min="2309" max="2309" width="14.140625" customWidth="1"/>
    <col min="2313" max="2313" width="11.5703125" customWidth="1"/>
    <col min="2561" max="2561" width="43.7109375" customWidth="1"/>
    <col min="2562" max="2562" width="14.42578125" customWidth="1"/>
    <col min="2563" max="2563" width="12.85546875" customWidth="1"/>
    <col min="2564" max="2564" width="13.5703125" customWidth="1"/>
    <col min="2565" max="2565" width="14.140625" customWidth="1"/>
    <col min="2569" max="2569" width="11.5703125" customWidth="1"/>
    <col min="2817" max="2817" width="43.7109375" customWidth="1"/>
    <col min="2818" max="2818" width="14.42578125" customWidth="1"/>
    <col min="2819" max="2819" width="12.85546875" customWidth="1"/>
    <col min="2820" max="2820" width="13.5703125" customWidth="1"/>
    <col min="2821" max="2821" width="14.140625" customWidth="1"/>
    <col min="2825" max="2825" width="11.5703125" customWidth="1"/>
    <col min="3073" max="3073" width="43.7109375" customWidth="1"/>
    <col min="3074" max="3074" width="14.42578125" customWidth="1"/>
    <col min="3075" max="3075" width="12.85546875" customWidth="1"/>
    <col min="3076" max="3076" width="13.5703125" customWidth="1"/>
    <col min="3077" max="3077" width="14.140625" customWidth="1"/>
    <col min="3081" max="3081" width="11.5703125" customWidth="1"/>
    <col min="3329" max="3329" width="43.7109375" customWidth="1"/>
    <col min="3330" max="3330" width="14.42578125" customWidth="1"/>
    <col min="3331" max="3331" width="12.85546875" customWidth="1"/>
    <col min="3332" max="3332" width="13.5703125" customWidth="1"/>
    <col min="3333" max="3333" width="14.140625" customWidth="1"/>
    <col min="3337" max="3337" width="11.5703125" customWidth="1"/>
    <col min="3585" max="3585" width="43.7109375" customWidth="1"/>
    <col min="3586" max="3586" width="14.42578125" customWidth="1"/>
    <col min="3587" max="3587" width="12.85546875" customWidth="1"/>
    <col min="3588" max="3588" width="13.5703125" customWidth="1"/>
    <col min="3589" max="3589" width="14.140625" customWidth="1"/>
    <col min="3593" max="3593" width="11.5703125" customWidth="1"/>
    <col min="3841" max="3841" width="43.7109375" customWidth="1"/>
    <col min="3842" max="3842" width="14.42578125" customWidth="1"/>
    <col min="3843" max="3843" width="12.85546875" customWidth="1"/>
    <col min="3844" max="3844" width="13.5703125" customWidth="1"/>
    <col min="3845" max="3845" width="14.140625" customWidth="1"/>
    <col min="3849" max="3849" width="11.5703125" customWidth="1"/>
    <col min="4097" max="4097" width="43.7109375" customWidth="1"/>
    <col min="4098" max="4098" width="14.42578125" customWidth="1"/>
    <col min="4099" max="4099" width="12.85546875" customWidth="1"/>
    <col min="4100" max="4100" width="13.5703125" customWidth="1"/>
    <col min="4101" max="4101" width="14.140625" customWidth="1"/>
    <col min="4105" max="4105" width="11.5703125" customWidth="1"/>
    <col min="4353" max="4353" width="43.7109375" customWidth="1"/>
    <col min="4354" max="4354" width="14.42578125" customWidth="1"/>
    <col min="4355" max="4355" width="12.85546875" customWidth="1"/>
    <col min="4356" max="4356" width="13.5703125" customWidth="1"/>
    <col min="4357" max="4357" width="14.140625" customWidth="1"/>
    <col min="4361" max="4361" width="11.5703125" customWidth="1"/>
    <col min="4609" max="4609" width="43.7109375" customWidth="1"/>
    <col min="4610" max="4610" width="14.42578125" customWidth="1"/>
    <col min="4611" max="4611" width="12.85546875" customWidth="1"/>
    <col min="4612" max="4612" width="13.5703125" customWidth="1"/>
    <col min="4613" max="4613" width="14.140625" customWidth="1"/>
    <col min="4617" max="4617" width="11.5703125" customWidth="1"/>
    <col min="4865" max="4865" width="43.7109375" customWidth="1"/>
    <col min="4866" max="4866" width="14.42578125" customWidth="1"/>
    <col min="4867" max="4867" width="12.85546875" customWidth="1"/>
    <col min="4868" max="4868" width="13.5703125" customWidth="1"/>
    <col min="4869" max="4869" width="14.140625" customWidth="1"/>
    <col min="4873" max="4873" width="11.5703125" customWidth="1"/>
    <col min="5121" max="5121" width="43.7109375" customWidth="1"/>
    <col min="5122" max="5122" width="14.42578125" customWidth="1"/>
    <col min="5123" max="5123" width="12.85546875" customWidth="1"/>
    <col min="5124" max="5124" width="13.5703125" customWidth="1"/>
    <col min="5125" max="5125" width="14.140625" customWidth="1"/>
    <col min="5129" max="5129" width="11.5703125" customWidth="1"/>
    <col min="5377" max="5377" width="43.7109375" customWidth="1"/>
    <col min="5378" max="5378" width="14.42578125" customWidth="1"/>
    <col min="5379" max="5379" width="12.85546875" customWidth="1"/>
    <col min="5380" max="5380" width="13.5703125" customWidth="1"/>
    <col min="5381" max="5381" width="14.140625" customWidth="1"/>
    <col min="5385" max="5385" width="11.5703125" customWidth="1"/>
    <col min="5633" max="5633" width="43.7109375" customWidth="1"/>
    <col min="5634" max="5634" width="14.42578125" customWidth="1"/>
    <col min="5635" max="5635" width="12.85546875" customWidth="1"/>
    <col min="5636" max="5636" width="13.5703125" customWidth="1"/>
    <col min="5637" max="5637" width="14.140625" customWidth="1"/>
    <col min="5641" max="5641" width="11.5703125" customWidth="1"/>
    <col min="5889" max="5889" width="43.7109375" customWidth="1"/>
    <col min="5890" max="5890" width="14.42578125" customWidth="1"/>
    <col min="5891" max="5891" width="12.85546875" customWidth="1"/>
    <col min="5892" max="5892" width="13.5703125" customWidth="1"/>
    <col min="5893" max="5893" width="14.140625" customWidth="1"/>
    <col min="5897" max="5897" width="11.5703125" customWidth="1"/>
    <col min="6145" max="6145" width="43.7109375" customWidth="1"/>
    <col min="6146" max="6146" width="14.42578125" customWidth="1"/>
    <col min="6147" max="6147" width="12.85546875" customWidth="1"/>
    <col min="6148" max="6148" width="13.5703125" customWidth="1"/>
    <col min="6149" max="6149" width="14.140625" customWidth="1"/>
    <col min="6153" max="6153" width="11.5703125" customWidth="1"/>
    <col min="6401" max="6401" width="43.7109375" customWidth="1"/>
    <col min="6402" max="6402" width="14.42578125" customWidth="1"/>
    <col min="6403" max="6403" width="12.85546875" customWidth="1"/>
    <col min="6404" max="6404" width="13.5703125" customWidth="1"/>
    <col min="6405" max="6405" width="14.140625" customWidth="1"/>
    <col min="6409" max="6409" width="11.5703125" customWidth="1"/>
    <col min="6657" max="6657" width="43.7109375" customWidth="1"/>
    <col min="6658" max="6658" width="14.42578125" customWidth="1"/>
    <col min="6659" max="6659" width="12.85546875" customWidth="1"/>
    <col min="6660" max="6660" width="13.5703125" customWidth="1"/>
    <col min="6661" max="6661" width="14.140625" customWidth="1"/>
    <col min="6665" max="6665" width="11.5703125" customWidth="1"/>
    <col min="6913" max="6913" width="43.7109375" customWidth="1"/>
    <col min="6914" max="6914" width="14.42578125" customWidth="1"/>
    <col min="6915" max="6915" width="12.85546875" customWidth="1"/>
    <col min="6916" max="6916" width="13.5703125" customWidth="1"/>
    <col min="6917" max="6917" width="14.140625" customWidth="1"/>
    <col min="6921" max="6921" width="11.5703125" customWidth="1"/>
    <col min="7169" max="7169" width="43.7109375" customWidth="1"/>
    <col min="7170" max="7170" width="14.42578125" customWidth="1"/>
    <col min="7171" max="7171" width="12.85546875" customWidth="1"/>
    <col min="7172" max="7172" width="13.5703125" customWidth="1"/>
    <col min="7173" max="7173" width="14.140625" customWidth="1"/>
    <col min="7177" max="7177" width="11.5703125" customWidth="1"/>
    <col min="7425" max="7425" width="43.7109375" customWidth="1"/>
    <col min="7426" max="7426" width="14.42578125" customWidth="1"/>
    <col min="7427" max="7427" width="12.85546875" customWidth="1"/>
    <col min="7428" max="7428" width="13.5703125" customWidth="1"/>
    <col min="7429" max="7429" width="14.140625" customWidth="1"/>
    <col min="7433" max="7433" width="11.5703125" customWidth="1"/>
    <col min="7681" max="7681" width="43.7109375" customWidth="1"/>
    <col min="7682" max="7682" width="14.42578125" customWidth="1"/>
    <col min="7683" max="7683" width="12.85546875" customWidth="1"/>
    <col min="7684" max="7684" width="13.5703125" customWidth="1"/>
    <col min="7685" max="7685" width="14.140625" customWidth="1"/>
    <col min="7689" max="7689" width="11.5703125" customWidth="1"/>
    <col min="7937" max="7937" width="43.7109375" customWidth="1"/>
    <col min="7938" max="7938" width="14.42578125" customWidth="1"/>
    <col min="7939" max="7939" width="12.85546875" customWidth="1"/>
    <col min="7940" max="7940" width="13.5703125" customWidth="1"/>
    <col min="7941" max="7941" width="14.140625" customWidth="1"/>
    <col min="7945" max="7945" width="11.5703125" customWidth="1"/>
    <col min="8193" max="8193" width="43.7109375" customWidth="1"/>
    <col min="8194" max="8194" width="14.42578125" customWidth="1"/>
    <col min="8195" max="8195" width="12.85546875" customWidth="1"/>
    <col min="8196" max="8196" width="13.5703125" customWidth="1"/>
    <col min="8197" max="8197" width="14.140625" customWidth="1"/>
    <col min="8201" max="8201" width="11.5703125" customWidth="1"/>
    <col min="8449" max="8449" width="43.7109375" customWidth="1"/>
    <col min="8450" max="8450" width="14.42578125" customWidth="1"/>
    <col min="8451" max="8451" width="12.85546875" customWidth="1"/>
    <col min="8452" max="8452" width="13.5703125" customWidth="1"/>
    <col min="8453" max="8453" width="14.140625" customWidth="1"/>
    <col min="8457" max="8457" width="11.5703125" customWidth="1"/>
    <col min="8705" max="8705" width="43.7109375" customWidth="1"/>
    <col min="8706" max="8706" width="14.42578125" customWidth="1"/>
    <col min="8707" max="8707" width="12.85546875" customWidth="1"/>
    <col min="8708" max="8708" width="13.5703125" customWidth="1"/>
    <col min="8709" max="8709" width="14.140625" customWidth="1"/>
    <col min="8713" max="8713" width="11.5703125" customWidth="1"/>
    <col min="8961" max="8961" width="43.7109375" customWidth="1"/>
    <col min="8962" max="8962" width="14.42578125" customWidth="1"/>
    <col min="8963" max="8963" width="12.85546875" customWidth="1"/>
    <col min="8964" max="8964" width="13.5703125" customWidth="1"/>
    <col min="8965" max="8965" width="14.140625" customWidth="1"/>
    <col min="8969" max="8969" width="11.5703125" customWidth="1"/>
    <col min="9217" max="9217" width="43.7109375" customWidth="1"/>
    <col min="9218" max="9218" width="14.42578125" customWidth="1"/>
    <col min="9219" max="9219" width="12.85546875" customWidth="1"/>
    <col min="9220" max="9220" width="13.5703125" customWidth="1"/>
    <col min="9221" max="9221" width="14.140625" customWidth="1"/>
    <col min="9225" max="9225" width="11.5703125" customWidth="1"/>
    <col min="9473" max="9473" width="43.7109375" customWidth="1"/>
    <col min="9474" max="9474" width="14.42578125" customWidth="1"/>
    <col min="9475" max="9475" width="12.85546875" customWidth="1"/>
    <col min="9476" max="9476" width="13.5703125" customWidth="1"/>
    <col min="9477" max="9477" width="14.140625" customWidth="1"/>
    <col min="9481" max="9481" width="11.5703125" customWidth="1"/>
    <col min="9729" max="9729" width="43.7109375" customWidth="1"/>
    <col min="9730" max="9730" width="14.42578125" customWidth="1"/>
    <col min="9731" max="9731" width="12.85546875" customWidth="1"/>
    <col min="9732" max="9732" width="13.5703125" customWidth="1"/>
    <col min="9733" max="9733" width="14.140625" customWidth="1"/>
    <col min="9737" max="9737" width="11.5703125" customWidth="1"/>
    <col min="9985" max="9985" width="43.7109375" customWidth="1"/>
    <col min="9986" max="9986" width="14.42578125" customWidth="1"/>
    <col min="9987" max="9987" width="12.85546875" customWidth="1"/>
    <col min="9988" max="9988" width="13.5703125" customWidth="1"/>
    <col min="9989" max="9989" width="14.140625" customWidth="1"/>
    <col min="9993" max="9993" width="11.5703125" customWidth="1"/>
    <col min="10241" max="10241" width="43.7109375" customWidth="1"/>
    <col min="10242" max="10242" width="14.42578125" customWidth="1"/>
    <col min="10243" max="10243" width="12.85546875" customWidth="1"/>
    <col min="10244" max="10244" width="13.5703125" customWidth="1"/>
    <col min="10245" max="10245" width="14.140625" customWidth="1"/>
    <col min="10249" max="10249" width="11.5703125" customWidth="1"/>
    <col min="10497" max="10497" width="43.7109375" customWidth="1"/>
    <col min="10498" max="10498" width="14.42578125" customWidth="1"/>
    <col min="10499" max="10499" width="12.85546875" customWidth="1"/>
    <col min="10500" max="10500" width="13.5703125" customWidth="1"/>
    <col min="10501" max="10501" width="14.140625" customWidth="1"/>
    <col min="10505" max="10505" width="11.5703125" customWidth="1"/>
    <col min="10753" max="10753" width="43.7109375" customWidth="1"/>
    <col min="10754" max="10754" width="14.42578125" customWidth="1"/>
    <col min="10755" max="10755" width="12.85546875" customWidth="1"/>
    <col min="10756" max="10756" width="13.5703125" customWidth="1"/>
    <col min="10757" max="10757" width="14.140625" customWidth="1"/>
    <col min="10761" max="10761" width="11.5703125" customWidth="1"/>
    <col min="11009" max="11009" width="43.7109375" customWidth="1"/>
    <col min="11010" max="11010" width="14.42578125" customWidth="1"/>
    <col min="11011" max="11011" width="12.85546875" customWidth="1"/>
    <col min="11012" max="11012" width="13.5703125" customWidth="1"/>
    <col min="11013" max="11013" width="14.140625" customWidth="1"/>
    <col min="11017" max="11017" width="11.5703125" customWidth="1"/>
    <col min="11265" max="11265" width="43.7109375" customWidth="1"/>
    <col min="11266" max="11266" width="14.42578125" customWidth="1"/>
    <col min="11267" max="11267" width="12.85546875" customWidth="1"/>
    <col min="11268" max="11268" width="13.5703125" customWidth="1"/>
    <col min="11269" max="11269" width="14.140625" customWidth="1"/>
    <col min="11273" max="11273" width="11.5703125" customWidth="1"/>
    <col min="11521" max="11521" width="43.7109375" customWidth="1"/>
    <col min="11522" max="11522" width="14.42578125" customWidth="1"/>
    <col min="11523" max="11523" width="12.85546875" customWidth="1"/>
    <col min="11524" max="11524" width="13.5703125" customWidth="1"/>
    <col min="11525" max="11525" width="14.140625" customWidth="1"/>
    <col min="11529" max="11529" width="11.5703125" customWidth="1"/>
    <col min="11777" max="11777" width="43.7109375" customWidth="1"/>
    <col min="11778" max="11778" width="14.42578125" customWidth="1"/>
    <col min="11779" max="11779" width="12.85546875" customWidth="1"/>
    <col min="11780" max="11780" width="13.5703125" customWidth="1"/>
    <col min="11781" max="11781" width="14.140625" customWidth="1"/>
    <col min="11785" max="11785" width="11.5703125" customWidth="1"/>
    <col min="12033" max="12033" width="43.7109375" customWidth="1"/>
    <col min="12034" max="12034" width="14.42578125" customWidth="1"/>
    <col min="12035" max="12035" width="12.85546875" customWidth="1"/>
    <col min="12036" max="12036" width="13.5703125" customWidth="1"/>
    <col min="12037" max="12037" width="14.140625" customWidth="1"/>
    <col min="12041" max="12041" width="11.5703125" customWidth="1"/>
    <col min="12289" max="12289" width="43.7109375" customWidth="1"/>
    <col min="12290" max="12290" width="14.42578125" customWidth="1"/>
    <col min="12291" max="12291" width="12.85546875" customWidth="1"/>
    <col min="12292" max="12292" width="13.5703125" customWidth="1"/>
    <col min="12293" max="12293" width="14.140625" customWidth="1"/>
    <col min="12297" max="12297" width="11.5703125" customWidth="1"/>
    <col min="12545" max="12545" width="43.7109375" customWidth="1"/>
    <col min="12546" max="12546" width="14.42578125" customWidth="1"/>
    <col min="12547" max="12547" width="12.85546875" customWidth="1"/>
    <col min="12548" max="12548" width="13.5703125" customWidth="1"/>
    <col min="12549" max="12549" width="14.140625" customWidth="1"/>
    <col min="12553" max="12553" width="11.5703125" customWidth="1"/>
    <col min="12801" max="12801" width="43.7109375" customWidth="1"/>
    <col min="12802" max="12802" width="14.42578125" customWidth="1"/>
    <col min="12803" max="12803" width="12.85546875" customWidth="1"/>
    <col min="12804" max="12804" width="13.5703125" customWidth="1"/>
    <col min="12805" max="12805" width="14.140625" customWidth="1"/>
    <col min="12809" max="12809" width="11.5703125" customWidth="1"/>
    <col min="13057" max="13057" width="43.7109375" customWidth="1"/>
    <col min="13058" max="13058" width="14.42578125" customWidth="1"/>
    <col min="13059" max="13059" width="12.85546875" customWidth="1"/>
    <col min="13060" max="13060" width="13.5703125" customWidth="1"/>
    <col min="13061" max="13061" width="14.140625" customWidth="1"/>
    <col min="13065" max="13065" width="11.5703125" customWidth="1"/>
    <col min="13313" max="13313" width="43.7109375" customWidth="1"/>
    <col min="13314" max="13314" width="14.42578125" customWidth="1"/>
    <col min="13315" max="13315" width="12.85546875" customWidth="1"/>
    <col min="13316" max="13316" width="13.5703125" customWidth="1"/>
    <col min="13317" max="13317" width="14.140625" customWidth="1"/>
    <col min="13321" max="13321" width="11.5703125" customWidth="1"/>
    <col min="13569" max="13569" width="43.7109375" customWidth="1"/>
    <col min="13570" max="13570" width="14.42578125" customWidth="1"/>
    <col min="13571" max="13571" width="12.85546875" customWidth="1"/>
    <col min="13572" max="13572" width="13.5703125" customWidth="1"/>
    <col min="13573" max="13573" width="14.140625" customWidth="1"/>
    <col min="13577" max="13577" width="11.5703125" customWidth="1"/>
    <col min="13825" max="13825" width="43.7109375" customWidth="1"/>
    <col min="13826" max="13826" width="14.42578125" customWidth="1"/>
    <col min="13827" max="13827" width="12.85546875" customWidth="1"/>
    <col min="13828" max="13828" width="13.5703125" customWidth="1"/>
    <col min="13829" max="13829" width="14.140625" customWidth="1"/>
    <col min="13833" max="13833" width="11.5703125" customWidth="1"/>
    <col min="14081" max="14081" width="43.7109375" customWidth="1"/>
    <col min="14082" max="14082" width="14.42578125" customWidth="1"/>
    <col min="14083" max="14083" width="12.85546875" customWidth="1"/>
    <col min="14084" max="14084" width="13.5703125" customWidth="1"/>
    <col min="14085" max="14085" width="14.140625" customWidth="1"/>
    <col min="14089" max="14089" width="11.5703125" customWidth="1"/>
    <col min="14337" max="14337" width="43.7109375" customWidth="1"/>
    <col min="14338" max="14338" width="14.42578125" customWidth="1"/>
    <col min="14339" max="14339" width="12.85546875" customWidth="1"/>
    <col min="14340" max="14340" width="13.5703125" customWidth="1"/>
    <col min="14341" max="14341" width="14.140625" customWidth="1"/>
    <col min="14345" max="14345" width="11.5703125" customWidth="1"/>
    <col min="14593" max="14593" width="43.7109375" customWidth="1"/>
    <col min="14594" max="14594" width="14.42578125" customWidth="1"/>
    <col min="14595" max="14595" width="12.85546875" customWidth="1"/>
    <col min="14596" max="14596" width="13.5703125" customWidth="1"/>
    <col min="14597" max="14597" width="14.140625" customWidth="1"/>
    <col min="14601" max="14601" width="11.5703125" customWidth="1"/>
    <col min="14849" max="14849" width="43.7109375" customWidth="1"/>
    <col min="14850" max="14850" width="14.42578125" customWidth="1"/>
    <col min="14851" max="14851" width="12.85546875" customWidth="1"/>
    <col min="14852" max="14852" width="13.5703125" customWidth="1"/>
    <col min="14853" max="14853" width="14.140625" customWidth="1"/>
    <col min="14857" max="14857" width="11.5703125" customWidth="1"/>
    <col min="15105" max="15105" width="43.7109375" customWidth="1"/>
    <col min="15106" max="15106" width="14.42578125" customWidth="1"/>
    <col min="15107" max="15107" width="12.85546875" customWidth="1"/>
    <col min="15108" max="15108" width="13.5703125" customWidth="1"/>
    <col min="15109" max="15109" width="14.140625" customWidth="1"/>
    <col min="15113" max="15113" width="11.5703125" customWidth="1"/>
    <col min="15361" max="15361" width="43.7109375" customWidth="1"/>
    <col min="15362" max="15362" width="14.42578125" customWidth="1"/>
    <col min="15363" max="15363" width="12.85546875" customWidth="1"/>
    <col min="15364" max="15364" width="13.5703125" customWidth="1"/>
    <col min="15365" max="15365" width="14.140625" customWidth="1"/>
    <col min="15369" max="15369" width="11.5703125" customWidth="1"/>
    <col min="15617" max="15617" width="43.7109375" customWidth="1"/>
    <col min="15618" max="15618" width="14.42578125" customWidth="1"/>
    <col min="15619" max="15619" width="12.85546875" customWidth="1"/>
    <col min="15620" max="15620" width="13.5703125" customWidth="1"/>
    <col min="15621" max="15621" width="14.140625" customWidth="1"/>
    <col min="15625" max="15625" width="11.5703125" customWidth="1"/>
    <col min="15873" max="15873" width="43.7109375" customWidth="1"/>
    <col min="15874" max="15874" width="14.42578125" customWidth="1"/>
    <col min="15875" max="15875" width="12.85546875" customWidth="1"/>
    <col min="15876" max="15876" width="13.5703125" customWidth="1"/>
    <col min="15877" max="15877" width="14.140625" customWidth="1"/>
    <col min="15881" max="15881" width="11.5703125" customWidth="1"/>
    <col min="16129" max="16129" width="43.7109375" customWidth="1"/>
    <col min="16130" max="16130" width="14.42578125" customWidth="1"/>
    <col min="16131" max="16131" width="12.85546875" customWidth="1"/>
    <col min="16132" max="16132" width="13.5703125" customWidth="1"/>
    <col min="16133" max="16133" width="14.140625" customWidth="1"/>
    <col min="16137" max="16137" width="11.5703125" customWidth="1"/>
  </cols>
  <sheetData>
    <row r="1" spans="1:5" x14ac:dyDescent="0.2">
      <c r="A1" s="214" t="s">
        <v>104</v>
      </c>
      <c r="B1" s="214"/>
      <c r="C1" s="214"/>
      <c r="D1" s="214"/>
      <c r="E1" s="214"/>
    </row>
    <row r="2" spans="1:5" x14ac:dyDescent="0.2">
      <c r="A2" s="124"/>
      <c r="B2" s="124"/>
      <c r="C2" s="124"/>
      <c r="D2" s="124"/>
      <c r="E2" s="124"/>
    </row>
    <row r="3" spans="1:5" x14ac:dyDescent="0.2">
      <c r="A3" s="124"/>
      <c r="B3" s="124"/>
      <c r="C3" s="124"/>
      <c r="D3" s="124"/>
      <c r="E3" s="124"/>
    </row>
    <row r="4" spans="1:5" x14ac:dyDescent="0.2">
      <c r="A4" s="215" t="s">
        <v>290</v>
      </c>
      <c r="B4" s="215"/>
      <c r="C4" s="215"/>
      <c r="D4" s="215"/>
      <c r="E4" s="215"/>
    </row>
    <row r="5" spans="1:5" x14ac:dyDescent="0.2">
      <c r="A5" s="215"/>
      <c r="B5" s="215"/>
      <c r="C5" s="215"/>
      <c r="D5" s="215"/>
      <c r="E5" s="215"/>
    </row>
    <row r="6" spans="1:5" x14ac:dyDescent="0.2">
      <c r="A6" s="216" t="s">
        <v>198</v>
      </c>
      <c r="B6" s="216"/>
      <c r="C6" s="216"/>
      <c r="D6" s="216"/>
      <c r="E6" s="216"/>
    </row>
    <row r="7" spans="1:5" ht="12.75" customHeight="1" x14ac:dyDescent="0.2">
      <c r="A7" s="217" t="s">
        <v>0</v>
      </c>
      <c r="B7" s="233" t="s">
        <v>2</v>
      </c>
      <c r="C7" s="223" t="s">
        <v>208</v>
      </c>
      <c r="D7" s="223" t="s">
        <v>17</v>
      </c>
      <c r="E7" s="190" t="s">
        <v>6</v>
      </c>
    </row>
    <row r="8" spans="1:5" x14ac:dyDescent="0.2">
      <c r="A8" s="220"/>
      <c r="B8" s="234"/>
      <c r="C8" s="223"/>
      <c r="D8" s="223"/>
      <c r="E8" s="190"/>
    </row>
    <row r="9" spans="1:5" x14ac:dyDescent="0.2">
      <c r="A9" s="118" t="s">
        <v>209</v>
      </c>
      <c r="B9" s="8"/>
      <c r="C9" s="126" t="s">
        <v>135</v>
      </c>
      <c r="D9" s="126" t="s">
        <v>135</v>
      </c>
      <c r="E9" s="8"/>
    </row>
    <row r="10" spans="1:5" x14ac:dyDescent="0.2">
      <c r="A10" s="118" t="s">
        <v>25</v>
      </c>
      <c r="B10" s="8"/>
      <c r="C10" s="8"/>
      <c r="D10" s="8"/>
      <c r="E10" s="8"/>
    </row>
    <row r="11" spans="1:5" x14ac:dyDescent="0.2">
      <c r="A11" s="121" t="s">
        <v>210</v>
      </c>
      <c r="B11" s="134">
        <v>81989603</v>
      </c>
      <c r="C11" s="134"/>
      <c r="D11" s="134">
        <v>4694155</v>
      </c>
      <c r="E11" s="134">
        <f>SUM(B11:D11)</f>
        <v>86683758</v>
      </c>
    </row>
    <row r="12" spans="1:5" x14ac:dyDescent="0.2">
      <c r="A12" s="118" t="s">
        <v>97</v>
      </c>
      <c r="B12" s="134">
        <v>2410970</v>
      </c>
      <c r="C12" s="8"/>
      <c r="D12" s="8"/>
      <c r="E12" s="134">
        <f>SUM(B12:D12)</f>
        <v>2410970</v>
      </c>
    </row>
    <row r="13" spans="1:5" x14ac:dyDescent="0.2">
      <c r="A13" s="118" t="s">
        <v>98</v>
      </c>
      <c r="B13" s="8"/>
      <c r="C13" s="8"/>
      <c r="D13" s="8"/>
      <c r="E13" s="134">
        <f>SUM(B13:D13)</f>
        <v>0</v>
      </c>
    </row>
    <row r="14" spans="1:5" x14ac:dyDescent="0.2">
      <c r="A14" s="121" t="s">
        <v>164</v>
      </c>
      <c r="B14" s="8"/>
      <c r="C14" s="134"/>
      <c r="D14" s="134">
        <v>41243969</v>
      </c>
      <c r="E14" s="134">
        <f>SUM(B14:D14)</f>
        <v>41243969</v>
      </c>
    </row>
    <row r="15" spans="1:5" x14ac:dyDescent="0.2">
      <c r="A15" s="121" t="s">
        <v>211</v>
      </c>
      <c r="B15" s="8"/>
      <c r="C15" s="8"/>
      <c r="D15" s="8"/>
      <c r="E15" s="8"/>
    </row>
    <row r="16" spans="1:5" x14ac:dyDescent="0.2">
      <c r="A16" s="121" t="s">
        <v>212</v>
      </c>
      <c r="B16" s="8"/>
      <c r="C16" s="126" t="s">
        <v>135</v>
      </c>
      <c r="D16" s="126" t="s">
        <v>135</v>
      </c>
      <c r="E16" s="8"/>
    </row>
    <row r="17" spans="1:9" x14ac:dyDescent="0.2">
      <c r="A17" s="117" t="s">
        <v>213</v>
      </c>
      <c r="B17" s="135">
        <f>SUM(B9:B16)</f>
        <v>84400573</v>
      </c>
      <c r="C17" s="135">
        <f>SUM(C9:C16)</f>
        <v>0</v>
      </c>
      <c r="D17" s="135">
        <f>SUM(D9:D16)</f>
        <v>45938124</v>
      </c>
      <c r="E17" s="135">
        <f>SUM(E9:E16)</f>
        <v>130338697</v>
      </c>
    </row>
    <row r="20" spans="1:9" x14ac:dyDescent="0.2">
      <c r="A20" s="214" t="s">
        <v>214</v>
      </c>
      <c r="B20" s="214"/>
      <c r="C20" s="214"/>
      <c r="D20" s="214"/>
      <c r="E20" s="214"/>
      <c r="F20" s="214"/>
      <c r="G20" s="214"/>
      <c r="H20" s="214"/>
      <c r="I20" s="214"/>
    </row>
    <row r="22" spans="1:9" x14ac:dyDescent="0.2">
      <c r="A22" s="215" t="s">
        <v>291</v>
      </c>
      <c r="B22" s="215"/>
      <c r="C22" s="215"/>
      <c r="D22" s="215"/>
      <c r="E22" s="215"/>
      <c r="F22" s="215"/>
      <c r="G22" s="215"/>
      <c r="H22" s="215"/>
      <c r="I22" s="215"/>
    </row>
    <row r="23" spans="1:9" x14ac:dyDescent="0.2">
      <c r="A23" s="215" t="s">
        <v>215</v>
      </c>
      <c r="B23" s="215"/>
      <c r="C23" s="215"/>
      <c r="D23" s="215"/>
      <c r="E23" s="215"/>
      <c r="F23" s="215"/>
      <c r="G23" s="215"/>
      <c r="H23" s="215"/>
      <c r="I23" s="215"/>
    </row>
    <row r="25" spans="1:9" ht="12.75" customHeight="1" x14ac:dyDescent="0.2">
      <c r="A25" s="241" t="s">
        <v>0</v>
      </c>
      <c r="B25" s="223" t="s">
        <v>216</v>
      </c>
      <c r="C25" s="223"/>
      <c r="D25" s="223"/>
      <c r="E25" s="223"/>
      <c r="F25" s="223"/>
      <c r="G25" s="223"/>
      <c r="H25" s="223"/>
      <c r="I25" s="223"/>
    </row>
    <row r="26" spans="1:9" x14ac:dyDescent="0.2">
      <c r="A26" s="242"/>
      <c r="B26" s="136" t="s">
        <v>254</v>
      </c>
      <c r="C26" s="136"/>
      <c r="D26" s="136"/>
      <c r="E26" s="137"/>
      <c r="F26" s="8"/>
      <c r="G26" s="8"/>
      <c r="H26" s="8"/>
      <c r="I26" s="132" t="s">
        <v>7</v>
      </c>
    </row>
    <row r="27" spans="1:9" x14ac:dyDescent="0.2">
      <c r="A27" s="118" t="s">
        <v>209</v>
      </c>
      <c r="B27" s="126" t="s">
        <v>135</v>
      </c>
      <c r="C27" s="126" t="s">
        <v>135</v>
      </c>
      <c r="D27" s="126" t="s">
        <v>135</v>
      </c>
      <c r="E27" s="126" t="s">
        <v>135</v>
      </c>
      <c r="F27" s="126" t="s">
        <v>135</v>
      </c>
      <c r="G27" s="126" t="s">
        <v>135</v>
      </c>
      <c r="H27" s="126" t="s">
        <v>135</v>
      </c>
      <c r="I27" s="126" t="s">
        <v>135</v>
      </c>
    </row>
    <row r="28" spans="1:9" x14ac:dyDescent="0.2">
      <c r="A28" s="118" t="s">
        <v>25</v>
      </c>
      <c r="B28" s="8"/>
      <c r="C28" s="8"/>
      <c r="D28" s="8"/>
      <c r="E28" s="8"/>
      <c r="F28" s="8"/>
      <c r="G28" s="8"/>
      <c r="H28" s="8"/>
      <c r="I28" s="8"/>
    </row>
    <row r="29" spans="1:9" x14ac:dyDescent="0.2">
      <c r="A29" s="121" t="s">
        <v>210</v>
      </c>
      <c r="B29" s="134">
        <v>4694155</v>
      </c>
      <c r="C29" s="134"/>
      <c r="D29" s="134"/>
      <c r="E29" s="134"/>
      <c r="F29" s="8"/>
      <c r="G29" s="8"/>
      <c r="H29" s="8"/>
      <c r="I29" s="134">
        <f>SUM(B29:H29)</f>
        <v>4694155</v>
      </c>
    </row>
    <row r="30" spans="1:9" x14ac:dyDescent="0.2">
      <c r="A30" s="118" t="s">
        <v>97</v>
      </c>
      <c r="B30" s="8"/>
      <c r="C30" s="8"/>
      <c r="D30" s="8"/>
      <c r="E30" s="8"/>
      <c r="F30" s="8"/>
      <c r="G30" s="8"/>
      <c r="H30" s="8"/>
      <c r="I30" s="8">
        <f>SUM(B30:H30)</f>
        <v>0</v>
      </c>
    </row>
    <row r="31" spans="1:9" x14ac:dyDescent="0.2">
      <c r="A31" s="118" t="s">
        <v>98</v>
      </c>
      <c r="B31" s="8"/>
      <c r="C31" s="8"/>
      <c r="D31" s="8"/>
      <c r="E31" s="8"/>
      <c r="F31" s="8"/>
      <c r="G31" s="8"/>
      <c r="H31" s="8"/>
      <c r="I31" s="8">
        <f>SUM(B31:H31)</f>
        <v>0</v>
      </c>
    </row>
    <row r="32" spans="1:9" x14ac:dyDescent="0.2">
      <c r="A32" s="121" t="s">
        <v>164</v>
      </c>
      <c r="B32" s="134">
        <v>41243969</v>
      </c>
      <c r="C32" s="134"/>
      <c r="D32" s="134"/>
      <c r="E32" s="134"/>
      <c r="F32" s="8"/>
      <c r="G32" s="8"/>
      <c r="H32" s="8"/>
      <c r="I32" s="134">
        <f>SUM(B32:H32)</f>
        <v>41243969</v>
      </c>
    </row>
    <row r="33" spans="1:9" x14ac:dyDescent="0.2">
      <c r="A33" s="121" t="s">
        <v>211</v>
      </c>
      <c r="B33" s="8"/>
      <c r="C33" s="8"/>
      <c r="D33" s="8"/>
      <c r="E33" s="8"/>
      <c r="F33" s="8"/>
      <c r="G33" s="8"/>
      <c r="H33" s="8"/>
      <c r="I33" s="8"/>
    </row>
    <row r="34" spans="1:9" x14ac:dyDescent="0.2">
      <c r="A34" s="121" t="s">
        <v>212</v>
      </c>
      <c r="B34" s="126" t="s">
        <v>135</v>
      </c>
      <c r="C34" s="126" t="s">
        <v>135</v>
      </c>
      <c r="D34" s="126" t="s">
        <v>135</v>
      </c>
      <c r="E34" s="126" t="s">
        <v>135</v>
      </c>
      <c r="F34" s="126" t="s">
        <v>135</v>
      </c>
      <c r="G34" s="126" t="s">
        <v>135</v>
      </c>
      <c r="H34" s="126" t="s">
        <v>135</v>
      </c>
      <c r="I34" s="126" t="s">
        <v>135</v>
      </c>
    </row>
    <row r="35" spans="1:9" x14ac:dyDescent="0.2">
      <c r="A35" s="117" t="s">
        <v>213</v>
      </c>
      <c r="B35" s="134">
        <f>B32+B29</f>
        <v>45938124</v>
      </c>
      <c r="C35" s="134">
        <f>C32+C29</f>
        <v>0</v>
      </c>
      <c r="D35" s="134">
        <f>D32+D29</f>
        <v>0</v>
      </c>
      <c r="E35" s="134">
        <f>E32+E29</f>
        <v>0</v>
      </c>
      <c r="F35" s="8"/>
      <c r="G35" s="8"/>
      <c r="H35" s="8"/>
      <c r="I35" s="134">
        <f>I32+I29</f>
        <v>45938124</v>
      </c>
    </row>
  </sheetData>
  <mergeCells count="14">
    <mergeCell ref="A1:E1"/>
    <mergeCell ref="A4:E4"/>
    <mergeCell ref="A5:E5"/>
    <mergeCell ref="A6:E6"/>
    <mergeCell ref="A7:A8"/>
    <mergeCell ref="B7:B8"/>
    <mergeCell ref="C7:C8"/>
    <mergeCell ref="D7:D8"/>
    <mergeCell ref="E7:E8"/>
    <mergeCell ref="A20:I20"/>
    <mergeCell ref="A22:I22"/>
    <mergeCell ref="A23:I23"/>
    <mergeCell ref="A25:A26"/>
    <mergeCell ref="B25:I25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3:H41"/>
  <sheetViews>
    <sheetView topLeftCell="A22" zoomScale="135" workbookViewId="0">
      <selection activeCell="K41" sqref="K41"/>
    </sheetView>
  </sheetViews>
  <sheetFormatPr defaultRowHeight="12.75" x14ac:dyDescent="0.2"/>
  <cols>
    <col min="4" max="4" width="26.85546875" customWidth="1"/>
    <col min="5" max="7" width="12.28515625" customWidth="1"/>
    <col min="8" max="8" width="10" customWidth="1"/>
  </cols>
  <sheetData>
    <row r="3" spans="1:8" x14ac:dyDescent="0.2">
      <c r="A3" s="214" t="s">
        <v>217</v>
      </c>
      <c r="B3" s="214"/>
      <c r="C3" s="214"/>
      <c r="D3" s="214"/>
      <c r="E3" s="214"/>
      <c r="F3" s="214"/>
      <c r="G3" s="214"/>
      <c r="H3" s="214"/>
    </row>
    <row r="4" spans="1:8" x14ac:dyDescent="0.2">
      <c r="A4" s="262" t="s">
        <v>292</v>
      </c>
      <c r="B4" s="262"/>
      <c r="C4" s="262"/>
      <c r="D4" s="262"/>
      <c r="E4" s="262"/>
      <c r="F4" s="262"/>
      <c r="G4" s="262"/>
      <c r="H4" s="151"/>
    </row>
    <row r="5" spans="1:8" x14ac:dyDescent="0.2">
      <c r="A5" s="262" t="s">
        <v>16</v>
      </c>
      <c r="B5" s="262"/>
      <c r="C5" s="262"/>
      <c r="D5" s="262"/>
      <c r="E5" s="262"/>
      <c r="F5" s="262"/>
      <c r="G5" s="262"/>
      <c r="H5" s="151"/>
    </row>
    <row r="6" spans="1:8" ht="13.5" thickBot="1" x14ac:dyDescent="0.25">
      <c r="A6" s="271" t="s">
        <v>198</v>
      </c>
      <c r="B6" s="271"/>
      <c r="C6" s="271"/>
      <c r="D6" s="271"/>
      <c r="E6" s="271"/>
      <c r="F6" s="271"/>
      <c r="G6" s="271"/>
      <c r="H6" s="271"/>
    </row>
    <row r="7" spans="1:8" ht="12.75" customHeight="1" x14ac:dyDescent="0.2">
      <c r="A7" s="263" t="s">
        <v>0</v>
      </c>
      <c r="B7" s="264"/>
      <c r="C7" s="264"/>
      <c r="D7" s="264"/>
      <c r="E7" s="267" t="s">
        <v>182</v>
      </c>
      <c r="F7" s="268"/>
      <c r="G7" s="269"/>
      <c r="H7" s="260" t="s">
        <v>184</v>
      </c>
    </row>
    <row r="8" spans="1:8" ht="13.5" thickBot="1" x14ac:dyDescent="0.25">
      <c r="A8" s="265"/>
      <c r="B8" s="266"/>
      <c r="C8" s="266"/>
      <c r="D8" s="266"/>
      <c r="E8" s="152" t="s">
        <v>174</v>
      </c>
      <c r="F8" s="153" t="s">
        <v>175</v>
      </c>
      <c r="G8" s="154" t="s">
        <v>183</v>
      </c>
      <c r="H8" s="261"/>
    </row>
    <row r="9" spans="1:8" x14ac:dyDescent="0.2">
      <c r="A9" s="224" t="s">
        <v>46</v>
      </c>
      <c r="B9" s="224"/>
      <c r="C9" s="224"/>
      <c r="D9" s="270"/>
      <c r="E9" s="139">
        <v>12230218</v>
      </c>
      <c r="F9" s="144">
        <v>12332701</v>
      </c>
      <c r="G9" s="145">
        <v>12332701</v>
      </c>
      <c r="H9" s="70">
        <f>G9/F9</f>
        <v>1</v>
      </c>
    </row>
    <row r="10" spans="1:8" x14ac:dyDescent="0.2">
      <c r="A10" s="192" t="s">
        <v>47</v>
      </c>
      <c r="B10" s="192"/>
      <c r="C10" s="192"/>
      <c r="D10" s="198"/>
      <c r="E10" s="140">
        <v>0</v>
      </c>
      <c r="F10" s="146">
        <v>0</v>
      </c>
      <c r="G10" s="147">
        <v>0</v>
      </c>
      <c r="H10" s="70">
        <v>0</v>
      </c>
    </row>
    <row r="11" spans="1:8" ht="13.5" customHeight="1" x14ac:dyDescent="0.2">
      <c r="A11" s="193" t="s">
        <v>276</v>
      </c>
      <c r="B11" s="194"/>
      <c r="C11" s="194"/>
      <c r="D11" s="194"/>
      <c r="E11" s="140">
        <v>43370240</v>
      </c>
      <c r="F11" s="146">
        <v>50257974</v>
      </c>
      <c r="G11" s="147">
        <v>50057974</v>
      </c>
      <c r="H11" s="70">
        <f t="shared" ref="H11:H41" si="0">G11/F11</f>
        <v>0.99602053198563079</v>
      </c>
    </row>
    <row r="12" spans="1:8" ht="13.5" customHeight="1" x14ac:dyDescent="0.2">
      <c r="A12" s="193" t="s">
        <v>277</v>
      </c>
      <c r="B12" s="194"/>
      <c r="C12" s="194"/>
      <c r="D12" s="194"/>
      <c r="E12" s="140">
        <v>2280</v>
      </c>
      <c r="F12" s="146">
        <v>51300</v>
      </c>
      <c r="G12" s="147">
        <v>51300</v>
      </c>
      <c r="H12" s="70"/>
    </row>
    <row r="13" spans="1:8" x14ac:dyDescent="0.2">
      <c r="A13" s="198" t="s">
        <v>48</v>
      </c>
      <c r="B13" s="199"/>
      <c r="C13" s="199"/>
      <c r="D13" s="199"/>
      <c r="E13" s="140">
        <v>1800000</v>
      </c>
      <c r="F13" s="146">
        <v>2000000</v>
      </c>
      <c r="G13" s="147">
        <v>2000000</v>
      </c>
      <c r="H13" s="70">
        <f t="shared" si="0"/>
        <v>1</v>
      </c>
    </row>
    <row r="14" spans="1:8" x14ac:dyDescent="0.2">
      <c r="A14" s="198" t="s">
        <v>49</v>
      </c>
      <c r="B14" s="199"/>
      <c r="C14" s="199"/>
      <c r="D14" s="199"/>
      <c r="E14" s="141"/>
      <c r="F14" s="146">
        <v>427600</v>
      </c>
      <c r="G14" s="147">
        <v>427600</v>
      </c>
      <c r="H14" s="70">
        <v>1</v>
      </c>
    </row>
    <row r="15" spans="1:8" x14ac:dyDescent="0.2">
      <c r="A15" s="198" t="s">
        <v>50</v>
      </c>
      <c r="B15" s="199"/>
      <c r="C15" s="199"/>
      <c r="D15" s="199"/>
      <c r="E15" s="141"/>
      <c r="F15" s="146"/>
      <c r="G15" s="147"/>
      <c r="H15" s="70"/>
    </row>
    <row r="16" spans="1:8" ht="23.25" customHeight="1" x14ac:dyDescent="0.2">
      <c r="A16" s="193" t="s">
        <v>51</v>
      </c>
      <c r="B16" s="194"/>
      <c r="C16" s="194"/>
      <c r="D16" s="194"/>
      <c r="E16" s="141"/>
      <c r="F16" s="146"/>
      <c r="G16" s="147"/>
      <c r="H16" s="70"/>
    </row>
    <row r="17" spans="1:8" ht="23.25" customHeight="1" x14ac:dyDescent="0.2">
      <c r="A17" s="193" t="s">
        <v>52</v>
      </c>
      <c r="B17" s="194"/>
      <c r="C17" s="194"/>
      <c r="D17" s="194"/>
      <c r="E17" s="141"/>
      <c r="F17" s="146"/>
      <c r="G17" s="147"/>
      <c r="H17" s="70"/>
    </row>
    <row r="18" spans="1:8" ht="23.25" customHeight="1" x14ac:dyDescent="0.2">
      <c r="A18" s="193" t="s">
        <v>53</v>
      </c>
      <c r="B18" s="194"/>
      <c r="C18" s="194"/>
      <c r="D18" s="194"/>
      <c r="E18" s="141"/>
      <c r="F18" s="146"/>
      <c r="G18" s="147"/>
      <c r="H18" s="70"/>
    </row>
    <row r="19" spans="1:8" ht="12.75" customHeight="1" x14ac:dyDescent="0.2">
      <c r="A19" s="193" t="s">
        <v>54</v>
      </c>
      <c r="B19" s="194"/>
      <c r="C19" s="194"/>
      <c r="D19" s="194"/>
      <c r="E19" s="140">
        <v>3589000</v>
      </c>
      <c r="F19" s="146">
        <v>11465292</v>
      </c>
      <c r="G19" s="147">
        <v>15995964</v>
      </c>
      <c r="H19" s="70">
        <f t="shared" si="0"/>
        <v>1.3951641179308822</v>
      </c>
    </row>
    <row r="20" spans="1:8" ht="12.75" customHeight="1" x14ac:dyDescent="0.2">
      <c r="A20" s="180" t="s">
        <v>99</v>
      </c>
      <c r="B20" s="181"/>
      <c r="C20" s="181"/>
      <c r="D20" s="181"/>
      <c r="E20" s="140">
        <f>SUM(E9:E19)</f>
        <v>60991738</v>
      </c>
      <c r="F20" s="148">
        <f>SUM(F9:F19)</f>
        <v>76534867</v>
      </c>
      <c r="G20" s="149">
        <f>SUM(G9:G19)</f>
        <v>80865539</v>
      </c>
      <c r="H20" s="70">
        <f t="shared" si="0"/>
        <v>1.0565843016360112</v>
      </c>
    </row>
    <row r="21" spans="1:8" x14ac:dyDescent="0.2">
      <c r="A21" s="198"/>
      <c r="B21" s="199"/>
      <c r="C21" s="199"/>
      <c r="D21" s="199"/>
      <c r="E21" s="141"/>
      <c r="F21" s="146"/>
      <c r="G21" s="147"/>
      <c r="H21" s="70"/>
    </row>
    <row r="22" spans="1:8" x14ac:dyDescent="0.2">
      <c r="A22" s="226" t="s">
        <v>64</v>
      </c>
      <c r="B22" s="227"/>
      <c r="C22" s="227"/>
      <c r="D22" s="227"/>
      <c r="E22" s="140">
        <v>2050000</v>
      </c>
      <c r="F22" s="148">
        <v>2050000</v>
      </c>
      <c r="G22" s="149">
        <v>2033379</v>
      </c>
      <c r="H22" s="70">
        <f t="shared" si="0"/>
        <v>0.99189219512195126</v>
      </c>
    </row>
    <row r="23" spans="1:8" x14ac:dyDescent="0.2">
      <c r="A23" s="191"/>
      <c r="B23" s="191"/>
      <c r="C23" s="191"/>
      <c r="D23" s="183"/>
      <c r="E23" s="142"/>
      <c r="F23" s="148"/>
      <c r="G23" s="149"/>
      <c r="H23" s="70"/>
    </row>
    <row r="24" spans="1:8" x14ac:dyDescent="0.2">
      <c r="A24" s="225" t="s">
        <v>65</v>
      </c>
      <c r="B24" s="225"/>
      <c r="C24" s="225"/>
      <c r="D24" s="259"/>
      <c r="E24" s="141"/>
      <c r="F24" s="146"/>
      <c r="G24" s="147"/>
      <c r="H24" s="70"/>
    </row>
    <row r="25" spans="1:8" x14ac:dyDescent="0.2">
      <c r="A25" s="196" t="s">
        <v>66</v>
      </c>
      <c r="B25" s="196"/>
      <c r="C25" s="196"/>
      <c r="D25" s="193"/>
      <c r="E25" s="140">
        <v>950000</v>
      </c>
      <c r="F25" s="146">
        <v>950000</v>
      </c>
      <c r="G25" s="147">
        <v>905800</v>
      </c>
      <c r="H25" s="70">
        <f t="shared" si="0"/>
        <v>0.95347368421052636</v>
      </c>
    </row>
    <row r="26" spans="1:8" x14ac:dyDescent="0.2">
      <c r="A26" s="192" t="s">
        <v>67</v>
      </c>
      <c r="B26" s="192"/>
      <c r="C26" s="192"/>
      <c r="D26" s="198"/>
      <c r="E26" s="143">
        <v>975000</v>
      </c>
      <c r="F26" s="148">
        <v>975000</v>
      </c>
      <c r="G26" s="149">
        <v>0</v>
      </c>
      <c r="H26" s="70">
        <f t="shared" si="0"/>
        <v>0</v>
      </c>
    </row>
    <row r="27" spans="1:8" x14ac:dyDescent="0.2">
      <c r="A27" s="225" t="s">
        <v>170</v>
      </c>
      <c r="B27" s="225"/>
      <c r="C27" s="225"/>
      <c r="D27" s="259"/>
      <c r="E27" s="142"/>
      <c r="F27" s="146"/>
      <c r="G27" s="147"/>
      <c r="H27" s="70"/>
    </row>
    <row r="28" spans="1:8" x14ac:dyDescent="0.2">
      <c r="A28" s="225" t="s">
        <v>169</v>
      </c>
      <c r="B28" s="225"/>
      <c r="C28" s="225"/>
      <c r="D28" s="259"/>
      <c r="E28" s="140"/>
      <c r="F28" s="146"/>
      <c r="G28" s="147"/>
      <c r="H28" s="70"/>
    </row>
    <row r="29" spans="1:8" x14ac:dyDescent="0.2">
      <c r="A29" s="192" t="s">
        <v>68</v>
      </c>
      <c r="B29" s="192"/>
      <c r="C29" s="192"/>
      <c r="D29" s="198"/>
      <c r="E29" s="140"/>
      <c r="F29" s="146"/>
      <c r="G29" s="147"/>
      <c r="H29" s="70"/>
    </row>
    <row r="30" spans="1:8" x14ac:dyDescent="0.2">
      <c r="A30" s="198" t="s">
        <v>69</v>
      </c>
      <c r="B30" s="199"/>
      <c r="C30" s="199"/>
      <c r="D30" s="199"/>
      <c r="E30" s="141"/>
      <c r="F30" s="146"/>
      <c r="G30" s="147"/>
      <c r="H30" s="70"/>
    </row>
    <row r="31" spans="1:8" x14ac:dyDescent="0.2">
      <c r="A31" s="192" t="s">
        <v>70</v>
      </c>
      <c r="B31" s="192"/>
      <c r="C31" s="192"/>
      <c r="D31" s="198"/>
      <c r="E31" s="140">
        <v>0</v>
      </c>
      <c r="F31" s="146">
        <v>0</v>
      </c>
      <c r="G31" s="147">
        <v>70475</v>
      </c>
      <c r="H31" s="70">
        <v>0</v>
      </c>
    </row>
    <row r="32" spans="1:8" x14ac:dyDescent="0.2">
      <c r="A32" s="192" t="s">
        <v>71</v>
      </c>
      <c r="B32" s="191"/>
      <c r="C32" s="191"/>
      <c r="D32" s="183"/>
      <c r="E32" s="142"/>
      <c r="F32" s="148"/>
      <c r="G32" s="149"/>
      <c r="H32" s="70"/>
    </row>
    <row r="33" spans="1:8" x14ac:dyDescent="0.2">
      <c r="A33" s="198" t="s">
        <v>72</v>
      </c>
      <c r="B33" s="199"/>
      <c r="C33" s="199"/>
      <c r="D33" s="199"/>
      <c r="E33" s="142"/>
      <c r="F33" s="148"/>
      <c r="G33" s="149">
        <v>801679</v>
      </c>
      <c r="H33" s="70"/>
    </row>
    <row r="34" spans="1:8" x14ac:dyDescent="0.2">
      <c r="A34" s="191" t="s">
        <v>73</v>
      </c>
      <c r="B34" s="191"/>
      <c r="C34" s="191"/>
      <c r="D34" s="183"/>
      <c r="E34" s="143">
        <f>SUM(E25:E33)</f>
        <v>1925000</v>
      </c>
      <c r="F34" s="148">
        <f t="shared" ref="F34:G34" si="1">SUM(F24:F33)</f>
        <v>1925000</v>
      </c>
      <c r="G34" s="150">
        <f t="shared" si="1"/>
        <v>1777954</v>
      </c>
      <c r="H34" s="70">
        <f t="shared" si="0"/>
        <v>0.92361246753246751</v>
      </c>
    </row>
    <row r="35" spans="1:8" x14ac:dyDescent="0.2">
      <c r="A35" s="213"/>
      <c r="B35" s="213"/>
      <c r="C35" s="213"/>
      <c r="D35" s="272"/>
      <c r="E35" s="139"/>
      <c r="F35" s="146"/>
      <c r="G35" s="147"/>
      <c r="H35" s="70"/>
    </row>
    <row r="36" spans="1:8" ht="23.25" customHeight="1" x14ac:dyDescent="0.2">
      <c r="A36" s="196" t="s">
        <v>74</v>
      </c>
      <c r="B36" s="196"/>
      <c r="C36" s="196"/>
      <c r="D36" s="193"/>
      <c r="E36" s="141"/>
      <c r="F36" s="146"/>
      <c r="G36" s="147"/>
      <c r="H36" s="70"/>
    </row>
    <row r="37" spans="1:8" ht="23.25" customHeight="1" x14ac:dyDescent="0.2">
      <c r="A37" s="196" t="s">
        <v>75</v>
      </c>
      <c r="B37" s="196"/>
      <c r="C37" s="196"/>
      <c r="D37" s="193"/>
      <c r="E37" s="141"/>
      <c r="F37" s="146"/>
      <c r="G37" s="147"/>
      <c r="H37" s="70"/>
    </row>
    <row r="38" spans="1:8" x14ac:dyDescent="0.2">
      <c r="A38" s="192" t="s">
        <v>294</v>
      </c>
      <c r="B38" s="192"/>
      <c r="C38" s="192"/>
      <c r="D38" s="198"/>
      <c r="E38" s="141"/>
      <c r="F38" s="146"/>
      <c r="G38" s="147">
        <v>200000</v>
      </c>
      <c r="H38" s="70">
        <v>0</v>
      </c>
    </row>
    <row r="39" spans="1:8" x14ac:dyDescent="0.2">
      <c r="A39" s="191" t="s">
        <v>76</v>
      </c>
      <c r="B39" s="191"/>
      <c r="C39" s="191"/>
      <c r="D39" s="183"/>
      <c r="E39" s="141"/>
      <c r="F39" s="146"/>
      <c r="G39" s="149">
        <v>200000</v>
      </c>
      <c r="H39" s="70">
        <v>0</v>
      </c>
    </row>
    <row r="40" spans="1:8" x14ac:dyDescent="0.2">
      <c r="A40" s="191"/>
      <c r="B40" s="191"/>
      <c r="C40" s="191"/>
      <c r="D40" s="183"/>
      <c r="E40" s="141"/>
      <c r="F40" s="146"/>
      <c r="G40" s="147"/>
      <c r="H40" s="70"/>
    </row>
    <row r="41" spans="1:8" x14ac:dyDescent="0.2">
      <c r="A41" s="191" t="s">
        <v>158</v>
      </c>
      <c r="B41" s="191"/>
      <c r="C41" s="191"/>
      <c r="D41" s="183"/>
      <c r="E41" s="143">
        <f>E34+E22+E20</f>
        <v>64966738</v>
      </c>
      <c r="F41" s="148">
        <f t="shared" ref="F41:G41" si="2">F39+F34+F22+F20</f>
        <v>80509867</v>
      </c>
      <c r="G41" s="150">
        <f t="shared" si="2"/>
        <v>84876872</v>
      </c>
      <c r="H41" s="70">
        <f t="shared" si="0"/>
        <v>1.0542418608144017</v>
      </c>
    </row>
  </sheetData>
  <mergeCells count="40">
    <mergeCell ref="A41:D41"/>
    <mergeCell ref="A32:D32"/>
    <mergeCell ref="A35:D35"/>
    <mergeCell ref="A36:D36"/>
    <mergeCell ref="A37:D37"/>
    <mergeCell ref="A38:D38"/>
    <mergeCell ref="A34:D34"/>
    <mergeCell ref="A33:D33"/>
    <mergeCell ref="A39:D39"/>
    <mergeCell ref="A40:D40"/>
    <mergeCell ref="A3:H3"/>
    <mergeCell ref="A26:D26"/>
    <mergeCell ref="A23:D23"/>
    <mergeCell ref="A24:D24"/>
    <mergeCell ref="A25:D25"/>
    <mergeCell ref="A4:G4"/>
    <mergeCell ref="A5:G5"/>
    <mergeCell ref="A7:D8"/>
    <mergeCell ref="A16:D16"/>
    <mergeCell ref="A18:D18"/>
    <mergeCell ref="E7:G7"/>
    <mergeCell ref="A9:D9"/>
    <mergeCell ref="A6:H6"/>
    <mergeCell ref="A12:D12"/>
    <mergeCell ref="A28:D28"/>
    <mergeCell ref="H7:H8"/>
    <mergeCell ref="A10:D10"/>
    <mergeCell ref="A21:D21"/>
    <mergeCell ref="A31:D31"/>
    <mergeCell ref="A11:D11"/>
    <mergeCell ref="A20:D20"/>
    <mergeCell ref="A30:D30"/>
    <mergeCell ref="A27:D27"/>
    <mergeCell ref="A29:D29"/>
    <mergeCell ref="A19:D19"/>
    <mergeCell ref="A17:D17"/>
    <mergeCell ref="A13:D13"/>
    <mergeCell ref="A14:D14"/>
    <mergeCell ref="A15:D15"/>
    <mergeCell ref="A22:D22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3"/>
  <sheetViews>
    <sheetView topLeftCell="A13" workbookViewId="0">
      <selection activeCell="G17" sqref="G17"/>
    </sheetView>
  </sheetViews>
  <sheetFormatPr defaultRowHeight="12.75" x14ac:dyDescent="0.2"/>
  <cols>
    <col min="1" max="2" width="9.28515625" customWidth="1"/>
    <col min="4" max="4" width="16.5703125" customWidth="1"/>
    <col min="5" max="8" width="12" customWidth="1"/>
    <col min="258" max="259" width="9.28515625" customWidth="1"/>
    <col min="261" max="261" width="16.85546875" customWidth="1"/>
    <col min="262" max="262" width="14.140625" customWidth="1"/>
    <col min="263" max="263" width="13.28515625" customWidth="1"/>
    <col min="264" max="264" width="13.5703125" customWidth="1"/>
    <col min="514" max="515" width="9.28515625" customWidth="1"/>
    <col min="517" max="517" width="16.85546875" customWidth="1"/>
    <col min="518" max="518" width="14.140625" customWidth="1"/>
    <col min="519" max="519" width="13.28515625" customWidth="1"/>
    <col min="520" max="520" width="13.5703125" customWidth="1"/>
    <col min="770" max="771" width="9.28515625" customWidth="1"/>
    <col min="773" max="773" width="16.85546875" customWidth="1"/>
    <col min="774" max="774" width="14.140625" customWidth="1"/>
    <col min="775" max="775" width="13.28515625" customWidth="1"/>
    <col min="776" max="776" width="13.5703125" customWidth="1"/>
    <col min="1026" max="1027" width="9.28515625" customWidth="1"/>
    <col min="1029" max="1029" width="16.85546875" customWidth="1"/>
    <col min="1030" max="1030" width="14.140625" customWidth="1"/>
    <col min="1031" max="1031" width="13.28515625" customWidth="1"/>
    <col min="1032" max="1032" width="13.5703125" customWidth="1"/>
    <col min="1282" max="1283" width="9.28515625" customWidth="1"/>
    <col min="1285" max="1285" width="16.85546875" customWidth="1"/>
    <col min="1286" max="1286" width="14.140625" customWidth="1"/>
    <col min="1287" max="1287" width="13.28515625" customWidth="1"/>
    <col min="1288" max="1288" width="13.5703125" customWidth="1"/>
    <col min="1538" max="1539" width="9.28515625" customWidth="1"/>
    <col min="1541" max="1541" width="16.85546875" customWidth="1"/>
    <col min="1542" max="1542" width="14.140625" customWidth="1"/>
    <col min="1543" max="1543" width="13.28515625" customWidth="1"/>
    <col min="1544" max="1544" width="13.5703125" customWidth="1"/>
    <col min="1794" max="1795" width="9.28515625" customWidth="1"/>
    <col min="1797" max="1797" width="16.85546875" customWidth="1"/>
    <col min="1798" max="1798" width="14.140625" customWidth="1"/>
    <col min="1799" max="1799" width="13.28515625" customWidth="1"/>
    <col min="1800" max="1800" width="13.5703125" customWidth="1"/>
    <col min="2050" max="2051" width="9.28515625" customWidth="1"/>
    <col min="2053" max="2053" width="16.85546875" customWidth="1"/>
    <col min="2054" max="2054" width="14.140625" customWidth="1"/>
    <col min="2055" max="2055" width="13.28515625" customWidth="1"/>
    <col min="2056" max="2056" width="13.5703125" customWidth="1"/>
    <col min="2306" max="2307" width="9.28515625" customWidth="1"/>
    <col min="2309" max="2309" width="16.85546875" customWidth="1"/>
    <col min="2310" max="2310" width="14.140625" customWidth="1"/>
    <col min="2311" max="2311" width="13.28515625" customWidth="1"/>
    <col min="2312" max="2312" width="13.5703125" customWidth="1"/>
    <col min="2562" max="2563" width="9.28515625" customWidth="1"/>
    <col min="2565" max="2565" width="16.85546875" customWidth="1"/>
    <col min="2566" max="2566" width="14.140625" customWidth="1"/>
    <col min="2567" max="2567" width="13.28515625" customWidth="1"/>
    <col min="2568" max="2568" width="13.5703125" customWidth="1"/>
    <col min="2818" max="2819" width="9.28515625" customWidth="1"/>
    <col min="2821" max="2821" width="16.85546875" customWidth="1"/>
    <col min="2822" max="2822" width="14.140625" customWidth="1"/>
    <col min="2823" max="2823" width="13.28515625" customWidth="1"/>
    <col min="2824" max="2824" width="13.5703125" customWidth="1"/>
    <col min="3074" max="3075" width="9.28515625" customWidth="1"/>
    <col min="3077" max="3077" width="16.85546875" customWidth="1"/>
    <col min="3078" max="3078" width="14.140625" customWidth="1"/>
    <col min="3079" max="3079" width="13.28515625" customWidth="1"/>
    <col min="3080" max="3080" width="13.5703125" customWidth="1"/>
    <col min="3330" max="3331" width="9.28515625" customWidth="1"/>
    <col min="3333" max="3333" width="16.85546875" customWidth="1"/>
    <col min="3334" max="3334" width="14.140625" customWidth="1"/>
    <col min="3335" max="3335" width="13.28515625" customWidth="1"/>
    <col min="3336" max="3336" width="13.5703125" customWidth="1"/>
    <col min="3586" max="3587" width="9.28515625" customWidth="1"/>
    <col min="3589" max="3589" width="16.85546875" customWidth="1"/>
    <col min="3590" max="3590" width="14.140625" customWidth="1"/>
    <col min="3591" max="3591" width="13.28515625" customWidth="1"/>
    <col min="3592" max="3592" width="13.5703125" customWidth="1"/>
    <col min="3842" max="3843" width="9.28515625" customWidth="1"/>
    <col min="3845" max="3845" width="16.85546875" customWidth="1"/>
    <col min="3846" max="3846" width="14.140625" customWidth="1"/>
    <col min="3847" max="3847" width="13.28515625" customWidth="1"/>
    <col min="3848" max="3848" width="13.5703125" customWidth="1"/>
    <col min="4098" max="4099" width="9.28515625" customWidth="1"/>
    <col min="4101" max="4101" width="16.85546875" customWidth="1"/>
    <col min="4102" max="4102" width="14.140625" customWidth="1"/>
    <col min="4103" max="4103" width="13.28515625" customWidth="1"/>
    <col min="4104" max="4104" width="13.5703125" customWidth="1"/>
    <col min="4354" max="4355" width="9.28515625" customWidth="1"/>
    <col min="4357" max="4357" width="16.85546875" customWidth="1"/>
    <col min="4358" max="4358" width="14.140625" customWidth="1"/>
    <col min="4359" max="4359" width="13.28515625" customWidth="1"/>
    <col min="4360" max="4360" width="13.5703125" customWidth="1"/>
    <col min="4610" max="4611" width="9.28515625" customWidth="1"/>
    <col min="4613" max="4613" width="16.85546875" customWidth="1"/>
    <col min="4614" max="4614" width="14.140625" customWidth="1"/>
    <col min="4615" max="4615" width="13.28515625" customWidth="1"/>
    <col min="4616" max="4616" width="13.5703125" customWidth="1"/>
    <col min="4866" max="4867" width="9.28515625" customWidth="1"/>
    <col min="4869" max="4869" width="16.85546875" customWidth="1"/>
    <col min="4870" max="4870" width="14.140625" customWidth="1"/>
    <col min="4871" max="4871" width="13.28515625" customWidth="1"/>
    <col min="4872" max="4872" width="13.5703125" customWidth="1"/>
    <col min="5122" max="5123" width="9.28515625" customWidth="1"/>
    <col min="5125" max="5125" width="16.85546875" customWidth="1"/>
    <col min="5126" max="5126" width="14.140625" customWidth="1"/>
    <col min="5127" max="5127" width="13.28515625" customWidth="1"/>
    <col min="5128" max="5128" width="13.5703125" customWidth="1"/>
    <col min="5378" max="5379" width="9.28515625" customWidth="1"/>
    <col min="5381" max="5381" width="16.85546875" customWidth="1"/>
    <col min="5382" max="5382" width="14.140625" customWidth="1"/>
    <col min="5383" max="5383" width="13.28515625" customWidth="1"/>
    <col min="5384" max="5384" width="13.5703125" customWidth="1"/>
    <col min="5634" max="5635" width="9.28515625" customWidth="1"/>
    <col min="5637" max="5637" width="16.85546875" customWidth="1"/>
    <col min="5638" max="5638" width="14.140625" customWidth="1"/>
    <col min="5639" max="5639" width="13.28515625" customWidth="1"/>
    <col min="5640" max="5640" width="13.5703125" customWidth="1"/>
    <col min="5890" max="5891" width="9.28515625" customWidth="1"/>
    <col min="5893" max="5893" width="16.85546875" customWidth="1"/>
    <col min="5894" max="5894" width="14.140625" customWidth="1"/>
    <col min="5895" max="5895" width="13.28515625" customWidth="1"/>
    <col min="5896" max="5896" width="13.5703125" customWidth="1"/>
    <col min="6146" max="6147" width="9.28515625" customWidth="1"/>
    <col min="6149" max="6149" width="16.85546875" customWidth="1"/>
    <col min="6150" max="6150" width="14.140625" customWidth="1"/>
    <col min="6151" max="6151" width="13.28515625" customWidth="1"/>
    <col min="6152" max="6152" width="13.5703125" customWidth="1"/>
    <col min="6402" max="6403" width="9.28515625" customWidth="1"/>
    <col min="6405" max="6405" width="16.85546875" customWidth="1"/>
    <col min="6406" max="6406" width="14.140625" customWidth="1"/>
    <col min="6407" max="6407" width="13.28515625" customWidth="1"/>
    <col min="6408" max="6408" width="13.5703125" customWidth="1"/>
    <col min="6658" max="6659" width="9.28515625" customWidth="1"/>
    <col min="6661" max="6661" width="16.85546875" customWidth="1"/>
    <col min="6662" max="6662" width="14.140625" customWidth="1"/>
    <col min="6663" max="6663" width="13.28515625" customWidth="1"/>
    <col min="6664" max="6664" width="13.5703125" customWidth="1"/>
    <col min="6914" max="6915" width="9.28515625" customWidth="1"/>
    <col min="6917" max="6917" width="16.85546875" customWidth="1"/>
    <col min="6918" max="6918" width="14.140625" customWidth="1"/>
    <col min="6919" max="6919" width="13.28515625" customWidth="1"/>
    <col min="6920" max="6920" width="13.5703125" customWidth="1"/>
    <col min="7170" max="7171" width="9.28515625" customWidth="1"/>
    <col min="7173" max="7173" width="16.85546875" customWidth="1"/>
    <col min="7174" max="7174" width="14.140625" customWidth="1"/>
    <col min="7175" max="7175" width="13.28515625" customWidth="1"/>
    <col min="7176" max="7176" width="13.5703125" customWidth="1"/>
    <col min="7426" max="7427" width="9.28515625" customWidth="1"/>
    <col min="7429" max="7429" width="16.85546875" customWidth="1"/>
    <col min="7430" max="7430" width="14.140625" customWidth="1"/>
    <col min="7431" max="7431" width="13.28515625" customWidth="1"/>
    <col min="7432" max="7432" width="13.5703125" customWidth="1"/>
    <col min="7682" max="7683" width="9.28515625" customWidth="1"/>
    <col min="7685" max="7685" width="16.85546875" customWidth="1"/>
    <col min="7686" max="7686" width="14.140625" customWidth="1"/>
    <col min="7687" max="7687" width="13.28515625" customWidth="1"/>
    <col min="7688" max="7688" width="13.5703125" customWidth="1"/>
    <col min="7938" max="7939" width="9.28515625" customWidth="1"/>
    <col min="7941" max="7941" width="16.85546875" customWidth="1"/>
    <col min="7942" max="7942" width="14.140625" customWidth="1"/>
    <col min="7943" max="7943" width="13.28515625" customWidth="1"/>
    <col min="7944" max="7944" width="13.5703125" customWidth="1"/>
    <col min="8194" max="8195" width="9.28515625" customWidth="1"/>
    <col min="8197" max="8197" width="16.85546875" customWidth="1"/>
    <col min="8198" max="8198" width="14.140625" customWidth="1"/>
    <col min="8199" max="8199" width="13.28515625" customWidth="1"/>
    <col min="8200" max="8200" width="13.5703125" customWidth="1"/>
    <col min="8450" max="8451" width="9.28515625" customWidth="1"/>
    <col min="8453" max="8453" width="16.85546875" customWidth="1"/>
    <col min="8454" max="8454" width="14.140625" customWidth="1"/>
    <col min="8455" max="8455" width="13.28515625" customWidth="1"/>
    <col min="8456" max="8456" width="13.5703125" customWidth="1"/>
    <col min="8706" max="8707" width="9.28515625" customWidth="1"/>
    <col min="8709" max="8709" width="16.85546875" customWidth="1"/>
    <col min="8710" max="8710" width="14.140625" customWidth="1"/>
    <col min="8711" max="8711" width="13.28515625" customWidth="1"/>
    <col min="8712" max="8712" width="13.5703125" customWidth="1"/>
    <col min="8962" max="8963" width="9.28515625" customWidth="1"/>
    <col min="8965" max="8965" width="16.85546875" customWidth="1"/>
    <col min="8966" max="8966" width="14.140625" customWidth="1"/>
    <col min="8967" max="8967" width="13.28515625" customWidth="1"/>
    <col min="8968" max="8968" width="13.5703125" customWidth="1"/>
    <col min="9218" max="9219" width="9.28515625" customWidth="1"/>
    <col min="9221" max="9221" width="16.85546875" customWidth="1"/>
    <col min="9222" max="9222" width="14.140625" customWidth="1"/>
    <col min="9223" max="9223" width="13.28515625" customWidth="1"/>
    <col min="9224" max="9224" width="13.5703125" customWidth="1"/>
    <col min="9474" max="9475" width="9.28515625" customWidth="1"/>
    <col min="9477" max="9477" width="16.85546875" customWidth="1"/>
    <col min="9478" max="9478" width="14.140625" customWidth="1"/>
    <col min="9479" max="9479" width="13.28515625" customWidth="1"/>
    <col min="9480" max="9480" width="13.5703125" customWidth="1"/>
    <col min="9730" max="9731" width="9.28515625" customWidth="1"/>
    <col min="9733" max="9733" width="16.85546875" customWidth="1"/>
    <col min="9734" max="9734" width="14.140625" customWidth="1"/>
    <col min="9735" max="9735" width="13.28515625" customWidth="1"/>
    <col min="9736" max="9736" width="13.5703125" customWidth="1"/>
    <col min="9986" max="9987" width="9.28515625" customWidth="1"/>
    <col min="9989" max="9989" width="16.85546875" customWidth="1"/>
    <col min="9990" max="9990" width="14.140625" customWidth="1"/>
    <col min="9991" max="9991" width="13.28515625" customWidth="1"/>
    <col min="9992" max="9992" width="13.5703125" customWidth="1"/>
    <col min="10242" max="10243" width="9.28515625" customWidth="1"/>
    <col min="10245" max="10245" width="16.85546875" customWidth="1"/>
    <col min="10246" max="10246" width="14.140625" customWidth="1"/>
    <col min="10247" max="10247" width="13.28515625" customWidth="1"/>
    <col min="10248" max="10248" width="13.5703125" customWidth="1"/>
    <col min="10498" max="10499" width="9.28515625" customWidth="1"/>
    <col min="10501" max="10501" width="16.85546875" customWidth="1"/>
    <col min="10502" max="10502" width="14.140625" customWidth="1"/>
    <col min="10503" max="10503" width="13.28515625" customWidth="1"/>
    <col min="10504" max="10504" width="13.5703125" customWidth="1"/>
    <col min="10754" max="10755" width="9.28515625" customWidth="1"/>
    <col min="10757" max="10757" width="16.85546875" customWidth="1"/>
    <col min="10758" max="10758" width="14.140625" customWidth="1"/>
    <col min="10759" max="10759" width="13.28515625" customWidth="1"/>
    <col min="10760" max="10760" width="13.5703125" customWidth="1"/>
    <col min="11010" max="11011" width="9.28515625" customWidth="1"/>
    <col min="11013" max="11013" width="16.85546875" customWidth="1"/>
    <col min="11014" max="11014" width="14.140625" customWidth="1"/>
    <col min="11015" max="11015" width="13.28515625" customWidth="1"/>
    <col min="11016" max="11016" width="13.5703125" customWidth="1"/>
    <col min="11266" max="11267" width="9.28515625" customWidth="1"/>
    <col min="11269" max="11269" width="16.85546875" customWidth="1"/>
    <col min="11270" max="11270" width="14.140625" customWidth="1"/>
    <col min="11271" max="11271" width="13.28515625" customWidth="1"/>
    <col min="11272" max="11272" width="13.5703125" customWidth="1"/>
    <col min="11522" max="11523" width="9.28515625" customWidth="1"/>
    <col min="11525" max="11525" width="16.85546875" customWidth="1"/>
    <col min="11526" max="11526" width="14.140625" customWidth="1"/>
    <col min="11527" max="11527" width="13.28515625" customWidth="1"/>
    <col min="11528" max="11528" width="13.5703125" customWidth="1"/>
    <col min="11778" max="11779" width="9.28515625" customWidth="1"/>
    <col min="11781" max="11781" width="16.85546875" customWidth="1"/>
    <col min="11782" max="11782" width="14.140625" customWidth="1"/>
    <col min="11783" max="11783" width="13.28515625" customWidth="1"/>
    <col min="11784" max="11784" width="13.5703125" customWidth="1"/>
    <col min="12034" max="12035" width="9.28515625" customWidth="1"/>
    <col min="12037" max="12037" width="16.85546875" customWidth="1"/>
    <col min="12038" max="12038" width="14.140625" customWidth="1"/>
    <col min="12039" max="12039" width="13.28515625" customWidth="1"/>
    <col min="12040" max="12040" width="13.5703125" customWidth="1"/>
    <col min="12290" max="12291" width="9.28515625" customWidth="1"/>
    <col min="12293" max="12293" width="16.85546875" customWidth="1"/>
    <col min="12294" max="12294" width="14.140625" customWidth="1"/>
    <col min="12295" max="12295" width="13.28515625" customWidth="1"/>
    <col min="12296" max="12296" width="13.5703125" customWidth="1"/>
    <col min="12546" max="12547" width="9.28515625" customWidth="1"/>
    <col min="12549" max="12549" width="16.85546875" customWidth="1"/>
    <col min="12550" max="12550" width="14.140625" customWidth="1"/>
    <col min="12551" max="12551" width="13.28515625" customWidth="1"/>
    <col min="12552" max="12552" width="13.5703125" customWidth="1"/>
    <col min="12802" max="12803" width="9.28515625" customWidth="1"/>
    <col min="12805" max="12805" width="16.85546875" customWidth="1"/>
    <col min="12806" max="12806" width="14.140625" customWidth="1"/>
    <col min="12807" max="12807" width="13.28515625" customWidth="1"/>
    <col min="12808" max="12808" width="13.5703125" customWidth="1"/>
    <col min="13058" max="13059" width="9.28515625" customWidth="1"/>
    <col min="13061" max="13061" width="16.85546875" customWidth="1"/>
    <col min="13062" max="13062" width="14.140625" customWidth="1"/>
    <col min="13063" max="13063" width="13.28515625" customWidth="1"/>
    <col min="13064" max="13064" width="13.5703125" customWidth="1"/>
    <col min="13314" max="13315" width="9.28515625" customWidth="1"/>
    <col min="13317" max="13317" width="16.85546875" customWidth="1"/>
    <col min="13318" max="13318" width="14.140625" customWidth="1"/>
    <col min="13319" max="13319" width="13.28515625" customWidth="1"/>
    <col min="13320" max="13320" width="13.5703125" customWidth="1"/>
    <col min="13570" max="13571" width="9.28515625" customWidth="1"/>
    <col min="13573" max="13573" width="16.85546875" customWidth="1"/>
    <col min="13574" max="13574" width="14.140625" customWidth="1"/>
    <col min="13575" max="13575" width="13.28515625" customWidth="1"/>
    <col min="13576" max="13576" width="13.5703125" customWidth="1"/>
    <col min="13826" max="13827" width="9.28515625" customWidth="1"/>
    <col min="13829" max="13829" width="16.85546875" customWidth="1"/>
    <col min="13830" max="13830" width="14.140625" customWidth="1"/>
    <col min="13831" max="13831" width="13.28515625" customWidth="1"/>
    <col min="13832" max="13832" width="13.5703125" customWidth="1"/>
    <col min="14082" max="14083" width="9.28515625" customWidth="1"/>
    <col min="14085" max="14085" width="16.85546875" customWidth="1"/>
    <col min="14086" max="14086" width="14.140625" customWidth="1"/>
    <col min="14087" max="14087" width="13.28515625" customWidth="1"/>
    <col min="14088" max="14088" width="13.5703125" customWidth="1"/>
    <col min="14338" max="14339" width="9.28515625" customWidth="1"/>
    <col min="14341" max="14341" width="16.85546875" customWidth="1"/>
    <col min="14342" max="14342" width="14.140625" customWidth="1"/>
    <col min="14343" max="14343" width="13.28515625" customWidth="1"/>
    <col min="14344" max="14344" width="13.5703125" customWidth="1"/>
    <col min="14594" max="14595" width="9.28515625" customWidth="1"/>
    <col min="14597" max="14597" width="16.85546875" customWidth="1"/>
    <col min="14598" max="14598" width="14.140625" customWidth="1"/>
    <col min="14599" max="14599" width="13.28515625" customWidth="1"/>
    <col min="14600" max="14600" width="13.5703125" customWidth="1"/>
    <col min="14850" max="14851" width="9.28515625" customWidth="1"/>
    <col min="14853" max="14853" width="16.85546875" customWidth="1"/>
    <col min="14854" max="14854" width="14.140625" customWidth="1"/>
    <col min="14855" max="14855" width="13.28515625" customWidth="1"/>
    <col min="14856" max="14856" width="13.5703125" customWidth="1"/>
    <col min="15106" max="15107" width="9.28515625" customWidth="1"/>
    <col min="15109" max="15109" width="16.85546875" customWidth="1"/>
    <col min="15110" max="15110" width="14.140625" customWidth="1"/>
    <col min="15111" max="15111" width="13.28515625" customWidth="1"/>
    <col min="15112" max="15112" width="13.5703125" customWidth="1"/>
    <col min="15362" max="15363" width="9.28515625" customWidth="1"/>
    <col min="15365" max="15365" width="16.85546875" customWidth="1"/>
    <col min="15366" max="15366" width="14.140625" customWidth="1"/>
    <col min="15367" max="15367" width="13.28515625" customWidth="1"/>
    <col min="15368" max="15368" width="13.5703125" customWidth="1"/>
    <col min="15618" max="15619" width="9.28515625" customWidth="1"/>
    <col min="15621" max="15621" width="16.85546875" customWidth="1"/>
    <col min="15622" max="15622" width="14.140625" customWidth="1"/>
    <col min="15623" max="15623" width="13.28515625" customWidth="1"/>
    <col min="15624" max="15624" width="13.5703125" customWidth="1"/>
    <col min="15874" max="15875" width="9.28515625" customWidth="1"/>
    <col min="15877" max="15877" width="16.85546875" customWidth="1"/>
    <col min="15878" max="15878" width="14.140625" customWidth="1"/>
    <col min="15879" max="15879" width="13.28515625" customWidth="1"/>
    <col min="15880" max="15880" width="13.5703125" customWidth="1"/>
    <col min="16130" max="16131" width="9.28515625" customWidth="1"/>
    <col min="16133" max="16133" width="16.85546875" customWidth="1"/>
    <col min="16134" max="16134" width="14.140625" customWidth="1"/>
    <col min="16135" max="16135" width="13.28515625" customWidth="1"/>
    <col min="16136" max="16136" width="13.5703125" customWidth="1"/>
  </cols>
  <sheetData>
    <row r="1" spans="1:8" x14ac:dyDescent="0.2">
      <c r="A1" s="231" t="s">
        <v>218</v>
      </c>
      <c r="B1" s="231"/>
      <c r="C1" s="231"/>
      <c r="D1" s="231"/>
      <c r="E1" s="231"/>
      <c r="F1" s="231"/>
      <c r="G1" s="231"/>
      <c r="H1" s="231"/>
    </row>
    <row r="2" spans="1:8" x14ac:dyDescent="0.2">
      <c r="A2" s="246"/>
      <c r="B2" s="246"/>
      <c r="C2" s="246"/>
      <c r="D2" s="246"/>
      <c r="E2" s="246"/>
      <c r="F2" s="246"/>
      <c r="G2" s="246"/>
      <c r="H2" s="246"/>
    </row>
    <row r="3" spans="1:8" x14ac:dyDescent="0.2">
      <c r="A3" s="129"/>
      <c r="B3" s="129"/>
      <c r="C3" s="129"/>
      <c r="D3" s="129"/>
      <c r="E3" s="129"/>
      <c r="F3" s="129"/>
      <c r="G3" s="129"/>
      <c r="H3" s="129"/>
    </row>
    <row r="4" spans="1:8" x14ac:dyDescent="0.2">
      <c r="A4" s="215" t="s">
        <v>293</v>
      </c>
      <c r="B4" s="215"/>
      <c r="C4" s="215"/>
      <c r="D4" s="215"/>
      <c r="E4" s="215"/>
      <c r="F4" s="215"/>
      <c r="G4" s="215"/>
      <c r="H4" s="215"/>
    </row>
    <row r="5" spans="1:8" x14ac:dyDescent="0.2">
      <c r="A5" s="215" t="s">
        <v>16</v>
      </c>
      <c r="B5" s="215"/>
      <c r="C5" s="215"/>
      <c r="D5" s="215"/>
      <c r="E5" s="215"/>
      <c r="F5" s="215"/>
      <c r="G5" s="215"/>
      <c r="H5" s="215"/>
    </row>
    <row r="6" spans="1:8" x14ac:dyDescent="0.2">
      <c r="A6" s="125"/>
      <c r="B6" s="125"/>
      <c r="C6" s="125"/>
      <c r="D6" s="125"/>
      <c r="E6" s="125"/>
      <c r="F6" s="125"/>
      <c r="G6" s="125"/>
      <c r="H6" s="125"/>
    </row>
    <row r="7" spans="1:8" x14ac:dyDescent="0.2">
      <c r="A7" s="125"/>
      <c r="B7" s="125"/>
      <c r="C7" s="125"/>
      <c r="D7" s="125"/>
      <c r="E7" s="125"/>
      <c r="F7" s="125"/>
      <c r="G7" s="125"/>
      <c r="H7" s="125"/>
    </row>
    <row r="8" spans="1:8" x14ac:dyDescent="0.2">
      <c r="A8" s="216" t="s">
        <v>199</v>
      </c>
      <c r="B8" s="216"/>
      <c r="C8" s="216"/>
      <c r="D8" s="216"/>
      <c r="E8" s="216"/>
      <c r="F8" s="216"/>
      <c r="G8" s="216"/>
      <c r="H8" s="216"/>
    </row>
    <row r="9" spans="1:8" ht="12.75" customHeight="1" x14ac:dyDescent="0.2">
      <c r="A9" s="190" t="s">
        <v>0</v>
      </c>
      <c r="B9" s="190"/>
      <c r="C9" s="190"/>
      <c r="D9" s="190"/>
      <c r="E9" s="273" t="s">
        <v>221</v>
      </c>
      <c r="F9" s="274"/>
      <c r="G9" s="275"/>
      <c r="H9" s="241" t="s">
        <v>184</v>
      </c>
    </row>
    <row r="10" spans="1:8" ht="21" customHeight="1" x14ac:dyDescent="0.2">
      <c r="A10" s="190"/>
      <c r="B10" s="190"/>
      <c r="C10" s="190"/>
      <c r="D10" s="190"/>
      <c r="E10" s="276"/>
      <c r="F10" s="277"/>
      <c r="G10" s="278"/>
      <c r="H10" s="242"/>
    </row>
    <row r="11" spans="1:8" ht="16.5" customHeight="1" x14ac:dyDescent="0.2">
      <c r="A11" s="116"/>
      <c r="B11" s="116"/>
      <c r="C11" s="116"/>
      <c r="D11" s="116"/>
      <c r="E11" s="127" t="s">
        <v>179</v>
      </c>
      <c r="F11" s="127" t="s">
        <v>180</v>
      </c>
      <c r="G11" s="127" t="s">
        <v>178</v>
      </c>
      <c r="H11" s="128"/>
    </row>
    <row r="12" spans="1:8" x14ac:dyDescent="0.2">
      <c r="A12" s="225" t="s">
        <v>77</v>
      </c>
      <c r="B12" s="225"/>
      <c r="C12" s="225"/>
      <c r="D12" s="225"/>
      <c r="E12" s="26"/>
      <c r="F12" s="26"/>
      <c r="G12" s="132"/>
      <c r="H12" s="132"/>
    </row>
    <row r="13" spans="1:8" ht="23.25" customHeight="1" x14ac:dyDescent="0.2">
      <c r="A13" s="248" t="s">
        <v>78</v>
      </c>
      <c r="B13" s="248"/>
      <c r="C13" s="248"/>
      <c r="D13" s="248"/>
      <c r="E13" s="26"/>
      <c r="F13" s="26"/>
      <c r="G13" s="132"/>
      <c r="H13" s="132"/>
    </row>
    <row r="14" spans="1:8" ht="23.25" customHeight="1" x14ac:dyDescent="0.2">
      <c r="A14" s="249" t="s">
        <v>79</v>
      </c>
      <c r="B14" s="249"/>
      <c r="C14" s="249"/>
      <c r="D14" s="249"/>
      <c r="E14" s="26"/>
      <c r="F14" s="26"/>
      <c r="G14" s="132"/>
      <c r="H14" s="132"/>
    </row>
    <row r="15" spans="1:8" ht="23.25" customHeight="1" x14ac:dyDescent="0.2">
      <c r="A15" s="249" t="s">
        <v>80</v>
      </c>
      <c r="B15" s="249"/>
      <c r="C15" s="249"/>
      <c r="D15" s="249"/>
      <c r="E15" s="26"/>
      <c r="F15" s="26"/>
      <c r="G15" s="132"/>
      <c r="H15" s="132"/>
    </row>
    <row r="16" spans="1:8" ht="23.25" customHeight="1" x14ac:dyDescent="0.2">
      <c r="A16" s="252" t="s">
        <v>81</v>
      </c>
      <c r="B16" s="253"/>
      <c r="C16" s="253"/>
      <c r="D16" s="254"/>
      <c r="E16" s="102">
        <v>0</v>
      </c>
      <c r="F16" s="102">
        <v>35764474</v>
      </c>
      <c r="G16" s="91">
        <v>39718721</v>
      </c>
      <c r="H16" s="63">
        <v>0</v>
      </c>
    </row>
    <row r="17" spans="1:8" ht="23.25" customHeight="1" x14ac:dyDescent="0.2">
      <c r="A17" s="250" t="s">
        <v>82</v>
      </c>
      <c r="B17" s="250"/>
      <c r="C17" s="250"/>
      <c r="D17" s="250"/>
      <c r="E17" s="102">
        <f>SUM(E12:E16)</f>
        <v>0</v>
      </c>
      <c r="F17" s="102">
        <f>SUM(F16)</f>
        <v>35764474</v>
      </c>
      <c r="G17" s="102">
        <f>SUM(G12:G16)</f>
        <v>39718721</v>
      </c>
      <c r="H17" s="155">
        <f>SUM(H12:H16)</f>
        <v>0</v>
      </c>
    </row>
    <row r="18" spans="1:8" ht="12.75" customHeight="1" x14ac:dyDescent="0.2">
      <c r="A18" s="255"/>
      <c r="B18" s="255"/>
      <c r="C18" s="255"/>
      <c r="D18" s="255"/>
      <c r="E18" s="102"/>
      <c r="F18" s="102"/>
      <c r="G18" s="91"/>
      <c r="H18" s="91"/>
    </row>
    <row r="19" spans="1:8" ht="12.75" customHeight="1" x14ac:dyDescent="0.2">
      <c r="A19" s="249" t="s">
        <v>86</v>
      </c>
      <c r="B19" s="249"/>
      <c r="C19" s="249"/>
      <c r="D19" s="249"/>
      <c r="E19" s="102"/>
      <c r="F19" s="102"/>
      <c r="G19" s="91"/>
      <c r="H19" s="91"/>
    </row>
    <row r="20" spans="1:8" ht="12.75" customHeight="1" x14ac:dyDescent="0.2">
      <c r="A20" s="249" t="s">
        <v>87</v>
      </c>
      <c r="B20" s="249"/>
      <c r="C20" s="249"/>
      <c r="D20" s="249"/>
      <c r="E20" s="102"/>
      <c r="F20" s="102"/>
      <c r="G20" s="91"/>
      <c r="H20" s="63">
        <v>0</v>
      </c>
    </row>
    <row r="21" spans="1:8" x14ac:dyDescent="0.2">
      <c r="A21" s="192" t="s">
        <v>88</v>
      </c>
      <c r="B21" s="192"/>
      <c r="C21" s="192"/>
      <c r="D21" s="192"/>
      <c r="E21" s="91"/>
      <c r="F21" s="91"/>
      <c r="G21" s="91"/>
      <c r="H21" s="91"/>
    </row>
    <row r="22" spans="1:8" x14ac:dyDescent="0.2">
      <c r="A22" s="198" t="s">
        <v>89</v>
      </c>
      <c r="B22" s="199"/>
      <c r="C22" s="199"/>
      <c r="D22" s="200"/>
      <c r="E22" s="99"/>
      <c r="F22" s="99"/>
      <c r="G22" s="91"/>
      <c r="H22" s="91"/>
    </row>
    <row r="23" spans="1:8" x14ac:dyDescent="0.2">
      <c r="A23" s="198" t="s">
        <v>90</v>
      </c>
      <c r="B23" s="199"/>
      <c r="C23" s="199"/>
      <c r="D23" s="200"/>
      <c r="E23" s="99"/>
      <c r="F23" s="99"/>
      <c r="G23" s="91"/>
      <c r="H23" s="91"/>
    </row>
    <row r="24" spans="1:8" x14ac:dyDescent="0.2">
      <c r="A24" s="251" t="s">
        <v>91</v>
      </c>
      <c r="B24" s="251"/>
      <c r="C24" s="251"/>
      <c r="D24" s="251"/>
      <c r="E24" s="99"/>
      <c r="F24" s="99"/>
      <c r="G24" s="91">
        <f>SUM(G20:G23)</f>
        <v>0</v>
      </c>
      <c r="H24" s="63">
        <v>0</v>
      </c>
    </row>
    <row r="25" spans="1:8" x14ac:dyDescent="0.2">
      <c r="A25" s="247"/>
      <c r="B25" s="247"/>
      <c r="C25" s="247"/>
      <c r="D25" s="247"/>
      <c r="E25" s="99"/>
      <c r="F25" s="99"/>
      <c r="G25" s="91"/>
      <c r="H25" s="91"/>
    </row>
    <row r="26" spans="1:8" ht="23.25" customHeight="1" x14ac:dyDescent="0.2">
      <c r="A26" s="248" t="s">
        <v>92</v>
      </c>
      <c r="B26" s="248"/>
      <c r="C26" s="248"/>
      <c r="D26" s="248"/>
      <c r="E26" s="103"/>
      <c r="F26" s="103"/>
      <c r="G26" s="92"/>
      <c r="H26" s="92"/>
    </row>
    <row r="27" spans="1:8" ht="23.25" customHeight="1" x14ac:dyDescent="0.2">
      <c r="A27" s="249" t="s">
        <v>219</v>
      </c>
      <c r="B27" s="249"/>
      <c r="C27" s="249"/>
      <c r="D27" s="249"/>
      <c r="E27" s="88"/>
      <c r="F27" s="88"/>
      <c r="G27" s="88"/>
      <c r="H27" s="88"/>
    </row>
    <row r="28" spans="1:8" x14ac:dyDescent="0.2">
      <c r="A28" s="225" t="s">
        <v>220</v>
      </c>
      <c r="B28" s="225"/>
      <c r="C28" s="225"/>
      <c r="D28" s="225"/>
      <c r="E28" s="88"/>
      <c r="F28" s="88"/>
      <c r="G28" s="88"/>
      <c r="H28" s="88"/>
    </row>
    <row r="29" spans="1:8" x14ac:dyDescent="0.2">
      <c r="A29" s="257" t="s">
        <v>85</v>
      </c>
      <c r="B29" s="257"/>
      <c r="C29" s="257"/>
      <c r="D29" s="257"/>
      <c r="E29" s="88"/>
      <c r="F29" s="88"/>
      <c r="G29" s="88"/>
      <c r="H29" s="88"/>
    </row>
    <row r="30" spans="1:8" x14ac:dyDescent="0.2">
      <c r="A30" s="192"/>
      <c r="B30" s="192"/>
      <c r="C30" s="192"/>
      <c r="D30" s="192"/>
      <c r="E30" s="88"/>
      <c r="F30" s="88"/>
      <c r="G30" s="88"/>
      <c r="H30" s="88"/>
    </row>
    <row r="31" spans="1:8" ht="23.25" customHeight="1" x14ac:dyDescent="0.2">
      <c r="A31" s="180" t="s">
        <v>100</v>
      </c>
      <c r="B31" s="181"/>
      <c r="C31" s="181"/>
      <c r="D31" s="182"/>
      <c r="E31" s="91">
        <f>E29+E24+E17</f>
        <v>0</v>
      </c>
      <c r="F31" s="91">
        <f t="shared" ref="F31:G31" si="0">F29+F24+F17</f>
        <v>35764474</v>
      </c>
      <c r="G31" s="91">
        <f t="shared" si="0"/>
        <v>39718721</v>
      </c>
      <c r="H31" s="68">
        <f>H29+H24+H17</f>
        <v>0</v>
      </c>
    </row>
    <row r="32" spans="1:8" x14ac:dyDescent="0.2">
      <c r="A32" s="256"/>
      <c r="B32" s="256"/>
      <c r="C32" s="256"/>
      <c r="D32" s="256"/>
    </row>
    <row r="33" spans="1:4" x14ac:dyDescent="0.2">
      <c r="A33" s="256"/>
      <c r="B33" s="256"/>
      <c r="C33" s="256"/>
      <c r="D33" s="256"/>
    </row>
  </sheetData>
  <mergeCells count="30">
    <mergeCell ref="A9:D10"/>
    <mergeCell ref="H9:H10"/>
    <mergeCell ref="A1:H1"/>
    <mergeCell ref="A2:H2"/>
    <mergeCell ref="A4:H4"/>
    <mergeCell ref="A5:H5"/>
    <mergeCell ref="A8:H8"/>
    <mergeCell ref="A23:D23"/>
    <mergeCell ref="A12:D12"/>
    <mergeCell ref="A13:D13"/>
    <mergeCell ref="A14:D14"/>
    <mergeCell ref="A15:D15"/>
    <mergeCell ref="A16:D16"/>
    <mergeCell ref="A17:D17"/>
    <mergeCell ref="A30:D30"/>
    <mergeCell ref="A31:D31"/>
    <mergeCell ref="A32:D32"/>
    <mergeCell ref="A33:D33"/>
    <mergeCell ref="E9:G10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</mergeCells>
  <pageMargins left="0.43307086614173229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4.-4.1 Finanszír. bevét.  </vt:lpstr>
      <vt:lpstr>5. Önkorm. műk. bev.</vt:lpstr>
      <vt:lpstr>6. Önk.felh.bev.</vt:lpstr>
      <vt:lpstr>7. Kv.-i szerv műk. bev.IO</vt:lpstr>
      <vt:lpstr>8. Kiad. mindössz.</vt:lpstr>
      <vt:lpstr>9.-9.5. mell.</vt:lpstr>
      <vt:lpstr>10. Kiad. mindössz. köt.-önként</vt:lpstr>
      <vt:lpstr>11. IO. kiad. össz. </vt:lpstr>
      <vt:lpstr>12.1-12.3 IO.kiad. Köt-önk-áll.</vt:lpstr>
      <vt:lpstr>13.-15. mell.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Betti</cp:lastModifiedBy>
  <cp:lastPrinted>2021-05-25T19:42:23Z</cp:lastPrinted>
  <dcterms:created xsi:type="dcterms:W3CDTF">2000-01-09T14:34:55Z</dcterms:created>
  <dcterms:modified xsi:type="dcterms:W3CDTF">2021-05-25T19:47:19Z</dcterms:modified>
</cp:coreProperties>
</file>