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 firstSheet="1" activeTab="9"/>
  </bookViews>
  <sheets>
    <sheet name="1. melléklet" sheetId="1" r:id="rId1"/>
    <sheet name="2. melléklet" sheetId="2" r:id="rId2"/>
    <sheet name="3. melléklet" sheetId="4" r:id="rId3"/>
    <sheet name="4a. melléklet" sheetId="5" r:id="rId4"/>
    <sheet name="4b. melléklet" sheetId="8" r:id="rId5"/>
    <sheet name="5. melléklet" sheetId="6" r:id="rId6"/>
    <sheet name="6. melléklet" sheetId="9" r:id="rId7"/>
    <sheet name="7. melléklet" sheetId="10" r:id="rId8"/>
    <sheet name="8. melléklet" sheetId="11" r:id="rId9"/>
    <sheet name="9. melléklet" sheetId="12" r:id="rId10"/>
  </sheets>
  <calcPr calcId="145621"/>
</workbook>
</file>

<file path=xl/calcChain.xml><?xml version="1.0" encoding="utf-8"?>
<calcChain xmlns="http://schemas.openxmlformats.org/spreadsheetml/2006/main">
  <c r="D9" i="4" l="1"/>
  <c r="C9" i="4"/>
  <c r="B9" i="4"/>
  <c r="D12" i="4"/>
  <c r="C12" i="4"/>
  <c r="B12" i="4"/>
  <c r="G14" i="11"/>
  <c r="F14" i="11"/>
  <c r="C25" i="11"/>
  <c r="B25" i="11"/>
  <c r="B11" i="11"/>
  <c r="B9" i="11"/>
  <c r="B23" i="11"/>
  <c r="C23" i="11"/>
  <c r="B18" i="11"/>
  <c r="C18" i="11"/>
  <c r="E40" i="9"/>
  <c r="C19" i="6"/>
  <c r="F21" i="1"/>
  <c r="E30" i="1"/>
  <c r="C30" i="1"/>
  <c r="D30" i="1"/>
  <c r="C23" i="10"/>
  <c r="D15" i="1"/>
  <c r="E15" i="1"/>
  <c r="F15" i="1"/>
  <c r="C15" i="1"/>
  <c r="E7" i="1"/>
  <c r="D7" i="1"/>
  <c r="C7" i="1"/>
  <c r="C12" i="10"/>
  <c r="C9" i="10"/>
  <c r="E25" i="9"/>
  <c r="C25" i="9"/>
  <c r="E21" i="9"/>
  <c r="C21" i="9"/>
  <c r="E16" i="9"/>
  <c r="C16" i="9"/>
  <c r="C9" i="9"/>
  <c r="E9" i="9"/>
  <c r="J44" i="1"/>
  <c r="K44" i="1"/>
  <c r="I44" i="1"/>
  <c r="D44" i="1"/>
  <c r="E44" i="1"/>
  <c r="C44" i="1"/>
  <c r="E23" i="1"/>
  <c r="C23" i="1"/>
  <c r="D23" i="1"/>
  <c r="G25" i="11"/>
  <c r="G10" i="11"/>
  <c r="F10" i="11"/>
  <c r="F25" i="11"/>
  <c r="C9" i="11"/>
  <c r="C11" i="11"/>
  <c r="K19" i="1"/>
  <c r="K12" i="1"/>
  <c r="J19" i="1"/>
  <c r="J12" i="1"/>
  <c r="I19" i="1"/>
  <c r="I12" i="1"/>
  <c r="F19" i="1"/>
  <c r="C26" i="6"/>
  <c r="D16" i="4"/>
  <c r="G17" i="2"/>
  <c r="G18" i="2"/>
  <c r="H17" i="2"/>
  <c r="F17" i="2"/>
  <c r="C17" i="2"/>
  <c r="D17" i="2"/>
  <c r="B17" i="2"/>
  <c r="D11" i="2"/>
  <c r="B11" i="2"/>
  <c r="G11" i="2"/>
  <c r="H11" i="2"/>
  <c r="H18" i="2"/>
  <c r="F11" i="2"/>
  <c r="F18" i="2"/>
  <c r="C11" i="2"/>
  <c r="F12" i="1"/>
  <c r="J7" i="1"/>
  <c r="K7" i="1"/>
  <c r="I7" i="1"/>
  <c r="I8" i="5"/>
  <c r="L45" i="1"/>
  <c r="F17" i="1"/>
  <c r="F18" i="1"/>
  <c r="L20" i="1"/>
  <c r="L21" i="1"/>
  <c r="L8" i="1"/>
  <c r="L9" i="1"/>
  <c r="L10" i="1"/>
  <c r="L11" i="1"/>
  <c r="L14" i="1"/>
  <c r="F16" i="1"/>
  <c r="F8" i="1"/>
  <c r="F10" i="1"/>
  <c r="F11" i="1"/>
  <c r="C28" i="9"/>
  <c r="E28" i="9"/>
  <c r="D54" i="1"/>
  <c r="C13" i="10"/>
  <c r="C21" i="10"/>
  <c r="B18" i="2"/>
  <c r="D18" i="2"/>
  <c r="C18" i="2"/>
  <c r="K30" i="1"/>
  <c r="K54" i="1"/>
  <c r="I30" i="1"/>
  <c r="I54" i="1"/>
  <c r="L7" i="1"/>
  <c r="J30" i="1"/>
  <c r="E54" i="1"/>
  <c r="C54" i="1"/>
  <c r="F7" i="1"/>
  <c r="F30" i="1"/>
  <c r="L30" i="1"/>
  <c r="J54" i="1"/>
  <c r="L54" i="1"/>
  <c r="C16" i="4"/>
  <c r="B16" i="4"/>
</calcChain>
</file>

<file path=xl/sharedStrings.xml><?xml version="1.0" encoding="utf-8"?>
<sst xmlns="http://schemas.openxmlformats.org/spreadsheetml/2006/main" count="499" uniqueCount="350">
  <si>
    <t>Sorszám</t>
  </si>
  <si>
    <t>Bevételi jogcím</t>
  </si>
  <si>
    <t>Kiadási jogcím</t>
  </si>
  <si>
    <t>Eredeti előirányzat</t>
  </si>
  <si>
    <t>1</t>
  </si>
  <si>
    <t>2</t>
  </si>
  <si>
    <t>3</t>
  </si>
  <si>
    <t>1.</t>
  </si>
  <si>
    <t>2.</t>
  </si>
  <si>
    <t>1.1.</t>
  </si>
  <si>
    <t>Személyi juttatások</t>
  </si>
  <si>
    <t>3.</t>
  </si>
  <si>
    <t>1.2.</t>
  </si>
  <si>
    <t>1.3.</t>
  </si>
  <si>
    <t>Dologi kiadások</t>
  </si>
  <si>
    <t>1.4.</t>
  </si>
  <si>
    <t>4.</t>
  </si>
  <si>
    <t>5.</t>
  </si>
  <si>
    <t>Felújítás</t>
  </si>
  <si>
    <t>6.</t>
  </si>
  <si>
    <t>EU-s támogatásból megvalósuló projektek kiadásai</t>
  </si>
  <si>
    <t>7.</t>
  </si>
  <si>
    <t>8.</t>
  </si>
  <si>
    <t>9.</t>
  </si>
  <si>
    <t>10.</t>
  </si>
  <si>
    <t>Index</t>
  </si>
  <si>
    <t>4</t>
  </si>
  <si>
    <t>5</t>
  </si>
  <si>
    <t>6</t>
  </si>
  <si>
    <t>7</t>
  </si>
  <si>
    <t>8</t>
  </si>
  <si>
    <t>9</t>
  </si>
  <si>
    <t>10</t>
  </si>
  <si>
    <t>Munkaadókat terhelő járulékok és szocho</t>
  </si>
  <si>
    <t>Ellátottak pénzbeli juttatásai</t>
  </si>
  <si>
    <t>Egyéb felhalmozási célú kiadások</t>
  </si>
  <si>
    <t>Pénzeszközök betétként elhelyezése</t>
  </si>
  <si>
    <t>Pénzügyi lízing kiadásai</t>
  </si>
  <si>
    <t>Központi költségvetés sajátos finanszírozási kiadásai</t>
  </si>
  <si>
    <t>Hitel-, kölcsöntörlesztés államháztartáson kívülre</t>
  </si>
  <si>
    <t>Belföldi értékpapírok kiadásai</t>
  </si>
  <si>
    <t>Elvonások és befizetések</t>
  </si>
  <si>
    <t>Egyéb működési célú támogatások államháztartáson belülre</t>
  </si>
  <si>
    <t>Kamattámogatások</t>
  </si>
  <si>
    <t>Egyéb működési célú támogatások államháztartáson kívülre</t>
  </si>
  <si>
    <t>Tartalékok</t>
  </si>
  <si>
    <t>2.1</t>
  </si>
  <si>
    <t>2.2</t>
  </si>
  <si>
    <t>2.3</t>
  </si>
  <si>
    <t>2.4</t>
  </si>
  <si>
    <t>2.5</t>
  </si>
  <si>
    <t>3.1</t>
  </si>
  <si>
    <t>3.2</t>
  </si>
  <si>
    <t>3.3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</si>
  <si>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</si>
  <si>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</si>
  <si>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</si>
  <si>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</si>
  <si>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</si>
  <si>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támogatások államháztartáson belülről</t>
  </si>
  <si>
    <t>Felhalmozási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</si>
  <si>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</si>
  <si>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</si>
  <si>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</si>
  <si>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</si>
  <si>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közhatalmi bevételek</t>
  </si>
  <si>
    <t>Működési bevételek</t>
  </si>
  <si>
    <t>Ingatlanok értékesítése</t>
  </si>
  <si>
    <t>Egyéb tárgyi eszközök értékesítése</t>
  </si>
  <si>
    <t>Részesedések értékesítése</t>
  </si>
  <si>
    <t>Finanszírozási bevételek</t>
  </si>
  <si>
    <t>Hitel-, kölcsönfelvétel államháztartáson kívülről</t>
  </si>
  <si>
    <t>Belföldi értékpapírok bevételei</t>
  </si>
  <si>
    <t>Előző év költségvetési maradványának igénybevétele</t>
  </si>
  <si>
    <t>Előző év vállalkozási maradványának igénybevétele</t>
  </si>
  <si>
    <t>Államháztartáson belüli megelőlegezések</t>
  </si>
  <si>
    <t>Betétek megszüntetése</t>
  </si>
  <si>
    <t>Belföldi finanszírozás bevételei</t>
  </si>
  <si>
    <t>Külföldi finanszírozás bevételei</t>
  </si>
  <si>
    <t>KÖLTSÉGVETÉSI BEVÉTELEK ÖSSZESEN (1+4+5+6+7+8)</t>
  </si>
  <si>
    <t>Egyéb működési célú kiadások ( 2.1+…+2.5)</t>
  </si>
  <si>
    <t xml:space="preserve"> Felhalmozási és tőke jellegű kiadások (3.1+.. .+3.4)</t>
  </si>
  <si>
    <t>11.</t>
  </si>
  <si>
    <t>Működési célú kiadások (1.1+...+1.12)</t>
  </si>
  <si>
    <t>Beruházási kiadások</t>
  </si>
  <si>
    <t>KIADÁSOK ÖSSZESEN: (4+5)</t>
  </si>
  <si>
    <t>5.1</t>
  </si>
  <si>
    <t>5.2</t>
  </si>
  <si>
    <t>5.3</t>
  </si>
  <si>
    <t>5.4</t>
  </si>
  <si>
    <t>5.5</t>
  </si>
  <si>
    <t>5.6</t>
  </si>
  <si>
    <t>1.1</t>
  </si>
  <si>
    <t>1.2</t>
  </si>
  <si>
    <t>1.3</t>
  </si>
  <si>
    <t>1.4</t>
  </si>
  <si>
    <t>1.5</t>
  </si>
  <si>
    <t>4.1</t>
  </si>
  <si>
    <t>4.2</t>
  </si>
  <si>
    <t>4.3</t>
  </si>
  <si>
    <t>4.4</t>
  </si>
  <si>
    <t>4.5</t>
  </si>
  <si>
    <t>6.1</t>
  </si>
  <si>
    <t>6.2</t>
  </si>
  <si>
    <t>6.3</t>
  </si>
  <si>
    <t>KÖLTSÉGVETÉSI KIADÁSOK ÖSSZESEN: (1+2+3)</t>
  </si>
  <si>
    <t>Finanszírozási kiadások (6.1+...+6.6)</t>
  </si>
  <si>
    <t>BEVÉTELEK ÖSSZESEN: (9+10)</t>
  </si>
  <si>
    <t>Teljesítés</t>
  </si>
  <si>
    <t>Módosított előirányzat</t>
  </si>
  <si>
    <t>Működési célú visszatérítendő támogatások államháztartáson belülről</t>
  </si>
  <si>
    <t>Felhalmozási célú visszatérítendő támogatások államháztartáson belülről</t>
  </si>
  <si>
    <t xml:space="preserve">Felhalmozási bevételek </t>
  </si>
  <si>
    <t>11</t>
  </si>
  <si>
    <t>12</t>
  </si>
  <si>
    <t>Adóssághoz nem kapcsolódó származékos ügyletek bev.</t>
  </si>
  <si>
    <t>Államháztartáson belüli meglelőleghezések visszafizetése</t>
  </si>
  <si>
    <t>Bevételek</t>
  </si>
  <si>
    <t>Kiadások</t>
  </si>
  <si>
    <t>Megnevezés</t>
  </si>
  <si>
    <t>Munkaadót terhelő járulékok</t>
  </si>
  <si>
    <t xml:space="preserve">Egyéb működési célú kiadások </t>
  </si>
  <si>
    <t>Finanszírozási kiadások</t>
  </si>
  <si>
    <t>Működési célú bevételek összesen :</t>
  </si>
  <si>
    <t>Működési célú kiadások összesen :</t>
  </si>
  <si>
    <t>Felhalmozási célú visszatérítendő  támogatások államháztartáson belülre</t>
  </si>
  <si>
    <t>Felhalmozási bevételek saját</t>
  </si>
  <si>
    <t>Felhalmozási célú  támogatások államháztartáson belülről</t>
  </si>
  <si>
    <t>Felhalmozási célú önkormányzati támogatás</t>
  </si>
  <si>
    <t>Egyéb felhalmozási kiadás</t>
  </si>
  <si>
    <t>Hitel-, kölcsönfelvétel államháztartáson kívülről felhalmozási célú</t>
  </si>
  <si>
    <t>Felhalmozási  célú  bevételek összesen :</t>
  </si>
  <si>
    <t>Felhalmozási célú kiadások összesen :</t>
  </si>
  <si>
    <t>Működési  és felhalmozási célú bevételek összesen :</t>
  </si>
  <si>
    <t>Működési  és felhalmozási célú kiadások összesen :</t>
  </si>
  <si>
    <t>Felhalmozási célú kiadások  megnevezése</t>
  </si>
  <si>
    <t>Beruházás összesen</t>
  </si>
  <si>
    <t>Felújítás összesen</t>
  </si>
  <si>
    <t>Önkormányzat felhalmozási kiadásai</t>
  </si>
  <si>
    <t>Intézmények felhalmozási kiadásai</t>
  </si>
  <si>
    <t>Felhalmozási és felújítási kiadások összesen</t>
  </si>
  <si>
    <t>Ssz.</t>
  </si>
  <si>
    <t>Támogatást kérő szervezet megnevezése</t>
  </si>
  <si>
    <t xml:space="preserve">Támogatás felhasználásának célja </t>
  </si>
  <si>
    <t>Támogatás  összege</t>
  </si>
  <si>
    <t>Összesen:</t>
  </si>
  <si>
    <t>Önkormányzati rendeletekben biztosított</t>
  </si>
  <si>
    <t>Törvényben biztosított</t>
  </si>
  <si>
    <t>Összesen</t>
  </si>
  <si>
    <t>Mentesség</t>
  </si>
  <si>
    <t>Adók</t>
  </si>
  <si>
    <t>Építményadó</t>
  </si>
  <si>
    <t>Gépjárműadó</t>
  </si>
  <si>
    <t>Adók összesen</t>
  </si>
  <si>
    <t>Egyéb kedvezmények</t>
  </si>
  <si>
    <t>Egyéb kedvezmények összesen</t>
  </si>
  <si>
    <t>Mindösszesen</t>
  </si>
  <si>
    <t>#</t>
  </si>
  <si>
    <t>Előző időszak</t>
  </si>
  <si>
    <t>Módosítások</t>
  </si>
  <si>
    <t>Tárgyi időszak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</si>
  <si>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</si>
  <si>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</si>
  <si>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</si>
  <si>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 xml:space="preserve">I.        Tevékenység nettó eredményszemléletű bevétele </t>
  </si>
  <si>
    <t xml:space="preserve"> Saját termelésű készletek állományváltozása</t>
  </si>
  <si>
    <t>Saját előállítású eszközök aktivált értéke</t>
  </si>
  <si>
    <t>II .       Aktivált saját teljesítmények értéke</t>
  </si>
  <si>
    <t xml:space="preserve"> Központi működési célú támogatások eredményszemléletű bevételei</t>
  </si>
  <si>
    <t xml:space="preserve"> Egyéb működési célú támogatások eredményszemléletű bevételei</t>
  </si>
  <si>
    <t xml:space="preserve"> Különféle egyéb eredményszemléletű bevételek</t>
  </si>
  <si>
    <t xml:space="preserve">III.        Egyéb eredményszemléletű bevételek </t>
  </si>
  <si>
    <t>12.</t>
  </si>
  <si>
    <t xml:space="preserve">  Anyagköltség</t>
  </si>
  <si>
    <t>13.</t>
  </si>
  <si>
    <t xml:space="preserve"> Igénybe vett szolgáltatások értéke</t>
  </si>
  <si>
    <t>14.</t>
  </si>
  <si>
    <t xml:space="preserve"> Eladott áruk beszerzési értéke</t>
  </si>
  <si>
    <t>15.</t>
  </si>
  <si>
    <t xml:space="preserve"> Eladott (közvetített) szolgáltatások értéke</t>
  </si>
  <si>
    <t>16.</t>
  </si>
  <si>
    <t>IV.        Anyagjellegű ráfordítások</t>
  </si>
  <si>
    <t>17.</t>
  </si>
  <si>
    <t xml:space="preserve"> Bérköltség</t>
  </si>
  <si>
    <t>18.</t>
  </si>
  <si>
    <t xml:space="preserve"> Személyi jellegű egyéb kifizetések</t>
  </si>
  <si>
    <t>19.</t>
  </si>
  <si>
    <t xml:space="preserve"> Bérjárulékok</t>
  </si>
  <si>
    <t>20.</t>
  </si>
  <si>
    <t xml:space="preserve">V.        Személyi jellegű ráfordítások </t>
  </si>
  <si>
    <t>21.</t>
  </si>
  <si>
    <t>VI.        Értékcsökkenési leírás</t>
  </si>
  <si>
    <t>22.</t>
  </si>
  <si>
    <t>VII.        Egyéb ráfordítások</t>
  </si>
  <si>
    <t>23.</t>
  </si>
  <si>
    <t xml:space="preserve">A) TEVÉKENYSÉGEK EREDMÉNYE (=I±II+III-IV-V-VI-VII) </t>
  </si>
  <si>
    <t>24.</t>
  </si>
  <si>
    <t xml:space="preserve"> Kapott (járó) osztalék és részesedés</t>
  </si>
  <si>
    <t>25.</t>
  </si>
  <si>
    <t xml:space="preserve"> Kapott (járó) kamatok és kamatjellegű eredményszemléletű bevételek</t>
  </si>
  <si>
    <t>26.</t>
  </si>
  <si>
    <t xml:space="preserve">Pénzügyi műveletek egyéb eredményszemléletű bevételei </t>
  </si>
  <si>
    <t>27.</t>
  </si>
  <si>
    <t xml:space="preserve">  - ebből: árfolyamnyereség</t>
  </si>
  <si>
    <t>28.</t>
  </si>
  <si>
    <t xml:space="preserve">VIII.        Pénzügyi műveletek eredményszemléletű bevételei </t>
  </si>
  <si>
    <t>29.</t>
  </si>
  <si>
    <t xml:space="preserve"> Fizetendő kamatok és kamatjellegű ráfordítások</t>
  </si>
  <si>
    <t>30.</t>
  </si>
  <si>
    <t xml:space="preserve">  Részesedések, értékpapírok, pénzeszközök értékvesztése</t>
  </si>
  <si>
    <t>31.</t>
  </si>
  <si>
    <t xml:space="preserve">  Pénzügyi műveletek egyéb ráfordításai </t>
  </si>
  <si>
    <t>32.</t>
  </si>
  <si>
    <t xml:space="preserve">   - ebből: árfolyamveszteség</t>
  </si>
  <si>
    <t>33.</t>
  </si>
  <si>
    <t xml:space="preserve">IX.        Pénzügyi műveletek ráfordításai </t>
  </si>
  <si>
    <t>34.</t>
  </si>
  <si>
    <t xml:space="preserve">B)        PÉNZÜGYI MŰVELETEK EREDMÉNYE (=VIII-IX) </t>
  </si>
  <si>
    <t>41.</t>
  </si>
  <si>
    <t>Összeg</t>
  </si>
  <si>
    <t xml:space="preserve"> Alaptevékenység költségvetési bevételei</t>
  </si>
  <si>
    <t xml:space="preserve"> Alaptevékenység költségvetési kiadásai</t>
  </si>
  <si>
    <t>I.  Alaptevékenység költségvetési egyenlege</t>
  </si>
  <si>
    <t>Alaptevékenység finanszírozási bevételei</t>
  </si>
  <si>
    <t xml:space="preserve"> Alaptevékenység finanszírozási kiadásai</t>
  </si>
  <si>
    <t xml:space="preserve">II.  Alaptevékenység finanszírozási egyenlege </t>
  </si>
  <si>
    <t>A)        Alaptevékenység maradványa (=±I±II)</t>
  </si>
  <si>
    <t xml:space="preserve"> Vállalkozási tevékenység költségvetési bevételei</t>
  </si>
  <si>
    <t xml:space="preserve"> Vállalkozási tevékenység költségvetési kiadásai</t>
  </si>
  <si>
    <t>III.  Vállalkozási tevékenység költségvetési egyenlege</t>
  </si>
  <si>
    <t xml:space="preserve"> Vállalkozási tevékenység finanszírozási bevételei</t>
  </si>
  <si>
    <t xml:space="preserve"> Vállalkozási tevékenység finanszírozási kiadásai</t>
  </si>
  <si>
    <t>IV. Vállalkozási tevékenység finanszírozási egyenlege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</si>
  <si>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</si>
  <si>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</si>
  <si>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</si>
  <si>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</si>
  <si>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</si>
  <si>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</si>
  <si>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 e g n e v e z é s</t>
  </si>
  <si>
    <t xml:space="preserve">Finanszírozási bevételek </t>
  </si>
  <si>
    <t xml:space="preserve">Előző évről nyitó pénzállomány </t>
  </si>
  <si>
    <t>Bevételek összesen</t>
  </si>
  <si>
    <t>Működési kiadások</t>
  </si>
  <si>
    <t>Kiadások összesen</t>
  </si>
  <si>
    <t>Záró pénzállomány december 31.-én</t>
  </si>
  <si>
    <t>Eszközök</t>
  </si>
  <si>
    <t>Állományi érték</t>
  </si>
  <si>
    <t>Források</t>
  </si>
  <si>
    <t>Előző év</t>
  </si>
  <si>
    <t>Tárgyév</t>
  </si>
  <si>
    <t>Eszközök összesen :</t>
  </si>
  <si>
    <t>Kommunális adó</t>
  </si>
  <si>
    <t xml:space="preserve">C)       MÉRLEG SZERINTI EREDMÉNY (=±C±D) </t>
  </si>
  <si>
    <t>Adatok Ft-ban</t>
  </si>
  <si>
    <t>adatok Ft-ban</t>
  </si>
  <si>
    <t>Adatok forintban !</t>
  </si>
  <si>
    <t xml:space="preserve">adatok Ft-ban </t>
  </si>
  <si>
    <t>Felhalmozási támogatások államháztartáson belülről</t>
  </si>
  <si>
    <t>Előző év költségvetési maradvány igénybevétele</t>
  </si>
  <si>
    <t>Egyéb működési célú támogatások államháztartáson belülről</t>
  </si>
  <si>
    <t>ebből: felhalmozási célú önkormányzati támogatások</t>
  </si>
  <si>
    <t>Egyéb működési célú támogatások bevételei államháztartáson belülről</t>
  </si>
  <si>
    <t>Termékek és szolgáltatások adói</t>
  </si>
  <si>
    <t>Működési célú költségvetési támogatások és kiégeszítő támogatások</t>
  </si>
  <si>
    <t>A/II/2.Gépek, berendezések, felszerelések</t>
  </si>
  <si>
    <t>A/II. Tárgyi eszközök</t>
  </si>
  <si>
    <t>A/III. Befektetett pénzügyi eszközök</t>
  </si>
  <si>
    <t>B/I. Készletek</t>
  </si>
  <si>
    <t>B) Nemzeti vagyonba tartozó forgóeszközök</t>
  </si>
  <si>
    <t>C/II Pénztárak, csekkek, betétkönyvek</t>
  </si>
  <si>
    <t>C/III. Forintszámlák</t>
  </si>
  <si>
    <t>C) Pénzeszközök</t>
  </si>
  <si>
    <t>D/I/3 Költségvetési évben esedékes követelések közhatalmi bevételekre</t>
  </si>
  <si>
    <t>D/I/4 Költségvetési évben esedékes követelések működési bevételekre</t>
  </si>
  <si>
    <t>D/I Költségvetési évben esedékes követelések</t>
  </si>
  <si>
    <t>D/III Követelés jellegű sajátos elszámolások</t>
  </si>
  <si>
    <t>D) KÖVETELÉSEK</t>
  </si>
  <si>
    <t>A) NEMZETI VAGYONBA TARTOZÓ BEFEKTETETT ESZKÖZÖK ÖSSZESEN:</t>
  </si>
  <si>
    <t>G/I Nemzeti vagyon induláskori értéke</t>
  </si>
  <si>
    <t>G/III Egyéb eszközök induláskori értéke és változásai</t>
  </si>
  <si>
    <t>G) SAJÁT TŐKE</t>
  </si>
  <si>
    <t>H) KÖTELEZETTSÉGEK</t>
  </si>
  <si>
    <t>J) PASSZÍV IDŐBELI ELHATÁROLÁSOK</t>
  </si>
  <si>
    <t>Források           összesen :</t>
  </si>
  <si>
    <t>BEVÉTELEK</t>
  </si>
  <si>
    <t>KIADÁSOK</t>
  </si>
  <si>
    <t>Programok, projektek megnevezése</t>
  </si>
  <si>
    <t>A//II/4. Beruházások, felújítások</t>
  </si>
  <si>
    <t>C/III/1 Kincstáron kívüli Forintszámlák</t>
  </si>
  <si>
    <t>C/III/2 Kincstárban vezetett Forintszámlák</t>
  </si>
  <si>
    <t>G/IV Felhalmozott eredmény</t>
  </si>
  <si>
    <t>G/VI Mérleg szerinti eredmény</t>
  </si>
  <si>
    <t>H/I Költségvetési évben esedékes kötelezettségek</t>
  </si>
  <si>
    <t>H/II Költségvetési évet követően esedékes elszámolások</t>
  </si>
  <si>
    <t>Kedvezmény</t>
  </si>
  <si>
    <t>Államháztartáson belülről megelőlegezések</t>
  </si>
  <si>
    <t>Állami megelőlegezés</t>
  </si>
  <si>
    <t>VP kúltúrház felújítása és VP kúltúrház energetikai korszerűsítése pály.</t>
  </si>
  <si>
    <t>E) Egyéb sajátos elszámolások</t>
  </si>
  <si>
    <t>H/III Továbbadási célból folyosított támogatások,ellátások elsz.</t>
  </si>
  <si>
    <t xml:space="preserve">MFP-OUF/2019 Óvoda udvar 144 Hrsz. felújítása    </t>
  </si>
  <si>
    <t>MFP-OUF/2019 Óvoda udvar 144 Hrsz.felújítása</t>
  </si>
  <si>
    <t xml:space="preserve"> MFP-OUF/2019 Óvada udvar 144 Hrsz.felújítása</t>
  </si>
  <si>
    <t>VP6-7.2.1-7.4.1.1-16           Településkép, közösségi tér fejlesztése</t>
  </si>
  <si>
    <t>VP6-7.2.1-7.4.1.1-16              Településkép, közösségi tér fejlesztése</t>
  </si>
  <si>
    <t>VP 1775258955 "Kúltúrház energetikai korszerűsítése Ziliz községben"</t>
  </si>
  <si>
    <t>Előző évi pénzmaradvány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</si>
  <si>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</si>
  <si>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</si>
  <si>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</si>
  <si>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</si>
  <si>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</si>
  <si>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</si>
  <si>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</si>
  <si>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</si>
  <si>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</si>
  <si>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ZILIZ Községi Önkormányzat 2020. éves gazdálkodásának pénzügyi mérlege</t>
  </si>
  <si>
    <t>2020. évi</t>
  </si>
  <si>
    <t>ZILIZ Községi Önkormányzat működési- felhalmozási célú  bevételek   és kiadások  mérlegszerű bemutatása 2020. éves pénzügyi adatok alapján</t>
  </si>
  <si>
    <t xml:space="preserve">2020. évi eredeti előirányzat </t>
  </si>
  <si>
    <t xml:space="preserve">201920. évi módosított előirányzat </t>
  </si>
  <si>
    <t>2020. évi  teljesítés</t>
  </si>
  <si>
    <t xml:space="preserve">2020. évi módosított előirányzat </t>
  </si>
  <si>
    <t xml:space="preserve">ZILIZ községi Önkormányzat  2020.  évben teljesített felhalmozási és felújítási kiadásai
</t>
  </si>
  <si>
    <t xml:space="preserve">ZILIZ  Község Önkormányzatának 2020. évben teljesített közvetlen támogatások kimutatása                                   </t>
  </si>
  <si>
    <t>ZILIZ Község Önkormányzatának 2020. évi költségvetésében tervezett közvetett támogatások kimutatása</t>
  </si>
  <si>
    <t>ZILIZ községi Önkormányzat 2020. évi pénzeszközök változásainak bemutatása</t>
  </si>
  <si>
    <t>ZILIZ községi Önkormányzat 2020. évi eredménykimutatása</t>
  </si>
  <si>
    <t>ZILIZ Községi Önkormányzat 2020. évi  maradvány kimutatása</t>
  </si>
  <si>
    <t>Ziliz Községi Önkormányzat 2020. évben Európai Uniós forrásból finanszírozott támogatással kapcsolatos programok bevételei és kiadásai</t>
  </si>
  <si>
    <t>2021. évre áthúzódó előirányzat</t>
  </si>
  <si>
    <t xml:space="preserve"> </t>
  </si>
  <si>
    <t>ZILIZ Községi Önkormányzat  vagyonmérlege                                                                                                               2020. december 31-i állapotnak megfelelően</t>
  </si>
  <si>
    <t>%</t>
  </si>
  <si>
    <t>A/II/1. Ingatlanok vagyoni értékű jogok</t>
  </si>
  <si>
    <t>Közmunkához kapcsolódó gépek beszerzése :homlokrakodó,talajmaró,burgonyaültető és szedő,fűkasza</t>
  </si>
  <si>
    <t>Könyvtár, falugondnoki és háziovosi szolgáltatás beszerzései</t>
  </si>
  <si>
    <t>Teleúlési út felújítása</t>
  </si>
  <si>
    <t>Ővoda udvar beruházása</t>
  </si>
  <si>
    <t>1. melléklet az 5/2021.(V.28.) önkormányzati rendelethez</t>
  </si>
  <si>
    <t>2. melléklet az 5/2021.(V.28.)  önkormányzati rendelethez</t>
  </si>
  <si>
    <t>3. melléklet az 5/2021.(V.28.)  önkormányzati rendelethez</t>
  </si>
  <si>
    <t>4/a. melléklet az  5/2021.(V.28.)  önkormányzati rendelethez</t>
  </si>
  <si>
    <t>4/b. melléklet az 5/2021.(V.28.)  önkormányzati rendelethez</t>
  </si>
  <si>
    <t>5. melléklet az 5/2021.(V.28.)  önkormányzati rendelethez</t>
  </si>
  <si>
    <t>6. melléklet az 5/2021.(V.28.)  önkormányzati rendelethez</t>
  </si>
  <si>
    <t>7. melléklet az 5/2021.(V.28.)  önkormányzati rendelethez</t>
  </si>
  <si>
    <t>8. melléklet az  5/2021.(V.28.)  önkormányzati rendelethez</t>
  </si>
  <si>
    <t>9. melléklet az   5/2021.(V.28.)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</si>
</sst>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F_t"/>
    <numFmt numFmtId="165" formatCode="mmmm"/>
    <numFmt numFmtId="166" formatCode="#,##0\ &quot;Ft&quot;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  <charset val="238"/>
    </font>
    <font>
      <b/>
      <sz val="11"/>
      <name val="Arial CE"/>
      <charset val="238"/>
    </font>
    <font>
      <b/>
      <i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0" borderId="0"/>
    <xf numFmtId="0" fontId="16" fillId="0" borderId="0"/>
    <xf numFmtId="0" fontId="20" fillId="0" borderId="0"/>
    <xf numFmtId="0" fontId="16" fillId="0" borderId="0"/>
    <xf numFmtId="0" fontId="21" fillId="22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5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left" vertical="top" indent="1"/>
    </xf>
    <xf numFmtId="0" fontId="3" fillId="0" borderId="11" xfId="0" applyNumberFormat="1" applyFont="1" applyFill="1" applyBorder="1" applyAlignment="1" applyProtection="1">
      <alignment horizontal="left" vertical="top"/>
    </xf>
    <xf numFmtId="3" fontId="3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left" vertical="top" indent="1"/>
    </xf>
    <xf numFmtId="3" fontId="4" fillId="0" borderId="11" xfId="0" applyNumberFormat="1" applyFont="1" applyFill="1" applyBorder="1" applyAlignment="1" applyProtection="1">
      <alignment horizontal="right" vertical="top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indent="1"/>
    </xf>
    <xf numFmtId="3" fontId="4" fillId="0" borderId="10" xfId="0" applyNumberFormat="1" applyFont="1" applyFill="1" applyBorder="1" applyAlignment="1" applyProtection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indent="1"/>
    </xf>
    <xf numFmtId="3" fontId="4" fillId="0" borderId="0" xfId="0" applyNumberFormat="1" applyFont="1" applyFill="1" applyBorder="1" applyAlignment="1" applyProtection="1">
      <alignment horizontal="right" vertical="top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right" vertical="center" indent="1"/>
    </xf>
    <xf numFmtId="3" fontId="3" fillId="0" borderId="12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9" fontId="3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left" vertical="top" wrapText="1" indent="1"/>
    </xf>
    <xf numFmtId="49" fontId="2" fillId="0" borderId="11" xfId="0" applyNumberFormat="1" applyFont="1" applyFill="1" applyBorder="1" applyAlignment="1" applyProtection="1">
      <alignment horizontal="left" vertical="top" indent="1"/>
    </xf>
    <xf numFmtId="49" fontId="3" fillId="0" borderId="11" xfId="0" applyNumberFormat="1" applyFont="1" applyFill="1" applyBorder="1" applyAlignment="1" applyProtection="1">
      <alignment horizontal="left" vertical="top" indent="1"/>
    </xf>
    <xf numFmtId="0" fontId="2" fillId="0" borderId="13" xfId="0" applyNumberFormat="1" applyFont="1" applyFill="1" applyBorder="1" applyAlignment="1" applyProtection="1">
      <alignment horizontal="left" vertical="top" inden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12" fillId="24" borderId="14" xfId="0" applyFont="1" applyFill="1" applyBorder="1" applyAlignment="1">
      <alignment horizontal="left" vertical="center" wrapText="1"/>
    </xf>
    <xf numFmtId="3" fontId="12" fillId="24" borderId="14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/>
    </xf>
    <xf numFmtId="0" fontId="6" fillId="0" borderId="20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3" fontId="15" fillId="0" borderId="15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3" fontId="15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horizontal="right" vertical="top" wrapText="1"/>
    </xf>
    <xf numFmtId="0" fontId="12" fillId="0" borderId="23" xfId="0" applyFont="1" applyBorder="1" applyAlignment="1">
      <alignment horizontal="center" vertical="top" wrapText="1"/>
    </xf>
    <xf numFmtId="3" fontId="12" fillId="0" borderId="24" xfId="0" applyNumberFormat="1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39" applyFont="1" applyFill="1"/>
    <xf numFmtId="0" fontId="12" fillId="0" borderId="0" xfId="39" applyFont="1" applyFill="1" applyBorder="1" applyAlignment="1">
      <alignment horizontal="center" vertical="top" wrapText="1"/>
    </xf>
    <xf numFmtId="0" fontId="2" fillId="0" borderId="27" xfId="39" applyFont="1" applyFill="1" applyBorder="1" applyAlignment="1">
      <alignment horizontal="center" vertical="top" wrapText="1"/>
    </xf>
    <xf numFmtId="0" fontId="2" fillId="0" borderId="27" xfId="39" applyFont="1" applyBorder="1" applyAlignment="1">
      <alignment horizontal="center" vertical="top" wrapText="1"/>
    </xf>
    <xf numFmtId="0" fontId="2" fillId="0" borderId="27" xfId="39" applyFont="1" applyBorder="1" applyAlignment="1">
      <alignment horizontal="left" vertical="center" wrapText="1"/>
    </xf>
    <xf numFmtId="3" fontId="2" fillId="0" borderId="27" xfId="39" applyNumberFormat="1" applyFont="1" applyBorder="1" applyAlignment="1">
      <alignment horizontal="right" vertical="top" wrapText="1"/>
    </xf>
    <xf numFmtId="0" fontId="3" fillId="0" borderId="27" xfId="39" applyFont="1" applyBorder="1" applyAlignment="1">
      <alignment horizontal="left" vertical="center" wrapText="1"/>
    </xf>
    <xf numFmtId="3" fontId="3" fillId="0" borderId="27" xfId="39" applyNumberFormat="1" applyFont="1" applyBorder="1" applyAlignment="1">
      <alignment horizontal="right" vertical="top" wrapText="1"/>
    </xf>
    <xf numFmtId="0" fontId="12" fillId="0" borderId="27" xfId="39" applyFont="1" applyFill="1" applyBorder="1" applyAlignment="1">
      <alignment horizontal="center" vertical="top" wrapText="1"/>
    </xf>
    <xf numFmtId="0" fontId="3" fillId="0" borderId="27" xfId="39" applyFont="1" applyFill="1" applyBorder="1" applyAlignment="1">
      <alignment horizontal="center" vertical="top" wrapText="1"/>
    </xf>
    <xf numFmtId="0" fontId="2" fillId="0" borderId="0" xfId="40" applyFont="1"/>
    <xf numFmtId="0" fontId="9" fillId="0" borderId="0" xfId="41" applyFont="1" applyFill="1"/>
    <xf numFmtId="0" fontId="15" fillId="0" borderId="27" xfId="41" applyFont="1" applyFill="1" applyBorder="1" applyAlignment="1">
      <alignment horizontal="center" vertical="top" wrapText="1"/>
    </xf>
    <xf numFmtId="0" fontId="2" fillId="0" borderId="27" xfId="41" applyFont="1" applyFill="1" applyBorder="1" applyAlignment="1">
      <alignment horizontal="center" vertical="top" wrapText="1"/>
    </xf>
    <xf numFmtId="0" fontId="2" fillId="0" borderId="27" xfId="41" applyFont="1" applyBorder="1" applyAlignment="1">
      <alignment horizontal="center" vertical="top" wrapText="1"/>
    </xf>
    <xf numFmtId="0" fontId="9" fillId="0" borderId="0" xfId="41" applyFont="1" applyFill="1" applyBorder="1" applyAlignment="1">
      <alignment horizontal="center" vertical="top" wrapText="1"/>
    </xf>
    <xf numFmtId="0" fontId="39" fillId="0" borderId="0" xfId="41" applyFont="1" applyFill="1"/>
    <xf numFmtId="0" fontId="2" fillId="0" borderId="27" xfId="41" applyFont="1" applyBorder="1" applyAlignment="1">
      <alignment vertical="center" wrapText="1"/>
    </xf>
    <xf numFmtId="0" fontId="3" fillId="0" borderId="27" xfId="41" applyFont="1" applyBorder="1" applyAlignment="1">
      <alignment vertical="center" wrapText="1"/>
    </xf>
    <xf numFmtId="0" fontId="3" fillId="0" borderId="27" xfId="41" applyFont="1" applyBorder="1" applyAlignment="1">
      <alignment horizontal="left" vertical="center" wrapText="1"/>
    </xf>
    <xf numFmtId="0" fontId="2" fillId="0" borderId="27" xfId="41" applyFont="1" applyBorder="1" applyAlignment="1">
      <alignment horizontal="left" vertical="center" wrapText="1"/>
    </xf>
    <xf numFmtId="3" fontId="2" fillId="0" borderId="27" xfId="41" applyNumberFormat="1" applyFont="1" applyBorder="1" applyAlignment="1">
      <alignment horizontal="right" vertical="center" wrapText="1"/>
    </xf>
    <xf numFmtId="3" fontId="3" fillId="0" borderId="27" xfId="41" applyNumberFormat="1" applyFont="1" applyBorder="1" applyAlignment="1">
      <alignment horizontal="right" vertical="center" wrapText="1"/>
    </xf>
    <xf numFmtId="0" fontId="16" fillId="0" borderId="0" xfId="39"/>
    <xf numFmtId="0" fontId="2" fillId="0" borderId="0" xfId="39" applyNumberFormat="1" applyFont="1" applyFill="1" applyBorder="1" applyAlignment="1" applyProtection="1">
      <protection locked="0"/>
    </xf>
    <xf numFmtId="3" fontId="2" fillId="0" borderId="11" xfId="39" applyNumberFormat="1" applyFont="1" applyFill="1" applyBorder="1" applyAlignment="1" applyProtection="1">
      <protection locked="0"/>
    </xf>
    <xf numFmtId="3" fontId="3" fillId="25" borderId="11" xfId="39" applyNumberFormat="1" applyFont="1" applyFill="1" applyBorder="1" applyAlignment="1" applyProtection="1">
      <protection locked="0"/>
    </xf>
    <xf numFmtId="0" fontId="2" fillId="0" borderId="0" xfId="39" applyNumberFormat="1" applyFont="1" applyFill="1" applyBorder="1" applyAlignment="1" applyProtection="1">
      <alignment horizontal="right"/>
      <protection locked="0"/>
    </xf>
    <xf numFmtId="0" fontId="2" fillId="0" borderId="11" xfId="39" applyNumberFormat="1" applyFont="1" applyFill="1" applyBorder="1" applyAlignment="1" applyProtection="1">
      <alignment horizontal="left" vertical="top"/>
    </xf>
    <xf numFmtId="0" fontId="2" fillId="0" borderId="11" xfId="39" applyNumberFormat="1" applyFont="1" applyFill="1" applyBorder="1" applyAlignment="1" applyProtection="1">
      <alignment horizontal="left" vertical="top" wrapText="1"/>
    </xf>
    <xf numFmtId="0" fontId="2" fillId="0" borderId="11" xfId="39" applyNumberFormat="1" applyFont="1" applyFill="1" applyBorder="1" applyAlignment="1" applyProtection="1">
      <alignment vertical="top"/>
    </xf>
    <xf numFmtId="3" fontId="41" fillId="0" borderId="11" xfId="39" applyNumberFormat="1" applyFont="1" applyFill="1" applyBorder="1" applyAlignment="1" applyProtection="1">
      <protection locked="0"/>
    </xf>
    <xf numFmtId="0" fontId="2" fillId="0" borderId="11" xfId="39" applyNumberFormat="1" applyFont="1" applyFill="1" applyBorder="1" applyAlignment="1" applyProtection="1">
      <protection locked="0"/>
    </xf>
    <xf numFmtId="0" fontId="41" fillId="0" borderId="11" xfId="39" applyNumberFormat="1" applyFont="1" applyFill="1" applyBorder="1" applyAlignment="1" applyProtection="1">
      <protection locked="0"/>
    </xf>
    <xf numFmtId="0" fontId="3" fillId="25" borderId="11" xfId="39" applyNumberFormat="1" applyFont="1" applyFill="1" applyBorder="1" applyAlignment="1" applyProtection="1">
      <protection locked="0"/>
    </xf>
    <xf numFmtId="0" fontId="3" fillId="0" borderId="11" xfId="39" applyNumberFormat="1" applyFont="1" applyFill="1" applyBorder="1" applyAlignment="1" applyProtection="1">
      <alignment horizontal="center" vertical="center"/>
      <protection locked="0"/>
    </xf>
    <xf numFmtId="0" fontId="20" fillId="0" borderId="0" xfId="40"/>
    <xf numFmtId="0" fontId="20" fillId="0" borderId="0" xfId="40" applyAlignment="1">
      <alignment horizontal="center"/>
    </xf>
    <xf numFmtId="0" fontId="3" fillId="0" borderId="14" xfId="4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left" vertical="center"/>
    </xf>
    <xf numFmtId="0" fontId="15" fillId="26" borderId="11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0" fontId="13" fillId="0" borderId="0" xfId="0" applyFont="1" applyAlignment="1"/>
    <xf numFmtId="3" fontId="7" fillId="0" borderId="22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center" wrapText="1"/>
    </xf>
    <xf numFmtId="0" fontId="2" fillId="0" borderId="28" xfId="0" applyNumberFormat="1" applyFont="1" applyFill="1" applyBorder="1" applyAlignment="1" applyProtection="1">
      <alignment horizontal="left" vertical="top" wrapText="1"/>
    </xf>
    <xf numFmtId="0" fontId="2" fillId="0" borderId="22" xfId="0" applyNumberFormat="1" applyFont="1" applyFill="1" applyBorder="1" applyAlignment="1" applyProtection="1">
      <alignment horizontal="left" vertical="top" wrapText="1"/>
    </xf>
    <xf numFmtId="3" fontId="11" fillId="0" borderId="24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0" borderId="29" xfId="39" applyNumberFormat="1" applyFont="1" applyFill="1" applyBorder="1" applyAlignment="1" applyProtection="1">
      <alignment horizontal="center" vertical="center"/>
      <protection locked="0"/>
    </xf>
    <xf numFmtId="165" fontId="3" fillId="0" borderId="30" xfId="39" applyNumberFormat="1" applyFont="1" applyFill="1" applyBorder="1" applyAlignment="1" applyProtection="1">
      <alignment horizontal="center" vertical="center"/>
      <protection locked="0"/>
    </xf>
    <xf numFmtId="0" fontId="2" fillId="0" borderId="16" xfId="39" applyNumberFormat="1" applyFont="1" applyFill="1" applyBorder="1" applyAlignment="1" applyProtection="1">
      <alignment horizontal="left" vertical="top"/>
    </xf>
    <xf numFmtId="3" fontId="2" fillId="0" borderId="16" xfId="39" applyNumberFormat="1" applyFont="1" applyFill="1" applyBorder="1" applyAlignment="1" applyProtection="1">
      <protection locked="0"/>
    </xf>
    <xf numFmtId="0" fontId="3" fillId="0" borderId="12" xfId="39" applyNumberFormat="1" applyFont="1" applyFill="1" applyBorder="1" applyAlignment="1" applyProtection="1">
      <alignment horizontal="center" vertical="center"/>
      <protection locked="0"/>
    </xf>
    <xf numFmtId="0" fontId="3" fillId="25" borderId="22" xfId="39" applyNumberFormat="1" applyFont="1" applyFill="1" applyBorder="1" applyAlignment="1" applyProtection="1">
      <protection locked="0"/>
    </xf>
    <xf numFmtId="3" fontId="3" fillId="25" borderId="22" xfId="39" applyNumberFormat="1" applyFont="1" applyFill="1" applyBorder="1" applyAlignment="1" applyProtection="1">
      <protection locked="0"/>
    </xf>
    <xf numFmtId="0" fontId="2" fillId="0" borderId="16" xfId="39" applyNumberFormat="1" applyFont="1" applyFill="1" applyBorder="1" applyAlignment="1" applyProtection="1">
      <protection locked="0"/>
    </xf>
    <xf numFmtId="0" fontId="2" fillId="0" borderId="16" xfId="40" applyFont="1" applyBorder="1" applyAlignment="1">
      <alignment vertical="top" wrapText="1"/>
    </xf>
    <xf numFmtId="3" fontId="2" fillId="0" borderId="16" xfId="40" applyNumberFormat="1" applyFont="1" applyBorder="1" applyAlignment="1">
      <alignment horizontal="right" vertical="top" wrapText="1"/>
    </xf>
    <xf numFmtId="0" fontId="2" fillId="0" borderId="11" xfId="40" applyFont="1" applyBorder="1" applyAlignment="1">
      <alignment vertical="top" wrapText="1"/>
    </xf>
    <xf numFmtId="3" fontId="2" fillId="0" borderId="11" xfId="40" applyNumberFormat="1" applyFont="1" applyBorder="1" applyAlignment="1">
      <alignment vertical="top" wrapText="1"/>
    </xf>
    <xf numFmtId="0" fontId="3" fillId="0" borderId="22" xfId="40" applyFont="1" applyBorder="1" applyAlignment="1">
      <alignment vertical="top" wrapText="1"/>
    </xf>
    <xf numFmtId="3" fontId="3" fillId="0" borderId="14" xfId="4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left" vertical="center" wrapText="1"/>
    </xf>
    <xf numFmtId="16" fontId="3" fillId="0" borderId="11" xfId="0" applyNumberFormat="1" applyFont="1" applyFill="1" applyBorder="1" applyAlignment="1" applyProtection="1">
      <alignment horizontal="left" vertical="top" indent="1"/>
    </xf>
    <xf numFmtId="0" fontId="2" fillId="0" borderId="22" xfId="40" applyFont="1" applyBorder="1" applyAlignment="1">
      <alignment vertical="top" wrapText="1"/>
    </xf>
    <xf numFmtId="3" fontId="3" fillId="0" borderId="14" xfId="40" applyNumberFormat="1" applyFont="1" applyBorder="1" applyAlignment="1">
      <alignment vertical="top" wrapText="1"/>
    </xf>
    <xf numFmtId="164" fontId="3" fillId="0" borderId="14" xfId="40" applyNumberFormat="1" applyFont="1" applyBorder="1" applyAlignment="1">
      <alignment vertical="top" wrapText="1"/>
    </xf>
    <xf numFmtId="164" fontId="2" fillId="0" borderId="16" xfId="40" applyNumberFormat="1" applyFont="1" applyBorder="1" applyAlignment="1">
      <alignment horizontal="right" vertical="top" wrapText="1"/>
    </xf>
    <xf numFmtId="164" fontId="2" fillId="0" borderId="11" xfId="40" applyNumberFormat="1" applyFont="1" applyBorder="1" applyAlignment="1">
      <alignment horizontal="right" vertical="top" wrapText="1"/>
    </xf>
    <xf numFmtId="164" fontId="2" fillId="0" borderId="22" xfId="40" applyNumberFormat="1" applyFont="1" applyBorder="1" applyAlignment="1">
      <alignment horizontal="right" vertical="top" wrapText="1"/>
    </xf>
    <xf numFmtId="164" fontId="3" fillId="0" borderId="14" xfId="40" applyNumberFormat="1" applyFont="1" applyBorder="1" applyAlignment="1">
      <alignment horizontal="right" vertical="top" wrapText="1"/>
    </xf>
    <xf numFmtId="164" fontId="2" fillId="0" borderId="31" xfId="40" applyNumberFormat="1" applyFont="1" applyBorder="1" applyAlignment="1">
      <alignment horizontal="right" vertical="top" wrapText="1"/>
    </xf>
    <xf numFmtId="0" fontId="3" fillId="0" borderId="14" xfId="40" applyFont="1" applyBorder="1" applyAlignment="1">
      <alignment horizontal="center" vertical="center" wrapText="1"/>
    </xf>
    <xf numFmtId="164" fontId="3" fillId="0" borderId="32" xfId="40" applyNumberFormat="1" applyFont="1" applyBorder="1" applyAlignment="1">
      <alignment horizontal="right" vertical="top" wrapText="1"/>
    </xf>
    <xf numFmtId="3" fontId="2" fillId="0" borderId="31" xfId="40" applyNumberFormat="1" applyFont="1" applyBorder="1" applyAlignment="1">
      <alignment horizontal="right" vertical="top" wrapText="1"/>
    </xf>
    <xf numFmtId="3" fontId="3" fillId="0" borderId="22" xfId="40" applyNumberFormat="1" applyFont="1" applyBorder="1" applyAlignment="1">
      <alignment horizontal="right" vertical="top" wrapText="1"/>
    </xf>
    <xf numFmtId="0" fontId="43" fillId="0" borderId="0" xfId="0" applyFont="1"/>
    <xf numFmtId="0" fontId="43" fillId="0" borderId="0" xfId="0" applyFont="1" applyAlignment="1"/>
    <xf numFmtId="0" fontId="44" fillId="0" borderId="14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horizontal="center" vertical="center" wrapText="1"/>
    </xf>
    <xf numFmtId="166" fontId="43" fillId="0" borderId="11" xfId="0" applyNumberFormat="1" applyFont="1" applyBorder="1" applyAlignment="1">
      <alignment horizontal="center" vertical="center"/>
    </xf>
    <xf numFmtId="166" fontId="43" fillId="0" borderId="16" xfId="0" applyNumberFormat="1" applyFont="1" applyBorder="1" applyAlignment="1">
      <alignment horizontal="center" vertical="center"/>
    </xf>
    <xf numFmtId="0" fontId="45" fillId="0" borderId="20" xfId="0" applyFont="1" applyBorder="1" applyAlignment="1"/>
    <xf numFmtId="0" fontId="2" fillId="0" borderId="0" xfId="40" applyFont="1" applyBorder="1" applyAlignment="1">
      <alignment vertical="top" wrapText="1"/>
    </xf>
    <xf numFmtId="164" fontId="2" fillId="0" borderId="0" xfId="40" applyNumberFormat="1" applyFont="1" applyBorder="1" applyAlignment="1">
      <alignment horizontal="right" vertical="top" wrapText="1"/>
    </xf>
    <xf numFmtId="0" fontId="3" fillId="0" borderId="33" xfId="40" applyFont="1" applyBorder="1" applyAlignment="1">
      <alignment vertical="top" wrapText="1"/>
    </xf>
    <xf numFmtId="164" fontId="2" fillId="0" borderId="12" xfId="40" applyNumberFormat="1" applyFont="1" applyBorder="1" applyAlignment="1">
      <alignment horizontal="right" vertical="top" wrapText="1"/>
    </xf>
    <xf numFmtId="3" fontId="2" fillId="0" borderId="11" xfId="40" applyNumberFormat="1" applyFont="1" applyBorder="1" applyAlignment="1">
      <alignment horizontal="right" vertical="top" wrapText="1"/>
    </xf>
    <xf numFmtId="164" fontId="3" fillId="0" borderId="0" xfId="40" applyNumberFormat="1" applyFont="1" applyBorder="1" applyAlignment="1">
      <alignment horizontal="right" vertical="top" wrapText="1"/>
    </xf>
    <xf numFmtId="164" fontId="3" fillId="0" borderId="11" xfId="40" applyNumberFormat="1" applyFont="1" applyBorder="1" applyAlignment="1">
      <alignment horizontal="right" vertical="top" wrapText="1"/>
    </xf>
    <xf numFmtId="0" fontId="1" fillId="0" borderId="0" xfId="40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</xf>
    <xf numFmtId="164" fontId="2" fillId="0" borderId="0" xfId="40" applyNumberFormat="1" applyFont="1" applyBorder="1" applyAlignment="1">
      <alignment vertical="top" wrapText="1"/>
    </xf>
    <xf numFmtId="164" fontId="3" fillId="0" borderId="0" xfId="40" applyNumberFormat="1" applyFont="1" applyBorder="1" applyAlignment="1">
      <alignment vertical="top" wrapText="1"/>
    </xf>
    <xf numFmtId="0" fontId="0" fillId="0" borderId="0" xfId="0" applyBorder="1"/>
    <xf numFmtId="0" fontId="2" fillId="0" borderId="20" xfId="40" applyFont="1" applyBorder="1" applyAlignment="1">
      <alignment vertical="top" wrapText="1"/>
    </xf>
    <xf numFmtId="164" fontId="3" fillId="0" borderId="33" xfId="40" applyNumberFormat="1" applyFont="1" applyBorder="1" applyAlignment="1">
      <alignment horizontal="right" vertical="top" wrapText="1"/>
    </xf>
    <xf numFmtId="0" fontId="3" fillId="0" borderId="11" xfId="40" applyFont="1" applyBorder="1" applyAlignment="1">
      <alignment vertical="top" wrapText="1"/>
    </xf>
    <xf numFmtId="164" fontId="3" fillId="0" borderId="34" xfId="40" applyNumberFormat="1" applyFont="1" applyBorder="1" applyAlignment="1">
      <alignment horizontal="right" vertical="top" wrapText="1"/>
    </xf>
    <xf numFmtId="164" fontId="2" fillId="0" borderId="33" xfId="40" applyNumberFormat="1" applyFont="1" applyBorder="1" applyAlignment="1">
      <alignment vertical="top" wrapText="1"/>
    </xf>
    <xf numFmtId="0" fontId="3" fillId="0" borderId="34" xfId="40" applyFont="1" applyBorder="1" applyAlignment="1">
      <alignment vertical="top" wrapText="1"/>
    </xf>
    <xf numFmtId="0" fontId="3" fillId="0" borderId="35" xfId="40" applyFont="1" applyBorder="1" applyAlignment="1">
      <alignment vertical="top" wrapText="1"/>
    </xf>
    <xf numFmtId="3" fontId="3" fillId="0" borderId="34" xfId="40" applyNumberFormat="1" applyFont="1" applyBorder="1" applyAlignment="1">
      <alignment vertical="top" wrapText="1"/>
    </xf>
    <xf numFmtId="3" fontId="2" fillId="0" borderId="36" xfId="40" applyNumberFormat="1" applyFont="1" applyBorder="1" applyAlignment="1">
      <alignment horizontal="right" vertical="top" wrapText="1"/>
    </xf>
    <xf numFmtId="3" fontId="2" fillId="0" borderId="22" xfId="40" applyNumberFormat="1" applyFont="1" applyBorder="1" applyAlignment="1">
      <alignment horizontal="right" vertical="top" wrapText="1"/>
    </xf>
    <xf numFmtId="0" fontId="46" fillId="0" borderId="0" xfId="0" applyFont="1" applyBorder="1" applyAlignment="1"/>
    <xf numFmtId="3" fontId="47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16" fontId="0" fillId="0" borderId="0" xfId="0" applyNumberFormat="1"/>
    <xf numFmtId="3" fontId="15" fillId="0" borderId="1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3" fillId="0" borderId="11" xfId="0" applyNumberFormat="1" applyFont="1" applyFill="1" applyBorder="1" applyAlignment="1" applyProtection="1">
      <alignment horizontal="left" vertical="top" textRotation="135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top"/>
    </xf>
    <xf numFmtId="0" fontId="3" fillId="0" borderId="16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" fillId="26" borderId="12" xfId="0" applyFont="1" applyFill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6" fillId="26" borderId="1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2" fillId="26" borderId="12" xfId="0" applyFont="1" applyFill="1" applyBorder="1" applyAlignment="1">
      <alignment horizontal="left" vertical="center"/>
    </xf>
    <xf numFmtId="0" fontId="12" fillId="26" borderId="25" xfId="0" applyFont="1" applyFill="1" applyBorder="1" applyAlignment="1">
      <alignment horizontal="left" vertical="center"/>
    </xf>
    <xf numFmtId="0" fontId="12" fillId="26" borderId="26" xfId="0" applyFont="1" applyFill="1" applyBorder="1" applyAlignment="1">
      <alignment horizontal="left" vertical="center"/>
    </xf>
    <xf numFmtId="0" fontId="12" fillId="26" borderId="12" xfId="0" applyFont="1" applyFill="1" applyBorder="1" applyAlignment="1">
      <alignment horizontal="center" vertical="center"/>
    </xf>
    <xf numFmtId="0" fontId="12" fillId="26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26" borderId="12" xfId="0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24" borderId="25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left" vertical="center"/>
    </xf>
    <xf numFmtId="0" fontId="15" fillId="24" borderId="25" xfId="0" applyFont="1" applyFill="1" applyBorder="1" applyAlignment="1">
      <alignment horizontal="left" vertical="center"/>
    </xf>
    <xf numFmtId="0" fontId="15" fillId="24" borderId="26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2" fillId="0" borderId="11" xfId="0" applyFont="1" applyBorder="1" applyAlignment="1"/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42" fillId="0" borderId="39" xfId="39" applyNumberFormat="1" applyFont="1" applyFill="1" applyBorder="1" applyAlignment="1" applyProtection="1">
      <alignment horizontal="center" vertical="center" textRotation="53"/>
      <protection locked="0"/>
    </xf>
    <xf numFmtId="0" fontId="16" fillId="0" borderId="40" xfId="39" applyBorder="1" applyAlignment="1">
      <alignment textRotation="53"/>
    </xf>
    <xf numFmtId="0" fontId="3" fillId="0" borderId="35" xfId="39" applyNumberFormat="1" applyFont="1" applyFill="1" applyBorder="1" applyAlignment="1" applyProtection="1">
      <alignment horizontal="center" vertical="center"/>
      <protection locked="0"/>
    </xf>
    <xf numFmtId="0" fontId="16" fillId="0" borderId="21" xfId="39" applyBorder="1" applyAlignment="1">
      <alignment horizontal="center" vertical="center"/>
    </xf>
    <xf numFmtId="0" fontId="11" fillId="0" borderId="0" xfId="39" applyNumberFormat="1" applyFont="1" applyFill="1" applyBorder="1" applyAlignment="1" applyProtection="1">
      <alignment horizontal="center" wrapText="1"/>
      <protection locked="0"/>
    </xf>
    <xf numFmtId="0" fontId="40" fillId="0" borderId="0" xfId="39" applyFont="1" applyAlignment="1">
      <alignment wrapText="1"/>
    </xf>
    <xf numFmtId="0" fontId="6" fillId="0" borderId="0" xfId="39" applyFont="1" applyAlignment="1">
      <alignment horizontal="right"/>
    </xf>
    <xf numFmtId="0" fontId="3" fillId="0" borderId="21" xfId="39" applyNumberFormat="1" applyFont="1" applyFill="1" applyBorder="1" applyAlignment="1" applyProtection="1">
      <alignment horizontal="center" vertical="center"/>
      <protection locked="0"/>
    </xf>
    <xf numFmtId="0" fontId="16" fillId="0" borderId="0" xfId="39" applyAlignment="1">
      <alignment horizontal="right"/>
    </xf>
    <xf numFmtId="0" fontId="12" fillId="0" borderId="0" xfId="39" applyFont="1" applyFill="1" applyBorder="1" applyAlignment="1">
      <alignment horizontal="center" vertical="center" wrapText="1"/>
    </xf>
    <xf numFmtId="0" fontId="12" fillId="0" borderId="0" xfId="39" applyFont="1" applyFill="1" applyAlignment="1">
      <alignment horizontal="center" vertical="center"/>
    </xf>
    <xf numFmtId="0" fontId="6" fillId="0" borderId="41" xfId="39" applyFont="1" applyBorder="1" applyAlignment="1">
      <alignment horizontal="right" vertical="top" wrapText="1"/>
    </xf>
    <xf numFmtId="0" fontId="9" fillId="0" borderId="0" xfId="41" applyFont="1" applyFill="1" applyBorder="1" applyAlignment="1">
      <alignment horizontal="center" vertical="top" wrapText="1"/>
    </xf>
    <xf numFmtId="0" fontId="9" fillId="0" borderId="0" xfId="41" applyFont="1" applyFill="1"/>
    <xf numFmtId="0" fontId="6" fillId="0" borderId="0" xfId="40" applyFont="1" applyAlignment="1">
      <alignment horizontal="right"/>
    </xf>
    <xf numFmtId="0" fontId="14" fillId="0" borderId="0" xfId="40" applyFont="1" applyAlignment="1">
      <alignment horizontal="right"/>
    </xf>
    <xf numFmtId="0" fontId="3" fillId="0" borderId="14" xfId="40" applyFont="1" applyBorder="1" applyAlignment="1">
      <alignment horizontal="center" vertical="center" wrapText="1"/>
    </xf>
    <xf numFmtId="0" fontId="1" fillId="0" borderId="14" xfId="40" applyFont="1" applyBorder="1" applyAlignment="1">
      <alignment horizontal="center" vertical="center" wrapText="1"/>
    </xf>
    <xf numFmtId="0" fontId="12" fillId="0" borderId="0" xfId="40" applyFont="1" applyAlignment="1">
      <alignment horizontal="center" wrapText="1"/>
    </xf>
    <xf numFmtId="0" fontId="6" fillId="0" borderId="42" xfId="40" applyFont="1" applyBorder="1" applyAlignment="1">
      <alignment vertical="top" wrapText="1"/>
    </xf>
    <xf numFmtId="0" fontId="6" fillId="0" borderId="43" xfId="40" applyFont="1" applyBorder="1" applyAlignment="1">
      <alignment vertical="top" wrapText="1"/>
    </xf>
    <xf numFmtId="0" fontId="3" fillId="0" borderId="34" xfId="40" applyFont="1" applyBorder="1" applyAlignment="1">
      <alignment horizontal="center" vertical="center" wrapText="1"/>
    </xf>
    <xf numFmtId="0" fontId="3" fillId="0" borderId="33" xfId="40" applyFont="1" applyBorder="1" applyAlignment="1">
      <alignment horizontal="center" vertical="center" wrapText="1"/>
    </xf>
    <xf numFmtId="0" fontId="3" fillId="0" borderId="44" xfId="4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3" fillId="0" borderId="4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35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2 2" xfId="38"/>
    <cellStyle name="Normál 3" xfId="39"/>
    <cellStyle name="Normál 4" xfId="40"/>
    <cellStyle name="Normál_Munka1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55"/>
  <sheetViews>
    <sheetView zoomScaleNormal="100" workbookViewId="0">
      <selection activeCell="H1" sqref="H1"/>
    </sheetView>
  </sheetViews>
  <sheetFormatPr defaultRowHeight="15" x14ac:dyDescent="0.25"/>
  <cols>
    <col min="1" max="1" width="5.42578125" customWidth="1"/>
    <col min="2" max="2" width="46.7109375" customWidth="1"/>
    <col min="3" max="3" width="10.85546875" bestFit="1" customWidth="1"/>
    <col min="4" max="4" width="11.140625" customWidth="1"/>
    <col min="5" max="5" width="10.85546875" bestFit="1" customWidth="1"/>
    <col min="6" max="6" width="6.140625" customWidth="1"/>
    <col min="7" max="7" width="5.42578125" customWidth="1"/>
    <col min="8" max="8" width="42" customWidth="1"/>
    <col min="9" max="11" width="10.85546875" bestFit="1" customWidth="1"/>
    <col min="12" max="12" width="6.140625" bestFit="1" customWidth="1"/>
  </cols>
  <sheetData>
    <row r="1" spans="1:17" x14ac:dyDescent="0.25">
      <c r="H1" s="106" t="s">
        <v>340</v>
      </c>
      <c r="I1" s="106"/>
      <c r="J1" s="106"/>
      <c r="K1" s="106"/>
      <c r="L1" s="106"/>
      <c r="M1" s="106"/>
      <c r="N1" s="106"/>
      <c r="O1" s="106"/>
      <c r="P1" s="106"/>
      <c r="Q1" s="106"/>
    </row>
    <row r="2" spans="1:17" ht="33" customHeight="1" x14ac:dyDescent="0.3">
      <c r="A2" s="177" t="s">
        <v>317</v>
      </c>
      <c r="B2" s="177"/>
      <c r="C2" s="177"/>
      <c r="D2" s="177"/>
      <c r="E2" s="177"/>
      <c r="F2" s="177"/>
      <c r="G2" s="178"/>
      <c r="H2" s="178"/>
      <c r="I2" s="178"/>
      <c r="J2" s="178"/>
      <c r="K2" s="19"/>
      <c r="L2" s="19"/>
    </row>
    <row r="3" spans="1:17" ht="18.75" x14ac:dyDescent="0.3">
      <c r="A3" s="1"/>
      <c r="B3" s="1"/>
      <c r="C3" s="1"/>
      <c r="D3" s="1"/>
      <c r="E3" s="18"/>
      <c r="F3" s="18"/>
      <c r="H3" s="17" t="s">
        <v>254</v>
      </c>
      <c r="I3" s="20"/>
    </row>
    <row r="4" spans="1:17" x14ac:dyDescent="0.25">
      <c r="A4" s="179" t="s">
        <v>0</v>
      </c>
      <c r="B4" s="180" t="s">
        <v>1</v>
      </c>
      <c r="C4" s="2" t="s">
        <v>318</v>
      </c>
      <c r="D4" s="2" t="s">
        <v>318</v>
      </c>
      <c r="E4" s="2" t="s">
        <v>318</v>
      </c>
      <c r="F4" s="181" t="s">
        <v>25</v>
      </c>
      <c r="G4" s="179" t="s">
        <v>0</v>
      </c>
      <c r="H4" s="180" t="s">
        <v>2</v>
      </c>
      <c r="I4" s="2" t="s">
        <v>318</v>
      </c>
      <c r="J4" s="2" t="s">
        <v>318</v>
      </c>
      <c r="K4" s="2" t="s">
        <v>318</v>
      </c>
      <c r="L4" s="181" t="s">
        <v>25</v>
      </c>
    </row>
    <row r="5" spans="1:17" ht="30.75" customHeight="1" x14ac:dyDescent="0.25">
      <c r="A5" s="179"/>
      <c r="B5" s="180"/>
      <c r="C5" s="3" t="s">
        <v>3</v>
      </c>
      <c r="D5" s="3" t="s">
        <v>109</v>
      </c>
      <c r="E5" s="3" t="s">
        <v>108</v>
      </c>
      <c r="F5" s="182"/>
      <c r="G5" s="179"/>
      <c r="H5" s="180"/>
      <c r="I5" s="3" t="s">
        <v>3</v>
      </c>
      <c r="J5" s="3" t="s">
        <v>109</v>
      </c>
      <c r="K5" s="3" t="s">
        <v>108</v>
      </c>
      <c r="L5" s="182"/>
    </row>
    <row r="6" spans="1:17" x14ac:dyDescent="0.25">
      <c r="A6" s="2" t="s">
        <v>4</v>
      </c>
      <c r="B6" s="2" t="s">
        <v>5</v>
      </c>
      <c r="C6" s="2" t="s">
        <v>6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  <c r="K6" s="2" t="s">
        <v>113</v>
      </c>
      <c r="L6" s="2" t="s">
        <v>114</v>
      </c>
    </row>
    <row r="7" spans="1:17" x14ac:dyDescent="0.25">
      <c r="A7" s="4" t="s">
        <v>7</v>
      </c>
      <c r="B7" s="5" t="s">
        <v>54</v>
      </c>
      <c r="C7" s="6">
        <f>SUM(C8:C13)</f>
        <v>25182757</v>
      </c>
      <c r="D7" s="6">
        <f>SUM(D8:D13)</f>
        <v>39829234</v>
      </c>
      <c r="E7" s="6">
        <f>SUM(E8:E13)</f>
        <v>42603183</v>
      </c>
      <c r="F7" s="23">
        <f>E7/D7</f>
        <v>1.0696460544533697</v>
      </c>
      <c r="G7" s="4" t="s">
        <v>7</v>
      </c>
      <c r="H7" s="5" t="s">
        <v>83</v>
      </c>
      <c r="I7" s="21">
        <f>SUM(I8:I11)</f>
        <v>31377718</v>
      </c>
      <c r="J7" s="21">
        <f>SUM(J8:J11)</f>
        <v>45883377</v>
      </c>
      <c r="K7" s="21">
        <f>SUM(K8:K11)</f>
        <v>39332017</v>
      </c>
      <c r="L7" s="23">
        <f>K7/J7</f>
        <v>0.85721713552165091</v>
      </c>
    </row>
    <row r="8" spans="1:17" ht="25.5" x14ac:dyDescent="0.25">
      <c r="A8" s="25" t="s">
        <v>92</v>
      </c>
      <c r="B8" s="24" t="s">
        <v>55</v>
      </c>
      <c r="C8" s="7">
        <v>13426557</v>
      </c>
      <c r="D8" s="7">
        <v>13426557</v>
      </c>
      <c r="E8" s="7">
        <v>13426557</v>
      </c>
      <c r="F8" s="23">
        <f>E8/D8</f>
        <v>1</v>
      </c>
      <c r="G8" s="8" t="s">
        <v>9</v>
      </c>
      <c r="H8" s="8" t="s">
        <v>10</v>
      </c>
      <c r="I8" s="22">
        <v>10287604</v>
      </c>
      <c r="J8" s="22">
        <v>22874235</v>
      </c>
      <c r="K8" s="22">
        <v>20603260</v>
      </c>
      <c r="L8" s="23">
        <f>K8/J8</f>
        <v>0.90071908415734991</v>
      </c>
    </row>
    <row r="9" spans="1:17" ht="25.5" x14ac:dyDescent="0.25">
      <c r="A9" s="25" t="s">
        <v>93</v>
      </c>
      <c r="B9" s="24" t="s">
        <v>56</v>
      </c>
      <c r="C9" s="7">
        <v>0</v>
      </c>
      <c r="D9" s="7">
        <v>0</v>
      </c>
      <c r="E9" s="7">
        <v>0</v>
      </c>
      <c r="F9" s="23"/>
      <c r="G9" s="8" t="s">
        <v>12</v>
      </c>
      <c r="H9" s="8" t="s">
        <v>33</v>
      </c>
      <c r="I9" s="22">
        <v>2811447</v>
      </c>
      <c r="J9" s="22">
        <v>3215239</v>
      </c>
      <c r="K9" s="22">
        <v>3210420</v>
      </c>
      <c r="L9" s="23">
        <f>K9/J9</f>
        <v>0.99850120006630927</v>
      </c>
    </row>
    <row r="10" spans="1:17" ht="25.5" x14ac:dyDescent="0.25">
      <c r="A10" s="25" t="s">
        <v>94</v>
      </c>
      <c r="B10" s="24" t="s">
        <v>57</v>
      </c>
      <c r="C10" s="7">
        <v>9956200</v>
      </c>
      <c r="D10" s="7">
        <v>10445734</v>
      </c>
      <c r="E10" s="7">
        <v>10445734</v>
      </c>
      <c r="F10" s="23">
        <f>E10/D10</f>
        <v>1</v>
      </c>
      <c r="G10" s="8" t="s">
        <v>13</v>
      </c>
      <c r="H10" s="8" t="s">
        <v>14</v>
      </c>
      <c r="I10" s="22">
        <v>13176667</v>
      </c>
      <c r="J10" s="22">
        <v>16051903</v>
      </c>
      <c r="K10" s="22">
        <v>13327257</v>
      </c>
      <c r="L10" s="23">
        <f>K10/J10</f>
        <v>0.83026025013981208</v>
      </c>
    </row>
    <row r="11" spans="1:17" ht="25.5" x14ac:dyDescent="0.25">
      <c r="A11" s="25" t="s">
        <v>95</v>
      </c>
      <c r="B11" s="24" t="s">
        <v>58</v>
      </c>
      <c r="C11" s="7">
        <v>1800000</v>
      </c>
      <c r="D11" s="7">
        <v>2000000</v>
      </c>
      <c r="E11" s="7">
        <v>2000000</v>
      </c>
      <c r="F11" s="23">
        <f>E11/D11</f>
        <v>1</v>
      </c>
      <c r="G11" s="8" t="s">
        <v>15</v>
      </c>
      <c r="H11" s="8" t="s">
        <v>34</v>
      </c>
      <c r="I11" s="22">
        <v>5102000</v>
      </c>
      <c r="J11" s="22">
        <v>3742000</v>
      </c>
      <c r="K11" s="22">
        <v>2191080</v>
      </c>
      <c r="L11" s="23">
        <f>K11/J11</f>
        <v>0.58553714591127737</v>
      </c>
    </row>
    <row r="12" spans="1:17" ht="25.5" x14ac:dyDescent="0.25">
      <c r="A12" s="25" t="s">
        <v>96</v>
      </c>
      <c r="B12" s="24" t="s">
        <v>264</v>
      </c>
      <c r="C12" s="7">
        <v>0</v>
      </c>
      <c r="D12" s="7">
        <v>2805860</v>
      </c>
      <c r="E12" s="7">
        <v>2805860</v>
      </c>
      <c r="F12" s="23">
        <f>E12/D12</f>
        <v>1</v>
      </c>
      <c r="G12" s="4" t="s">
        <v>8</v>
      </c>
      <c r="H12" s="5" t="s">
        <v>80</v>
      </c>
      <c r="I12" s="21">
        <f>SUM(I13:I17)</f>
        <v>3158542</v>
      </c>
      <c r="J12" s="21">
        <f>SUM(J13:J16)</f>
        <v>3375155</v>
      </c>
      <c r="K12" s="21">
        <f>SUM(K13:K16)</f>
        <v>2610032</v>
      </c>
      <c r="L12" s="23">
        <v>0.92</v>
      </c>
    </row>
    <row r="13" spans="1:17" ht="27.75" customHeight="1" x14ac:dyDescent="0.25">
      <c r="A13" s="129"/>
      <c r="B13" s="24" t="s">
        <v>262</v>
      </c>
      <c r="C13" s="7"/>
      <c r="D13" s="7">
        <v>11151083</v>
      </c>
      <c r="E13" s="7">
        <v>13925032</v>
      </c>
      <c r="F13" s="23">
        <v>1</v>
      </c>
      <c r="G13" s="25" t="s">
        <v>46</v>
      </c>
      <c r="H13" s="8" t="s">
        <v>41</v>
      </c>
      <c r="I13" s="22"/>
      <c r="J13" s="22">
        <v>326013</v>
      </c>
      <c r="K13" s="22">
        <v>326013</v>
      </c>
      <c r="L13" s="23"/>
    </row>
    <row r="14" spans="1:17" ht="25.5" x14ac:dyDescent="0.25">
      <c r="A14" s="4" t="s">
        <v>8</v>
      </c>
      <c r="B14" s="10" t="s">
        <v>111</v>
      </c>
      <c r="C14" s="6">
        <v>0</v>
      </c>
      <c r="D14" s="6">
        <v>0</v>
      </c>
      <c r="E14" s="6">
        <v>0</v>
      </c>
      <c r="F14" s="23"/>
      <c r="G14" s="25" t="s">
        <v>47</v>
      </c>
      <c r="H14" s="24" t="s">
        <v>42</v>
      </c>
      <c r="I14" s="22">
        <v>2820000</v>
      </c>
      <c r="J14" s="22">
        <v>1250000</v>
      </c>
      <c r="K14" s="22">
        <v>906719</v>
      </c>
      <c r="L14" s="23">
        <f>K14/J14</f>
        <v>0.7253752</v>
      </c>
    </row>
    <row r="15" spans="1:17" x14ac:dyDescent="0.25">
      <c r="A15" s="4" t="s">
        <v>16</v>
      </c>
      <c r="B15" s="5" t="s">
        <v>61</v>
      </c>
      <c r="C15" s="6">
        <f>SUM(C16:C20)</f>
        <v>650000</v>
      </c>
      <c r="D15" s="6">
        <f>SUM(D16:D20)</f>
        <v>650000</v>
      </c>
      <c r="E15" s="6">
        <f>SUM(E16:E20)</f>
        <v>3759077</v>
      </c>
      <c r="F15" s="23">
        <f>E15/D15</f>
        <v>5.783195384615385</v>
      </c>
      <c r="G15" s="25" t="s">
        <v>48</v>
      </c>
      <c r="H15" s="8" t="s">
        <v>43</v>
      </c>
      <c r="I15" s="22"/>
      <c r="J15" s="22">
        <v>83300</v>
      </c>
      <c r="K15" s="22"/>
      <c r="L15" s="23"/>
    </row>
    <row r="16" spans="1:17" ht="25.5" x14ac:dyDescent="0.25">
      <c r="A16" s="25" t="s">
        <v>97</v>
      </c>
      <c r="B16" s="24" t="s">
        <v>62</v>
      </c>
      <c r="C16" s="7"/>
      <c r="D16" s="7"/>
      <c r="E16" s="7">
        <v>431500</v>
      </c>
      <c r="F16" s="23" t="e">
        <f>E16/D16</f>
        <v>#DIV/0!</v>
      </c>
      <c r="G16" s="25" t="s">
        <v>49</v>
      </c>
      <c r="H16" s="24" t="s">
        <v>44</v>
      </c>
      <c r="I16" s="22">
        <v>338542</v>
      </c>
      <c r="J16" s="22">
        <v>1715842</v>
      </c>
      <c r="K16" s="22">
        <v>1377300</v>
      </c>
      <c r="L16" s="23">
        <v>1</v>
      </c>
    </row>
    <row r="17" spans="1:12" x14ac:dyDescent="0.25">
      <c r="A17" s="25" t="s">
        <v>98</v>
      </c>
      <c r="B17" s="24" t="s">
        <v>63</v>
      </c>
      <c r="C17" s="7"/>
      <c r="D17" s="7">
        <v>0</v>
      </c>
      <c r="E17" s="7">
        <v>0</v>
      </c>
      <c r="F17" s="23" t="e">
        <f>E17/D17</f>
        <v>#DIV/0!</v>
      </c>
      <c r="G17" s="25" t="s">
        <v>50</v>
      </c>
      <c r="H17" s="8" t="s">
        <v>45</v>
      </c>
      <c r="I17" s="22"/>
      <c r="J17" s="22"/>
      <c r="K17" s="22"/>
      <c r="L17" s="23"/>
    </row>
    <row r="18" spans="1:12" x14ac:dyDescent="0.25">
      <c r="A18" s="25" t="s">
        <v>99</v>
      </c>
      <c r="B18" s="24" t="s">
        <v>64</v>
      </c>
      <c r="C18" s="7">
        <v>650000</v>
      </c>
      <c r="D18" s="7">
        <v>650000</v>
      </c>
      <c r="E18" s="7"/>
      <c r="F18" s="23">
        <f>E18/D18</f>
        <v>0</v>
      </c>
      <c r="G18" s="8"/>
      <c r="H18" s="8"/>
      <c r="I18" s="22"/>
      <c r="J18" s="22"/>
      <c r="K18" s="22"/>
      <c r="L18" s="23"/>
    </row>
    <row r="19" spans="1:12" x14ac:dyDescent="0.25">
      <c r="A19" s="25" t="s">
        <v>100</v>
      </c>
      <c r="B19" s="24" t="s">
        <v>263</v>
      </c>
      <c r="C19" s="7"/>
      <c r="D19" s="7"/>
      <c r="E19" s="7">
        <v>3321785</v>
      </c>
      <c r="F19" s="23" t="e">
        <f>E19/D19</f>
        <v>#DIV/0!</v>
      </c>
      <c r="G19" s="4" t="s">
        <v>11</v>
      </c>
      <c r="H19" s="5" t="s">
        <v>81</v>
      </c>
      <c r="I19" s="21">
        <f>SUM(I20:I23)</f>
        <v>8207314</v>
      </c>
      <c r="J19" s="21">
        <f>SUM(J20:J23)</f>
        <v>34550391</v>
      </c>
      <c r="K19" s="21">
        <f>SUM(K20:K23)</f>
        <v>33881488</v>
      </c>
      <c r="L19" s="23">
        <v>0.52</v>
      </c>
    </row>
    <row r="20" spans="1:12" x14ac:dyDescent="0.25">
      <c r="A20" s="25" t="s">
        <v>101</v>
      </c>
      <c r="B20" s="24" t="s">
        <v>65</v>
      </c>
      <c r="C20" s="7"/>
      <c r="D20" s="7"/>
      <c r="E20" s="7">
        <v>5792</v>
      </c>
      <c r="F20" s="23" t="s">
        <v>334</v>
      </c>
      <c r="G20" s="25" t="s">
        <v>51</v>
      </c>
      <c r="H20" s="8" t="s">
        <v>84</v>
      </c>
      <c r="I20" s="22">
        <v>7487724</v>
      </c>
      <c r="J20" s="22">
        <v>4362175</v>
      </c>
      <c r="K20" s="22">
        <v>4218834</v>
      </c>
      <c r="L20" s="23">
        <f>K20/J20</f>
        <v>0.96714001616166245</v>
      </c>
    </row>
    <row r="21" spans="1:12" x14ac:dyDescent="0.25">
      <c r="A21" s="4" t="s">
        <v>17</v>
      </c>
      <c r="B21" s="5" t="s">
        <v>66</v>
      </c>
      <c r="C21" s="6">
        <v>0</v>
      </c>
      <c r="D21" s="6">
        <v>0</v>
      </c>
      <c r="E21" s="6">
        <v>598522</v>
      </c>
      <c r="F21" s="23" t="e">
        <f>E21/D21</f>
        <v>#DIV/0!</v>
      </c>
      <c r="G21" s="25" t="s">
        <v>52</v>
      </c>
      <c r="H21" s="8" t="s">
        <v>18</v>
      </c>
      <c r="I21" s="22">
        <v>719590</v>
      </c>
      <c r="J21" s="22">
        <v>30188216</v>
      </c>
      <c r="K21" s="22">
        <v>29662654</v>
      </c>
      <c r="L21" s="23">
        <f>K21/J21</f>
        <v>0.98259049160109357</v>
      </c>
    </row>
    <row r="22" spans="1:12" x14ac:dyDescent="0.25">
      <c r="A22" s="8"/>
      <c r="B22" s="8"/>
      <c r="C22" s="9"/>
      <c r="D22" s="9"/>
      <c r="E22" s="9"/>
      <c r="F22" s="25"/>
      <c r="G22" s="25" t="s">
        <v>53</v>
      </c>
      <c r="H22" s="8" t="s">
        <v>35</v>
      </c>
      <c r="I22" s="22"/>
      <c r="J22" s="22"/>
      <c r="K22" s="22"/>
      <c r="L22" s="23"/>
    </row>
    <row r="23" spans="1:12" x14ac:dyDescent="0.25">
      <c r="A23" s="4" t="s">
        <v>19</v>
      </c>
      <c r="B23" s="5" t="s">
        <v>112</v>
      </c>
      <c r="C23" s="6">
        <f>SUM(C24:C26)</f>
        <v>0</v>
      </c>
      <c r="D23" s="6">
        <f>SUM(D24:D26)</f>
        <v>0</v>
      </c>
      <c r="E23" s="6">
        <f>SUM(E24:E26)</f>
        <v>0</v>
      </c>
      <c r="F23" s="26"/>
      <c r="G23" s="175"/>
      <c r="H23" s="8" t="s">
        <v>20</v>
      </c>
      <c r="I23" s="22"/>
      <c r="J23" s="22"/>
      <c r="K23" s="22"/>
      <c r="L23" s="23"/>
    </row>
    <row r="24" spans="1:12" x14ac:dyDescent="0.25">
      <c r="A24" s="25" t="s">
        <v>102</v>
      </c>
      <c r="B24" s="24" t="s">
        <v>67</v>
      </c>
      <c r="C24" s="7"/>
      <c r="D24" s="7"/>
      <c r="E24" s="7"/>
      <c r="F24" s="23"/>
      <c r="H24" s="5"/>
      <c r="I24" s="21"/>
      <c r="J24" s="21"/>
      <c r="K24" s="21"/>
      <c r="L24" s="23"/>
    </row>
    <row r="25" spans="1:12" x14ac:dyDescent="0.25">
      <c r="A25" s="25" t="s">
        <v>103</v>
      </c>
      <c r="B25" s="24" t="s">
        <v>68</v>
      </c>
      <c r="C25" s="7"/>
      <c r="D25" s="7"/>
      <c r="E25" s="7"/>
      <c r="F25" s="23"/>
      <c r="G25" s="25"/>
      <c r="H25" s="8"/>
      <c r="I25" s="22"/>
      <c r="J25" s="22"/>
      <c r="K25" s="22"/>
      <c r="L25" s="23"/>
    </row>
    <row r="26" spans="1:12" x14ac:dyDescent="0.25">
      <c r="A26" s="25" t="s">
        <v>104</v>
      </c>
      <c r="B26" s="24" t="s">
        <v>69</v>
      </c>
      <c r="C26" s="7"/>
      <c r="D26" s="7"/>
      <c r="E26" s="7"/>
      <c r="F26" s="23"/>
      <c r="G26" s="25"/>
      <c r="H26" s="8"/>
      <c r="I26" s="22"/>
      <c r="J26" s="22"/>
      <c r="K26" s="22"/>
      <c r="L26" s="23"/>
    </row>
    <row r="27" spans="1:12" x14ac:dyDescent="0.25">
      <c r="A27" s="4" t="s">
        <v>21</v>
      </c>
      <c r="B27" s="5" t="s">
        <v>296</v>
      </c>
      <c r="C27" s="6"/>
      <c r="D27" s="6"/>
      <c r="E27" s="6"/>
      <c r="F27" s="23"/>
      <c r="G27" s="25"/>
      <c r="H27" s="8"/>
      <c r="I27" s="22"/>
      <c r="J27" s="22"/>
      <c r="K27" s="22"/>
      <c r="L27" s="23"/>
    </row>
    <row r="28" spans="1:12" x14ac:dyDescent="0.25">
      <c r="A28" s="4" t="s">
        <v>22</v>
      </c>
      <c r="B28" s="5" t="s">
        <v>60</v>
      </c>
      <c r="C28" s="6"/>
      <c r="D28" s="6">
        <v>25717635</v>
      </c>
      <c r="E28" s="6">
        <v>25717635</v>
      </c>
      <c r="F28" s="23">
        <v>1</v>
      </c>
      <c r="G28" s="25"/>
      <c r="H28" s="8"/>
      <c r="I28" s="22"/>
      <c r="J28" s="22"/>
      <c r="K28" s="22"/>
      <c r="L28" s="23"/>
    </row>
    <row r="29" spans="1:12" x14ac:dyDescent="0.25">
      <c r="A29" s="4" t="s">
        <v>23</v>
      </c>
      <c r="B29" s="5"/>
      <c r="C29" s="7"/>
      <c r="D29" s="6"/>
      <c r="E29" s="6"/>
      <c r="F29" s="23"/>
      <c r="G29" s="25"/>
      <c r="H29" s="8"/>
      <c r="I29" s="22"/>
      <c r="J29" s="22"/>
      <c r="K29" s="22"/>
      <c r="L29" s="23"/>
    </row>
    <row r="30" spans="1:12" ht="25.5" customHeight="1" x14ac:dyDescent="0.25">
      <c r="A30" s="4" t="s">
        <v>24</v>
      </c>
      <c r="B30" s="10" t="s">
        <v>79</v>
      </c>
      <c r="C30" s="6">
        <f>C7+C15+C21+C23+C28+C29</f>
        <v>25832757</v>
      </c>
      <c r="D30" s="6">
        <f>D7+D15+D21+D23+D28+D29</f>
        <v>66196869</v>
      </c>
      <c r="E30" s="6">
        <f>E7+E15+E21+E23+E27+E28+C29</f>
        <v>72678417</v>
      </c>
      <c r="F30" s="23">
        <f>E30/D30</f>
        <v>1.0979132109707486</v>
      </c>
      <c r="G30" s="4" t="s">
        <v>16</v>
      </c>
      <c r="H30" s="10" t="s">
        <v>105</v>
      </c>
      <c r="I30" s="21">
        <f>I19+I12+I7</f>
        <v>42743574</v>
      </c>
      <c r="J30" s="21">
        <f>J19+J12+J7</f>
        <v>83808923</v>
      </c>
      <c r="K30" s="21">
        <f>K19+K12+K7</f>
        <v>75823537</v>
      </c>
      <c r="L30" s="23">
        <f>K30/J30</f>
        <v>0.90471914309172063</v>
      </c>
    </row>
    <row r="31" spans="1:12" x14ac:dyDescent="0.25">
      <c r="A31" s="14"/>
      <c r="B31" s="14"/>
      <c r="C31" s="14"/>
      <c r="D31" s="15"/>
      <c r="E31" s="15"/>
      <c r="F31" s="15"/>
      <c r="G31" s="14"/>
      <c r="H31" s="14"/>
      <c r="I31" s="14"/>
      <c r="J31" s="16"/>
      <c r="K31" s="16"/>
      <c r="L31" s="16"/>
    </row>
    <row r="32" spans="1:12" x14ac:dyDescent="0.25">
      <c r="A32" s="14"/>
      <c r="B32" s="14"/>
      <c r="C32" s="14"/>
      <c r="D32" s="15"/>
      <c r="E32" s="15"/>
      <c r="F32" s="15"/>
      <c r="G32" s="14"/>
      <c r="H32" s="14"/>
      <c r="I32" s="14"/>
      <c r="J32" s="16"/>
      <c r="K32" s="16"/>
      <c r="L32" s="16"/>
    </row>
    <row r="33" spans="1:12" x14ac:dyDescent="0.25">
      <c r="A33" s="14"/>
      <c r="B33" s="14"/>
      <c r="C33" s="14"/>
      <c r="D33" s="15"/>
      <c r="E33" s="15"/>
      <c r="F33" s="15"/>
      <c r="G33" s="14"/>
      <c r="H33" s="14"/>
      <c r="I33" s="14"/>
      <c r="J33" s="16"/>
      <c r="K33" s="16"/>
      <c r="L33" s="16"/>
    </row>
    <row r="34" spans="1:12" x14ac:dyDescent="0.25">
      <c r="A34" s="14"/>
      <c r="B34" s="14"/>
      <c r="C34" s="14"/>
      <c r="D34" s="15"/>
      <c r="E34" s="15"/>
      <c r="F34" s="15"/>
      <c r="G34" s="14"/>
      <c r="H34" s="14"/>
      <c r="I34" s="14"/>
      <c r="J34" s="16"/>
      <c r="K34" s="16"/>
      <c r="L34" s="16"/>
    </row>
    <row r="35" spans="1:12" x14ac:dyDescent="0.25">
      <c r="A35" s="14"/>
      <c r="B35" s="14"/>
      <c r="C35" s="14"/>
      <c r="D35" s="15"/>
      <c r="E35" s="15"/>
      <c r="F35" s="15"/>
      <c r="G35" s="14"/>
      <c r="H35" s="14"/>
      <c r="I35" s="14"/>
      <c r="J35" s="16"/>
      <c r="K35" s="16"/>
      <c r="L35" s="16"/>
    </row>
    <row r="36" spans="1:12" x14ac:dyDescent="0.25">
      <c r="A36" s="14"/>
      <c r="B36" s="14"/>
      <c r="C36" s="14"/>
      <c r="D36" s="15"/>
      <c r="E36" s="15"/>
      <c r="F36" s="15"/>
      <c r="G36" s="14"/>
      <c r="H36" s="14"/>
      <c r="I36" s="14"/>
      <c r="J36" s="16"/>
      <c r="K36" s="16"/>
      <c r="L36" s="16"/>
    </row>
    <row r="37" spans="1:12" x14ac:dyDescent="0.25">
      <c r="A37" s="14"/>
      <c r="B37" s="14"/>
      <c r="C37" s="14"/>
      <c r="D37" s="15"/>
      <c r="E37" s="15"/>
      <c r="F37" s="15"/>
      <c r="G37" s="14"/>
      <c r="H37" s="14"/>
      <c r="I37" s="14"/>
      <c r="J37" s="16"/>
      <c r="K37" s="16"/>
      <c r="L37" s="16"/>
    </row>
    <row r="38" spans="1:12" x14ac:dyDescent="0.25">
      <c r="A38" s="14"/>
      <c r="B38" s="14"/>
      <c r="C38" s="14"/>
      <c r="D38" s="15"/>
      <c r="E38" s="15"/>
      <c r="F38" s="15"/>
      <c r="G38" s="14"/>
      <c r="H38" s="14"/>
      <c r="I38" s="14"/>
      <c r="J38" s="16"/>
      <c r="K38" s="16"/>
      <c r="L38" s="16"/>
    </row>
    <row r="39" spans="1:12" x14ac:dyDescent="0.25">
      <c r="A39" s="14"/>
      <c r="B39" s="14"/>
      <c r="C39" s="14"/>
      <c r="D39" s="15"/>
      <c r="E39" s="15"/>
      <c r="F39" s="15"/>
      <c r="G39" s="14"/>
      <c r="H39" s="14"/>
      <c r="I39" s="14"/>
      <c r="J39" s="16"/>
      <c r="K39" s="16"/>
      <c r="L39" s="16"/>
    </row>
    <row r="40" spans="1:12" x14ac:dyDescent="0.25">
      <c r="A40" s="11"/>
      <c r="B40" s="11"/>
      <c r="C40" s="11"/>
      <c r="D40" s="12"/>
      <c r="E40" s="12"/>
      <c r="F40" s="12"/>
      <c r="G40" s="11"/>
      <c r="H40" s="11"/>
      <c r="I40" s="11"/>
      <c r="J40" s="13"/>
      <c r="K40" s="16"/>
      <c r="L40" s="16"/>
    </row>
    <row r="41" spans="1:12" x14ac:dyDescent="0.25">
      <c r="A41" s="179" t="s">
        <v>0</v>
      </c>
      <c r="B41" s="180" t="s">
        <v>1</v>
      </c>
      <c r="C41" s="2" t="s">
        <v>318</v>
      </c>
      <c r="D41" s="2" t="s">
        <v>318</v>
      </c>
      <c r="E41" s="2" t="s">
        <v>318</v>
      </c>
      <c r="F41" s="181" t="s">
        <v>25</v>
      </c>
      <c r="G41" s="179" t="s">
        <v>0</v>
      </c>
      <c r="H41" s="180" t="s">
        <v>2</v>
      </c>
      <c r="I41" s="2" t="s">
        <v>318</v>
      </c>
      <c r="J41" s="2" t="s">
        <v>318</v>
      </c>
      <c r="K41" s="2" t="s">
        <v>318</v>
      </c>
      <c r="L41" s="181" t="s">
        <v>25</v>
      </c>
    </row>
    <row r="42" spans="1:12" ht="33.75" customHeight="1" x14ac:dyDescent="0.25">
      <c r="A42" s="179"/>
      <c r="B42" s="180"/>
      <c r="C42" s="3" t="s">
        <v>3</v>
      </c>
      <c r="D42" s="3" t="s">
        <v>109</v>
      </c>
      <c r="E42" s="3" t="s">
        <v>108</v>
      </c>
      <c r="F42" s="182"/>
      <c r="G42" s="179"/>
      <c r="H42" s="180"/>
      <c r="I42" s="3" t="s">
        <v>3</v>
      </c>
      <c r="J42" s="3" t="s">
        <v>109</v>
      </c>
      <c r="K42" s="3" t="s">
        <v>108</v>
      </c>
      <c r="L42" s="182"/>
    </row>
    <row r="43" spans="1:12" x14ac:dyDescent="0.25">
      <c r="A43" s="2" t="s">
        <v>4</v>
      </c>
      <c r="B43" s="2" t="s">
        <v>5</v>
      </c>
      <c r="C43" s="2" t="s">
        <v>6</v>
      </c>
      <c r="D43" s="2" t="s">
        <v>26</v>
      </c>
      <c r="E43" s="2" t="s">
        <v>27</v>
      </c>
      <c r="F43" s="2" t="s">
        <v>28</v>
      </c>
      <c r="G43" s="2" t="s">
        <v>29</v>
      </c>
      <c r="H43" s="2" t="s">
        <v>30</v>
      </c>
      <c r="I43" s="2" t="s">
        <v>31</v>
      </c>
      <c r="J43" s="2" t="s">
        <v>32</v>
      </c>
      <c r="K43" s="2" t="s">
        <v>113</v>
      </c>
      <c r="L43" s="2" t="s">
        <v>114</v>
      </c>
    </row>
    <row r="44" spans="1:12" x14ac:dyDescent="0.25">
      <c r="A44" s="4" t="s">
        <v>82</v>
      </c>
      <c r="B44" s="5" t="s">
        <v>70</v>
      </c>
      <c r="C44" s="6">
        <f>SUM(C45:C53)</f>
        <v>17918127</v>
      </c>
      <c r="D44" s="6">
        <f>SUM(D45:D53)</f>
        <v>18619364</v>
      </c>
      <c r="E44" s="6">
        <f>SUM(E45:E53)</f>
        <v>19435905</v>
      </c>
      <c r="F44" s="23">
        <v>1</v>
      </c>
      <c r="G44" s="4" t="s">
        <v>17</v>
      </c>
      <c r="H44" s="5" t="s">
        <v>106</v>
      </c>
      <c r="I44" s="21">
        <f>SUM(I45:I53)</f>
        <v>1007310</v>
      </c>
      <c r="J44" s="21">
        <f>SUM(J45:J53)</f>
        <v>1007310</v>
      </c>
      <c r="K44" s="21">
        <f>SUM(K45:K53)</f>
        <v>1007310</v>
      </c>
      <c r="L44" s="23">
        <v>1</v>
      </c>
    </row>
    <row r="45" spans="1:12" ht="27" customHeight="1" x14ac:dyDescent="0.25">
      <c r="A45" s="25" t="s">
        <v>308</v>
      </c>
      <c r="B45" s="8" t="s">
        <v>71</v>
      </c>
      <c r="C45" s="7"/>
      <c r="D45" s="7"/>
      <c r="E45" s="7"/>
      <c r="F45" s="23"/>
      <c r="G45" s="25" t="s">
        <v>86</v>
      </c>
      <c r="H45" s="28" t="s">
        <v>116</v>
      </c>
      <c r="I45" s="22">
        <v>1007310</v>
      </c>
      <c r="J45" s="22">
        <v>1007310</v>
      </c>
      <c r="K45" s="22">
        <v>1007310</v>
      </c>
      <c r="L45" s="23">
        <f>K45/J45</f>
        <v>1</v>
      </c>
    </row>
    <row r="46" spans="1:12" x14ac:dyDescent="0.25">
      <c r="A46" s="25" t="s">
        <v>309</v>
      </c>
      <c r="B46" s="8" t="s">
        <v>72</v>
      </c>
      <c r="C46" s="7"/>
      <c r="D46" s="7"/>
      <c r="E46" s="7"/>
      <c r="F46" s="23"/>
      <c r="G46" s="25" t="s">
        <v>87</v>
      </c>
      <c r="H46" s="8" t="s">
        <v>36</v>
      </c>
      <c r="I46" s="22"/>
      <c r="J46" s="22"/>
      <c r="K46" s="22"/>
      <c r="L46" s="23"/>
    </row>
    <row r="47" spans="1:12" x14ac:dyDescent="0.25">
      <c r="A47" s="25" t="s">
        <v>310</v>
      </c>
      <c r="B47" s="8" t="s">
        <v>73</v>
      </c>
      <c r="C47" s="7">
        <v>17918127</v>
      </c>
      <c r="D47" s="7">
        <v>18619364</v>
      </c>
      <c r="E47" s="7">
        <v>18400938</v>
      </c>
      <c r="F47" s="23">
        <v>1</v>
      </c>
      <c r="G47" s="25" t="s">
        <v>88</v>
      </c>
      <c r="H47" s="8" t="s">
        <v>37</v>
      </c>
      <c r="I47" s="22"/>
      <c r="J47" s="22"/>
      <c r="K47" s="22"/>
      <c r="L47" s="23"/>
    </row>
    <row r="48" spans="1:12" x14ac:dyDescent="0.25">
      <c r="A48" s="25" t="s">
        <v>311</v>
      </c>
      <c r="B48" s="8" t="s">
        <v>74</v>
      </c>
      <c r="C48" s="7"/>
      <c r="D48" s="7"/>
      <c r="E48" s="7"/>
      <c r="F48" s="23"/>
      <c r="G48" s="25" t="s">
        <v>89</v>
      </c>
      <c r="H48" s="8" t="s">
        <v>38</v>
      </c>
      <c r="I48" s="22"/>
      <c r="J48" s="22"/>
      <c r="K48" s="22"/>
      <c r="L48" s="23"/>
    </row>
    <row r="49" spans="1:12" x14ac:dyDescent="0.25">
      <c r="A49" s="25" t="s">
        <v>312</v>
      </c>
      <c r="B49" s="8" t="s">
        <v>75</v>
      </c>
      <c r="C49" s="7"/>
      <c r="D49" s="7"/>
      <c r="E49" s="7">
        <v>1034967</v>
      </c>
      <c r="F49" s="23">
        <v>1</v>
      </c>
      <c r="G49" s="25" t="s">
        <v>90</v>
      </c>
      <c r="H49" s="8" t="s">
        <v>39</v>
      </c>
      <c r="I49" s="22"/>
      <c r="J49" s="22"/>
      <c r="K49" s="22"/>
      <c r="L49" s="23"/>
    </row>
    <row r="50" spans="1:12" x14ac:dyDescent="0.25">
      <c r="A50" s="25" t="s">
        <v>313</v>
      </c>
      <c r="B50" s="8" t="s">
        <v>76</v>
      </c>
      <c r="C50" s="7"/>
      <c r="D50" s="7"/>
      <c r="E50" s="7"/>
      <c r="F50" s="23"/>
      <c r="G50" s="25" t="s">
        <v>91</v>
      </c>
      <c r="H50" s="8" t="s">
        <v>40</v>
      </c>
      <c r="I50" s="22"/>
      <c r="J50" s="22"/>
      <c r="K50" s="22"/>
      <c r="L50" s="23"/>
    </row>
    <row r="51" spans="1:12" x14ac:dyDescent="0.25">
      <c r="A51" s="25" t="s">
        <v>314</v>
      </c>
      <c r="B51" s="8" t="s">
        <v>77</v>
      </c>
      <c r="C51" s="7"/>
      <c r="D51" s="7"/>
      <c r="E51" s="7"/>
      <c r="F51" s="23"/>
      <c r="G51" s="25"/>
      <c r="H51" s="8"/>
      <c r="I51" s="22"/>
      <c r="J51" s="22"/>
      <c r="K51" s="22"/>
      <c r="L51" s="23"/>
    </row>
    <row r="52" spans="1:12" x14ac:dyDescent="0.25">
      <c r="A52" s="25" t="s">
        <v>315</v>
      </c>
      <c r="B52" s="8" t="s">
        <v>78</v>
      </c>
      <c r="C52" s="7"/>
      <c r="D52" s="7"/>
      <c r="E52" s="7"/>
      <c r="F52" s="23"/>
      <c r="G52" s="25"/>
      <c r="H52" s="8"/>
      <c r="I52" s="22"/>
      <c r="J52" s="22"/>
      <c r="K52" s="22"/>
      <c r="L52" s="23"/>
    </row>
    <row r="53" spans="1:12" x14ac:dyDescent="0.25">
      <c r="A53" s="25" t="s">
        <v>316</v>
      </c>
      <c r="B53" s="8" t="s">
        <v>115</v>
      </c>
      <c r="C53" s="7"/>
      <c r="D53" s="7"/>
      <c r="E53" s="7"/>
      <c r="F53" s="23"/>
      <c r="G53" s="25"/>
      <c r="H53" s="8"/>
      <c r="I53" s="22"/>
      <c r="J53" s="22"/>
      <c r="K53" s="22"/>
      <c r="L53" s="23"/>
    </row>
    <row r="54" spans="1:12" x14ac:dyDescent="0.25">
      <c r="A54" s="4" t="s">
        <v>172</v>
      </c>
      <c r="B54" s="5" t="s">
        <v>107</v>
      </c>
      <c r="C54" s="6">
        <f>C30+C44</f>
        <v>43750884</v>
      </c>
      <c r="D54" s="6">
        <f>D30+D44</f>
        <v>84816233</v>
      </c>
      <c r="E54" s="6">
        <f>E30+E44</f>
        <v>92114322</v>
      </c>
      <c r="F54" s="23">
        <v>1</v>
      </c>
      <c r="G54" s="4" t="s">
        <v>19</v>
      </c>
      <c r="H54" s="5" t="s">
        <v>85</v>
      </c>
      <c r="I54" s="21">
        <f>I30+I44</f>
        <v>43750884</v>
      </c>
      <c r="J54" s="21">
        <f>J30+J44</f>
        <v>84816233</v>
      </c>
      <c r="K54" s="21">
        <f>K30+K44</f>
        <v>76830847</v>
      </c>
      <c r="L54" s="23">
        <f>K54/J54</f>
        <v>0.90585073496485047</v>
      </c>
    </row>
    <row r="55" spans="1:12" x14ac:dyDescent="0.25">
      <c r="B55" s="27"/>
    </row>
  </sheetData>
  <mergeCells count="13">
    <mergeCell ref="L4:L5"/>
    <mergeCell ref="F41:F42"/>
    <mergeCell ref="L41:L42"/>
    <mergeCell ref="H4:H5"/>
    <mergeCell ref="A41:A42"/>
    <mergeCell ref="B41:B42"/>
    <mergeCell ref="A2:J2"/>
    <mergeCell ref="A4:A5"/>
    <mergeCell ref="B4:B5"/>
    <mergeCell ref="G4:G5"/>
    <mergeCell ref="G41:G42"/>
    <mergeCell ref="H41:H42"/>
    <mergeCell ref="F4:F5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6" fitToHeight="0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8"/>
  <sheetViews>
    <sheetView tabSelected="1" topLeftCell="A13" workbookViewId="0">
      <selection activeCell="U10" sqref="U10"/>
    </sheetView>
  </sheetViews>
  <sheetFormatPr defaultRowHeight="15" x14ac:dyDescent="0.25"/>
  <cols>
    <col min="3" max="4" width="9.140625" style="142" customWidth="1"/>
    <col min="5" max="5" width="12.85546875" style="142" customWidth="1"/>
    <col min="6" max="6" width="15" style="142" bestFit="1" customWidth="1"/>
    <col min="7" max="7" width="15" style="142" customWidth="1"/>
    <col min="8" max="9" width="9.140625" style="142" customWidth="1"/>
    <col min="10" max="10" width="15" style="142" bestFit="1" customWidth="1"/>
    <col min="11" max="11" width="9.140625" style="142" customWidth="1"/>
  </cols>
  <sheetData>
    <row r="1" spans="3:14" x14ac:dyDescent="0.25">
      <c r="C1" s="285" t="s">
        <v>349</v>
      </c>
      <c r="D1" s="285"/>
      <c r="E1" s="285"/>
      <c r="F1" s="285"/>
      <c r="G1" s="285"/>
      <c r="H1" s="285"/>
      <c r="I1" s="285"/>
      <c r="J1" s="285"/>
    </row>
    <row r="2" spans="3:14" x14ac:dyDescent="0.25">
      <c r="C2" s="281" t="s">
        <v>330</v>
      </c>
      <c r="D2" s="281"/>
      <c r="E2" s="281"/>
      <c r="F2" s="281"/>
      <c r="G2" s="281"/>
      <c r="H2" s="281"/>
      <c r="I2" s="281"/>
      <c r="J2" s="281"/>
    </row>
    <row r="3" spans="3:14" x14ac:dyDescent="0.25">
      <c r="C3" s="281"/>
      <c r="D3" s="281"/>
      <c r="E3" s="281"/>
      <c r="F3" s="281"/>
      <c r="G3" s="281"/>
      <c r="H3" s="281"/>
      <c r="I3" s="281"/>
      <c r="J3" s="281"/>
    </row>
    <row r="4" spans="3:14" x14ac:dyDescent="0.25">
      <c r="C4" s="281"/>
      <c r="D4" s="281"/>
      <c r="E4" s="281"/>
      <c r="F4" s="281"/>
      <c r="G4" s="281"/>
      <c r="H4" s="281"/>
      <c r="I4" s="281"/>
      <c r="J4" s="281"/>
    </row>
    <row r="7" spans="3:14" ht="15.75" thickBot="1" x14ac:dyDescent="0.3">
      <c r="C7" s="143"/>
      <c r="D7" s="143"/>
      <c r="E7" s="143"/>
      <c r="F7" s="149" t="s">
        <v>254</v>
      </c>
      <c r="I7" s="149"/>
      <c r="J7" s="149" t="s">
        <v>254</v>
      </c>
    </row>
    <row r="8" spans="3:14" ht="15.75" thickBot="1" x14ac:dyDescent="0.3">
      <c r="C8" s="282" t="s">
        <v>285</v>
      </c>
      <c r="D8" s="283"/>
      <c r="E8" s="283"/>
      <c r="F8" s="284"/>
      <c r="G8" s="282" t="s">
        <v>286</v>
      </c>
      <c r="H8" s="283"/>
      <c r="I8" s="283"/>
      <c r="J8" s="284"/>
      <c r="K8" s="286"/>
      <c r="L8" s="287"/>
      <c r="M8" s="287"/>
      <c r="N8" s="287"/>
    </row>
    <row r="9" spans="3:14" ht="36" customHeight="1" thickBot="1" x14ac:dyDescent="0.3">
      <c r="C9" s="289" t="s">
        <v>287</v>
      </c>
      <c r="D9" s="290"/>
      <c r="E9" s="291"/>
      <c r="F9" s="144" t="s">
        <v>108</v>
      </c>
      <c r="G9" s="289" t="s">
        <v>287</v>
      </c>
      <c r="H9" s="290"/>
      <c r="I9" s="291"/>
      <c r="J9" s="144" t="s">
        <v>108</v>
      </c>
      <c r="K9" s="286"/>
      <c r="L9" s="287"/>
      <c r="M9" s="288"/>
      <c r="N9" s="288"/>
    </row>
    <row r="10" spans="3:14" ht="50.25" customHeight="1" x14ac:dyDescent="0.25">
      <c r="C10" s="279" t="s">
        <v>301</v>
      </c>
      <c r="D10" s="279"/>
      <c r="E10" s="279"/>
      <c r="F10" s="146">
        <v>4592742</v>
      </c>
      <c r="G10" s="279" t="s">
        <v>302</v>
      </c>
      <c r="H10" s="279"/>
      <c r="I10" s="279"/>
      <c r="J10" s="146">
        <v>2802700</v>
      </c>
    </row>
    <row r="11" spans="3:14" ht="47.25" customHeight="1" x14ac:dyDescent="0.25">
      <c r="C11" s="280" t="s">
        <v>304</v>
      </c>
      <c r="D11" s="280"/>
      <c r="E11" s="280"/>
      <c r="F11" s="145">
        <v>1394284</v>
      </c>
      <c r="G11" s="280" t="s">
        <v>305</v>
      </c>
      <c r="H11" s="280"/>
      <c r="I11" s="280"/>
      <c r="J11" s="145">
        <v>1394284</v>
      </c>
    </row>
    <row r="12" spans="3:14" ht="55.5" customHeight="1" x14ac:dyDescent="0.25">
      <c r="C12" s="273" t="s">
        <v>306</v>
      </c>
      <c r="D12" s="274"/>
      <c r="E12" s="275"/>
      <c r="F12" s="173">
        <v>13175447</v>
      </c>
      <c r="G12" s="276" t="s">
        <v>306</v>
      </c>
      <c r="H12" s="277"/>
      <c r="I12" s="278"/>
      <c r="J12" s="174">
        <v>13175447</v>
      </c>
    </row>
    <row r="13" spans="3:14" ht="15" customHeight="1" x14ac:dyDescent="0.25">
      <c r="C13" s="172"/>
      <c r="D13" s="172"/>
      <c r="E13" s="172"/>
      <c r="F13" s="172"/>
      <c r="G13" s="172"/>
      <c r="H13" s="172"/>
      <c r="I13" s="172"/>
      <c r="J13" s="172"/>
    </row>
    <row r="14" spans="3:14" ht="15.75" customHeight="1" thickBot="1" x14ac:dyDescent="0.3">
      <c r="C14" s="292" t="s">
        <v>331</v>
      </c>
      <c r="D14" s="292"/>
      <c r="E14" s="292"/>
      <c r="F14" s="292"/>
      <c r="G14" s="292"/>
      <c r="H14" s="292"/>
      <c r="I14" s="292"/>
      <c r="J14" s="292"/>
    </row>
    <row r="15" spans="3:14" ht="15.75" thickBot="1" x14ac:dyDescent="0.3">
      <c r="C15" s="282" t="s">
        <v>285</v>
      </c>
      <c r="D15" s="283"/>
      <c r="E15" s="283"/>
      <c r="F15" s="284"/>
      <c r="G15" s="282" t="s">
        <v>286</v>
      </c>
      <c r="H15" s="283"/>
      <c r="I15" s="283"/>
      <c r="J15" s="284"/>
    </row>
    <row r="16" spans="3:14" ht="33.75" customHeight="1" thickBot="1" x14ac:dyDescent="0.3">
      <c r="C16" s="289" t="s">
        <v>287</v>
      </c>
      <c r="D16" s="290"/>
      <c r="E16" s="291"/>
      <c r="F16" s="144" t="s">
        <v>108</v>
      </c>
      <c r="G16" s="289" t="s">
        <v>287</v>
      </c>
      <c r="H16" s="290"/>
      <c r="I16" s="291"/>
      <c r="J16" s="144" t="s">
        <v>108</v>
      </c>
    </row>
    <row r="17" spans="3:10" ht="52.5" customHeight="1" x14ac:dyDescent="0.25">
      <c r="C17" s="279" t="s">
        <v>303</v>
      </c>
      <c r="D17" s="279"/>
      <c r="E17" s="279"/>
      <c r="F17" s="148">
        <v>4592742</v>
      </c>
      <c r="G17" s="293" t="s">
        <v>302</v>
      </c>
      <c r="H17" s="293"/>
      <c r="I17" s="293"/>
      <c r="J17" s="148">
        <v>1790042</v>
      </c>
    </row>
    <row r="18" spans="3:10" ht="50.25" customHeight="1" x14ac:dyDescent="0.25">
      <c r="C18" s="280"/>
      <c r="D18" s="280"/>
      <c r="E18" s="280"/>
      <c r="F18" s="147"/>
      <c r="G18" s="294"/>
      <c r="H18" s="294"/>
      <c r="I18" s="294"/>
      <c r="J18" s="147"/>
    </row>
  </sheetData>
  <mergeCells count="24">
    <mergeCell ref="C17:E17"/>
    <mergeCell ref="C18:E18"/>
    <mergeCell ref="G17:I17"/>
    <mergeCell ref="G18:I18"/>
    <mergeCell ref="C15:F15"/>
    <mergeCell ref="G15:J15"/>
    <mergeCell ref="C16:E16"/>
    <mergeCell ref="G16:I16"/>
    <mergeCell ref="K9:L9"/>
    <mergeCell ref="M9:N9"/>
    <mergeCell ref="C9:E9"/>
    <mergeCell ref="G9:I9"/>
    <mergeCell ref="C14:J14"/>
    <mergeCell ref="C2:J4"/>
    <mergeCell ref="G8:J8"/>
    <mergeCell ref="C8:F8"/>
    <mergeCell ref="C1:J1"/>
    <mergeCell ref="K8:N8"/>
    <mergeCell ref="C12:E12"/>
    <mergeCell ref="G12:I12"/>
    <mergeCell ref="C10:E10"/>
    <mergeCell ref="C11:E11"/>
    <mergeCell ref="G10:I10"/>
    <mergeCell ref="G11:I1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8"/>
  <sheetViews>
    <sheetView workbookViewId="0">
      <selection sqref="A1:H1"/>
    </sheetView>
  </sheetViews>
  <sheetFormatPr defaultRowHeight="15" x14ac:dyDescent="0.25"/>
  <cols>
    <col min="1" max="1" width="22.140625" customWidth="1"/>
    <col min="2" max="4" width="12.42578125" bestFit="1" customWidth="1"/>
    <col min="5" max="5" width="24.140625" customWidth="1"/>
    <col min="6" max="8" width="12.42578125" bestFit="1" customWidth="1"/>
  </cols>
  <sheetData>
    <row r="1" spans="1:8" x14ac:dyDescent="0.25">
      <c r="A1" s="183" t="s">
        <v>341</v>
      </c>
      <c r="B1" s="184"/>
      <c r="C1" s="184"/>
      <c r="D1" s="184"/>
      <c r="E1" s="185"/>
      <c r="F1" s="185"/>
      <c r="G1" s="185"/>
      <c r="H1" s="185"/>
    </row>
    <row r="2" spans="1:8" ht="39.75" customHeight="1" thickBot="1" x14ac:dyDescent="0.3">
      <c r="A2" s="186" t="s">
        <v>319</v>
      </c>
      <c r="B2" s="186"/>
      <c r="C2" s="186"/>
      <c r="D2" s="186"/>
      <c r="E2" s="186"/>
      <c r="F2" s="186"/>
      <c r="G2" s="186"/>
      <c r="H2" s="186"/>
    </row>
    <row r="3" spans="1:8" ht="15.75" thickBot="1" x14ac:dyDescent="0.3">
      <c r="A3" s="187" t="s">
        <v>117</v>
      </c>
      <c r="B3" s="187"/>
      <c r="C3" s="187"/>
      <c r="D3" s="187"/>
      <c r="E3" s="187" t="s">
        <v>118</v>
      </c>
      <c r="F3" s="187"/>
      <c r="G3" s="187"/>
      <c r="H3" s="187"/>
    </row>
    <row r="4" spans="1:8" ht="15.75" thickBot="1" x14ac:dyDescent="0.3">
      <c r="A4" s="187"/>
      <c r="B4" s="187"/>
      <c r="C4" s="187"/>
      <c r="D4" s="187"/>
      <c r="E4" s="187"/>
      <c r="F4" s="187"/>
      <c r="G4" s="187"/>
      <c r="H4" s="187"/>
    </row>
    <row r="5" spans="1:8" ht="36.75" thickBot="1" x14ac:dyDescent="0.3">
      <c r="A5" s="29" t="s">
        <v>119</v>
      </c>
      <c r="B5" s="35" t="s">
        <v>320</v>
      </c>
      <c r="C5" s="35" t="s">
        <v>321</v>
      </c>
      <c r="D5" s="35" t="s">
        <v>322</v>
      </c>
      <c r="E5" s="29" t="s">
        <v>119</v>
      </c>
      <c r="F5" s="35" t="s">
        <v>320</v>
      </c>
      <c r="G5" s="35" t="s">
        <v>323</v>
      </c>
      <c r="H5" s="35" t="s">
        <v>322</v>
      </c>
    </row>
    <row r="6" spans="1:8" ht="27" customHeight="1" x14ac:dyDescent="0.25">
      <c r="A6" s="42" t="s">
        <v>59</v>
      </c>
      <c r="B6" s="32">
        <v>25182757</v>
      </c>
      <c r="C6" s="32">
        <v>39829234</v>
      </c>
      <c r="D6" s="32">
        <v>42603183</v>
      </c>
      <c r="E6" s="36" t="s">
        <v>10</v>
      </c>
      <c r="F6" s="32">
        <v>10287604</v>
      </c>
      <c r="G6" s="32">
        <v>22874235</v>
      </c>
      <c r="H6" s="32">
        <v>20603260</v>
      </c>
    </row>
    <row r="7" spans="1:8" ht="25.5" x14ac:dyDescent="0.25">
      <c r="A7" s="37" t="s">
        <v>258</v>
      </c>
      <c r="B7" s="30">
        <v>0</v>
      </c>
      <c r="C7" s="30">
        <v>0</v>
      </c>
      <c r="D7" s="30">
        <v>0</v>
      </c>
      <c r="E7" s="38" t="s">
        <v>120</v>
      </c>
      <c r="F7" s="30">
        <v>2811447</v>
      </c>
      <c r="G7" s="30">
        <v>3215239</v>
      </c>
      <c r="H7" s="30">
        <v>3210420</v>
      </c>
    </row>
    <row r="8" spans="1:8" x14ac:dyDescent="0.25">
      <c r="A8" s="39" t="s">
        <v>61</v>
      </c>
      <c r="B8" s="30">
        <v>650000</v>
      </c>
      <c r="C8" s="30">
        <v>650000</v>
      </c>
      <c r="D8" s="30">
        <v>3759077</v>
      </c>
      <c r="E8" s="38" t="s">
        <v>14</v>
      </c>
      <c r="F8" s="30">
        <v>13176667</v>
      </c>
      <c r="G8" s="30">
        <v>16051903</v>
      </c>
      <c r="H8" s="30">
        <v>13327257</v>
      </c>
    </row>
    <row r="9" spans="1:8" x14ac:dyDescent="0.25">
      <c r="A9" s="39" t="s">
        <v>66</v>
      </c>
      <c r="B9" s="30">
        <v>0</v>
      </c>
      <c r="C9" s="30" t="s">
        <v>332</v>
      </c>
      <c r="D9" s="30">
        <v>598522</v>
      </c>
      <c r="E9" s="38" t="s">
        <v>34</v>
      </c>
      <c r="F9" s="30">
        <v>5102000</v>
      </c>
      <c r="G9" s="30">
        <v>3742000</v>
      </c>
      <c r="H9" s="30">
        <v>2191080</v>
      </c>
    </row>
    <row r="10" spans="1:8" ht="15.75" thickBot="1" x14ac:dyDescent="0.3">
      <c r="A10" s="37" t="s">
        <v>307</v>
      </c>
      <c r="B10" s="30">
        <v>8703503</v>
      </c>
      <c r="C10" s="30">
        <v>8779298</v>
      </c>
      <c r="D10" s="30"/>
      <c r="E10" s="38" t="s">
        <v>121</v>
      </c>
      <c r="F10" s="30">
        <v>3158542</v>
      </c>
      <c r="G10" s="30">
        <v>3375155</v>
      </c>
      <c r="H10" s="30">
        <v>2610032</v>
      </c>
    </row>
    <row r="11" spans="1:8" ht="29.25" thickBot="1" x14ac:dyDescent="0.3">
      <c r="A11" s="128" t="s">
        <v>123</v>
      </c>
      <c r="B11" s="108">
        <f>SUM(B6:B10)</f>
        <v>34536260</v>
      </c>
      <c r="C11" s="108">
        <f>SUM(C6:C10)</f>
        <v>49258532</v>
      </c>
      <c r="D11" s="108">
        <f>SUM(D6:D10)</f>
        <v>46960782</v>
      </c>
      <c r="E11" s="128" t="s">
        <v>124</v>
      </c>
      <c r="F11" s="108">
        <f>SUM(F6:F10)</f>
        <v>34536260</v>
      </c>
      <c r="G11" s="108">
        <f>SUM(G6:G10)</f>
        <v>49258532</v>
      </c>
      <c r="H11" s="108">
        <f>SUM(H6:H10)</f>
        <v>41942049</v>
      </c>
    </row>
    <row r="12" spans="1:8" ht="38.25" x14ac:dyDescent="0.25">
      <c r="A12" s="40" t="s">
        <v>259</v>
      </c>
      <c r="B12" s="31">
        <v>9214624</v>
      </c>
      <c r="C12" s="31">
        <v>9840066</v>
      </c>
      <c r="D12" s="31">
        <v>19435905</v>
      </c>
      <c r="E12" s="40" t="s">
        <v>125</v>
      </c>
      <c r="F12" s="30"/>
      <c r="G12" s="32"/>
      <c r="H12" s="31">
        <v>1007310</v>
      </c>
    </row>
    <row r="13" spans="1:8" x14ac:dyDescent="0.25">
      <c r="A13" s="38" t="s">
        <v>126</v>
      </c>
      <c r="B13" s="30"/>
      <c r="C13" s="30"/>
      <c r="D13" s="30"/>
      <c r="E13" s="41" t="s">
        <v>84</v>
      </c>
      <c r="F13" s="30">
        <v>7487724</v>
      </c>
      <c r="G13" s="32">
        <v>4362175</v>
      </c>
      <c r="H13" s="32">
        <v>4218834</v>
      </c>
    </row>
    <row r="14" spans="1:8" ht="38.25" x14ac:dyDescent="0.25">
      <c r="A14" s="42" t="s">
        <v>127</v>
      </c>
      <c r="B14" s="30"/>
      <c r="C14" s="30">
        <v>25717635</v>
      </c>
      <c r="D14" s="30">
        <v>25717635</v>
      </c>
      <c r="E14" s="38" t="s">
        <v>18</v>
      </c>
      <c r="F14" s="30">
        <v>719590</v>
      </c>
      <c r="G14" s="30">
        <v>30188216</v>
      </c>
      <c r="H14" s="30">
        <v>29662654</v>
      </c>
    </row>
    <row r="15" spans="1:8" ht="25.5" x14ac:dyDescent="0.25">
      <c r="A15" s="42" t="s">
        <v>128</v>
      </c>
      <c r="B15" s="30"/>
      <c r="C15" s="30"/>
      <c r="D15" s="30"/>
      <c r="E15" s="38" t="s">
        <v>129</v>
      </c>
      <c r="F15" s="30"/>
      <c r="G15" s="30"/>
      <c r="H15" s="30"/>
    </row>
    <row r="16" spans="1:8" ht="39" thickBot="1" x14ac:dyDescent="0.3">
      <c r="A16" s="109" t="s">
        <v>130</v>
      </c>
      <c r="B16" s="107"/>
      <c r="C16" s="107"/>
      <c r="D16" s="107"/>
      <c r="E16" s="110" t="s">
        <v>39</v>
      </c>
      <c r="F16" s="107"/>
      <c r="G16" s="107"/>
      <c r="H16" s="107"/>
    </row>
    <row r="17" spans="1:8" ht="29.25" thickBot="1" x14ac:dyDescent="0.3">
      <c r="A17" s="113" t="s">
        <v>131</v>
      </c>
      <c r="B17" s="111">
        <f>SUM(B12:B16)</f>
        <v>9214624</v>
      </c>
      <c r="C17" s="111">
        <f>SUM(C12:C16)</f>
        <v>35557701</v>
      </c>
      <c r="D17" s="111">
        <f>SUM(D12:D16)</f>
        <v>45153540</v>
      </c>
      <c r="E17" s="112" t="s">
        <v>132</v>
      </c>
      <c r="F17" s="111">
        <f>SUM(F12:F16)</f>
        <v>8207314</v>
      </c>
      <c r="G17" s="111">
        <f>SUM(G12:G16)</f>
        <v>34550391</v>
      </c>
      <c r="H17" s="111">
        <f>SUM(H12:H16)</f>
        <v>34888798</v>
      </c>
    </row>
    <row r="18" spans="1:8" ht="48" thickBot="1" x14ac:dyDescent="0.3">
      <c r="A18" s="33" t="s">
        <v>133</v>
      </c>
      <c r="B18" s="34">
        <f>B11+B17</f>
        <v>43750884</v>
      </c>
      <c r="C18" s="34">
        <f>C11+C17</f>
        <v>84816233</v>
      </c>
      <c r="D18" s="34">
        <f>D11+D17</f>
        <v>92114322</v>
      </c>
      <c r="E18" s="33" t="s">
        <v>134</v>
      </c>
      <c r="F18" s="34">
        <f>F17+F11</f>
        <v>42743574</v>
      </c>
      <c r="G18" s="34">
        <f>G17+G11</f>
        <v>83808923</v>
      </c>
      <c r="H18" s="34">
        <f>H17+H11</f>
        <v>76830847</v>
      </c>
    </row>
  </sheetData>
  <mergeCells count="4">
    <mergeCell ref="A1:H1"/>
    <mergeCell ref="A2:H2"/>
    <mergeCell ref="A3:D4"/>
    <mergeCell ref="E3:H4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16"/>
  <sheetViews>
    <sheetView workbookViewId="0">
      <selection sqref="A1:D1"/>
    </sheetView>
  </sheetViews>
  <sheetFormatPr defaultRowHeight="15" x14ac:dyDescent="0.25"/>
  <cols>
    <col min="1" max="1" width="40.85546875" customWidth="1"/>
    <col min="2" max="2" width="17.140625" customWidth="1"/>
    <col min="3" max="3" width="14.28515625" customWidth="1"/>
    <col min="4" max="4" width="17.85546875" customWidth="1"/>
  </cols>
  <sheetData>
    <row r="1" spans="1:4" x14ac:dyDescent="0.25">
      <c r="A1" s="188" t="s">
        <v>342</v>
      </c>
      <c r="B1" s="188"/>
      <c r="C1" s="189"/>
      <c r="D1" s="189"/>
    </row>
    <row r="2" spans="1:4" ht="40.5" customHeight="1" x14ac:dyDescent="0.25">
      <c r="A2" s="190" t="s">
        <v>324</v>
      </c>
      <c r="B2" s="190"/>
      <c r="C2" s="178"/>
      <c r="D2" s="178"/>
    </row>
    <row r="4" spans="1:4" ht="15.75" thickBot="1" x14ac:dyDescent="0.3">
      <c r="B4" s="43"/>
      <c r="D4" s="43" t="s">
        <v>256</v>
      </c>
    </row>
    <row r="5" spans="1:4" ht="32.25" thickBot="1" x14ac:dyDescent="0.3">
      <c r="A5" s="44" t="s">
        <v>135</v>
      </c>
      <c r="B5" s="45" t="s">
        <v>3</v>
      </c>
      <c r="C5" s="44" t="s">
        <v>109</v>
      </c>
      <c r="D5" s="44" t="s">
        <v>108</v>
      </c>
    </row>
    <row r="6" spans="1:4" ht="47.25" x14ac:dyDescent="0.25">
      <c r="A6" s="47" t="s">
        <v>336</v>
      </c>
      <c r="B6" s="46">
        <v>462024</v>
      </c>
      <c r="C6" s="46">
        <v>462024</v>
      </c>
      <c r="D6" s="46">
        <v>462024</v>
      </c>
    </row>
    <row r="7" spans="1:4" ht="31.5" x14ac:dyDescent="0.25">
      <c r="A7" s="47" t="s">
        <v>337</v>
      </c>
      <c r="B7" s="176">
        <v>954110</v>
      </c>
      <c r="C7" s="176">
        <v>954110</v>
      </c>
      <c r="D7" s="176">
        <v>954110</v>
      </c>
    </row>
    <row r="8" spans="1:4" ht="15.75" x14ac:dyDescent="0.25">
      <c r="A8" s="47" t="s">
        <v>339</v>
      </c>
      <c r="B8" s="176">
        <v>6071590</v>
      </c>
      <c r="C8" s="176">
        <v>2946041</v>
      </c>
      <c r="D8" s="176">
        <v>2802700</v>
      </c>
    </row>
    <row r="9" spans="1:4" ht="15.75" x14ac:dyDescent="0.25">
      <c r="A9" s="50" t="s">
        <v>136</v>
      </c>
      <c r="B9" s="51">
        <f>SUM(B6:B8)</f>
        <v>7487724</v>
      </c>
      <c r="C9" s="51">
        <f>SUM(C6:C8)</f>
        <v>4362175</v>
      </c>
      <c r="D9" s="51">
        <f>SUM(D6:D8)</f>
        <v>4218834</v>
      </c>
    </row>
    <row r="10" spans="1:4" ht="31.5" x14ac:dyDescent="0.25">
      <c r="A10" s="47" t="s">
        <v>298</v>
      </c>
      <c r="B10" s="48">
        <v>0</v>
      </c>
      <c r="C10" s="49">
        <v>0</v>
      </c>
      <c r="D10" s="49">
        <v>0</v>
      </c>
    </row>
    <row r="11" spans="1:4" ht="15.75" x14ac:dyDescent="0.25">
      <c r="A11" s="47" t="s">
        <v>338</v>
      </c>
      <c r="B11" s="48">
        <v>719590</v>
      </c>
      <c r="C11" s="49">
        <v>30188216</v>
      </c>
      <c r="D11" s="49">
        <v>29662654</v>
      </c>
    </row>
    <row r="12" spans="1:4" ht="15.75" x14ac:dyDescent="0.25">
      <c r="A12" s="50" t="s">
        <v>137</v>
      </c>
      <c r="B12" s="51">
        <f>B10+B11</f>
        <v>719590</v>
      </c>
      <c r="C12" s="51">
        <f>C10+C11</f>
        <v>30188216</v>
      </c>
      <c r="D12" s="51">
        <f>D10+D11</f>
        <v>29662654</v>
      </c>
    </row>
    <row r="13" spans="1:4" ht="15.75" x14ac:dyDescent="0.25">
      <c r="A13" s="47"/>
      <c r="B13" s="48"/>
      <c r="C13" s="49"/>
      <c r="D13" s="49"/>
    </row>
    <row r="14" spans="1:4" ht="15.75" x14ac:dyDescent="0.25">
      <c r="A14" s="52" t="s">
        <v>138</v>
      </c>
      <c r="B14" s="51"/>
      <c r="C14" s="51"/>
      <c r="D14" s="51"/>
    </row>
    <row r="15" spans="1:4" ht="16.5" thickBot="1" x14ac:dyDescent="0.3">
      <c r="A15" s="53" t="s">
        <v>139</v>
      </c>
      <c r="B15" s="54"/>
      <c r="C15" s="54"/>
      <c r="D15" s="54"/>
    </row>
    <row r="16" spans="1:4" ht="32.25" thickBot="1" x14ac:dyDescent="0.3">
      <c r="A16" s="55" t="s">
        <v>140</v>
      </c>
      <c r="B16" s="56">
        <f>B12+B9</f>
        <v>8207314</v>
      </c>
      <c r="C16" s="56">
        <f>C12+C9</f>
        <v>34550391</v>
      </c>
      <c r="D16" s="56">
        <f>D12+D9</f>
        <v>33881488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8"/>
  <sheetViews>
    <sheetView workbookViewId="0">
      <selection sqref="A1:J1"/>
    </sheetView>
  </sheetViews>
  <sheetFormatPr defaultRowHeight="15" x14ac:dyDescent="0.25"/>
  <cols>
    <col min="4" max="4" width="16.7109375" customWidth="1"/>
  </cols>
  <sheetData>
    <row r="1" spans="1:10" x14ac:dyDescent="0.25">
      <c r="A1" s="188" t="s">
        <v>343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1:10" ht="37.5" customHeight="1" x14ac:dyDescent="0.25">
      <c r="A3" s="191" t="s">
        <v>325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5">
      <c r="A4" s="193"/>
      <c r="B4" s="194"/>
      <c r="C4" s="194"/>
      <c r="D4" s="194"/>
      <c r="E4" s="194"/>
      <c r="F4" s="194"/>
      <c r="G4" s="194"/>
      <c r="H4" s="195"/>
      <c r="I4" s="196" t="s">
        <v>257</v>
      </c>
      <c r="J4" s="197"/>
    </row>
    <row r="5" spans="1:10" x14ac:dyDescent="0.25">
      <c r="A5" s="57" t="s">
        <v>141</v>
      </c>
      <c r="B5" s="198" t="s">
        <v>142</v>
      </c>
      <c r="C5" s="199"/>
      <c r="D5" s="199"/>
      <c r="E5" s="200" t="s">
        <v>143</v>
      </c>
      <c r="F5" s="200"/>
      <c r="G5" s="200"/>
      <c r="H5" s="200"/>
      <c r="I5" s="201" t="s">
        <v>144</v>
      </c>
      <c r="J5" s="202"/>
    </row>
    <row r="6" spans="1:10" ht="15.75" x14ac:dyDescent="0.25">
      <c r="A6" s="58" t="s">
        <v>7</v>
      </c>
      <c r="B6" s="208"/>
      <c r="C6" s="209"/>
      <c r="D6" s="210"/>
      <c r="E6" s="211"/>
      <c r="F6" s="212"/>
      <c r="G6" s="212"/>
      <c r="H6" s="213"/>
      <c r="I6" s="214">
        <v>0</v>
      </c>
      <c r="J6" s="215"/>
    </row>
    <row r="7" spans="1:10" ht="15.75" x14ac:dyDescent="0.25">
      <c r="A7" s="58" t="s">
        <v>8</v>
      </c>
      <c r="B7" s="208"/>
      <c r="C7" s="209"/>
      <c r="D7" s="210"/>
      <c r="E7" s="211"/>
      <c r="F7" s="212"/>
      <c r="G7" s="212"/>
      <c r="H7" s="213"/>
      <c r="I7" s="214">
        <v>0</v>
      </c>
      <c r="J7" s="215"/>
    </row>
    <row r="8" spans="1:10" ht="15.75" x14ac:dyDescent="0.25">
      <c r="A8" s="59"/>
      <c r="B8" s="60"/>
      <c r="C8" s="60"/>
      <c r="D8" s="61"/>
      <c r="E8" s="203" t="s">
        <v>145</v>
      </c>
      <c r="F8" s="204"/>
      <c r="G8" s="204"/>
      <c r="H8" s="205"/>
      <c r="I8" s="206">
        <f>SUM(I6:J7)</f>
        <v>0</v>
      </c>
      <c r="J8" s="207"/>
    </row>
  </sheetData>
  <mergeCells count="15">
    <mergeCell ref="E8:H8"/>
    <mergeCell ref="I8:J8"/>
    <mergeCell ref="B6:D6"/>
    <mergeCell ref="E6:H6"/>
    <mergeCell ref="I6:J6"/>
    <mergeCell ref="B7:D7"/>
    <mergeCell ref="E7:H7"/>
    <mergeCell ref="I7:J7"/>
    <mergeCell ref="A1:J1"/>
    <mergeCell ref="A3:J3"/>
    <mergeCell ref="A4:H4"/>
    <mergeCell ref="I4:J4"/>
    <mergeCell ref="B5:D5"/>
    <mergeCell ref="E5:H5"/>
    <mergeCell ref="I5:J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3"/>
  <sheetViews>
    <sheetView workbookViewId="0">
      <selection activeCell="G1" sqref="G1"/>
    </sheetView>
  </sheetViews>
  <sheetFormatPr defaultRowHeight="15" x14ac:dyDescent="0.25"/>
  <cols>
    <col min="7" max="7" width="12.85546875" customWidth="1"/>
    <col min="12" max="12" width="10" bestFit="1" customWidth="1"/>
  </cols>
  <sheetData>
    <row r="1" spans="1:16" x14ac:dyDescent="0.25">
      <c r="G1" s="106" t="s">
        <v>344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x14ac:dyDescent="0.25">
      <c r="A2" s="238" t="s">
        <v>326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</row>
    <row r="3" spans="1:16" ht="21.75" customHeight="1" x14ac:dyDescent="0.2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3"/>
    </row>
    <row r="4" spans="1:16" ht="15" customHeight="1" x14ac:dyDescent="0.25">
      <c r="A4" s="244"/>
      <c r="B4" s="244"/>
      <c r="C4" s="244"/>
      <c r="D4" s="234" t="s">
        <v>146</v>
      </c>
      <c r="E4" s="234"/>
      <c r="F4" s="234"/>
      <c r="G4" s="234"/>
      <c r="H4" s="234" t="s">
        <v>147</v>
      </c>
      <c r="I4" s="234"/>
      <c r="J4" s="234"/>
      <c r="K4" s="234"/>
      <c r="L4" s="245" t="s">
        <v>148</v>
      </c>
    </row>
    <row r="5" spans="1:16" ht="15" customHeight="1" x14ac:dyDescent="0.25">
      <c r="A5" s="244"/>
      <c r="B5" s="244"/>
      <c r="C5" s="244"/>
      <c r="D5" s="234" t="s">
        <v>295</v>
      </c>
      <c r="E5" s="234"/>
      <c r="F5" s="234" t="s">
        <v>149</v>
      </c>
      <c r="G5" s="234"/>
      <c r="H5" s="234" t="s">
        <v>295</v>
      </c>
      <c r="I5" s="234"/>
      <c r="J5" s="234" t="s">
        <v>149</v>
      </c>
      <c r="K5" s="234"/>
      <c r="L5" s="246"/>
    </row>
    <row r="6" spans="1:16" ht="15.75" x14ac:dyDescent="0.25">
      <c r="A6" s="216" t="s">
        <v>150</v>
      </c>
      <c r="B6" s="217"/>
      <c r="C6" s="218"/>
      <c r="D6" s="219"/>
      <c r="E6" s="220"/>
      <c r="F6" s="221"/>
      <c r="G6" s="221"/>
      <c r="H6" s="221"/>
      <c r="I6" s="221"/>
      <c r="J6" s="221"/>
      <c r="K6" s="221"/>
      <c r="L6" s="222"/>
    </row>
    <row r="7" spans="1:16" ht="15.75" x14ac:dyDescent="0.25">
      <c r="A7" s="223" t="s">
        <v>151</v>
      </c>
      <c r="B7" s="223"/>
      <c r="C7" s="223"/>
      <c r="D7" s="247">
        <v>0</v>
      </c>
      <c r="E7" s="247"/>
      <c r="F7" s="247">
        <v>0</v>
      </c>
      <c r="G7" s="247"/>
      <c r="H7" s="247">
        <v>0</v>
      </c>
      <c r="I7" s="247"/>
      <c r="J7" s="248">
        <v>0</v>
      </c>
      <c r="K7" s="248"/>
      <c r="L7" s="101">
        <v>0</v>
      </c>
    </row>
    <row r="8" spans="1:16" ht="15.75" x14ac:dyDescent="0.25">
      <c r="A8" s="223" t="s">
        <v>152</v>
      </c>
      <c r="B8" s="223"/>
      <c r="C8" s="223"/>
      <c r="D8" s="247">
        <v>0</v>
      </c>
      <c r="E8" s="247"/>
      <c r="F8" s="247">
        <v>0</v>
      </c>
      <c r="G8" s="247"/>
      <c r="H8" s="247"/>
      <c r="I8" s="247"/>
      <c r="J8" s="248">
        <v>0</v>
      </c>
      <c r="K8" s="248"/>
      <c r="L8" s="101">
        <v>0</v>
      </c>
    </row>
    <row r="9" spans="1:16" ht="15.75" x14ac:dyDescent="0.25">
      <c r="A9" s="228" t="s">
        <v>153</v>
      </c>
      <c r="B9" s="229"/>
      <c r="C9" s="230"/>
      <c r="D9" s="227">
        <v>0</v>
      </c>
      <c r="E9" s="227"/>
      <c r="F9" s="227">
        <v>0</v>
      </c>
      <c r="G9" s="227"/>
      <c r="H9" s="227"/>
      <c r="I9" s="227"/>
      <c r="J9" s="227">
        <v>0</v>
      </c>
      <c r="K9" s="227"/>
      <c r="L9" s="102">
        <v>0</v>
      </c>
    </row>
    <row r="10" spans="1:16" ht="15.75" x14ac:dyDescent="0.25">
      <c r="A10" s="103" t="s">
        <v>154</v>
      </c>
      <c r="B10" s="103"/>
      <c r="C10" s="104"/>
      <c r="D10" s="224"/>
      <c r="E10" s="225"/>
      <c r="F10" s="221"/>
      <c r="G10" s="221"/>
      <c r="H10" s="221"/>
      <c r="I10" s="221"/>
      <c r="J10" s="221"/>
      <c r="K10" s="221"/>
      <c r="L10" s="222"/>
    </row>
    <row r="11" spans="1:16" ht="15.75" x14ac:dyDescent="0.25">
      <c r="A11" s="223" t="s">
        <v>252</v>
      </c>
      <c r="B11" s="223"/>
      <c r="C11" s="223"/>
      <c r="D11" s="226">
        <v>0</v>
      </c>
      <c r="E11" s="226"/>
      <c r="F11" s="226">
        <v>0</v>
      </c>
      <c r="G11" s="226"/>
      <c r="H11" s="226">
        <v>0</v>
      </c>
      <c r="I11" s="226"/>
      <c r="J11" s="226">
        <v>0</v>
      </c>
      <c r="K11" s="226"/>
      <c r="L11" s="101">
        <v>0</v>
      </c>
    </row>
    <row r="12" spans="1:16" ht="15.75" x14ac:dyDescent="0.25">
      <c r="A12" s="228" t="s">
        <v>155</v>
      </c>
      <c r="B12" s="236"/>
      <c r="C12" s="237"/>
      <c r="D12" s="235">
        <v>0</v>
      </c>
      <c r="E12" s="235"/>
      <c r="F12" s="235">
        <v>0</v>
      </c>
      <c r="G12" s="235"/>
      <c r="H12" s="235">
        <v>0</v>
      </c>
      <c r="I12" s="235"/>
      <c r="J12" s="235">
        <v>0</v>
      </c>
      <c r="K12" s="235"/>
      <c r="L12" s="105">
        <v>0</v>
      </c>
    </row>
    <row r="13" spans="1:16" ht="15.75" x14ac:dyDescent="0.25">
      <c r="A13" s="231" t="s">
        <v>156</v>
      </c>
      <c r="B13" s="232"/>
      <c r="C13" s="233"/>
      <c r="D13" s="234">
        <v>0</v>
      </c>
      <c r="E13" s="234"/>
      <c r="F13" s="234">
        <v>0</v>
      </c>
      <c r="G13" s="234"/>
      <c r="H13" s="234">
        <v>0</v>
      </c>
      <c r="I13" s="234"/>
      <c r="J13" s="234">
        <v>0</v>
      </c>
      <c r="K13" s="234"/>
      <c r="L13" s="101">
        <v>0</v>
      </c>
    </row>
  </sheetData>
  <mergeCells count="42">
    <mergeCell ref="J7:K7"/>
    <mergeCell ref="D8:E8"/>
    <mergeCell ref="F8:G8"/>
    <mergeCell ref="H8:I8"/>
    <mergeCell ref="J8:K8"/>
    <mergeCell ref="H12:I12"/>
    <mergeCell ref="A12:C12"/>
    <mergeCell ref="D12:E12"/>
    <mergeCell ref="F12:G12"/>
    <mergeCell ref="A2:L3"/>
    <mergeCell ref="A4:C5"/>
    <mergeCell ref="D4:G4"/>
    <mergeCell ref="H4:K4"/>
    <mergeCell ref="L4:L5"/>
    <mergeCell ref="D5:E5"/>
    <mergeCell ref="F5:G5"/>
    <mergeCell ref="H5:I5"/>
    <mergeCell ref="J5:K5"/>
    <mergeCell ref="D11:E11"/>
    <mergeCell ref="J12:K12"/>
    <mergeCell ref="A8:C8"/>
    <mergeCell ref="A13:C13"/>
    <mergeCell ref="D13:E13"/>
    <mergeCell ref="F13:G13"/>
    <mergeCell ref="H13:I13"/>
    <mergeCell ref="J13:K13"/>
    <mergeCell ref="A6:C6"/>
    <mergeCell ref="D6:L6"/>
    <mergeCell ref="A7:C7"/>
    <mergeCell ref="D10:L10"/>
    <mergeCell ref="A11:C11"/>
    <mergeCell ref="F11:G11"/>
    <mergeCell ref="J9:K9"/>
    <mergeCell ref="A9:C9"/>
    <mergeCell ref="F9:G9"/>
    <mergeCell ref="H9:I9"/>
    <mergeCell ref="D9:E9"/>
    <mergeCell ref="H11:I11"/>
    <mergeCell ref="J11:K11"/>
    <mergeCell ref="D7:E7"/>
    <mergeCell ref="F7:G7"/>
    <mergeCell ref="H7:I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120" zoomScaleNormal="120" workbookViewId="0">
      <selection sqref="A1:C1"/>
    </sheetView>
  </sheetViews>
  <sheetFormatPr defaultRowHeight="15" x14ac:dyDescent="0.25"/>
  <cols>
    <col min="1" max="1" width="5.5703125" customWidth="1"/>
    <col min="2" max="2" width="36.85546875" bestFit="1" customWidth="1"/>
    <col min="3" max="3" width="36.42578125" customWidth="1"/>
  </cols>
  <sheetData>
    <row r="1" spans="1:3" x14ac:dyDescent="0.25">
      <c r="A1" s="255" t="s">
        <v>345</v>
      </c>
      <c r="B1" s="255"/>
      <c r="C1" s="255"/>
    </row>
    <row r="2" spans="1:3" ht="28.5" customHeight="1" x14ac:dyDescent="0.25">
      <c r="A2" s="85"/>
      <c r="B2" s="253" t="s">
        <v>327</v>
      </c>
      <c r="C2" s="254"/>
    </row>
    <row r="3" spans="1:3" x14ac:dyDescent="0.25">
      <c r="A3" s="85"/>
      <c r="B3" s="86"/>
      <c r="C3" s="86"/>
    </row>
    <row r="4" spans="1:3" ht="15.75" thickBot="1" x14ac:dyDescent="0.3">
      <c r="A4" s="85"/>
      <c r="B4" s="86"/>
      <c r="C4" s="89" t="s">
        <v>255</v>
      </c>
    </row>
    <row r="5" spans="1:3" ht="16.5" thickTop="1" thickBot="1" x14ac:dyDescent="0.3">
      <c r="A5" s="249" t="s">
        <v>0</v>
      </c>
      <c r="B5" s="114" t="s">
        <v>239</v>
      </c>
      <c r="C5" s="115" t="s">
        <v>219</v>
      </c>
    </row>
    <row r="6" spans="1:3" ht="15.75" thickBot="1" x14ac:dyDescent="0.3">
      <c r="A6" s="250"/>
      <c r="B6" s="251" t="s">
        <v>117</v>
      </c>
      <c r="C6" s="256"/>
    </row>
    <row r="7" spans="1:3" x14ac:dyDescent="0.25">
      <c r="A7" s="97" t="s">
        <v>7</v>
      </c>
      <c r="B7" s="116" t="s">
        <v>54</v>
      </c>
      <c r="C7" s="117">
        <v>28678151</v>
      </c>
    </row>
    <row r="8" spans="1:3" ht="25.5" x14ac:dyDescent="0.25">
      <c r="A8" s="97" t="s">
        <v>8</v>
      </c>
      <c r="B8" s="91" t="s">
        <v>110</v>
      </c>
      <c r="C8" s="87">
        <v>0</v>
      </c>
    </row>
    <row r="9" spans="1:3" x14ac:dyDescent="0.25">
      <c r="A9" s="97" t="s">
        <v>11</v>
      </c>
      <c r="B9" s="90" t="s">
        <v>61</v>
      </c>
      <c r="C9" s="87">
        <v>3759077</v>
      </c>
    </row>
    <row r="10" spans="1:3" x14ac:dyDescent="0.25">
      <c r="A10" s="97" t="s">
        <v>16</v>
      </c>
      <c r="B10" s="90" t="s">
        <v>66</v>
      </c>
      <c r="C10" s="87">
        <v>598522</v>
      </c>
    </row>
    <row r="11" spans="1:3" ht="25.5" x14ac:dyDescent="0.25">
      <c r="A11" s="97" t="s">
        <v>17</v>
      </c>
      <c r="B11" s="91" t="s">
        <v>260</v>
      </c>
      <c r="C11" s="87">
        <v>13925032</v>
      </c>
    </row>
    <row r="12" spans="1:3" ht="25.5" x14ac:dyDescent="0.25">
      <c r="A12" s="97" t="s">
        <v>19</v>
      </c>
      <c r="B12" s="91" t="s">
        <v>111</v>
      </c>
      <c r="C12" s="87"/>
    </row>
    <row r="13" spans="1:3" x14ac:dyDescent="0.25">
      <c r="A13" s="97" t="s">
        <v>21</v>
      </c>
      <c r="B13" s="90" t="s">
        <v>112</v>
      </c>
      <c r="C13" s="87"/>
    </row>
    <row r="14" spans="1:3" ht="25.5" x14ac:dyDescent="0.25">
      <c r="A14" s="97" t="s">
        <v>22</v>
      </c>
      <c r="B14" s="91" t="s">
        <v>60</v>
      </c>
      <c r="C14" s="87">
        <v>25717635</v>
      </c>
    </row>
    <row r="15" spans="1:3" x14ac:dyDescent="0.25">
      <c r="A15" s="97" t="s">
        <v>23</v>
      </c>
      <c r="B15" s="90" t="s">
        <v>261</v>
      </c>
      <c r="C15" s="87">
        <v>25717635</v>
      </c>
    </row>
    <row r="16" spans="1:3" x14ac:dyDescent="0.25">
      <c r="A16" s="97" t="s">
        <v>24</v>
      </c>
      <c r="B16" s="94" t="s">
        <v>240</v>
      </c>
      <c r="C16" s="87">
        <v>18400938</v>
      </c>
    </row>
    <row r="17" spans="1:3" x14ac:dyDescent="0.25">
      <c r="A17" s="97" t="s">
        <v>82</v>
      </c>
      <c r="B17" s="94" t="s">
        <v>297</v>
      </c>
      <c r="C17" s="87">
        <v>1034967</v>
      </c>
    </row>
    <row r="18" spans="1:3" x14ac:dyDescent="0.25">
      <c r="A18" s="97" t="s">
        <v>172</v>
      </c>
      <c r="B18" s="95" t="s">
        <v>241</v>
      </c>
      <c r="C18" s="93">
        <v>18400938</v>
      </c>
    </row>
    <row r="19" spans="1:3" ht="15.75" thickBot="1" x14ac:dyDescent="0.3">
      <c r="A19" s="97" t="s">
        <v>174</v>
      </c>
      <c r="B19" s="119" t="s">
        <v>242</v>
      </c>
      <c r="C19" s="120">
        <f>SUM(C7:C18)-C15-C18</f>
        <v>92114322</v>
      </c>
    </row>
    <row r="20" spans="1:3" ht="15.75" thickBot="1" x14ac:dyDescent="0.3">
      <c r="A20" s="118" t="s">
        <v>176</v>
      </c>
      <c r="B20" s="251" t="s">
        <v>118</v>
      </c>
      <c r="C20" s="252"/>
    </row>
    <row r="21" spans="1:3" x14ac:dyDescent="0.25">
      <c r="A21" s="97" t="s">
        <v>178</v>
      </c>
      <c r="B21" s="121" t="s">
        <v>243</v>
      </c>
      <c r="C21" s="117">
        <v>41942049</v>
      </c>
    </row>
    <row r="22" spans="1:3" x14ac:dyDescent="0.25">
      <c r="A22" s="97" t="s">
        <v>180</v>
      </c>
      <c r="B22" s="92" t="s">
        <v>84</v>
      </c>
      <c r="C22" s="87">
        <v>4218834</v>
      </c>
    </row>
    <row r="23" spans="1:3" x14ac:dyDescent="0.25">
      <c r="A23" s="97" t="s">
        <v>182</v>
      </c>
      <c r="B23" s="92" t="s">
        <v>18</v>
      </c>
      <c r="C23" s="87">
        <v>29662654</v>
      </c>
    </row>
    <row r="24" spans="1:3" x14ac:dyDescent="0.25">
      <c r="A24" s="97" t="s">
        <v>184</v>
      </c>
      <c r="B24" s="92" t="s">
        <v>35</v>
      </c>
      <c r="C24" s="87"/>
    </row>
    <row r="25" spans="1:3" x14ac:dyDescent="0.25">
      <c r="A25" s="97" t="s">
        <v>186</v>
      </c>
      <c r="B25" s="94" t="s">
        <v>122</v>
      </c>
      <c r="C25" s="87">
        <v>1007310</v>
      </c>
    </row>
    <row r="26" spans="1:3" x14ac:dyDescent="0.25">
      <c r="A26" s="97" t="s">
        <v>188</v>
      </c>
      <c r="B26" s="96" t="s">
        <v>244</v>
      </c>
      <c r="C26" s="88">
        <f>SUM(C21:C25)</f>
        <v>76830847</v>
      </c>
    </row>
    <row r="27" spans="1:3" x14ac:dyDescent="0.25">
      <c r="A27" s="97" t="s">
        <v>190</v>
      </c>
      <c r="B27" s="95" t="s">
        <v>245</v>
      </c>
      <c r="C27" s="93">
        <v>18619364</v>
      </c>
    </row>
  </sheetData>
  <mergeCells count="5">
    <mergeCell ref="A5:A6"/>
    <mergeCell ref="B20:C20"/>
    <mergeCell ref="B2:C2"/>
    <mergeCell ref="A1:C1"/>
    <mergeCell ref="B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E40"/>
  <sheetViews>
    <sheetView zoomScale="120" zoomScaleNormal="120" workbookViewId="0">
      <selection sqref="A1:E1"/>
    </sheetView>
  </sheetViews>
  <sheetFormatPr defaultRowHeight="15" x14ac:dyDescent="0.25"/>
  <cols>
    <col min="1" max="1" width="4.5703125" customWidth="1"/>
    <col min="2" max="2" width="25.140625" customWidth="1"/>
    <col min="3" max="3" width="11.85546875" customWidth="1"/>
    <col min="4" max="4" width="13.28515625" customWidth="1"/>
    <col min="5" max="5" width="12.7109375" bestFit="1" customWidth="1"/>
  </cols>
  <sheetData>
    <row r="1" spans="1:5" x14ac:dyDescent="0.25">
      <c r="A1" s="255" t="s">
        <v>346</v>
      </c>
      <c r="B1" s="257"/>
      <c r="C1" s="257"/>
      <c r="D1" s="257"/>
      <c r="E1" s="257"/>
    </row>
    <row r="2" spans="1:5" ht="15.75" x14ac:dyDescent="0.25">
      <c r="A2" s="258" t="s">
        <v>328</v>
      </c>
      <c r="B2" s="259"/>
      <c r="C2" s="259"/>
      <c r="D2" s="259"/>
      <c r="E2" s="259"/>
    </row>
    <row r="3" spans="1:5" ht="15.75" x14ac:dyDescent="0.25">
      <c r="A3" s="63"/>
      <c r="B3" s="62"/>
      <c r="C3" s="62"/>
      <c r="D3" s="260" t="s">
        <v>254</v>
      </c>
      <c r="E3" s="260"/>
    </row>
    <row r="4" spans="1:5" ht="15.75" x14ac:dyDescent="0.25">
      <c r="A4" s="64" t="s">
        <v>157</v>
      </c>
      <c r="B4" s="70" t="s">
        <v>119</v>
      </c>
      <c r="C4" s="71" t="s">
        <v>158</v>
      </c>
      <c r="D4" s="71" t="s">
        <v>159</v>
      </c>
      <c r="E4" s="71" t="s">
        <v>160</v>
      </c>
    </row>
    <row r="5" spans="1:5" x14ac:dyDescent="0.25">
      <c r="A5" s="64">
        <v>1</v>
      </c>
      <c r="B5" s="64">
        <v>2</v>
      </c>
      <c r="C5" s="64">
        <v>3</v>
      </c>
      <c r="D5" s="64">
        <v>4</v>
      </c>
      <c r="E5" s="64">
        <v>5</v>
      </c>
    </row>
    <row r="6" spans="1:5" ht="25.5" x14ac:dyDescent="0.25">
      <c r="A6" s="65" t="s">
        <v>7</v>
      </c>
      <c r="B6" s="66" t="s">
        <v>161</v>
      </c>
      <c r="C6" s="67">
        <v>3796726</v>
      </c>
      <c r="D6" s="67"/>
      <c r="E6" s="67">
        <v>3770067</v>
      </c>
    </row>
    <row r="7" spans="1:5" ht="38.25" x14ac:dyDescent="0.25">
      <c r="A7" s="65" t="s">
        <v>8</v>
      </c>
      <c r="B7" s="66" t="s">
        <v>162</v>
      </c>
      <c r="C7" s="67">
        <v>331425</v>
      </c>
      <c r="D7" s="67"/>
      <c r="E7" s="67">
        <v>592265</v>
      </c>
    </row>
    <row r="8" spans="1:5" ht="25.5" x14ac:dyDescent="0.25">
      <c r="A8" s="65" t="s">
        <v>11</v>
      </c>
      <c r="B8" s="66" t="s">
        <v>163</v>
      </c>
      <c r="C8" s="67">
        <v>1338665</v>
      </c>
      <c r="D8" s="67"/>
      <c r="E8" s="67">
        <v>530400</v>
      </c>
    </row>
    <row r="9" spans="1:5" ht="25.5" x14ac:dyDescent="0.25">
      <c r="A9" s="65" t="s">
        <v>16</v>
      </c>
      <c r="B9" s="68" t="s">
        <v>164</v>
      </c>
      <c r="C9" s="67">
        <f>SUM(C6:C8)</f>
        <v>5466816</v>
      </c>
      <c r="D9" s="69"/>
      <c r="E9" s="67">
        <f>SUM(E6:E8)</f>
        <v>4892732</v>
      </c>
    </row>
    <row r="10" spans="1:5" ht="25.5" x14ac:dyDescent="0.25">
      <c r="A10" s="65" t="s">
        <v>17</v>
      </c>
      <c r="B10" s="66" t="s">
        <v>165</v>
      </c>
      <c r="C10" s="67"/>
      <c r="D10" s="67"/>
      <c r="E10" s="67"/>
    </row>
    <row r="11" spans="1:5" ht="25.5" x14ac:dyDescent="0.25">
      <c r="A11" s="65" t="s">
        <v>19</v>
      </c>
      <c r="B11" s="66" t="s">
        <v>166</v>
      </c>
      <c r="C11" s="67"/>
      <c r="D11" s="67"/>
      <c r="E11" s="67"/>
    </row>
    <row r="12" spans="1:5" ht="25.5" x14ac:dyDescent="0.25">
      <c r="A12" s="65" t="s">
        <v>21</v>
      </c>
      <c r="B12" s="68" t="s">
        <v>167</v>
      </c>
      <c r="C12" s="69"/>
      <c r="D12" s="69"/>
      <c r="E12" s="69"/>
    </row>
    <row r="13" spans="1:5" ht="38.25" x14ac:dyDescent="0.25">
      <c r="A13" s="65" t="s">
        <v>22</v>
      </c>
      <c r="B13" s="66" t="s">
        <v>168</v>
      </c>
      <c r="C13" s="67">
        <v>29840023</v>
      </c>
      <c r="D13" s="67"/>
      <c r="E13" s="67">
        <v>28678151</v>
      </c>
    </row>
    <row r="14" spans="1:5" ht="38.25" x14ac:dyDescent="0.25">
      <c r="A14" s="65" t="s">
        <v>23</v>
      </c>
      <c r="B14" s="66" t="s">
        <v>169</v>
      </c>
      <c r="C14" s="67">
        <v>25992847</v>
      </c>
      <c r="D14" s="67"/>
      <c r="E14" s="67">
        <v>13925032</v>
      </c>
    </row>
    <row r="15" spans="1:5" ht="25.5" x14ac:dyDescent="0.25">
      <c r="A15" s="65" t="s">
        <v>24</v>
      </c>
      <c r="B15" s="66" t="s">
        <v>170</v>
      </c>
      <c r="C15" s="67">
        <v>9132892</v>
      </c>
      <c r="D15" s="67"/>
      <c r="E15" s="67">
        <v>26049392</v>
      </c>
    </row>
    <row r="16" spans="1:5" ht="25.5" x14ac:dyDescent="0.25">
      <c r="A16" s="65" t="s">
        <v>82</v>
      </c>
      <c r="B16" s="68" t="s">
        <v>171</v>
      </c>
      <c r="C16" s="69">
        <f>SUM(C13:C15)</f>
        <v>64965762</v>
      </c>
      <c r="D16" s="69"/>
      <c r="E16" s="69">
        <f>SUM(E13:E15)</f>
        <v>68652575</v>
      </c>
    </row>
    <row r="17" spans="1:5" x14ac:dyDescent="0.25">
      <c r="A17" s="65" t="s">
        <v>172</v>
      </c>
      <c r="B17" s="66" t="s">
        <v>173</v>
      </c>
      <c r="C17" s="67">
        <v>7778067</v>
      </c>
      <c r="D17" s="67"/>
      <c r="E17" s="67">
        <v>4005434</v>
      </c>
    </row>
    <row r="18" spans="1:5" ht="25.5" x14ac:dyDescent="0.25">
      <c r="A18" s="65" t="s">
        <v>174</v>
      </c>
      <c r="B18" s="66" t="s">
        <v>175</v>
      </c>
      <c r="C18" s="67">
        <v>11598849</v>
      </c>
      <c r="D18" s="67"/>
      <c r="E18" s="67">
        <v>7142989</v>
      </c>
    </row>
    <row r="19" spans="1:5" x14ac:dyDescent="0.25">
      <c r="A19" s="65" t="s">
        <v>176</v>
      </c>
      <c r="B19" s="66" t="s">
        <v>177</v>
      </c>
      <c r="C19" s="67"/>
      <c r="D19" s="67"/>
      <c r="E19" s="67"/>
    </row>
    <row r="20" spans="1:5" ht="25.5" x14ac:dyDescent="0.25">
      <c r="A20" s="65" t="s">
        <v>178</v>
      </c>
      <c r="B20" s="66" t="s">
        <v>179</v>
      </c>
      <c r="C20" s="67"/>
      <c r="D20" s="67"/>
      <c r="E20" s="67"/>
    </row>
    <row r="21" spans="1:5" ht="25.5" x14ac:dyDescent="0.25">
      <c r="A21" s="65" t="s">
        <v>180</v>
      </c>
      <c r="B21" s="68" t="s">
        <v>181</v>
      </c>
      <c r="C21" s="69">
        <f>SUM(C17:C20)</f>
        <v>19376916</v>
      </c>
      <c r="D21" s="69"/>
      <c r="E21" s="69">
        <f>SUM(E17:E20)</f>
        <v>11148423</v>
      </c>
    </row>
    <row r="22" spans="1:5" x14ac:dyDescent="0.25">
      <c r="A22" s="65" t="s">
        <v>182</v>
      </c>
      <c r="B22" s="66" t="s">
        <v>183</v>
      </c>
      <c r="C22" s="67">
        <v>18245443</v>
      </c>
      <c r="D22" s="67"/>
      <c r="E22" s="67">
        <v>13717220</v>
      </c>
    </row>
    <row r="23" spans="1:5" ht="25.5" x14ac:dyDescent="0.25">
      <c r="A23" s="65" t="s">
        <v>184</v>
      </c>
      <c r="B23" s="66" t="s">
        <v>185</v>
      </c>
      <c r="C23" s="67">
        <v>7666644</v>
      </c>
      <c r="D23" s="67"/>
      <c r="E23" s="67">
        <v>6437573</v>
      </c>
    </row>
    <row r="24" spans="1:5" x14ac:dyDescent="0.25">
      <c r="A24" s="65" t="s">
        <v>186</v>
      </c>
      <c r="B24" s="66" t="s">
        <v>187</v>
      </c>
      <c r="C24" s="67">
        <v>3638084</v>
      </c>
      <c r="D24" s="67"/>
      <c r="E24" s="67">
        <v>3152068</v>
      </c>
    </row>
    <row r="25" spans="1:5" ht="25.5" x14ac:dyDescent="0.25">
      <c r="A25" s="65" t="s">
        <v>188</v>
      </c>
      <c r="B25" s="68" t="s">
        <v>189</v>
      </c>
      <c r="C25" s="69">
        <f>SUM(C22:C24)</f>
        <v>29550171</v>
      </c>
      <c r="D25" s="69"/>
      <c r="E25" s="69">
        <f>SUM(E22:E24)</f>
        <v>23306861</v>
      </c>
    </row>
    <row r="26" spans="1:5" ht="25.5" x14ac:dyDescent="0.25">
      <c r="A26" s="65" t="s">
        <v>190</v>
      </c>
      <c r="B26" s="68" t="s">
        <v>191</v>
      </c>
      <c r="C26" s="69">
        <v>9467689</v>
      </c>
      <c r="D26" s="69"/>
      <c r="E26" s="69">
        <v>11313802</v>
      </c>
    </row>
    <row r="27" spans="1:5" x14ac:dyDescent="0.25">
      <c r="A27" s="65" t="s">
        <v>192</v>
      </c>
      <c r="B27" s="68" t="s">
        <v>193</v>
      </c>
      <c r="C27" s="69">
        <v>62370630</v>
      </c>
      <c r="D27" s="69"/>
      <c r="E27" s="69">
        <v>14440330</v>
      </c>
    </row>
    <row r="28" spans="1:5" ht="38.25" x14ac:dyDescent="0.25">
      <c r="A28" s="65" t="s">
        <v>194</v>
      </c>
      <c r="B28" s="68" t="s">
        <v>195</v>
      </c>
      <c r="C28" s="69">
        <f>C9+C12+C16-C21-C25-C26-C27</f>
        <v>-50332828</v>
      </c>
      <c r="D28" s="69"/>
      <c r="E28" s="69">
        <f>E9+E12+E16-E21-E25-E26-E27</f>
        <v>13335891</v>
      </c>
    </row>
    <row r="29" spans="1:5" ht="25.5" x14ac:dyDescent="0.25">
      <c r="A29" s="65" t="s">
        <v>196</v>
      </c>
      <c r="B29" s="66" t="s">
        <v>197</v>
      </c>
      <c r="C29" s="67"/>
      <c r="D29" s="67"/>
      <c r="E29" s="67"/>
    </row>
    <row r="30" spans="1:5" ht="38.25" x14ac:dyDescent="0.25">
      <c r="A30" s="65" t="s">
        <v>198</v>
      </c>
      <c r="B30" s="66" t="s">
        <v>199</v>
      </c>
      <c r="C30" s="67"/>
      <c r="D30" s="67"/>
      <c r="E30" s="67"/>
    </row>
    <row r="31" spans="1:5" ht="25.5" x14ac:dyDescent="0.25">
      <c r="A31" s="65" t="s">
        <v>200</v>
      </c>
      <c r="B31" s="66" t="s">
        <v>201</v>
      </c>
      <c r="C31" s="67"/>
      <c r="D31" s="67"/>
      <c r="E31" s="67"/>
    </row>
    <row r="32" spans="1:5" x14ac:dyDescent="0.25">
      <c r="A32" s="65" t="s">
        <v>202</v>
      </c>
      <c r="B32" s="66" t="s">
        <v>203</v>
      </c>
      <c r="C32" s="67"/>
      <c r="D32" s="67"/>
      <c r="E32" s="67"/>
    </row>
    <row r="33" spans="1:5" ht="25.5" x14ac:dyDescent="0.25">
      <c r="A33" s="65" t="s">
        <v>204</v>
      </c>
      <c r="B33" s="68" t="s">
        <v>205</v>
      </c>
      <c r="C33" s="69"/>
      <c r="D33" s="69"/>
      <c r="E33" s="69"/>
    </row>
    <row r="34" spans="1:5" ht="25.5" x14ac:dyDescent="0.25">
      <c r="A34" s="65" t="s">
        <v>206</v>
      </c>
      <c r="B34" s="66" t="s">
        <v>207</v>
      </c>
      <c r="C34" s="67"/>
      <c r="D34" s="67"/>
      <c r="E34" s="67"/>
    </row>
    <row r="35" spans="1:5" ht="25.5" x14ac:dyDescent="0.25">
      <c r="A35" s="65" t="s">
        <v>208</v>
      </c>
      <c r="B35" s="66" t="s">
        <v>209</v>
      </c>
      <c r="C35" s="67"/>
      <c r="D35" s="67"/>
      <c r="E35" s="67"/>
    </row>
    <row r="36" spans="1:5" ht="25.5" x14ac:dyDescent="0.25">
      <c r="A36" s="65" t="s">
        <v>210</v>
      </c>
      <c r="B36" s="66" t="s">
        <v>211</v>
      </c>
      <c r="C36" s="67"/>
      <c r="D36" s="67"/>
      <c r="E36" s="67"/>
    </row>
    <row r="37" spans="1:5" x14ac:dyDescent="0.25">
      <c r="A37" s="65" t="s">
        <v>212</v>
      </c>
      <c r="B37" s="66" t="s">
        <v>213</v>
      </c>
      <c r="C37" s="67"/>
      <c r="D37" s="67"/>
      <c r="E37" s="67"/>
    </row>
    <row r="38" spans="1:5" ht="25.5" x14ac:dyDescent="0.25">
      <c r="A38" s="65" t="s">
        <v>214</v>
      </c>
      <c r="B38" s="68" t="s">
        <v>215</v>
      </c>
      <c r="C38" s="69"/>
      <c r="D38" s="69"/>
      <c r="E38" s="69"/>
    </row>
    <row r="39" spans="1:5" ht="38.25" x14ac:dyDescent="0.25">
      <c r="A39" s="65" t="s">
        <v>216</v>
      </c>
      <c r="B39" s="68" t="s">
        <v>217</v>
      </c>
      <c r="C39" s="69"/>
      <c r="D39" s="69"/>
      <c r="E39" s="69"/>
    </row>
    <row r="40" spans="1:5" ht="25.5" x14ac:dyDescent="0.25">
      <c r="A40" s="65" t="s">
        <v>218</v>
      </c>
      <c r="B40" s="68" t="s">
        <v>253</v>
      </c>
      <c r="C40" s="69">
        <v>-50332928</v>
      </c>
      <c r="D40" s="69"/>
      <c r="E40" s="69">
        <f>E28+E39</f>
        <v>13335891</v>
      </c>
    </row>
  </sheetData>
  <mergeCells count="3">
    <mergeCell ref="A1:E1"/>
    <mergeCell ref="A2:E2"/>
    <mergeCell ref="D3:E3"/>
  </mergeCells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25"/>
  <sheetViews>
    <sheetView zoomScale="130" zoomScaleNormal="130" workbookViewId="0">
      <selection sqref="A1:C1"/>
    </sheetView>
  </sheetViews>
  <sheetFormatPr defaultRowHeight="15" x14ac:dyDescent="0.25"/>
  <cols>
    <col min="1" max="1" width="6.28515625" customWidth="1"/>
    <col min="2" max="2" width="34.5703125" customWidth="1"/>
    <col min="3" max="3" width="36.7109375" customWidth="1"/>
  </cols>
  <sheetData>
    <row r="1" spans="1:3" x14ac:dyDescent="0.25">
      <c r="A1" s="263" t="s">
        <v>347</v>
      </c>
      <c r="B1" s="263"/>
      <c r="C1" s="263"/>
    </row>
    <row r="2" spans="1:3" x14ac:dyDescent="0.25">
      <c r="A2" s="72"/>
      <c r="B2" s="72"/>
      <c r="C2" s="72"/>
    </row>
    <row r="3" spans="1:3" ht="18.75" x14ac:dyDescent="0.3">
      <c r="A3" s="261" t="s">
        <v>329</v>
      </c>
      <c r="B3" s="262"/>
      <c r="C3" s="262"/>
    </row>
    <row r="4" spans="1:3" ht="18.75" x14ac:dyDescent="0.3">
      <c r="A4" s="77"/>
      <c r="B4" s="73"/>
      <c r="C4" s="78" t="s">
        <v>254</v>
      </c>
    </row>
    <row r="5" spans="1:3" ht="15.75" x14ac:dyDescent="0.25">
      <c r="A5" s="74"/>
      <c r="B5" s="74" t="s">
        <v>119</v>
      </c>
      <c r="C5" s="74" t="s">
        <v>219</v>
      </c>
    </row>
    <row r="6" spans="1:3" x14ac:dyDescent="0.25">
      <c r="A6" s="75">
        <v>1</v>
      </c>
      <c r="B6" s="75">
        <v>2</v>
      </c>
      <c r="C6" s="75">
        <v>3</v>
      </c>
    </row>
    <row r="7" spans="1:3" x14ac:dyDescent="0.25">
      <c r="A7" s="76" t="s">
        <v>7</v>
      </c>
      <c r="B7" s="79" t="s">
        <v>220</v>
      </c>
      <c r="C7" s="83">
        <v>72678417</v>
      </c>
    </row>
    <row r="8" spans="1:3" x14ac:dyDescent="0.25">
      <c r="A8" s="76" t="s">
        <v>8</v>
      </c>
      <c r="B8" s="79" t="s">
        <v>221</v>
      </c>
      <c r="C8" s="83">
        <v>75823537</v>
      </c>
    </row>
    <row r="9" spans="1:3" ht="25.5" x14ac:dyDescent="0.25">
      <c r="A9" s="76" t="s">
        <v>11</v>
      </c>
      <c r="B9" s="80" t="s">
        <v>222</v>
      </c>
      <c r="C9" s="84">
        <f>C7-C8</f>
        <v>-3145120</v>
      </c>
    </row>
    <row r="10" spans="1:3" x14ac:dyDescent="0.25">
      <c r="A10" s="76" t="s">
        <v>16</v>
      </c>
      <c r="B10" s="79" t="s">
        <v>223</v>
      </c>
      <c r="C10" s="83">
        <v>19435905</v>
      </c>
    </row>
    <row r="11" spans="1:3" x14ac:dyDescent="0.25">
      <c r="A11" s="76" t="s">
        <v>17</v>
      </c>
      <c r="B11" s="79" t="s">
        <v>224</v>
      </c>
      <c r="C11" s="83">
        <v>1007310</v>
      </c>
    </row>
    <row r="12" spans="1:3" ht="25.5" x14ac:dyDescent="0.25">
      <c r="A12" s="76" t="s">
        <v>19</v>
      </c>
      <c r="B12" s="80" t="s">
        <v>225</v>
      </c>
      <c r="C12" s="84">
        <f>C10-C11</f>
        <v>18428595</v>
      </c>
    </row>
    <row r="13" spans="1:3" ht="25.5" x14ac:dyDescent="0.25">
      <c r="A13" s="76" t="s">
        <v>21</v>
      </c>
      <c r="B13" s="80" t="s">
        <v>226</v>
      </c>
      <c r="C13" s="84">
        <f>C9+C12</f>
        <v>15283475</v>
      </c>
    </row>
    <row r="14" spans="1:3" ht="25.5" x14ac:dyDescent="0.25">
      <c r="A14" s="76" t="s">
        <v>22</v>
      </c>
      <c r="B14" s="79" t="s">
        <v>227</v>
      </c>
      <c r="C14" s="83">
        <v>0</v>
      </c>
    </row>
    <row r="15" spans="1:3" ht="25.5" x14ac:dyDescent="0.25">
      <c r="A15" s="76" t="s">
        <v>23</v>
      </c>
      <c r="B15" s="79" t="s">
        <v>228</v>
      </c>
      <c r="C15" s="83">
        <v>0</v>
      </c>
    </row>
    <row r="16" spans="1:3" ht="25.5" x14ac:dyDescent="0.25">
      <c r="A16" s="76" t="s">
        <v>24</v>
      </c>
      <c r="B16" s="81" t="s">
        <v>229</v>
      </c>
      <c r="C16" s="84">
        <v>0</v>
      </c>
    </row>
    <row r="17" spans="1:3" ht="25.5" x14ac:dyDescent="0.25">
      <c r="A17" s="76" t="s">
        <v>82</v>
      </c>
      <c r="B17" s="82" t="s">
        <v>230</v>
      </c>
      <c r="C17" s="83">
        <v>0</v>
      </c>
    </row>
    <row r="18" spans="1:3" ht="25.5" x14ac:dyDescent="0.25">
      <c r="A18" s="76" t="s">
        <v>172</v>
      </c>
      <c r="B18" s="82" t="s">
        <v>231</v>
      </c>
      <c r="C18" s="83">
        <v>0</v>
      </c>
    </row>
    <row r="19" spans="1:3" ht="25.5" x14ac:dyDescent="0.25">
      <c r="A19" s="76" t="s">
        <v>174</v>
      </c>
      <c r="B19" s="81" t="s">
        <v>232</v>
      </c>
      <c r="C19" s="84">
        <v>0</v>
      </c>
    </row>
    <row r="20" spans="1:3" ht="25.5" x14ac:dyDescent="0.25">
      <c r="A20" s="76" t="s">
        <v>176</v>
      </c>
      <c r="B20" s="81" t="s">
        <v>233</v>
      </c>
      <c r="C20" s="84">
        <v>0</v>
      </c>
    </row>
    <row r="21" spans="1:3" x14ac:dyDescent="0.25">
      <c r="A21" s="76" t="s">
        <v>178</v>
      </c>
      <c r="B21" s="81" t="s">
        <v>234</v>
      </c>
      <c r="C21" s="84">
        <f>C13+C20</f>
        <v>15283475</v>
      </c>
    </row>
    <row r="22" spans="1:3" ht="38.25" x14ac:dyDescent="0.25">
      <c r="A22" s="76" t="s">
        <v>180</v>
      </c>
      <c r="B22" s="81" t="s">
        <v>235</v>
      </c>
      <c r="C22" s="84">
        <v>266257</v>
      </c>
    </row>
    <row r="23" spans="1:3" ht="25.5" x14ac:dyDescent="0.25">
      <c r="A23" s="76" t="s">
        <v>182</v>
      </c>
      <c r="B23" s="81" t="s">
        <v>236</v>
      </c>
      <c r="C23" s="84">
        <f>C13-C22</f>
        <v>15017218</v>
      </c>
    </row>
    <row r="24" spans="1:3" ht="25.5" x14ac:dyDescent="0.25">
      <c r="A24" s="76" t="s">
        <v>184</v>
      </c>
      <c r="B24" s="81" t="s">
        <v>237</v>
      </c>
      <c r="C24" s="84">
        <v>0</v>
      </c>
    </row>
    <row r="25" spans="1:3" ht="25.5" x14ac:dyDescent="0.25">
      <c r="A25" s="76" t="s">
        <v>186</v>
      </c>
      <c r="B25" s="81" t="s">
        <v>238</v>
      </c>
      <c r="C25" s="84">
        <v>0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G27"/>
  <sheetViews>
    <sheetView zoomScale="120" zoomScaleNormal="120" workbookViewId="0">
      <selection sqref="A1:G1"/>
    </sheetView>
  </sheetViews>
  <sheetFormatPr defaultRowHeight="15" x14ac:dyDescent="0.25"/>
  <cols>
    <col min="1" max="1" width="14.28515625" customWidth="1"/>
    <col min="2" max="3" width="12.85546875" bestFit="1" customWidth="1"/>
    <col min="4" max="4" width="12.85546875" customWidth="1"/>
    <col min="5" max="5" width="18.5703125" customWidth="1"/>
    <col min="6" max="7" width="11.5703125" bestFit="1" customWidth="1"/>
  </cols>
  <sheetData>
    <row r="1" spans="1:7" x14ac:dyDescent="0.25">
      <c r="A1" s="263" t="s">
        <v>348</v>
      </c>
      <c r="B1" s="264"/>
      <c r="C1" s="264"/>
      <c r="D1" s="264"/>
      <c r="E1" s="264"/>
      <c r="F1" s="264"/>
      <c r="G1" s="264"/>
    </row>
    <row r="2" spans="1:7" ht="30" customHeight="1" x14ac:dyDescent="0.25">
      <c r="A2" s="267" t="s">
        <v>333</v>
      </c>
      <c r="B2" s="267"/>
      <c r="C2" s="267"/>
      <c r="D2" s="267"/>
      <c r="E2" s="267"/>
      <c r="F2" s="267"/>
      <c r="G2" s="267"/>
    </row>
    <row r="3" spans="1:7" ht="15.75" thickBot="1" x14ac:dyDescent="0.3">
      <c r="A3" s="99"/>
      <c r="B3" s="98"/>
      <c r="C3" s="98"/>
      <c r="D3" s="98"/>
      <c r="E3" s="98"/>
      <c r="F3" s="268" t="s">
        <v>254</v>
      </c>
      <c r="G3" s="269"/>
    </row>
    <row r="4" spans="1:7" ht="15.75" thickBot="1" x14ac:dyDescent="0.3">
      <c r="A4" s="270" t="s">
        <v>246</v>
      </c>
      <c r="B4" s="265" t="s">
        <v>247</v>
      </c>
      <c r="C4" s="266"/>
      <c r="D4" s="157"/>
      <c r="E4" s="270" t="s">
        <v>248</v>
      </c>
      <c r="F4" s="265" t="s">
        <v>247</v>
      </c>
      <c r="G4" s="265"/>
    </row>
    <row r="5" spans="1:7" ht="15.75" thickBot="1" x14ac:dyDescent="0.3">
      <c r="A5" s="271"/>
      <c r="B5" s="138" t="s">
        <v>249</v>
      </c>
      <c r="C5" s="138" t="s">
        <v>250</v>
      </c>
      <c r="D5" s="158"/>
      <c r="E5" s="272"/>
      <c r="F5" s="138" t="s">
        <v>249</v>
      </c>
      <c r="G5" s="138" t="s">
        <v>250</v>
      </c>
    </row>
    <row r="6" spans="1:7" ht="27.75" customHeight="1" x14ac:dyDescent="0.25">
      <c r="A6" s="122" t="s">
        <v>335</v>
      </c>
      <c r="B6" s="133">
        <v>179884357</v>
      </c>
      <c r="C6" s="133">
        <v>198848562</v>
      </c>
      <c r="D6" s="151"/>
      <c r="E6" s="124" t="s">
        <v>279</v>
      </c>
      <c r="F6" s="123">
        <v>143673569</v>
      </c>
      <c r="G6" s="123">
        <v>143673569</v>
      </c>
    </row>
    <row r="7" spans="1:7" ht="39" customHeight="1" x14ac:dyDescent="0.25">
      <c r="A7" s="122" t="s">
        <v>265</v>
      </c>
      <c r="B7" s="137">
        <v>10595331</v>
      </c>
      <c r="C7" s="134">
        <v>7678408</v>
      </c>
      <c r="D7" s="151"/>
      <c r="E7" s="124" t="s">
        <v>280</v>
      </c>
      <c r="F7" s="140">
        <v>5628515</v>
      </c>
      <c r="G7" s="140">
        <v>5628515</v>
      </c>
    </row>
    <row r="8" spans="1:7" ht="39" customHeight="1" x14ac:dyDescent="0.25">
      <c r="A8" s="122" t="s">
        <v>288</v>
      </c>
      <c r="B8" s="153">
        <v>550049</v>
      </c>
      <c r="C8" s="134">
        <v>0</v>
      </c>
      <c r="D8" s="151"/>
      <c r="E8" s="124" t="s">
        <v>291</v>
      </c>
      <c r="F8" s="154">
        <v>108938172</v>
      </c>
      <c r="G8" s="154">
        <v>58605344</v>
      </c>
    </row>
    <row r="9" spans="1:7" ht="26.25" thickBot="1" x14ac:dyDescent="0.3">
      <c r="A9" s="124" t="s">
        <v>266</v>
      </c>
      <c r="B9" s="139">
        <f>SUM(B6:B8)</f>
        <v>191029737</v>
      </c>
      <c r="C9" s="156">
        <f>SUM(C6:C8)</f>
        <v>206526970</v>
      </c>
      <c r="D9" s="155"/>
      <c r="E9" s="126" t="s">
        <v>292</v>
      </c>
      <c r="F9" s="141">
        <v>-50332828</v>
      </c>
      <c r="G9" s="141">
        <v>13335891</v>
      </c>
    </row>
    <row r="10" spans="1:7" ht="39" thickBot="1" x14ac:dyDescent="0.3">
      <c r="A10" s="124" t="s">
        <v>267</v>
      </c>
      <c r="B10" s="134">
        <v>28000</v>
      </c>
      <c r="C10" s="135">
        <v>28000</v>
      </c>
      <c r="D10" s="151"/>
      <c r="E10" s="100" t="s">
        <v>281</v>
      </c>
      <c r="F10" s="127">
        <f>SUM(F6:F9)</f>
        <v>207907428</v>
      </c>
      <c r="G10" s="127">
        <f>SUM(G6:G9)</f>
        <v>221243319</v>
      </c>
    </row>
    <row r="11" spans="1:7" ht="76.5" x14ac:dyDescent="0.25">
      <c r="A11" s="167" t="s">
        <v>278</v>
      </c>
      <c r="B11" s="165">
        <f>B9+B10</f>
        <v>191057737</v>
      </c>
      <c r="C11" s="165">
        <f>SUM(C9:C10)</f>
        <v>206554970</v>
      </c>
      <c r="D11" s="155"/>
      <c r="E11" s="122" t="s">
        <v>293</v>
      </c>
      <c r="F11" s="123">
        <v>585288</v>
      </c>
      <c r="G11" s="123">
        <v>649719</v>
      </c>
    </row>
    <row r="12" spans="1:7" ht="38.25" x14ac:dyDescent="0.25">
      <c r="A12" s="124" t="s">
        <v>268</v>
      </c>
      <c r="B12" s="134">
        <v>0</v>
      </c>
      <c r="C12" s="134">
        <v>0</v>
      </c>
      <c r="D12" s="151"/>
      <c r="E12" s="124" t="s">
        <v>294</v>
      </c>
      <c r="F12" s="125">
        <v>1007310</v>
      </c>
      <c r="G12" s="125">
        <v>1034967</v>
      </c>
    </row>
    <row r="13" spans="1:7" ht="51.75" thickBot="1" x14ac:dyDescent="0.3">
      <c r="A13" s="152" t="s">
        <v>269</v>
      </c>
      <c r="B13" s="166">
        <v>0</v>
      </c>
      <c r="C13" s="166">
        <v>0</v>
      </c>
      <c r="D13" s="159"/>
      <c r="E13" s="130" t="s">
        <v>300</v>
      </c>
      <c r="F13" s="170">
        <v>123593</v>
      </c>
      <c r="G13" s="171">
        <v>156093</v>
      </c>
    </row>
    <row r="14" spans="1:7" ht="39" thickBot="1" x14ac:dyDescent="0.3">
      <c r="A14" s="122" t="s">
        <v>270</v>
      </c>
      <c r="B14" s="133">
        <v>69545</v>
      </c>
      <c r="C14" s="133">
        <v>67300</v>
      </c>
      <c r="D14" s="151"/>
      <c r="E14" s="100" t="s">
        <v>282</v>
      </c>
      <c r="F14" s="169">
        <f>SUM(F11:F13)</f>
        <v>1716191</v>
      </c>
      <c r="G14" s="169">
        <f>SUM(G11:G13)</f>
        <v>1840779</v>
      </c>
    </row>
    <row r="15" spans="1:7" ht="39" thickBot="1" x14ac:dyDescent="0.3">
      <c r="A15" s="130" t="s">
        <v>271</v>
      </c>
      <c r="B15" s="134">
        <v>18216986</v>
      </c>
      <c r="C15" s="134">
        <v>14008669</v>
      </c>
      <c r="D15" s="151"/>
      <c r="E15" s="168" t="s">
        <v>283</v>
      </c>
      <c r="F15" s="131">
        <v>2275529</v>
      </c>
      <c r="G15" s="131">
        <v>1768710</v>
      </c>
    </row>
    <row r="16" spans="1:7" ht="38.25" x14ac:dyDescent="0.25">
      <c r="A16" s="130" t="s">
        <v>289</v>
      </c>
      <c r="B16" s="134">
        <v>17918127</v>
      </c>
      <c r="C16" s="134">
        <v>13803417</v>
      </c>
      <c r="D16" s="151"/>
      <c r="E16" s="150"/>
      <c r="F16" s="150"/>
      <c r="G16" s="150"/>
    </row>
    <row r="17" spans="1:7" ht="51.75" thickBot="1" x14ac:dyDescent="0.3">
      <c r="A17" s="130" t="s">
        <v>290</v>
      </c>
      <c r="B17" s="135">
        <v>298859</v>
      </c>
      <c r="C17" s="135">
        <v>205252</v>
      </c>
      <c r="D17" s="151"/>
      <c r="E17" s="150"/>
      <c r="F17" s="150"/>
      <c r="G17" s="150"/>
    </row>
    <row r="18" spans="1:7" ht="19.5" customHeight="1" thickBot="1" x14ac:dyDescent="0.3">
      <c r="A18" s="100" t="s">
        <v>272</v>
      </c>
      <c r="B18" s="136">
        <f>SUM(B14:B17)-B16-B17</f>
        <v>18286531</v>
      </c>
      <c r="C18" s="136">
        <f>SUM(C14:C17)-C16-C17</f>
        <v>14075969</v>
      </c>
      <c r="D18" s="155"/>
      <c r="E18" s="150"/>
      <c r="F18" s="150"/>
      <c r="G18" s="150"/>
    </row>
    <row r="19" spans="1:7" ht="77.25" thickBot="1" x14ac:dyDescent="0.3">
      <c r="A19" s="122" t="s">
        <v>273</v>
      </c>
      <c r="B19" s="136">
        <v>671710</v>
      </c>
      <c r="C19" s="133">
        <v>682700</v>
      </c>
      <c r="D19" s="151"/>
      <c r="E19" s="150"/>
      <c r="F19" s="150"/>
      <c r="G19" s="150"/>
    </row>
    <row r="20" spans="1:7" ht="77.25" thickBot="1" x14ac:dyDescent="0.3">
      <c r="A20" s="124" t="s">
        <v>274</v>
      </c>
      <c r="B20" s="136">
        <v>1645170</v>
      </c>
      <c r="C20" s="134">
        <v>2175570</v>
      </c>
      <c r="D20" s="151"/>
      <c r="E20" s="150"/>
      <c r="F20" s="150"/>
      <c r="G20" s="150"/>
    </row>
    <row r="21" spans="1:7" ht="37.5" customHeight="1" thickBot="1" x14ac:dyDescent="0.3">
      <c r="A21" s="124" t="s">
        <v>275</v>
      </c>
      <c r="B21" s="136">
        <v>2316880</v>
      </c>
      <c r="C21" s="134">
        <v>2858270</v>
      </c>
      <c r="D21" s="151"/>
      <c r="E21" s="150"/>
      <c r="F21" s="150"/>
      <c r="G21" s="150"/>
    </row>
    <row r="22" spans="1:7" ht="39" thickBot="1" x14ac:dyDescent="0.3">
      <c r="A22" s="130" t="s">
        <v>276</v>
      </c>
      <c r="B22" s="136">
        <v>238000</v>
      </c>
      <c r="C22" s="135">
        <v>1363599</v>
      </c>
      <c r="D22" s="151"/>
      <c r="E22" s="150"/>
      <c r="F22" s="150"/>
      <c r="G22" s="150"/>
    </row>
    <row r="23" spans="1:7" ht="26.25" thickBot="1" x14ac:dyDescent="0.3">
      <c r="A23" s="164" t="s">
        <v>277</v>
      </c>
      <c r="B23" s="136">
        <f>SUM(B21:B22)</f>
        <v>2554880</v>
      </c>
      <c r="C23" s="156">
        <f>SUM(C21:C22)</f>
        <v>4221869</v>
      </c>
      <c r="D23" s="151"/>
      <c r="E23" s="150"/>
      <c r="F23" s="150"/>
      <c r="G23" s="150"/>
    </row>
    <row r="24" spans="1:7" ht="26.25" thickBot="1" x14ac:dyDescent="0.3">
      <c r="A24" s="152" t="s">
        <v>299</v>
      </c>
      <c r="B24" s="136"/>
      <c r="C24" s="163">
        <v>0</v>
      </c>
      <c r="D24" s="155"/>
      <c r="E24" s="150"/>
      <c r="F24" s="162"/>
      <c r="G24" s="162"/>
    </row>
    <row r="25" spans="1:7" ht="26.25" thickBot="1" x14ac:dyDescent="0.3">
      <c r="A25" s="100" t="s">
        <v>251</v>
      </c>
      <c r="B25" s="136">
        <f>B11+B13+B18+B23+B24</f>
        <v>211899148</v>
      </c>
      <c r="C25" s="132">
        <f>C11+C13+C18+C23+C24</f>
        <v>224852808</v>
      </c>
      <c r="D25" s="160"/>
      <c r="E25" s="100" t="s">
        <v>284</v>
      </c>
      <c r="F25" s="131">
        <f>F10+F14+F15</f>
        <v>211899148</v>
      </c>
      <c r="G25" s="131">
        <f>G10+G14+G15</f>
        <v>224852808</v>
      </c>
    </row>
    <row r="26" spans="1:7" x14ac:dyDescent="0.25">
      <c r="D26" s="161"/>
    </row>
    <row r="27" spans="1:7" x14ac:dyDescent="0.25">
      <c r="D27" s="161"/>
    </row>
  </sheetData>
  <mergeCells count="7">
    <mergeCell ref="A1:G1"/>
    <mergeCell ref="B4:C4"/>
    <mergeCell ref="F4:G4"/>
    <mergeCell ref="A2:G2"/>
    <mergeCell ref="F3:G3"/>
    <mergeCell ref="A4:A5"/>
    <mergeCell ref="E4:E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 melléklet</vt:lpstr>
      <vt:lpstr>2. melléklet</vt:lpstr>
      <vt:lpstr>3. melléklet</vt:lpstr>
      <vt:lpstr>4a. melléklet</vt:lpstr>
      <vt:lpstr>4b. melléklet</vt:lpstr>
      <vt:lpstr>5. melléklet</vt:lpstr>
      <vt:lpstr>6. melléklet</vt:lpstr>
      <vt:lpstr>7. melléklet</vt:lpstr>
      <vt:lpstr>8.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Zné</dc:creator>
  <cp:lastModifiedBy>Ziliz</cp:lastModifiedBy>
  <cp:lastPrinted>2021-05-25T08:47:58Z</cp:lastPrinted>
  <dcterms:created xsi:type="dcterms:W3CDTF">2011-02-06T08:48:59Z</dcterms:created>
  <dcterms:modified xsi:type="dcterms:W3CDTF">2021-05-31T10:45:00Z</dcterms:modified>
</cp:coreProperties>
</file>