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668DFBFC-797E-4DC7-97CC-BE879CB5B8E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1.mell." sheetId="1" r:id="rId1"/>
    <sheet name="2.mell." sheetId="2" r:id="rId2"/>
    <sheet name="3.mell." sheetId="3" r:id="rId3"/>
    <sheet name="4.mell." sheetId="4" r:id="rId4"/>
    <sheet name="5.mell." sheetId="5" r:id="rId5"/>
    <sheet name="5.a mell" sheetId="28" r:id="rId6"/>
    <sheet name="6.mell." sheetId="7" r:id="rId7"/>
    <sheet name="7.mell." sheetId="8" r:id="rId8"/>
    <sheet name="8.mell." sheetId="9" r:id="rId9"/>
    <sheet name="10.mell." sheetId="11" r:id="rId10"/>
    <sheet name="11.mell." sheetId="13" r:id="rId11"/>
    <sheet name="12.mell." sheetId="12" r:id="rId12"/>
    <sheet name="3.tájék." sheetId="15" r:id="rId13"/>
    <sheet name="6.tájék." sheetId="18" r:id="rId14"/>
  </sheets>
  <calcPr calcId="181029"/>
</workbook>
</file>

<file path=xl/calcChain.xml><?xml version="1.0" encoding="utf-8"?>
<calcChain xmlns="http://schemas.openxmlformats.org/spreadsheetml/2006/main">
  <c r="E32" i="18" l="1"/>
  <c r="D32" i="18"/>
  <c r="P24" i="8"/>
  <c r="N24" i="8"/>
  <c r="M24" i="8"/>
  <c r="L24" i="8"/>
  <c r="K24" i="8"/>
  <c r="C24" i="8"/>
  <c r="B24" i="8"/>
  <c r="R23" i="8"/>
  <c r="R24" i="8" s="1"/>
  <c r="R33" i="8" s="1"/>
  <c r="Q23" i="8"/>
  <c r="Q24" i="8" s="1"/>
  <c r="Q33" i="8" s="1"/>
  <c r="O23" i="8"/>
  <c r="O24" i="8" s="1"/>
  <c r="O26" i="8" s="1"/>
  <c r="O28" i="8" s="1"/>
  <c r="O30" i="8" s="1"/>
  <c r="O33" i="8" s="1"/>
  <c r="J23" i="8"/>
  <c r="J24" i="8" s="1"/>
  <c r="I23" i="8"/>
  <c r="I24" i="8" s="1"/>
  <c r="H23" i="8"/>
  <c r="H24" i="8" s="1"/>
  <c r="G23" i="8"/>
  <c r="G24" i="8" s="1"/>
  <c r="F23" i="8"/>
  <c r="F24" i="8" s="1"/>
  <c r="F26" i="8" s="1"/>
  <c r="F28" i="8" s="1"/>
  <c r="F30" i="8" s="1"/>
  <c r="F33" i="8" s="1"/>
  <c r="E23" i="8"/>
  <c r="E24" i="8" s="1"/>
  <c r="D23" i="8"/>
  <c r="D24" i="8" s="1"/>
  <c r="K53" i="7" l="1"/>
  <c r="J53" i="7"/>
  <c r="K52" i="7"/>
  <c r="J52" i="7"/>
  <c r="K19" i="7"/>
  <c r="K25" i="7" s="1"/>
  <c r="K40" i="7"/>
  <c r="L52" i="5"/>
  <c r="Q50" i="5"/>
  <c r="Q51" i="5" s="1"/>
  <c r="P50" i="5"/>
  <c r="P51" i="5" s="1"/>
  <c r="O50" i="5"/>
  <c r="L50" i="5" s="1"/>
  <c r="N50" i="5"/>
  <c r="N51" i="5" s="1"/>
  <c r="M50" i="5"/>
  <c r="M51" i="5" s="1"/>
  <c r="K50" i="5"/>
  <c r="K51" i="5" s="1"/>
  <c r="J50" i="5"/>
  <c r="J51" i="5" s="1"/>
  <c r="L49" i="5"/>
  <c r="L48" i="5"/>
  <c r="L47" i="5"/>
  <c r="L46" i="5"/>
  <c r="L45" i="5"/>
  <c r="L44" i="5"/>
  <c r="L43" i="5"/>
  <c r="L42" i="5"/>
  <c r="L41" i="5"/>
  <c r="L40" i="5"/>
  <c r="L39" i="5"/>
  <c r="J38" i="5" s="1"/>
  <c r="Q38" i="5"/>
  <c r="P38" i="5"/>
  <c r="N38" i="5"/>
  <c r="M38" i="5"/>
  <c r="L38" i="5"/>
  <c r="K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R23" i="5"/>
  <c r="P23" i="5"/>
  <c r="N23" i="5"/>
  <c r="J23" i="5"/>
  <c r="L22" i="5"/>
  <c r="L21" i="5"/>
  <c r="L20" i="5"/>
  <c r="L19" i="5"/>
  <c r="L18" i="5"/>
  <c r="Q17" i="5"/>
  <c r="Q23" i="5" s="1"/>
  <c r="P17" i="5"/>
  <c r="O17" i="5"/>
  <c r="O23" i="5" s="1"/>
  <c r="L23" i="5" s="1"/>
  <c r="N17" i="5"/>
  <c r="M17" i="5"/>
  <c r="M23" i="5" s="1"/>
  <c r="K17" i="5"/>
  <c r="K23" i="5" s="1"/>
  <c r="J17" i="5"/>
  <c r="L16" i="5"/>
  <c r="L15" i="5"/>
  <c r="L14" i="5"/>
  <c r="L13" i="5"/>
  <c r="L12" i="5"/>
  <c r="L11" i="5"/>
  <c r="L10" i="5"/>
  <c r="L9" i="5"/>
  <c r="L8" i="5"/>
  <c r="L7" i="5"/>
  <c r="K42" i="4"/>
  <c r="K10" i="4"/>
  <c r="K11" i="4"/>
  <c r="K12" i="4"/>
  <c r="K13" i="4"/>
  <c r="K14" i="4"/>
  <c r="K15" i="4"/>
  <c r="K16" i="4"/>
  <c r="K17" i="4"/>
  <c r="K18" i="4"/>
  <c r="K20" i="4"/>
  <c r="K21" i="4"/>
  <c r="K22" i="4"/>
  <c r="K26" i="4"/>
  <c r="K27" i="4"/>
  <c r="K28" i="4"/>
  <c r="K29" i="4"/>
  <c r="K31" i="4"/>
  <c r="K32" i="4"/>
  <c r="K34" i="4"/>
  <c r="K35" i="4"/>
  <c r="K36" i="4"/>
  <c r="K37" i="4"/>
  <c r="K38" i="4"/>
  <c r="K39" i="4"/>
  <c r="K40" i="4"/>
  <c r="K43" i="4"/>
  <c r="K44" i="4"/>
  <c r="K45" i="4"/>
  <c r="K46" i="4"/>
  <c r="K47" i="4"/>
  <c r="K48" i="4"/>
  <c r="K49" i="4"/>
  <c r="K51" i="4"/>
  <c r="K52" i="4"/>
  <c r="J33" i="4"/>
  <c r="K33" i="4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J40" i="1"/>
  <c r="J52" i="1"/>
  <c r="J49" i="1"/>
  <c r="J53" i="1" s="1"/>
  <c r="L40" i="1"/>
  <c r="L54" i="1" s="1"/>
  <c r="J29" i="1"/>
  <c r="L25" i="1"/>
  <c r="J23" i="1"/>
  <c r="J24" i="1" s="1"/>
  <c r="L19" i="1"/>
  <c r="J19" i="1"/>
  <c r="K9" i="1"/>
  <c r="K54" i="7" l="1"/>
  <c r="O51" i="5"/>
  <c r="L51" i="5" s="1"/>
  <c r="L17" i="5"/>
  <c r="J25" i="1"/>
  <c r="J54" i="1"/>
  <c r="K52" i="28"/>
  <c r="J52" i="28"/>
  <c r="K17" i="28"/>
  <c r="J17" i="28"/>
  <c r="J19" i="4" l="1"/>
  <c r="C17" i="2" l="1"/>
  <c r="AG39" i="12" l="1"/>
  <c r="AG35" i="12"/>
  <c r="AG30" i="12"/>
  <c r="AG43" i="12" s="1"/>
  <c r="AJ43" i="12" s="1"/>
  <c r="AG20" i="12"/>
  <c r="AJ19" i="12"/>
  <c r="AG13" i="12"/>
  <c r="C11" i="11"/>
  <c r="AG21" i="12" l="1"/>
  <c r="AJ21" i="12" s="1"/>
  <c r="M60" i="9" l="1"/>
  <c r="L60" i="9"/>
  <c r="N46" i="9"/>
  <c r="M46" i="9"/>
  <c r="L46" i="9"/>
  <c r="M20" i="9"/>
  <c r="L20" i="9"/>
  <c r="N12" i="9"/>
  <c r="M12" i="9"/>
  <c r="L12" i="9"/>
  <c r="J40" i="7"/>
  <c r="J19" i="7"/>
  <c r="J25" i="7" s="1"/>
  <c r="J54" i="7" l="1"/>
  <c r="J53" i="4" l="1"/>
  <c r="K53" i="4" s="1"/>
  <c r="J50" i="4"/>
  <c r="L41" i="4"/>
  <c r="L55" i="4" s="1"/>
  <c r="J30" i="4"/>
  <c r="J23" i="4"/>
  <c r="L19" i="4"/>
  <c r="K9" i="4"/>
  <c r="L25" i="4" l="1"/>
  <c r="K19" i="4"/>
  <c r="J41" i="4"/>
  <c r="K41" i="4" s="1"/>
  <c r="K30" i="4"/>
  <c r="J24" i="4"/>
  <c r="K24" i="4" s="1"/>
  <c r="K23" i="4"/>
  <c r="J54" i="4"/>
  <c r="K54" i="4" s="1"/>
  <c r="K50" i="4"/>
  <c r="J25" i="4"/>
  <c r="K25" i="4" s="1"/>
  <c r="E28" i="3"/>
  <c r="C28" i="3"/>
  <c r="E15" i="3"/>
  <c r="C15" i="3"/>
  <c r="E26" i="2"/>
  <c r="C23" i="2"/>
  <c r="C26" i="2" s="1"/>
  <c r="E17" i="2"/>
  <c r="J55" i="4" l="1"/>
  <c r="K55" i="4" s="1"/>
  <c r="E29" i="3"/>
  <c r="E27" i="2"/>
  <c r="C29" i="3"/>
  <c r="C27" i="2"/>
  <c r="E28" i="2"/>
</calcChain>
</file>

<file path=xl/sharedStrings.xml><?xml version="1.0" encoding="utf-8"?>
<sst xmlns="http://schemas.openxmlformats.org/spreadsheetml/2006/main" count="1064" uniqueCount="496">
  <si>
    <t xml:space="preserve"> forintban</t>
  </si>
  <si>
    <t>A</t>
  </si>
  <si>
    <t>B</t>
  </si>
  <si>
    <t>C</t>
  </si>
  <si>
    <t>D</t>
  </si>
  <si>
    <t>E</t>
  </si>
  <si>
    <t>K1-K8. Költségvetési kiadások</t>
  </si>
  <si>
    <t>Összesen</t>
  </si>
  <si>
    <t>Kötelező feladat</t>
  </si>
  <si>
    <t>Önként vállalt</t>
  </si>
  <si>
    <t>Rovat megnevezése</t>
  </si>
  <si>
    <t>Rovat
száma</t>
  </si>
  <si>
    <t>Előirányzat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</si>
  <si>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</si>
  <si>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</si>
  <si>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</si>
  <si>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</si>
  <si>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</si>
  <si>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</si>
  <si>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</si>
  <si>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</si>
  <si>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</si>
  <si>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</si>
  <si>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</si>
  <si>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</si>
  <si>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</si>
  <si>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</si>
  <si>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</si>
  <si>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</si>
  <si>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</si>
  <si>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</si>
  <si>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</si>
  <si>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</si>
  <si>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</si>
  <si>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</si>
  <si>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</si>
  <si>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</si>
  <si>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</si>
  <si>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folyósítása, előleg visszafizetése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</si>
  <si>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</si>
  <si>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</si>
  <si>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</si>
  <si>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</si>
  <si>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</si>
  <si>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</si>
  <si>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</si>
  <si>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</si>
  <si>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</si>
  <si>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Egyéb működési célú támogatások bevételei államháztartáson belülről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</si>
  <si>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</si>
  <si>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</si>
  <si>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</si>
  <si>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</si>
  <si>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</si>
  <si>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</si>
  <si>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</si>
  <si>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</si>
  <si>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</si>
  <si>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</si>
  <si>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</si>
  <si>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</si>
  <si>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</si>
  <si>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</si>
  <si>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</si>
  <si>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</si>
  <si>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</si>
  <si>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</si>
  <si>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</si>
  <si>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</si>
  <si>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</si>
  <si>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</si>
  <si>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</si>
  <si>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</si>
  <si>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</si>
  <si>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</si>
  <si>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</si>
  <si>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</si>
  <si>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</si>
  <si>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</si>
  <si>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</si>
  <si>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</si>
  <si>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</si>
  <si>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</si>
  <si>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</si>
  <si>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</si>
  <si>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</si>
  <si>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</si>
  <si>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</si>
  <si>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</si>
  <si>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</si>
  <si>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</si>
  <si>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</si>
  <si>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</si>
  <si>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</si>
  <si>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</si>
  <si>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</si>
  <si>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</si>
  <si>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</si>
  <si>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</si>
  <si>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</si>
  <si>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I. Működési célú bevételek és kiadások mérlege
(Önkormányzati szinten)</t>
  </si>
  <si>
    <t>2. melléklet</t>
  </si>
  <si>
    <t xml:space="preserve"> forintban 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</si>
  <si>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</si>
  <si>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</si>
  <si>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</si>
  <si>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</si>
  <si>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</si>
  <si>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</si>
  <si>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</si>
  <si>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</si>
  <si>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</si>
  <si>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</si>
  <si>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</si>
  <si>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</si>
  <si>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Ebből TB alaptól átvett</t>
  </si>
  <si>
    <t>Közhatalmi bevételek</t>
  </si>
  <si>
    <t>Ellátottak pénzbeli juttatásai</t>
  </si>
  <si>
    <t>Működési célú átvett pénzeszközök</t>
  </si>
  <si>
    <t>Egyéb működési célú kiadások</t>
  </si>
  <si>
    <t>Egyéb működési bevételek</t>
  </si>
  <si>
    <t xml:space="preserve">Költségvetési bevételek összesen </t>
  </si>
  <si>
    <t>Költségvetési kiadások összesen</t>
  </si>
  <si>
    <t xml:space="preserve">Hiány belső finanszírozásának bevételei </t>
  </si>
  <si>
    <t>Értékpapír vásárlása, visszavásárlása</t>
  </si>
  <si>
    <t xml:space="preserve">   Költségvetési maradvány igénybevétele 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</si>
  <si>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</si>
  <si>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</si>
  <si>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</si>
  <si>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</si>
  <si>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</si>
  <si>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</si>
  <si>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</si>
  <si>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</si>
  <si>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</si>
  <si>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</si>
  <si>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</si>
  <si>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 xml:space="preserve">Működési célú finanszírozási bevételek összesen </t>
  </si>
  <si>
    <t xml:space="preserve">BEVÉTEL ÖSSZESEN </t>
  </si>
  <si>
    <t xml:space="preserve">KIADÁSOK ÖSSZESEN 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</si>
  <si>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</si>
  <si>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</si>
  <si>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</si>
  <si>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</si>
  <si>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</si>
  <si>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3. melléklet</t>
  </si>
  <si>
    <t xml:space="preserve">  forintban </t>
  </si>
  <si>
    <t>Felhalmozási célú támogatások államháztartáson belülről</t>
  </si>
  <si>
    <t>Felhalmozási bevételek</t>
  </si>
  <si>
    <t>Felújítások</t>
  </si>
  <si>
    <t>Felhalmozási célú átvett pénzeszközök átvétele</t>
  </si>
  <si>
    <t>Egyéb felhalmozási célú kiadás</t>
  </si>
  <si>
    <t>Egyéb felhalmozási célú bevételek</t>
  </si>
  <si>
    <t>Tartalékok</t>
  </si>
  <si>
    <t>Költségvetési bevételek összesen:</t>
  </si>
  <si>
    <t xml:space="preserve">Költségvetési kiadások összesen: </t>
  </si>
  <si>
    <t xml:space="preserve">Hiány belső finanszírozás bevételei 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</si>
  <si>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</si>
  <si>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</si>
  <si>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</si>
  <si>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</si>
  <si>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</si>
  <si>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</si>
  <si>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</si>
  <si>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</si>
  <si>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</si>
  <si>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</si>
  <si>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</si>
  <si>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</si>
  <si>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</si>
  <si>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 xml:space="preserve">Felhalmozási célú finanszírozási bevételek összesen </t>
  </si>
  <si>
    <t xml:space="preserve">Felhalmozási célú finanszírozási kiadások összesen
</t>
  </si>
  <si>
    <t>KIADÁSOK ÖSSZESEN</t>
  </si>
  <si>
    <t>Központi, irányító szervi támogatások folyósítása</t>
  </si>
  <si>
    <t>Kivitelezés kezdési éve</t>
  </si>
  <si>
    <t>Kivitelezés befejezési éve</t>
  </si>
  <si>
    <t>Felhasználás
2017. XII.31-ig</t>
  </si>
  <si>
    <t>2018. évi maradvány, ill. előirányzat</t>
  </si>
  <si>
    <t>ebből személyi</t>
  </si>
  <si>
    <t>ebből járulék</t>
  </si>
  <si>
    <t>2018</t>
  </si>
  <si>
    <t>2017</t>
  </si>
  <si>
    <t>TOP-5.2.1-15-SB1-2016-00003, Társadalmi Együttműködést Szolgáló Komplex Programok Megvalósítása Demecserben EU-s támogatás</t>
  </si>
  <si>
    <t>ÖSSZESEN:</t>
  </si>
  <si>
    <t>Mindösszesen</t>
  </si>
  <si>
    <t>ebből kivonva a személyi, járulék dologi összesenjét</t>
  </si>
  <si>
    <t>MINDÖSSZESEN</t>
  </si>
  <si>
    <t>adatok forintban</t>
  </si>
  <si>
    <t>F</t>
  </si>
  <si>
    <t>G</t>
  </si>
  <si>
    <t>H</t>
  </si>
  <si>
    <t>I</t>
  </si>
  <si>
    <t>J</t>
  </si>
  <si>
    <t>K</t>
  </si>
  <si>
    <t>L</t>
  </si>
  <si>
    <t>M</t>
  </si>
  <si>
    <t>Cím szám</t>
  </si>
  <si>
    <t>Alcím szám</t>
  </si>
  <si>
    <t>Előir csop szám</t>
  </si>
  <si>
    <t>Kiemelt előirányzat szám</t>
  </si>
  <si>
    <t>Alcím csoport</t>
  </si>
  <si>
    <t>Cím név</t>
  </si>
  <si>
    <t>Alcím név</t>
  </si>
  <si>
    <t>Előirányzat csoport név</t>
  </si>
  <si>
    <t>Kiemelt előirányzat név</t>
  </si>
  <si>
    <t>Kiadás</t>
  </si>
  <si>
    <t>Bevétel</t>
  </si>
  <si>
    <t>Támogatás</t>
  </si>
  <si>
    <t>Működési költségvetés</t>
  </si>
  <si>
    <t>Munkaadót terhelő járulékok</t>
  </si>
  <si>
    <t>Dologi kiadások</t>
  </si>
  <si>
    <t>Felhalmozási költségvetés</t>
  </si>
  <si>
    <t>Intézményi beruházási kiadások</t>
  </si>
  <si>
    <t>1 cím összesen</t>
  </si>
  <si>
    <t>Demecser Város Önkormányzata Konyha és Étterem</t>
  </si>
  <si>
    <t>2 cím összesen</t>
  </si>
  <si>
    <t>Demecser Város Önkormányzata</t>
  </si>
  <si>
    <t>Eu-s forrásból finanszírozott projekt önerő</t>
  </si>
  <si>
    <t>Egyéb felhalmozási célú kiadások</t>
  </si>
  <si>
    <t>Finanszírozási műveletek</t>
  </si>
  <si>
    <t>5 cím összesen</t>
  </si>
  <si>
    <t>Sor-szám</t>
  </si>
  <si>
    <t>2019.</t>
  </si>
  <si>
    <t>6.</t>
  </si>
  <si>
    <t>Demecser Város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</si>
  <si>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</si>
  <si>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</si>
  <si>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</si>
  <si>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</si>
  <si>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</si>
  <si>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díjbevétel, egyéb közhatalmi bevételek</t>
  </si>
  <si>
    <t>Kezesség-, illetve garanciavállalással kapcsolatos megtérülés</t>
  </si>
  <si>
    <t>SAJÁT BEVÉTELEK ÖSSZESEN*</t>
  </si>
  <si>
    <t>10. melléklet</t>
  </si>
  <si>
    <t>K1-K8. Költségvetési kiadások Ft</t>
  </si>
  <si>
    <t>2020.</t>
  </si>
  <si>
    <t>2021.</t>
  </si>
  <si>
    <t xml:space="preserve">Beruházások </t>
  </si>
  <si>
    <t>Költségvetési kiadások</t>
  </si>
  <si>
    <t>K9. Finanszírozási kiadások Ft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</si>
  <si>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</si>
  <si>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</si>
  <si>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</si>
  <si>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</si>
  <si>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</si>
  <si>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</si>
  <si>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Feladatalapú előleg visszafizetése</t>
  </si>
  <si>
    <t>Önkormányzati kiadások összesen</t>
  </si>
  <si>
    <t>B1-B7. Költségvetési bevételek Ft</t>
  </si>
  <si>
    <t>B8. Finanszírozási bevételek Ft</t>
  </si>
  <si>
    <t>Hitel-, kölcsönfelvétel államháztartáson kívülről</t>
  </si>
  <si>
    <t xml:space="preserve">Maradvány igénybevétele </t>
  </si>
  <si>
    <t xml:space="preserve">Központi, irányítószervi támogatások </t>
  </si>
  <si>
    <t>Finanszírozási bevételek</t>
  </si>
  <si>
    <t>Önkormányzati bevételek összesen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</si>
  <si>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</si>
  <si>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</si>
  <si>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</si>
  <si>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</si>
  <si>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</si>
  <si>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</si>
  <si>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</si>
  <si>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</si>
  <si>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</si>
  <si>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</si>
  <si>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</si>
  <si>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</si>
  <si>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</si>
  <si>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</si>
  <si>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</si>
  <si>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</si>
  <si>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</si>
  <si>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</si>
  <si>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</si>
  <si>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</si>
  <si>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</si>
  <si>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32.</t>
  </si>
  <si>
    <t>33.</t>
  </si>
  <si>
    <t>Összesen:</t>
  </si>
  <si>
    <t>Támogatott szervezet neve</t>
  </si>
  <si>
    <t>Támogatás célja</t>
  </si>
  <si>
    <t>2019</t>
  </si>
  <si>
    <t>Polgármesteri Hivatal beruházás</t>
  </si>
  <si>
    <t>2020</t>
  </si>
  <si>
    <t>saját forrás</t>
  </si>
  <si>
    <t>közfoglalkoztatottak felhalmozás</t>
  </si>
  <si>
    <t>Mindösszesen ÖNK</t>
  </si>
  <si>
    <t>2021-2022</t>
  </si>
  <si>
    <t>2022.</t>
  </si>
  <si>
    <t>kötelező feladat</t>
  </si>
  <si>
    <t>önként vállalt feladat</t>
  </si>
  <si>
    <t>saját erő Ft</t>
  </si>
  <si>
    <t xml:space="preserve">  </t>
  </si>
  <si>
    <t>6. tájékoztató tábla</t>
  </si>
  <si>
    <t>Demecser Város Önkormányzata Konyha és Étterem 2020. évi előirányzatai</t>
  </si>
  <si>
    <t>Demecser  Város Önkormányzata 2020. évi költségvetésének mérlege - jogi személy</t>
  </si>
  <si>
    <t>7. számú melléklet Pályázatok - Beruházási (felhalmozási) kiadások előirányzata beruházásonként</t>
  </si>
  <si>
    <t>3. mód</t>
  </si>
  <si>
    <t>2019. 3. mód</t>
  </si>
  <si>
    <t>beruházás</t>
  </si>
  <si>
    <t>TOP-3.1.1-15-SB1-2016-00009, Fenntartható közlekedésfejlesztés Demecserben – II. ütem Demecser – Nyugat - Keleti - Kékkel összekötő kerékpárút létesítése EU-s támogatás 158.141.711,- ft, ebből megkaptunk 152.141.711,- ft-ot</t>
  </si>
  <si>
    <t>TOP-3.1.1-15-SB1-2016-00008, Fenntartható közlekedésfejlesztés Demecserben – I. ütem Borzsova - Demecser kerékpárút kialakítása EU-s támogatás 259.254.136,- ft, eddig megkaptunk 249.221.136,- ft-ot</t>
  </si>
  <si>
    <t>TOP-2.1.3-15-SB1-2016-00044, Települési Környezetvédelmi infrastruktúra-fejlesztése Demecserben EU-s támogatás 176.834.400,-ft, ebből megkaptunk 168.134.900,-ft-ot</t>
  </si>
  <si>
    <t>TOP-4.3.1-15-SB1-2016-00009 - Leromlott városi területek rehabilitációja EU-s pályázat Önkormányzat támogatása: 194.558.270 ft, a Kft-é:  17.939.500 ft</t>
  </si>
  <si>
    <t>utak aszfaltozása és tervezési díjak Szent László, Krúdy, Kodály, saját forrás</t>
  </si>
  <si>
    <t>bölcsőde bővítése önerő</t>
  </si>
  <si>
    <t>tervezési díjat utak csapadékvíz elvezetés</t>
  </si>
  <si>
    <t>tervezési díjak barnamezős, piac, B5</t>
  </si>
  <si>
    <t>városi piac megalapozó tanulmány</t>
  </si>
  <si>
    <t>piac aszfaltozása</t>
  </si>
  <si>
    <t>Árpád út aszfaltozása</t>
  </si>
  <si>
    <t>Magyar falu program járda építés</t>
  </si>
  <si>
    <t>382884990-32596960+10000000=</t>
  </si>
  <si>
    <t>Demecseri Közös Önkormányzati Hivatal 2020. évi költségvetésének mérlege</t>
  </si>
  <si>
    <t>Előirányzat Demecseri Kirendeltség</t>
  </si>
  <si>
    <t>Előirányzat Gégényi Kirendeltség</t>
  </si>
  <si>
    <t>Előirányzat Demecser és Gégény összesen</t>
  </si>
  <si>
    <t xml:space="preserve">Demecser  Város Önkormányzata 2020. évi költségvetésének mérlege - összevont önkormányzati </t>
  </si>
  <si>
    <t>2020. évi előirányzat</t>
  </si>
  <si>
    <t xml:space="preserve">3. melléklet a ………../2020. (……….) önkormányzati rendelethez     </t>
  </si>
  <si>
    <t xml:space="preserve">2. melléklet a ………../2020. (……….) önkormányzati rendelethez     </t>
  </si>
  <si>
    <t>Beruházás, pályázat  megnevezése, EU-s beruházások is</t>
  </si>
  <si>
    <t>2020. évi előirányzatok</t>
  </si>
  <si>
    <t>Demecser Város Önkormányzat 2020-2021-2022-2023. évi költségvetésének összevont mérlege</t>
  </si>
  <si>
    <t>2023.</t>
  </si>
  <si>
    <t>Demecseri Polgármesteri Hivatal 2020. évi költségvetésének mérlege</t>
  </si>
  <si>
    <t>Egyéb működési célú kiadások (ügyelet, óvoda, kft)</t>
  </si>
  <si>
    <t xml:space="preserve">Hivatal </t>
  </si>
  <si>
    <t>1. számú melléklet a 2021. (…) önkormányzati rendelethez</t>
  </si>
  <si>
    <t>2. mód</t>
  </si>
  <si>
    <t>2020. évi előirányzat 2. mód</t>
  </si>
  <si>
    <t>4. számú melléklet a 2021.(…) önkormányzati rendelethez</t>
  </si>
  <si>
    <t>5. számú melléklet a 2021.(…) önkormányzati rendelethez</t>
  </si>
  <si>
    <t>1. mód</t>
  </si>
  <si>
    <t>5/a. számú melléklet a 2021.(…) önkormányzati rendelethez</t>
  </si>
  <si>
    <t>6. számú melléklet a 2021.(…) önkormányzati rendelethez</t>
  </si>
  <si>
    <t>7. melléklet Beruházások</t>
  </si>
  <si>
    <t>Eredeti előirányzat</t>
  </si>
  <si>
    <t>Módosított előirányzat</t>
  </si>
  <si>
    <t>191</t>
  </si>
  <si>
    <t>Immateriális javak beszerzése, létesítése (K61)</t>
  </si>
  <si>
    <t>192</t>
  </si>
  <si>
    <t>Ingatlanok beszerzése, létesítése (&gt;=193) (K62)</t>
  </si>
  <si>
    <t>194</t>
  </si>
  <si>
    <t>Informatikai eszközök beszerzése, létesítése (K63)</t>
  </si>
  <si>
    <t>195</t>
  </si>
  <si>
    <t>Egyéb tárgyi eszközök beszerzése, létesítése (K64)</t>
  </si>
  <si>
    <t>198</t>
  </si>
  <si>
    <t>199</t>
  </si>
  <si>
    <t>EU</t>
  </si>
  <si>
    <t>TOP-1.1.3-15-SB1-2019-00042 azonosító számú ”Városi Piac építése Demecserben”  EU-s pályázat 272.783.465,-ft</t>
  </si>
  <si>
    <t>TOP -1.4.1-19 -SB1-2019-00026 azonosító számú “Demecseri Tündérkert Óvoda és Bölcsőde bővítése”  EU-s pályázat 116.055.020,-ft</t>
  </si>
  <si>
    <t>a VP6-7.2.1.4-17 kódszámú Tanyák háztartási léptékű villamos energia és vízellátás, valamint szennyvízkezelési fejlesztései elnevezésű pályázathoz önerő</t>
  </si>
  <si>
    <t>önk.i feladatellátást szolgáltó fejlesztések 2021. BM pályázathoz önerő önerő</t>
  </si>
  <si>
    <t>kerékpárutak üzemeltetése</t>
  </si>
  <si>
    <t>koonyha beruházás</t>
  </si>
  <si>
    <t>8.számú melléklet a ……/2021.(……) rendelethez</t>
  </si>
  <si>
    <t>Létszám fő (Tervezett átlagos statisztikai állományi létszám, éves)</t>
  </si>
  <si>
    <t>2   Megnevezés</t>
  </si>
  <si>
    <t>főjegyző, jegyző, aljegyző, címzetes főjegyző, közös önkormányzati hivatal jegyzője</t>
  </si>
  <si>
    <t>I.  besorolási osztály összesen</t>
  </si>
  <si>
    <t>II.  besorolási osztály összesen</t>
  </si>
  <si>
    <t>KÖZTISZTVISELŐK, KORMÁNYTISZTVISELŐK, KÜLÖNLEGES JOGÁLLÁSÚ SZERVEK TISZTVISELŐI ÖSSZESEN (=01+…+25)</t>
  </si>
  <si>
    <t>igazgató (főigazgató), igazgatóhelyettes (főigazgató-helyettes)</t>
  </si>
  <si>
    <t>"A", "B" fizetési  osztály összesen</t>
  </si>
  <si>
    <t>"C", "D" fizetési osztály  összesen</t>
  </si>
  <si>
    <t>"E"-"J"  fizetési  osztály  összesen</t>
  </si>
  <si>
    <t>KÖZALKALMAZOTTAK ÖSSZESEN (=27+...+39)</t>
  </si>
  <si>
    <t>fizikai alkalmazott, a költségvetési szerveknél foglalkoztatott egyéb munkavállaló  (fizikai alkalmazott)</t>
  </si>
  <si>
    <t>közfoglalkoztatott</t>
  </si>
  <si>
    <t>EGYÉB FOGLALKOZTATOTTAK  ÖSSZESEN (=74+…+80)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</si>
  <si>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</si>
  <si>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</si>
  <si>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</si>
  <si>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>VÁLASZTOTT TISZTSÉGVISELŐK ÖSSZESEN (=82+...+92)</t>
  </si>
  <si>
    <t>FOGLALKOZTATOTTAK ÖSSZESEN (=26+40+51+57+62+67+73+81+93)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</si>
  <si>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</si>
  <si>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</si>
  <si>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 xml:space="preserve">11. melléklet    </t>
  </si>
  <si>
    <t>#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</si>
  <si>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</si>
  <si>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</si>
  <si>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</si>
  <si>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</si>
  <si>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</si>
  <si>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egyes szociális és gyermekjóléti feladatainak támogatása (B1131)</t>
  </si>
  <si>
    <t>04</t>
  </si>
  <si>
    <t>Települési önkormányzatok gyermekétkeztetési feladatainak támogatása  (B1132)</t>
  </si>
  <si>
    <t>05</t>
  </si>
  <si>
    <t>Települési önkormányzatok szociális, gyermekjóléti  és gyermekétkeztetési feladatainak támogatása (03+04) (B113)</t>
  </si>
  <si>
    <t>06</t>
  </si>
  <si>
    <t>Települési önkormányzatok kulturális feladatainak támogatása (B114)</t>
  </si>
  <si>
    <t>07</t>
  </si>
  <si>
    <t>Működési célú költségvetési támogatások és kiegészítő támogatások (B115)</t>
  </si>
  <si>
    <t>09</t>
  </si>
  <si>
    <t>Önkormányzatok működési támogatásai (=01+02+05+06+07+08) (B11)</t>
  </si>
  <si>
    <t>34</t>
  </si>
  <si>
    <t>Egyéb működési célú támogatások bevételei államháztartáson belülről (=35+…+44) (B16)</t>
  </si>
  <si>
    <t>35</t>
  </si>
  <si>
    <t>ebből: központi költségvetési szervek (B16)</t>
  </si>
  <si>
    <t>38</t>
  </si>
  <si>
    <t>ebből: egyéb fejezeti kezelésű előirányzatok (B16)</t>
  </si>
  <si>
    <t>39</t>
  </si>
  <si>
    <t>ebből: társadalombiztosítás pénzügyi alapjai (B16)</t>
  </si>
  <si>
    <t>40</t>
  </si>
  <si>
    <t>ebből: elkülönített állami pénzalapok (B16)</t>
  </si>
  <si>
    <t>41</t>
  </si>
  <si>
    <t>ebből: helyi önkormányzatok és költségvetési szerveik (B16)</t>
  </si>
  <si>
    <t>42</t>
  </si>
  <si>
    <t>ebből: társulások és költségvetési szerveik (B16)</t>
  </si>
  <si>
    <t>43</t>
  </si>
  <si>
    <t>ebből: nemzetiségi önkormányzatok és költségvetési szerveik (B16)</t>
  </si>
  <si>
    <t>45</t>
  </si>
  <si>
    <t>Működési célú támogatások államháztartáson belülről (=09+...+12+23+34) (B1)</t>
  </si>
  <si>
    <t>46</t>
  </si>
  <si>
    <t>Felhalmozási célú önkormányzati támogatások (B21)</t>
  </si>
  <si>
    <t>70</t>
  </si>
  <si>
    <t>Egyéb felhalmozási célú támogatások bevételei államháztartáson belülről (=71+…+80) (B25)</t>
  </si>
  <si>
    <t>73</t>
  </si>
  <si>
    <t>ebből: fejezeti kezelésű előirányzatok EU-s programokra és azok hazai társfinanszírozása (B25)</t>
  </si>
  <si>
    <t>76</t>
  </si>
  <si>
    <t>ebből: elkülönített állami pénzalapok (B25)</t>
  </si>
  <si>
    <t>81</t>
  </si>
  <si>
    <t>Felhalmozási célú támogatások államháztartáson belülről (=46+47+48+59+70) (B2)</t>
  </si>
  <si>
    <t>109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</si>
  <si>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</si>
  <si>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</si>
  <si>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</si>
  <si>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</si>
  <si>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(=117+…+136) (B351)</t>
  </si>
  <si>
    <t>123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</si>
  <si>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</si>
  <si>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</si>
  <si>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</si>
  <si>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</si>
  <si>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</si>
  <si>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164</t>
  </si>
  <si>
    <t>Termékek és szolgáltatások adói (=116+137+141+142+147)  (B35)</t>
  </si>
  <si>
    <t>165</t>
  </si>
  <si>
    <t>Egyéb közhatalmi bevételek (&gt;=166+…+183) (B36)</t>
  </si>
  <si>
    <t>177</t>
  </si>
  <si>
    <t>ebből: egyéb bírság (B36)</t>
  </si>
  <si>
    <t>184</t>
  </si>
  <si>
    <t>Közhatalmi bevételek  (=93+94+104+109+164+165) (B3)</t>
  </si>
  <si>
    <t>185</t>
  </si>
  <si>
    <t>Készletértékesítés ellenértéke (B401)</t>
  </si>
  <si>
    <t>186</t>
  </si>
  <si>
    <t>Szolgáltatások ellenértéke (&gt;=187+188) (B402)</t>
  </si>
  <si>
    <t>189</t>
  </si>
  <si>
    <t>Közvetített szolgáltatások ellenértéke  (&gt;=190) (B403)</t>
  </si>
  <si>
    <t>190</t>
  </si>
  <si>
    <t>ebből: államháztartáson belül (B403)</t>
  </si>
  <si>
    <t>Ellátási díjak (B405)</t>
  </si>
  <si>
    <t>Kiszámlázott általános forgalmi adó (B406)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</si>
  <si>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</si>
  <si>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</si>
  <si>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</si>
  <si>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</si>
  <si>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</si>
  <si>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</si>
  <si>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</si>
  <si>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</si>
  <si>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218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</si>
  <si>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</si>
  <si>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219</t>
  </si>
  <si>
    <t>ebből: kiadások visszatérítései (B411)</t>
  </si>
  <si>
    <t>220</t>
  </si>
  <si>
    <t>Működési bevételek (=185+186+189+191+198+…+200+207+215+216+217) (B4)</t>
  </si>
  <si>
    <t>225</t>
  </si>
  <si>
    <t>Egyéb tárgyi eszközök értékesítése (B53)</t>
  </si>
  <si>
    <t>229</t>
  </si>
  <si>
    <t>Felhalmozási bevételek (=221+223+225+226+228) (B5)</t>
  </si>
  <si>
    <t>233</t>
  </si>
  <si>
    <t>Működési célú visszatérítendő támogatások, kölcsönök visszatérülése államháztartáson kívülről (=234+…+242) (B64)</t>
  </si>
  <si>
    <t>243</t>
  </si>
  <si>
    <t>Egyéb működési célú átvett pénzeszközök (=244+…+254) (B65)</t>
  </si>
  <si>
    <t>255</t>
  </si>
  <si>
    <t>Működési célú átvett pénzeszközök (=230+...+233+243) (B6)</t>
  </si>
  <si>
    <t>269</t>
  </si>
  <si>
    <t>Egyéb felhalmozási célú átvett pénzeszközök (=270+…+280) (B75)</t>
  </si>
  <si>
    <t>273</t>
  </si>
  <si>
    <t>ebből: háztartások (B75)</t>
  </si>
  <si>
    <t>281</t>
  </si>
  <si>
    <t>Felhalmozási célú átvett pénzeszközök (=256+…+259+269) (B7)</t>
  </si>
  <si>
    <t>282</t>
  </si>
  <si>
    <t>Költségvetési bevételek (=45+81+184+220+229+255+281) (B1-B7)</t>
  </si>
  <si>
    <t>3. tájékoztató tábla  költségvetési bevételek előirányzatai</t>
  </si>
  <si>
    <t>mód 1.</t>
  </si>
  <si>
    <t xml:space="preserve">mód 2. </t>
  </si>
  <si>
    <t xml:space="preserve">Demecseri Városgazda Szolgáltató Közhasznú Nonprofit Kft. </t>
  </si>
  <si>
    <t>településüzemeltetés</t>
  </si>
  <si>
    <t>Civil szervezetek</t>
  </si>
  <si>
    <t>civil szervezetek, Sport Egyesület, Tűzoltó Egyesület, stb.</t>
  </si>
  <si>
    <t>előirányzat</t>
  </si>
  <si>
    <t xml:space="preserve">                                                                                                   12. számú melléklet a 2021.(….) önkormányzati rendelethez</t>
  </si>
  <si>
    <t>előző évi feladatalapú előleg visszafizetése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</si>
</sst>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00"/>
    <numFmt numFmtId="166" formatCode="\ ##########"/>
    <numFmt numFmtId="167" formatCode="_-* #,##0\ _F_t_-;\-* #,##0\ _F_t_-;_-* &quot;-&quot;??\ _F_t_-;_-@_-"/>
    <numFmt numFmtId="168" formatCode="#,###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b/>
      <sz val="9"/>
      <name val="Arial CE"/>
      <charset val="238"/>
    </font>
    <font>
      <sz val="9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color indexed="8"/>
      <name val="Arial"/>
      <family val="2"/>
      <charset val="238"/>
    </font>
    <font>
      <b/>
      <sz val="12"/>
      <name val="Arial CE"/>
      <charset val="238"/>
    </font>
    <font>
      <b/>
      <i/>
      <sz val="10"/>
      <name val="Times New Roman CE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name val="Arial CE"/>
      <charset val="238"/>
    </font>
    <font>
      <sz val="12"/>
      <name val="Arial"/>
      <family val="2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Horizontal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2" fillId="0" borderId="0"/>
  </cellStyleXfs>
  <cellXfs count="653">
    <xf numFmtId="0" fontId="0" fillId="0" borderId="0" xfId="0"/>
    <xf numFmtId="0" fontId="2" fillId="0" borderId="0" xfId="2"/>
    <xf numFmtId="0" fontId="2" fillId="0" borderId="2" xfId="2" applyBorder="1"/>
    <xf numFmtId="0" fontId="3" fillId="0" borderId="2" xfId="2" applyFont="1" applyBorder="1" applyAlignment="1">
      <alignment horizontal="center"/>
    </xf>
    <xf numFmtId="0" fontId="0" fillId="0" borderId="2" xfId="0" applyBorder="1"/>
    <xf numFmtId="0" fontId="3" fillId="0" borderId="2" xfId="3" applyFont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/>
    </xf>
    <xf numFmtId="3" fontId="0" fillId="0" borderId="2" xfId="0" applyNumberFormat="1" applyBorder="1"/>
    <xf numFmtId="0" fontId="4" fillId="0" borderId="2" xfId="3" applyBorder="1" applyAlignment="1">
      <alignment horizontal="center"/>
    </xf>
    <xf numFmtId="167" fontId="5" fillId="0" borderId="2" xfId="1" applyNumberFormat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2" fillId="0" borderId="3" xfId="2" applyBorder="1"/>
    <xf numFmtId="3" fontId="3" fillId="0" borderId="2" xfId="2" applyNumberFormat="1" applyFont="1" applyBorder="1" applyAlignment="1">
      <alignment horizontal="center"/>
    </xf>
    <xf numFmtId="168" fontId="0" fillId="0" borderId="0" xfId="0" applyNumberFormat="1" applyFill="1" applyAlignment="1" applyProtection="1">
      <alignment vertical="center" wrapText="1"/>
    </xf>
    <xf numFmtId="168" fontId="9" fillId="0" borderId="0" xfId="0" applyNumberFormat="1" applyFont="1" applyFill="1" applyAlignment="1" applyProtection="1">
      <alignment horizontal="centerContinuous" vertical="center" wrapText="1"/>
    </xf>
    <xf numFmtId="168" fontId="0" fillId="0" borderId="0" xfId="0" applyNumberFormat="1" applyFill="1" applyAlignment="1" applyProtection="1">
      <alignment horizontal="centerContinuous" vertical="center"/>
    </xf>
    <xf numFmtId="168" fontId="0" fillId="0" borderId="0" xfId="0" applyNumberFormat="1" applyFill="1" applyAlignment="1" applyProtection="1">
      <alignment horizontal="center" vertical="center" wrapText="1"/>
    </xf>
    <xf numFmtId="168" fontId="11" fillId="0" borderId="0" xfId="0" applyNumberFormat="1" applyFont="1" applyFill="1" applyAlignment="1" applyProtection="1">
      <alignment horizontal="right" vertical="center"/>
    </xf>
    <xf numFmtId="168" fontId="13" fillId="0" borderId="8" xfId="0" applyNumberFormat="1" applyFont="1" applyFill="1" applyBorder="1" applyAlignment="1" applyProtection="1">
      <alignment horizontal="centerContinuous" vertical="center" wrapText="1"/>
    </xf>
    <xf numFmtId="168" fontId="13" fillId="0" borderId="9" xfId="0" applyNumberFormat="1" applyFont="1" applyFill="1" applyBorder="1" applyAlignment="1" applyProtection="1">
      <alignment horizontal="centerContinuous" vertical="center" wrapText="1"/>
    </xf>
    <xf numFmtId="168" fontId="13" fillId="0" borderId="10" xfId="0" applyNumberFormat="1" applyFont="1" applyFill="1" applyBorder="1" applyAlignment="1" applyProtection="1">
      <alignment horizontal="centerContinuous" vertical="center" wrapText="1"/>
    </xf>
    <xf numFmtId="168" fontId="13" fillId="0" borderId="8" xfId="0" applyNumberFormat="1" applyFont="1" applyFill="1" applyBorder="1" applyAlignment="1" applyProtection="1">
      <alignment horizontal="center" vertical="center" wrapText="1"/>
    </xf>
    <xf numFmtId="168" fontId="13" fillId="0" borderId="9" xfId="0" applyNumberFormat="1" applyFont="1" applyFill="1" applyBorder="1" applyAlignment="1" applyProtection="1">
      <alignment horizontal="center" vertical="center" wrapText="1"/>
    </xf>
    <xf numFmtId="168" fontId="13" fillId="0" borderId="10" xfId="0" applyNumberFormat="1" applyFont="1" applyFill="1" applyBorder="1" applyAlignment="1" applyProtection="1">
      <alignment horizontal="center" vertical="center" wrapText="1"/>
    </xf>
    <xf numFmtId="168" fontId="14" fillId="0" borderId="0" xfId="0" applyNumberFormat="1" applyFont="1" applyFill="1" applyAlignment="1" applyProtection="1">
      <alignment horizontal="center" vertical="center" wrapText="1"/>
    </xf>
    <xf numFmtId="168" fontId="15" fillId="0" borderId="12" xfId="0" applyNumberFormat="1" applyFont="1" applyFill="1" applyBorder="1" applyAlignment="1" applyProtection="1">
      <alignment horizontal="center" vertical="center" wrapText="1"/>
    </xf>
    <xf numFmtId="168" fontId="15" fillId="0" borderId="8" xfId="0" applyNumberFormat="1" applyFont="1" applyFill="1" applyBorder="1" applyAlignment="1" applyProtection="1">
      <alignment horizontal="center" vertical="center" wrapText="1"/>
    </xf>
    <xf numFmtId="168" fontId="15" fillId="0" borderId="9" xfId="0" applyNumberFormat="1" applyFont="1" applyFill="1" applyBorder="1" applyAlignment="1" applyProtection="1">
      <alignment horizontal="center" vertical="center" wrapText="1"/>
    </xf>
    <xf numFmtId="168" fontId="15" fillId="0" borderId="10" xfId="0" applyNumberFormat="1" applyFont="1" applyFill="1" applyBorder="1" applyAlignment="1" applyProtection="1">
      <alignment horizontal="center" vertical="center" wrapText="1"/>
    </xf>
    <xf numFmtId="168" fontId="15" fillId="0" borderId="0" xfId="0" applyNumberFormat="1" applyFont="1" applyFill="1" applyAlignment="1" applyProtection="1">
      <alignment horizontal="center" vertical="center" wrapText="1"/>
    </xf>
    <xf numFmtId="168" fontId="0" fillId="0" borderId="13" xfId="0" applyNumberFormat="1" applyFill="1" applyBorder="1" applyAlignment="1" applyProtection="1">
      <alignment horizontal="left" vertical="center" wrapText="1" indent="1"/>
    </xf>
    <xf numFmtId="168" fontId="16" fillId="0" borderId="14" xfId="0" applyNumberFormat="1" applyFont="1" applyFill="1" applyBorder="1" applyAlignment="1" applyProtection="1">
      <alignment horizontal="left" vertical="center" wrapText="1" indent="1"/>
    </xf>
    <xf numFmtId="3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8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17" xfId="0" applyNumberFormat="1" applyFill="1" applyBorder="1" applyAlignment="1" applyProtection="1">
      <alignment horizontal="left" vertical="center" wrapText="1" indent="1"/>
    </xf>
    <xf numFmtId="168" fontId="16" fillId="0" borderId="18" xfId="0" applyNumberFormat="1" applyFont="1" applyFill="1" applyBorder="1" applyAlignment="1" applyProtection="1">
      <alignment horizontal="left" vertical="center" wrapText="1" indent="1"/>
    </xf>
    <xf numFmtId="3" fontId="1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8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8" fontId="16" fillId="0" borderId="20" xfId="0" applyNumberFormat="1" applyFont="1" applyFill="1" applyBorder="1" applyAlignment="1" applyProtection="1">
      <alignment horizontal="left" vertical="center" wrapText="1" indent="1"/>
    </xf>
    <xf numFmtId="168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8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8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8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8" fontId="18" fillId="0" borderId="12" xfId="0" applyNumberFormat="1" applyFont="1" applyFill="1" applyBorder="1" applyAlignment="1" applyProtection="1">
      <alignment horizontal="left" vertical="center" wrapText="1" indent="1"/>
    </xf>
    <xf numFmtId="168" fontId="15" fillId="0" borderId="8" xfId="0" applyNumberFormat="1" applyFont="1" applyFill="1" applyBorder="1" applyAlignment="1" applyProtection="1">
      <alignment horizontal="left" vertical="center" wrapText="1" indent="1"/>
    </xf>
    <xf numFmtId="3" fontId="15" fillId="0" borderId="9" xfId="0" applyNumberFormat="1" applyFont="1" applyFill="1" applyBorder="1" applyAlignment="1" applyProtection="1">
      <alignment horizontal="right" vertical="center" wrapText="1" indent="1"/>
    </xf>
    <xf numFmtId="168" fontId="15" fillId="0" borderId="10" xfId="0" applyNumberFormat="1" applyFont="1" applyFill="1" applyBorder="1" applyAlignment="1" applyProtection="1">
      <alignment horizontal="right" vertical="center" wrapText="1" indent="1"/>
    </xf>
    <xf numFmtId="168" fontId="19" fillId="0" borderId="24" xfId="0" applyNumberFormat="1" applyFont="1" applyFill="1" applyBorder="1" applyAlignment="1" applyProtection="1">
      <alignment horizontal="left" vertical="center" wrapText="1" indent="1"/>
    </xf>
    <xf numFmtId="168" fontId="17" fillId="0" borderId="25" xfId="0" applyNumberFormat="1" applyFont="1" applyFill="1" applyBorder="1" applyAlignment="1" applyProtection="1">
      <alignment horizontal="left" vertical="center" wrapText="1" indent="1"/>
    </xf>
    <xf numFmtId="3" fontId="20" fillId="0" borderId="26" xfId="0" applyNumberFormat="1" applyFont="1" applyFill="1" applyBorder="1" applyAlignment="1" applyProtection="1">
      <alignment horizontal="right" vertical="center" wrapText="1" indent="1"/>
    </xf>
    <xf numFmtId="168" fontId="17" fillId="0" borderId="18" xfId="0" applyNumberFormat="1" applyFont="1" applyFill="1" applyBorder="1" applyAlignment="1" applyProtection="1">
      <alignment horizontal="left" vertical="center" wrapText="1" indent="1"/>
    </xf>
    <xf numFmtId="168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8" fontId="19" fillId="0" borderId="17" xfId="0" applyNumberFormat="1" applyFont="1" applyFill="1" applyBorder="1" applyAlignment="1" applyProtection="1">
      <alignment horizontal="left" vertical="center" wrapText="1" indent="1"/>
    </xf>
    <xf numFmtId="3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8" fontId="20" fillId="0" borderId="2" xfId="0" applyNumberFormat="1" applyFont="1" applyFill="1" applyBorder="1" applyAlignment="1" applyProtection="1">
      <alignment horizontal="right" vertical="center" wrapText="1" indent="1"/>
    </xf>
    <xf numFmtId="168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9" xfId="0" applyNumberFormat="1" applyFont="1" applyFill="1" applyBorder="1" applyAlignment="1" applyProtection="1">
      <alignment horizontal="right" vertical="center" wrapText="1" indent="1"/>
    </xf>
    <xf numFmtId="168" fontId="18" fillId="0" borderId="8" xfId="0" applyNumberFormat="1" applyFont="1" applyFill="1" applyBorder="1" applyAlignment="1" applyProtection="1">
      <alignment horizontal="left" vertical="center" wrapText="1" indent="1"/>
    </xf>
    <xf numFmtId="168" fontId="18" fillId="0" borderId="28" xfId="0" applyNumberFormat="1" applyFont="1" applyFill="1" applyBorder="1" applyAlignment="1" applyProtection="1">
      <alignment horizontal="right" vertical="center" wrapText="1" indent="1"/>
    </xf>
    <xf numFmtId="168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8" fontId="1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8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24" xfId="0" applyNumberFormat="1" applyFill="1" applyBorder="1" applyAlignment="1" applyProtection="1">
      <alignment horizontal="left" vertical="center" wrapText="1" indent="1"/>
    </xf>
    <xf numFmtId="168" fontId="1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8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8" fontId="16" fillId="0" borderId="25" xfId="0" applyNumberFormat="1" applyFont="1" applyFill="1" applyBorder="1" applyAlignment="1" applyProtection="1">
      <alignment horizontal="left" vertical="center" wrapText="1" indent="1"/>
    </xf>
    <xf numFmtId="168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8" fontId="20" fillId="0" borderId="25" xfId="0" applyNumberFormat="1" applyFont="1" applyFill="1" applyBorder="1" applyAlignment="1" applyProtection="1">
      <alignment horizontal="left" vertical="center" wrapText="1" indent="1"/>
    </xf>
    <xf numFmtId="168" fontId="20" fillId="0" borderId="15" xfId="0" applyNumberFormat="1" applyFont="1" applyFill="1" applyBorder="1" applyAlignment="1" applyProtection="1">
      <alignment horizontal="right" vertical="center" wrapText="1" indent="1"/>
    </xf>
    <xf numFmtId="168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18" xfId="0" applyNumberFormat="1" applyFont="1" applyFill="1" applyBorder="1" applyAlignment="1" applyProtection="1">
      <alignment horizontal="left" vertical="center" wrapText="1" indent="2"/>
    </xf>
    <xf numFmtId="168" fontId="17" fillId="0" borderId="2" xfId="0" applyNumberFormat="1" applyFont="1" applyFill="1" applyBorder="1" applyAlignment="1" applyProtection="1">
      <alignment horizontal="left" vertical="center" wrapText="1" indent="2"/>
    </xf>
    <xf numFmtId="168" fontId="20" fillId="0" borderId="2" xfId="0" applyNumberFormat="1" applyFont="1" applyFill="1" applyBorder="1" applyAlignment="1" applyProtection="1">
      <alignment horizontal="left" vertical="center" wrapText="1" indent="1"/>
    </xf>
    <xf numFmtId="168" fontId="17" fillId="0" borderId="14" xfId="0" applyNumberFormat="1" applyFont="1" applyFill="1" applyBorder="1" applyAlignment="1" applyProtection="1">
      <alignment horizontal="left" vertical="center" wrapText="1" indent="1"/>
    </xf>
    <xf numFmtId="168" fontId="1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8" fontId="1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8" fontId="16" fillId="0" borderId="14" xfId="0" applyNumberFormat="1" applyFont="1" applyFill="1" applyBorder="1" applyAlignment="1" applyProtection="1">
      <alignment horizontal="left" vertical="center" wrapText="1" indent="2"/>
    </xf>
    <xf numFmtId="168" fontId="16" fillId="0" borderId="21" xfId="0" applyNumberFormat="1" applyFont="1" applyFill="1" applyBorder="1" applyAlignment="1" applyProtection="1">
      <alignment horizontal="left" vertical="center" wrapText="1" indent="2"/>
    </xf>
    <xf numFmtId="0" fontId="5" fillId="0" borderId="3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vertical="center" wrapText="1"/>
    </xf>
    <xf numFmtId="0" fontId="23" fillId="0" borderId="0" xfId="0" applyFont="1"/>
    <xf numFmtId="0" fontId="22" fillId="0" borderId="0" xfId="2" applyFont="1"/>
    <xf numFmtId="0" fontId="22" fillId="0" borderId="2" xfId="2" applyFont="1" applyBorder="1"/>
    <xf numFmtId="0" fontId="25" fillId="0" borderId="2" xfId="2" applyFont="1" applyBorder="1" applyAlignment="1">
      <alignment horizontal="center"/>
    </xf>
    <xf numFmtId="165" fontId="26" fillId="0" borderId="3" xfId="3" applyNumberFormat="1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5" fillId="0" borderId="2" xfId="3" applyFont="1" applyBorder="1" applyAlignment="1">
      <alignment horizontal="center" vertical="center" wrapText="1"/>
    </xf>
    <xf numFmtId="165" fontId="26" fillId="0" borderId="3" xfId="3" quotePrefix="1" applyNumberFormat="1" applyFont="1" applyFill="1" applyBorder="1" applyAlignment="1">
      <alignment horizontal="center" vertical="center"/>
    </xf>
    <xf numFmtId="166" fontId="26" fillId="0" borderId="3" xfId="3" applyNumberFormat="1" applyFont="1" applyFill="1" applyBorder="1" applyAlignment="1">
      <alignment vertical="center"/>
    </xf>
    <xf numFmtId="3" fontId="26" fillId="0" borderId="2" xfId="3" applyNumberFormat="1" applyFont="1" applyFill="1" applyBorder="1" applyAlignment="1">
      <alignment horizontal="center" vertical="center"/>
    </xf>
    <xf numFmtId="165" fontId="28" fillId="0" borderId="3" xfId="3" quotePrefix="1" applyNumberFormat="1" applyFont="1" applyFill="1" applyBorder="1" applyAlignment="1">
      <alignment horizontal="center" vertical="center"/>
    </xf>
    <xf numFmtId="166" fontId="28" fillId="0" borderId="3" xfId="3" applyNumberFormat="1" applyFont="1" applyFill="1" applyBorder="1" applyAlignment="1">
      <alignment vertical="center"/>
    </xf>
    <xf numFmtId="3" fontId="28" fillId="0" borderId="2" xfId="3" applyNumberFormat="1" applyFont="1" applyFill="1" applyBorder="1" applyAlignment="1">
      <alignment horizontal="center" vertical="center"/>
    </xf>
    <xf numFmtId="165" fontId="26" fillId="0" borderId="3" xfId="3" applyNumberFormat="1" applyFont="1" applyFill="1" applyBorder="1" applyAlignment="1">
      <alignment horizontal="center" vertical="center"/>
    </xf>
    <xf numFmtId="0" fontId="27" fillId="0" borderId="4" xfId="3" applyFont="1" applyBorder="1" applyAlignment="1"/>
    <xf numFmtId="0" fontId="27" fillId="0" borderId="2" xfId="3" applyFont="1" applyBorder="1" applyAlignment="1">
      <alignment horizontal="center"/>
    </xf>
    <xf numFmtId="0" fontId="26" fillId="0" borderId="3" xfId="3" quotePrefix="1" applyFont="1" applyFill="1" applyBorder="1" applyAlignment="1">
      <alignment horizontal="center" vertical="center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center" vertical="center"/>
    </xf>
    <xf numFmtId="0" fontId="28" fillId="0" borderId="3" xfId="3" quotePrefix="1" applyFont="1" applyFill="1" applyBorder="1" applyAlignment="1">
      <alignment horizontal="center" vertical="center"/>
    </xf>
    <xf numFmtId="0" fontId="28" fillId="0" borderId="3" xfId="3" applyFont="1" applyFill="1" applyBorder="1" applyAlignment="1">
      <alignment horizontal="left" vertical="center" wrapText="1"/>
    </xf>
    <xf numFmtId="0" fontId="26" fillId="0" borderId="6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/>
    </xf>
    <xf numFmtId="0" fontId="28" fillId="0" borderId="3" xfId="3" applyFont="1" applyFill="1" applyBorder="1" applyAlignment="1">
      <alignment horizontal="left" vertical="center"/>
    </xf>
    <xf numFmtId="0" fontId="27" fillId="0" borderId="4" xfId="2" applyFont="1" applyBorder="1" applyAlignment="1"/>
    <xf numFmtId="0" fontId="27" fillId="0" borderId="2" xfId="2" applyFont="1" applyBorder="1" applyAlignment="1">
      <alignment horizontal="center"/>
    </xf>
    <xf numFmtId="0" fontId="28" fillId="0" borderId="3" xfId="2" applyFont="1" applyFill="1" applyBorder="1" applyAlignment="1">
      <alignment horizontal="left" vertical="center" wrapText="1"/>
    </xf>
    <xf numFmtId="0" fontId="28" fillId="0" borderId="2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left" vertical="center" wrapText="1"/>
    </xf>
    <xf numFmtId="165" fontId="26" fillId="0" borderId="3" xfId="2" applyNumberFormat="1" applyFont="1" applyFill="1" applyBorder="1" applyAlignment="1">
      <alignment horizontal="center" vertical="center"/>
    </xf>
    <xf numFmtId="0" fontId="28" fillId="0" borderId="3" xfId="2" quotePrefix="1" applyFont="1" applyFill="1" applyBorder="1" applyAlignment="1">
      <alignment horizontal="center" vertical="center"/>
    </xf>
    <xf numFmtId="167" fontId="26" fillId="0" borderId="2" xfId="1" applyNumberFormat="1" applyFont="1" applyFill="1" applyBorder="1" applyAlignment="1">
      <alignment horizontal="center" vertical="center"/>
    </xf>
    <xf numFmtId="0" fontId="26" fillId="0" borderId="3" xfId="2" quotePrefix="1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167" fontId="26" fillId="0" borderId="2" xfId="2" applyNumberFormat="1" applyFont="1" applyFill="1" applyBorder="1" applyAlignment="1">
      <alignment horizontal="center" vertical="center"/>
    </xf>
    <xf numFmtId="0" fontId="22" fillId="0" borderId="3" xfId="2" applyFont="1" applyBorder="1"/>
    <xf numFmtId="3" fontId="25" fillId="0" borderId="2" xfId="2" applyNumberFormat="1" applyFont="1" applyBorder="1" applyAlignment="1">
      <alignment horizontal="center"/>
    </xf>
    <xf numFmtId="0" fontId="30" fillId="0" borderId="2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5" fillId="0" borderId="2" xfId="0" applyFont="1" applyBorder="1" applyAlignment="1">
      <alignment horizontal="center" wrapText="1"/>
    </xf>
    <xf numFmtId="0" fontId="22" fillId="0" borderId="2" xfId="0" applyFont="1" applyBorder="1"/>
    <xf numFmtId="0" fontId="31" fillId="0" borderId="2" xfId="0" applyFont="1" applyBorder="1"/>
    <xf numFmtId="167" fontId="31" fillId="0" borderId="2" xfId="1" applyNumberFormat="1" applyFont="1" applyBorder="1"/>
    <xf numFmtId="0" fontId="0" fillId="0" borderId="2" xfId="0" applyBorder="1" applyAlignment="1">
      <alignment horizontal="left"/>
    </xf>
    <xf numFmtId="167" fontId="0" fillId="0" borderId="2" xfId="1" applyNumberFormat="1" applyFont="1" applyBorder="1"/>
    <xf numFmtId="0" fontId="0" fillId="0" borderId="0" xfId="0" applyBorder="1"/>
    <xf numFmtId="167" fontId="0" fillId="0" borderId="0" xfId="1" applyNumberFormat="1" applyFont="1" applyBorder="1"/>
    <xf numFmtId="167" fontId="31" fillId="0" borderId="0" xfId="1" applyNumberFormat="1" applyFont="1" applyBorder="1"/>
    <xf numFmtId="167" fontId="22" fillId="0" borderId="2" xfId="1" applyNumberFormat="1" applyFont="1" applyBorder="1" applyAlignment="1">
      <alignment wrapText="1"/>
    </xf>
    <xf numFmtId="167" fontId="22" fillId="0" borderId="2" xfId="1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34" fillId="0" borderId="0" xfId="4" applyFont="1" applyFill="1"/>
    <xf numFmtId="168" fontId="33" fillId="0" borderId="0" xfId="4" applyNumberFormat="1" applyFont="1" applyFill="1" applyBorder="1" applyAlignment="1" applyProtection="1">
      <alignment horizontal="centerContinuous" vertical="center"/>
    </xf>
    <xf numFmtId="0" fontId="35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/>
    </xf>
    <xf numFmtId="0" fontId="15" fillId="0" borderId="35" xfId="4" applyFont="1" applyFill="1" applyBorder="1" applyAlignment="1" applyProtection="1">
      <alignment horizontal="center" vertical="center" wrapText="1"/>
    </xf>
    <xf numFmtId="0" fontId="15" fillId="0" borderId="36" xfId="4" applyFont="1" applyFill="1" applyBorder="1" applyAlignment="1" applyProtection="1">
      <alignment horizontal="center" vertical="center" wrapText="1"/>
    </xf>
    <xf numFmtId="0" fontId="15" fillId="0" borderId="37" xfId="4" applyFont="1" applyFill="1" applyBorder="1" applyAlignment="1" applyProtection="1">
      <alignment horizontal="center" vertical="center" wrapText="1"/>
    </xf>
    <xf numFmtId="0" fontId="17" fillId="0" borderId="8" xfId="4" applyFont="1" applyFill="1" applyBorder="1" applyAlignment="1" applyProtection="1">
      <alignment horizontal="center" vertical="center"/>
    </xf>
    <xf numFmtId="0" fontId="17" fillId="0" borderId="9" xfId="4" applyFont="1" applyFill="1" applyBorder="1" applyAlignment="1" applyProtection="1">
      <alignment horizontal="center" vertical="center"/>
    </xf>
    <xf numFmtId="0" fontId="17" fillId="0" borderId="10" xfId="4" applyFont="1" applyFill="1" applyBorder="1" applyAlignment="1" applyProtection="1">
      <alignment horizontal="center" vertical="center"/>
    </xf>
    <xf numFmtId="0" fontId="17" fillId="0" borderId="35" xfId="4" applyFont="1" applyFill="1" applyBorder="1" applyAlignment="1" applyProtection="1">
      <alignment horizontal="center" vertical="center"/>
    </xf>
    <xf numFmtId="0" fontId="17" fillId="0" borderId="15" xfId="4" applyFont="1" applyFill="1" applyBorder="1" applyProtection="1"/>
    <xf numFmtId="167" fontId="17" fillId="0" borderId="38" xfId="1" applyNumberFormat="1" applyFont="1" applyFill="1" applyBorder="1" applyProtection="1">
      <protection locked="0"/>
    </xf>
    <xf numFmtId="0" fontId="17" fillId="0" borderId="18" xfId="4" applyFont="1" applyFill="1" applyBorder="1" applyAlignment="1" applyProtection="1">
      <alignment horizontal="center" vertical="center"/>
    </xf>
    <xf numFmtId="0" fontId="30" fillId="0" borderId="2" xfId="0" applyFont="1" applyBorder="1" applyAlignment="1">
      <alignment horizontal="justify" wrapText="1"/>
    </xf>
    <xf numFmtId="167" fontId="17" fillId="0" borderId="39" xfId="1" applyNumberFormat="1" applyFont="1" applyFill="1" applyBorder="1" applyProtection="1">
      <protection locked="0"/>
    </xf>
    <xf numFmtId="0" fontId="17" fillId="0" borderId="21" xfId="4" applyFont="1" applyFill="1" applyBorder="1" applyAlignment="1" applyProtection="1">
      <alignment horizontal="center" vertical="center"/>
    </xf>
    <xf numFmtId="167" fontId="17" fillId="0" borderId="40" xfId="1" applyNumberFormat="1" applyFont="1" applyFill="1" applyBorder="1" applyProtection="1">
      <protection locked="0"/>
    </xf>
    <xf numFmtId="0" fontId="30" fillId="0" borderId="41" xfId="0" applyFont="1" applyBorder="1" applyAlignment="1">
      <alignment wrapText="1"/>
    </xf>
    <xf numFmtId="167" fontId="15" fillId="0" borderId="10" xfId="1" applyNumberFormat="1" applyFont="1" applyFill="1" applyBorder="1" applyProtection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167" fontId="3" fillId="0" borderId="2" xfId="1" applyNumberFormat="1" applyFont="1" applyBorder="1"/>
    <xf numFmtId="0" fontId="3" fillId="0" borderId="2" xfId="3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4" xfId="3" applyFont="1" applyFill="1" applyBorder="1" applyAlignment="1">
      <alignment vertical="center" wrapText="1"/>
    </xf>
    <xf numFmtId="0" fontId="6" fillId="0" borderId="5" xfId="3" applyFont="1" applyFill="1" applyBorder="1" applyAlignment="1">
      <alignment vertical="center" wrapText="1"/>
    </xf>
    <xf numFmtId="167" fontId="5" fillId="0" borderId="2" xfId="1" applyNumberFormat="1" applyFont="1" applyFill="1" applyBorder="1" applyAlignment="1">
      <alignment vertical="center"/>
    </xf>
    <xf numFmtId="0" fontId="3" fillId="0" borderId="2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7" fontId="6" fillId="0" borderId="2" xfId="1" applyNumberFormat="1" applyFont="1" applyFill="1" applyBorder="1" applyAlignment="1">
      <alignment horizontal="right" vertical="center"/>
    </xf>
    <xf numFmtId="0" fontId="3" fillId="0" borderId="2" xfId="0" applyFont="1" applyBorder="1"/>
    <xf numFmtId="0" fontId="23" fillId="0" borderId="2" xfId="0" applyFont="1" applyBorder="1"/>
    <xf numFmtId="0" fontId="23" fillId="0" borderId="2" xfId="0" applyFont="1" applyBorder="1" applyAlignment="1">
      <alignment wrapText="1"/>
    </xf>
    <xf numFmtId="168" fontId="41" fillId="0" borderId="0" xfId="0" applyNumberFormat="1" applyFont="1" applyAlignment="1">
      <alignment vertical="center" wrapText="1"/>
    </xf>
    <xf numFmtId="168" fontId="42" fillId="0" borderId="33" xfId="0" applyNumberFormat="1" applyFont="1" applyBorder="1" applyAlignment="1">
      <alignment horizontal="center" vertical="center" wrapText="1"/>
    </xf>
    <xf numFmtId="168" fontId="42" fillId="2" borderId="34" xfId="0" applyNumberFormat="1" applyFont="1" applyFill="1" applyBorder="1" applyAlignment="1">
      <alignment horizontal="center" vertical="center" wrapText="1"/>
    </xf>
    <xf numFmtId="168" fontId="42" fillId="3" borderId="2" xfId="0" applyNumberFormat="1" applyFont="1" applyFill="1" applyBorder="1" applyAlignment="1">
      <alignment horizontal="center" vertical="center" wrapText="1"/>
    </xf>
    <xf numFmtId="168" fontId="42" fillId="3" borderId="22" xfId="0" applyNumberFormat="1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vertical="center" wrapText="1"/>
    </xf>
    <xf numFmtId="168" fontId="41" fillId="3" borderId="3" xfId="0" applyNumberFormat="1" applyFont="1" applyFill="1" applyBorder="1" applyAlignment="1">
      <alignment vertical="center" wrapText="1"/>
    </xf>
    <xf numFmtId="168" fontId="42" fillId="2" borderId="2" xfId="0" applyNumberFormat="1" applyFont="1" applyFill="1" applyBorder="1" applyAlignment="1">
      <alignment horizontal="center" vertical="center" wrapText="1"/>
    </xf>
    <xf numFmtId="49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68" fontId="41" fillId="2" borderId="2" xfId="0" applyNumberFormat="1" applyFont="1" applyFill="1" applyBorder="1" applyAlignment="1" applyProtection="1">
      <alignment vertical="center" wrapText="1"/>
      <protection locked="0"/>
    </xf>
    <xf numFmtId="3" fontId="41" fillId="2" borderId="2" xfId="0" applyNumberFormat="1" applyFont="1" applyFill="1" applyBorder="1"/>
    <xf numFmtId="3" fontId="41" fillId="3" borderId="2" xfId="0" applyNumberFormat="1" applyFont="1" applyFill="1" applyBorder="1" applyAlignment="1">
      <alignment vertical="center" wrapText="1"/>
    </xf>
    <xf numFmtId="3" fontId="41" fillId="3" borderId="3" xfId="0" applyNumberFormat="1" applyFont="1" applyFill="1" applyBorder="1" applyAlignment="1">
      <alignment vertical="center" wrapText="1"/>
    </xf>
    <xf numFmtId="168" fontId="42" fillId="4" borderId="2" xfId="0" applyNumberFormat="1" applyFont="1" applyFill="1" applyBorder="1" applyAlignment="1">
      <alignment vertical="center" wrapText="1"/>
    </xf>
    <xf numFmtId="168" fontId="42" fillId="2" borderId="2" xfId="0" applyNumberFormat="1" applyFont="1" applyFill="1" applyBorder="1" applyAlignment="1">
      <alignment vertical="center" wrapText="1"/>
    </xf>
    <xf numFmtId="168" fontId="42" fillId="3" borderId="2" xfId="0" applyNumberFormat="1" applyFont="1" applyFill="1" applyBorder="1" applyAlignment="1">
      <alignment vertical="center" wrapText="1"/>
    </xf>
    <xf numFmtId="168" fontId="42" fillId="0" borderId="0" xfId="0" applyNumberFormat="1" applyFont="1" applyAlignment="1">
      <alignment vertical="center" wrapText="1"/>
    </xf>
    <xf numFmtId="168" fontId="42" fillId="2" borderId="2" xfId="0" applyNumberFormat="1" applyFont="1" applyFill="1" applyBorder="1" applyAlignment="1" applyProtection="1">
      <alignment vertical="center" wrapText="1"/>
      <protection locked="0"/>
    </xf>
    <xf numFmtId="168" fontId="41" fillId="2" borderId="2" xfId="0" applyNumberFormat="1" applyFont="1" applyFill="1" applyBorder="1" applyAlignment="1">
      <alignment vertical="center" wrapText="1"/>
    </xf>
    <xf numFmtId="168" fontId="43" fillId="3" borderId="2" xfId="0" applyNumberFormat="1" applyFont="1" applyFill="1" applyBorder="1" applyAlignment="1">
      <alignment vertical="center" wrapText="1"/>
    </xf>
    <xf numFmtId="168" fontId="44" fillId="3" borderId="2" xfId="0" applyNumberFormat="1" applyFont="1" applyFill="1" applyBorder="1" applyAlignment="1">
      <alignment vertical="center" wrapText="1"/>
    </xf>
    <xf numFmtId="168" fontId="41" fillId="0" borderId="0" xfId="0" applyNumberFormat="1" applyFont="1" applyAlignment="1">
      <alignment horizontal="center" vertical="center" wrapText="1"/>
    </xf>
    <xf numFmtId="168" fontId="41" fillId="0" borderId="2" xfId="0" applyNumberFormat="1" applyFont="1" applyBorder="1" applyAlignment="1">
      <alignment vertical="center" wrapText="1"/>
    </xf>
    <xf numFmtId="168" fontId="41" fillId="5" borderId="2" xfId="0" applyNumberFormat="1" applyFont="1" applyFill="1" applyBorder="1" applyAlignment="1">
      <alignment vertical="center" wrapText="1"/>
    </xf>
    <xf numFmtId="168" fontId="41" fillId="5" borderId="2" xfId="0" applyNumberFormat="1" applyFont="1" applyFill="1" applyBorder="1" applyAlignment="1" applyProtection="1">
      <alignment vertical="center" wrapText="1"/>
      <protection locked="0"/>
    </xf>
    <xf numFmtId="168" fontId="41" fillId="5" borderId="0" xfId="0" applyNumberFormat="1" applyFont="1" applyFill="1" applyAlignment="1">
      <alignment vertical="center" wrapText="1"/>
    </xf>
    <xf numFmtId="0" fontId="25" fillId="6" borderId="2" xfId="3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wrapText="1"/>
    </xf>
    <xf numFmtId="3" fontId="23" fillId="0" borderId="0" xfId="0" applyNumberFormat="1" applyFont="1"/>
    <xf numFmtId="3" fontId="23" fillId="0" borderId="2" xfId="0" applyNumberFormat="1" applyFont="1" applyBorder="1"/>
    <xf numFmtId="3" fontId="25" fillId="2" borderId="2" xfId="3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wrapText="1"/>
    </xf>
    <xf numFmtId="3" fontId="27" fillId="0" borderId="2" xfId="3" applyNumberFormat="1" applyFont="1" applyBorder="1" applyAlignment="1">
      <alignment horizontal="center"/>
    </xf>
    <xf numFmtId="3" fontId="27" fillId="0" borderId="2" xfId="2" applyNumberFormat="1" applyFont="1" applyBorder="1" applyAlignment="1">
      <alignment horizontal="center"/>
    </xf>
    <xf numFmtId="3" fontId="26" fillId="0" borderId="2" xfId="1" applyNumberFormat="1" applyFont="1" applyFill="1" applyBorder="1" applyAlignment="1">
      <alignment horizontal="center" vertical="center"/>
    </xf>
    <xf numFmtId="3" fontId="25" fillId="7" borderId="2" xfId="3" applyNumberFormat="1" applyFont="1" applyFill="1" applyBorder="1" applyAlignment="1">
      <alignment horizontal="center" vertical="center" wrapText="1"/>
    </xf>
    <xf numFmtId="3" fontId="23" fillId="7" borderId="2" xfId="0" applyNumberFormat="1" applyFont="1" applyFill="1" applyBorder="1" applyAlignment="1">
      <alignment wrapText="1"/>
    </xf>
    <xf numFmtId="0" fontId="23" fillId="7" borderId="2" xfId="0" applyFont="1" applyFill="1" applyBorder="1" applyAlignment="1">
      <alignment wrapText="1"/>
    </xf>
    <xf numFmtId="0" fontId="45" fillId="0" borderId="0" xfId="0" applyFont="1"/>
    <xf numFmtId="0" fontId="46" fillId="0" borderId="0" xfId="0" applyFont="1"/>
    <xf numFmtId="3" fontId="46" fillId="0" borderId="0" xfId="0" applyNumberFormat="1" applyFont="1"/>
    <xf numFmtId="0" fontId="41" fillId="0" borderId="0" xfId="2" applyFont="1"/>
    <xf numFmtId="0" fontId="41" fillId="0" borderId="2" xfId="2" applyFont="1" applyBorder="1"/>
    <xf numFmtId="0" fontId="42" fillId="0" borderId="2" xfId="2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8" fillId="0" borderId="2" xfId="3" applyFont="1" applyBorder="1" applyAlignment="1"/>
    <xf numFmtId="0" fontId="45" fillId="0" borderId="2" xfId="0" applyFont="1" applyBorder="1"/>
    <xf numFmtId="165" fontId="47" fillId="0" borderId="3" xfId="3" applyNumberFormat="1" applyFont="1" applyFill="1" applyBorder="1" applyAlignment="1">
      <alignment horizontal="center" vertical="center" wrapText="1"/>
    </xf>
    <xf numFmtId="0" fontId="47" fillId="0" borderId="3" xfId="3" applyFont="1" applyFill="1" applyBorder="1" applyAlignment="1">
      <alignment horizontal="center" vertical="center" wrapText="1"/>
    </xf>
    <xf numFmtId="0" fontId="42" fillId="0" borderId="2" xfId="3" applyFont="1" applyBorder="1" applyAlignment="1">
      <alignment horizontal="center" vertical="center" wrapText="1"/>
    </xf>
    <xf numFmtId="165" fontId="47" fillId="0" borderId="3" xfId="3" quotePrefix="1" applyNumberFormat="1" applyFont="1" applyFill="1" applyBorder="1" applyAlignment="1">
      <alignment horizontal="center" vertical="center"/>
    </xf>
    <xf numFmtId="166" fontId="47" fillId="0" borderId="3" xfId="3" applyNumberFormat="1" applyFont="1" applyFill="1" applyBorder="1" applyAlignment="1">
      <alignment vertical="center"/>
    </xf>
    <xf numFmtId="3" fontId="47" fillId="0" borderId="2" xfId="3" applyNumberFormat="1" applyFont="1" applyFill="1" applyBorder="1" applyAlignment="1">
      <alignment horizontal="center" vertical="center"/>
    </xf>
    <xf numFmtId="3" fontId="45" fillId="0" borderId="2" xfId="0" applyNumberFormat="1" applyFont="1" applyBorder="1"/>
    <xf numFmtId="165" fontId="49" fillId="0" borderId="3" xfId="3" quotePrefix="1" applyNumberFormat="1" applyFont="1" applyFill="1" applyBorder="1" applyAlignment="1">
      <alignment horizontal="center" vertical="center"/>
    </xf>
    <xf numFmtId="166" fontId="49" fillId="0" borderId="3" xfId="3" applyNumberFormat="1" applyFont="1" applyFill="1" applyBorder="1" applyAlignment="1">
      <alignment vertical="center"/>
    </xf>
    <xf numFmtId="3" fontId="49" fillId="0" borderId="2" xfId="3" applyNumberFormat="1" applyFont="1" applyFill="1" applyBorder="1" applyAlignment="1">
      <alignment horizontal="center" vertical="center"/>
    </xf>
    <xf numFmtId="3" fontId="42" fillId="0" borderId="2" xfId="3" applyNumberFormat="1" applyFont="1" applyFill="1" applyBorder="1" applyAlignment="1">
      <alignment horizontal="center" vertical="center"/>
    </xf>
    <xf numFmtId="165" fontId="47" fillId="0" borderId="3" xfId="3" applyNumberFormat="1" applyFont="1" applyFill="1" applyBorder="1" applyAlignment="1">
      <alignment horizontal="center" vertical="center"/>
    </xf>
    <xf numFmtId="0" fontId="48" fillId="0" borderId="4" xfId="3" applyFont="1" applyBorder="1" applyAlignment="1"/>
    <xf numFmtId="0" fontId="48" fillId="0" borderId="2" xfId="3" applyFont="1" applyBorder="1" applyAlignment="1">
      <alignment horizontal="center"/>
    </xf>
    <xf numFmtId="0" fontId="47" fillId="0" borderId="3" xfId="3" quotePrefix="1" applyFont="1" applyFill="1" applyBorder="1" applyAlignment="1">
      <alignment horizontal="center" vertical="center"/>
    </xf>
    <xf numFmtId="0" fontId="47" fillId="0" borderId="3" xfId="3" applyFont="1" applyFill="1" applyBorder="1" applyAlignment="1">
      <alignment horizontal="left" vertical="center" wrapText="1"/>
    </xf>
    <xf numFmtId="167" fontId="47" fillId="0" borderId="2" xfId="1" applyNumberFormat="1" applyFont="1" applyFill="1" applyBorder="1" applyAlignment="1">
      <alignment horizontal="center" vertical="center"/>
    </xf>
    <xf numFmtId="0" fontId="49" fillId="0" borderId="3" xfId="3" quotePrefix="1" applyFont="1" applyFill="1" applyBorder="1" applyAlignment="1">
      <alignment horizontal="center" vertical="center"/>
    </xf>
    <xf numFmtId="0" fontId="49" fillId="0" borderId="3" xfId="3" applyFont="1" applyFill="1" applyBorder="1" applyAlignment="1">
      <alignment horizontal="left" vertical="center" wrapText="1"/>
    </xf>
    <xf numFmtId="167" fontId="47" fillId="0" borderId="2" xfId="3" applyNumberFormat="1" applyFont="1" applyFill="1" applyBorder="1" applyAlignment="1">
      <alignment horizontal="center" vertical="center"/>
    </xf>
    <xf numFmtId="0" fontId="47" fillId="0" borderId="6" xfId="3" applyFont="1" applyFill="1" applyBorder="1" applyAlignment="1">
      <alignment horizontal="left" vertical="center" wrapText="1"/>
    </xf>
    <xf numFmtId="0" fontId="47" fillId="0" borderId="3" xfId="3" applyFont="1" applyFill="1" applyBorder="1" applyAlignment="1">
      <alignment horizontal="left" vertical="center"/>
    </xf>
    <xf numFmtId="0" fontId="49" fillId="0" borderId="3" xfId="3" applyFont="1" applyFill="1" applyBorder="1" applyAlignment="1">
      <alignment horizontal="left" vertical="center"/>
    </xf>
    <xf numFmtId="0" fontId="48" fillId="0" borderId="4" xfId="2" applyFont="1" applyBorder="1" applyAlignment="1"/>
    <xf numFmtId="0" fontId="48" fillId="0" borderId="2" xfId="2" applyFont="1" applyBorder="1" applyAlignment="1">
      <alignment horizontal="center"/>
    </xf>
    <xf numFmtId="0" fontId="49" fillId="0" borderId="3" xfId="2" applyFont="1" applyFill="1" applyBorder="1" applyAlignment="1">
      <alignment horizontal="left" vertical="center" wrapText="1"/>
    </xf>
    <xf numFmtId="0" fontId="49" fillId="0" borderId="2" xfId="2" applyFont="1" applyFill="1" applyBorder="1" applyAlignment="1">
      <alignment horizontal="center" vertical="center"/>
    </xf>
    <xf numFmtId="0" fontId="47" fillId="0" borderId="3" xfId="2" applyFont="1" applyFill="1" applyBorder="1" applyAlignment="1">
      <alignment horizontal="left" vertical="center" wrapText="1"/>
    </xf>
    <xf numFmtId="165" fontId="47" fillId="0" borderId="3" xfId="2" applyNumberFormat="1" applyFont="1" applyFill="1" applyBorder="1" applyAlignment="1">
      <alignment horizontal="center" vertical="center"/>
    </xf>
    <xf numFmtId="167" fontId="49" fillId="0" borderId="2" xfId="1" applyNumberFormat="1" applyFont="1" applyFill="1" applyBorder="1" applyAlignment="1">
      <alignment horizontal="center" vertical="center"/>
    </xf>
    <xf numFmtId="0" fontId="49" fillId="0" borderId="3" xfId="2" quotePrefix="1" applyFont="1" applyFill="1" applyBorder="1" applyAlignment="1">
      <alignment horizontal="center" vertical="center"/>
    </xf>
    <xf numFmtId="0" fontId="47" fillId="0" borderId="3" xfId="2" quotePrefix="1" applyFont="1" applyFill="1" applyBorder="1" applyAlignment="1">
      <alignment horizontal="center" vertical="center"/>
    </xf>
    <xf numFmtId="0" fontId="47" fillId="0" borderId="2" xfId="2" applyFont="1" applyFill="1" applyBorder="1" applyAlignment="1">
      <alignment horizontal="center" vertical="center"/>
    </xf>
    <xf numFmtId="167" fontId="47" fillId="0" borderId="2" xfId="2" applyNumberFormat="1" applyFont="1" applyFill="1" applyBorder="1" applyAlignment="1">
      <alignment horizontal="center" vertical="center"/>
    </xf>
    <xf numFmtId="0" fontId="41" fillId="0" borderId="3" xfId="2" applyFont="1" applyBorder="1"/>
    <xf numFmtId="3" fontId="42" fillId="0" borderId="2" xfId="2" applyNumberFormat="1" applyFont="1" applyBorder="1" applyAlignment="1">
      <alignment horizontal="center"/>
    </xf>
    <xf numFmtId="0" fontId="42" fillId="0" borderId="4" xfId="3" applyFont="1" applyFill="1" applyBorder="1" applyAlignment="1">
      <alignment horizontal="center" vertical="center"/>
    </xf>
    <xf numFmtId="0" fontId="46" fillId="0" borderId="0" xfId="0" applyFont="1" applyBorder="1"/>
    <xf numFmtId="3" fontId="46" fillId="0" borderId="0" xfId="0" applyNumberFormat="1" applyFont="1" applyBorder="1"/>
    <xf numFmtId="0" fontId="31" fillId="0" borderId="0" xfId="0" applyFont="1" applyBorder="1" applyAlignment="1">
      <alignment horizontal="center"/>
    </xf>
    <xf numFmtId="165" fontId="26" fillId="0" borderId="3" xfId="3" applyNumberFormat="1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 vertical="center" wrapText="1"/>
    </xf>
    <xf numFmtId="165" fontId="26" fillId="0" borderId="3" xfId="3" quotePrefix="1" applyNumberFormat="1" applyFont="1" applyBorder="1" applyAlignment="1">
      <alignment horizontal="center" vertical="center"/>
    </xf>
    <xf numFmtId="166" fontId="26" fillId="0" borderId="3" xfId="3" applyNumberFormat="1" applyFont="1" applyBorder="1" applyAlignment="1">
      <alignment vertical="center"/>
    </xf>
    <xf numFmtId="3" fontId="26" fillId="0" borderId="2" xfId="3" applyNumberFormat="1" applyFont="1" applyBorder="1" applyAlignment="1">
      <alignment horizontal="center" vertical="center"/>
    </xf>
    <xf numFmtId="165" fontId="28" fillId="0" borderId="3" xfId="3" quotePrefix="1" applyNumberFormat="1" applyFont="1" applyBorder="1" applyAlignment="1">
      <alignment horizontal="center" vertical="center"/>
    </xf>
    <xf numFmtId="166" fontId="28" fillId="0" borderId="3" xfId="3" applyNumberFormat="1" applyFont="1" applyBorder="1" applyAlignment="1">
      <alignment vertical="center"/>
    </xf>
    <xf numFmtId="3" fontId="28" fillId="0" borderId="2" xfId="3" applyNumberFormat="1" applyFont="1" applyBorder="1" applyAlignment="1">
      <alignment horizontal="center" vertical="center"/>
    </xf>
    <xf numFmtId="165" fontId="26" fillId="0" borderId="3" xfId="3" applyNumberFormat="1" applyFont="1" applyBorder="1" applyAlignment="1">
      <alignment horizontal="center" vertical="center"/>
    </xf>
    <xf numFmtId="0" fontId="27" fillId="0" borderId="4" xfId="3" applyFont="1" applyBorder="1"/>
    <xf numFmtId="0" fontId="26" fillId="0" borderId="3" xfId="3" quotePrefix="1" applyFont="1" applyBorder="1" applyAlignment="1">
      <alignment horizontal="center" vertical="center"/>
    </xf>
    <xf numFmtId="0" fontId="26" fillId="0" borderId="3" xfId="3" applyFont="1" applyBorder="1" applyAlignment="1">
      <alignment horizontal="left" vertical="center" wrapText="1"/>
    </xf>
    <xf numFmtId="0" fontId="26" fillId="0" borderId="2" xfId="3" applyFont="1" applyBorder="1" applyAlignment="1">
      <alignment horizontal="center" vertical="center"/>
    </xf>
    <xf numFmtId="0" fontId="28" fillId="0" borderId="3" xfId="3" quotePrefix="1" applyFont="1" applyBorder="1" applyAlignment="1">
      <alignment horizontal="center" vertical="center"/>
    </xf>
    <xf numFmtId="0" fontId="28" fillId="0" borderId="3" xfId="3" applyFont="1" applyBorder="1" applyAlignment="1">
      <alignment horizontal="left" vertical="center" wrapText="1"/>
    </xf>
    <xf numFmtId="0" fontId="26" fillId="0" borderId="6" xfId="3" applyFont="1" applyBorder="1" applyAlignment="1">
      <alignment horizontal="left" vertical="center" wrapText="1"/>
    </xf>
    <xf numFmtId="0" fontId="26" fillId="0" borderId="3" xfId="3" applyFont="1" applyBorder="1" applyAlignment="1">
      <alignment horizontal="left" vertical="center"/>
    </xf>
    <xf numFmtId="0" fontId="28" fillId="0" borderId="3" xfId="3" applyFont="1" applyBorder="1" applyAlignment="1">
      <alignment horizontal="left" vertical="center"/>
    </xf>
    <xf numFmtId="0" fontId="27" fillId="0" borderId="4" xfId="2" applyFont="1" applyBorder="1"/>
    <xf numFmtId="0" fontId="28" fillId="0" borderId="3" xfId="2" applyFont="1" applyBorder="1" applyAlignment="1">
      <alignment horizontal="left" vertical="center" wrapText="1"/>
    </xf>
    <xf numFmtId="0" fontId="28" fillId="0" borderId="2" xfId="2" applyFont="1" applyBorder="1" applyAlignment="1">
      <alignment horizontal="center" vertical="center"/>
    </xf>
    <xf numFmtId="3" fontId="28" fillId="0" borderId="2" xfId="2" applyNumberFormat="1" applyFont="1" applyBorder="1" applyAlignment="1">
      <alignment horizontal="center" vertical="center"/>
    </xf>
    <xf numFmtId="0" fontId="26" fillId="0" borderId="3" xfId="2" applyFont="1" applyBorder="1" applyAlignment="1">
      <alignment horizontal="left" vertical="center" wrapText="1"/>
    </xf>
    <xf numFmtId="165" fontId="26" fillId="0" borderId="3" xfId="2" applyNumberFormat="1" applyFont="1" applyBorder="1" applyAlignment="1">
      <alignment horizontal="center" vertical="center"/>
    </xf>
    <xf numFmtId="0" fontId="28" fillId="0" borderId="3" xfId="2" quotePrefix="1" applyFont="1" applyBorder="1" applyAlignment="1">
      <alignment horizontal="center" vertical="center"/>
    </xf>
    <xf numFmtId="0" fontId="26" fillId="0" borderId="3" xfId="2" quotePrefix="1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3" fontId="26" fillId="0" borderId="2" xfId="2" applyNumberFormat="1" applyFont="1" applyBorder="1" applyAlignment="1">
      <alignment horizontal="center" vertical="center"/>
    </xf>
    <xf numFmtId="167" fontId="26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7" fontId="6" fillId="0" borderId="2" xfId="1" applyNumberFormat="1" applyFont="1" applyFill="1" applyBorder="1" applyAlignment="1">
      <alignment horizontal="center" vertical="center"/>
    </xf>
    <xf numFmtId="0" fontId="26" fillId="0" borderId="3" xfId="3" applyFont="1" applyBorder="1" applyAlignment="1">
      <alignment horizontal="left" vertical="center" wrapText="1"/>
    </xf>
    <xf numFmtId="0" fontId="26" fillId="0" borderId="3" xfId="3" applyFont="1" applyBorder="1" applyAlignment="1">
      <alignment horizontal="left" vertical="center"/>
    </xf>
    <xf numFmtId="0" fontId="28" fillId="0" borderId="3" xfId="3" applyFont="1" applyBorder="1" applyAlignment="1">
      <alignment horizontal="left" vertical="center" wrapText="1"/>
    </xf>
    <xf numFmtId="0" fontId="28" fillId="0" borderId="3" xfId="2" applyFont="1" applyBorder="1" applyAlignment="1">
      <alignment horizontal="left" vertical="center" wrapText="1"/>
    </xf>
    <xf numFmtId="0" fontId="26" fillId="0" borderId="3" xfId="2" applyFont="1" applyBorder="1" applyAlignment="1">
      <alignment horizontal="left" vertical="center" wrapText="1"/>
    </xf>
    <xf numFmtId="168" fontId="42" fillId="0" borderId="0" xfId="0" applyNumberFormat="1" applyFont="1" applyAlignment="1">
      <alignment horizontal="center" vertical="center" wrapText="1"/>
    </xf>
    <xf numFmtId="168" fontId="41" fillId="3" borderId="2" xfId="0" applyNumberFormat="1" applyFont="1" applyFill="1" applyBorder="1" applyAlignment="1">
      <alignment vertical="center" wrapText="1"/>
    </xf>
    <xf numFmtId="0" fontId="40" fillId="3" borderId="2" xfId="0" applyFont="1" applyFill="1" applyBorder="1" applyAlignment="1">
      <alignment vertical="center" wrapText="1"/>
    </xf>
    <xf numFmtId="0" fontId="4" fillId="0" borderId="2" xfId="3" applyBorder="1"/>
    <xf numFmtId="165" fontId="5" fillId="0" borderId="3" xfId="3" applyNumberFormat="1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165" fontId="5" fillId="0" borderId="3" xfId="3" quotePrefix="1" applyNumberFormat="1" applyFont="1" applyBorder="1" applyAlignment="1">
      <alignment horizontal="center" vertical="center"/>
    </xf>
    <xf numFmtId="166" fontId="5" fillId="0" borderId="3" xfId="3" applyNumberFormat="1" applyFont="1" applyBorder="1" applyAlignment="1">
      <alignment vertical="center"/>
    </xf>
    <xf numFmtId="3" fontId="5" fillId="0" borderId="2" xfId="3" applyNumberFormat="1" applyFont="1" applyBorder="1" applyAlignment="1">
      <alignment horizontal="center" vertical="center"/>
    </xf>
    <xf numFmtId="165" fontId="6" fillId="0" borderId="3" xfId="3" quotePrefix="1" applyNumberFormat="1" applyFont="1" applyBorder="1" applyAlignment="1">
      <alignment horizontal="center" vertical="center"/>
    </xf>
    <xf numFmtId="166" fontId="6" fillId="0" borderId="3" xfId="3" applyNumberFormat="1" applyFont="1" applyBorder="1" applyAlignment="1">
      <alignment vertical="center"/>
    </xf>
    <xf numFmtId="3" fontId="6" fillId="0" borderId="2" xfId="3" applyNumberFormat="1" applyFont="1" applyBorder="1" applyAlignment="1">
      <alignment horizontal="center" vertical="center"/>
    </xf>
    <xf numFmtId="165" fontId="5" fillId="0" borderId="3" xfId="3" applyNumberFormat="1" applyFont="1" applyBorder="1" applyAlignment="1">
      <alignment horizontal="center" vertical="center"/>
    </xf>
    <xf numFmtId="0" fontId="4" fillId="0" borderId="4" xfId="3" applyBorder="1"/>
    <xf numFmtId="0" fontId="5" fillId="0" borderId="3" xfId="3" quotePrefix="1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 wrapText="1"/>
    </xf>
    <xf numFmtId="0" fontId="6" fillId="0" borderId="3" xfId="3" quotePrefix="1" applyFont="1" applyBorder="1" applyAlignment="1">
      <alignment horizontal="center" vertical="center"/>
    </xf>
    <xf numFmtId="0" fontId="6" fillId="0" borderId="3" xfId="3" applyFont="1" applyBorder="1" applyAlignment="1">
      <alignment horizontal="left" vertical="center" wrapText="1"/>
    </xf>
    <xf numFmtId="167" fontId="5" fillId="0" borderId="2" xfId="3" applyNumberFormat="1" applyFont="1" applyBorder="1" applyAlignment="1">
      <alignment horizontal="center" vertical="center"/>
    </xf>
    <xf numFmtId="0" fontId="5" fillId="0" borderId="6" xfId="3" applyFont="1" applyBorder="1" applyAlignment="1">
      <alignment horizontal="left" vertical="center" wrapText="1"/>
    </xf>
    <xf numFmtId="0" fontId="8" fillId="0" borderId="4" xfId="3" applyFont="1" applyBorder="1"/>
    <xf numFmtId="0" fontId="5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8" fillId="0" borderId="4" xfId="2" applyFont="1" applyBorder="1"/>
    <xf numFmtId="0" fontId="6" fillId="0" borderId="3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wrapText="1"/>
    </xf>
    <xf numFmtId="165" fontId="5" fillId="0" borderId="3" xfId="2" applyNumberFormat="1" applyFont="1" applyBorder="1" applyAlignment="1">
      <alignment horizontal="center" vertical="center"/>
    </xf>
    <xf numFmtId="0" fontId="6" fillId="0" borderId="3" xfId="2" quotePrefix="1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67" fontId="5" fillId="0" borderId="2" xfId="2" applyNumberFormat="1" applyFont="1" applyBorder="1" applyAlignment="1">
      <alignment horizontal="center" vertical="center"/>
    </xf>
    <xf numFmtId="0" fontId="2" fillId="0" borderId="3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6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2" fillId="0" borderId="3" xfId="2" applyBorder="1" applyAlignment="1">
      <alignment horizontal="left" vertical="center"/>
    </xf>
    <xf numFmtId="0" fontId="2" fillId="0" borderId="4" xfId="2" applyBorder="1" applyAlignment="1">
      <alignment horizontal="left" vertical="center"/>
    </xf>
    <xf numFmtId="0" fontId="5" fillId="0" borderId="3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0" fontId="3" fillId="0" borderId="3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left" vertical="center" wrapText="1"/>
    </xf>
    <xf numFmtId="0" fontId="2" fillId="0" borderId="3" xfId="3" applyFont="1" applyBorder="1" applyAlignment="1">
      <alignment horizontal="left" vertical="center" wrapText="1"/>
    </xf>
    <xf numFmtId="0" fontId="2" fillId="0" borderId="4" xfId="3" applyFont="1" applyBorder="1" applyAlignment="1">
      <alignment horizontal="left" vertical="center" wrapText="1"/>
    </xf>
    <xf numFmtId="0" fontId="7" fillId="0" borderId="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2" fillId="0" borderId="3" xfId="3" applyFont="1" applyBorder="1" applyAlignment="1">
      <alignment horizontal="left" vertical="center"/>
    </xf>
    <xf numFmtId="0" fontId="2" fillId="0" borderId="4" xfId="3" applyFont="1" applyBorder="1" applyAlignment="1">
      <alignment horizontal="left" vertical="center"/>
    </xf>
    <xf numFmtId="0" fontId="3" fillId="0" borderId="3" xfId="3" applyFont="1" applyBorder="1" applyAlignment="1">
      <alignment horizontal="left" vertical="center"/>
    </xf>
    <xf numFmtId="0" fontId="3" fillId="0" borderId="4" xfId="3" applyFont="1" applyBorder="1" applyAlignment="1">
      <alignment horizontal="left" vertical="center"/>
    </xf>
    <xf numFmtId="0" fontId="3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/>
    </xf>
    <xf numFmtId="0" fontId="6" fillId="0" borderId="3" xfId="3" applyFont="1" applyBorder="1" applyAlignment="1">
      <alignment horizontal="left" vertical="center" wrapText="1"/>
    </xf>
    <xf numFmtId="0" fontId="6" fillId="0" borderId="4" xfId="3" applyFont="1" applyBorder="1" applyAlignment="1">
      <alignment horizontal="left" vertical="center" wrapText="1"/>
    </xf>
    <xf numFmtId="0" fontId="5" fillId="0" borderId="3" xfId="3" applyFont="1" applyBorder="1" applyAlignment="1">
      <alignment vertical="center" wrapText="1"/>
    </xf>
    <xf numFmtId="0" fontId="5" fillId="0" borderId="4" xfId="3" applyFont="1" applyBorder="1" applyAlignment="1">
      <alignment vertical="center" wrapText="1"/>
    </xf>
    <xf numFmtId="0" fontId="5" fillId="0" borderId="3" xfId="3" applyFont="1" applyBorder="1" applyAlignment="1">
      <alignment horizontal="left" vertical="center"/>
    </xf>
    <xf numFmtId="0" fontId="5" fillId="0" borderId="4" xfId="3" applyFont="1" applyBorder="1" applyAlignment="1">
      <alignment horizontal="left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2" fillId="0" borderId="0" xfId="2" applyAlignment="1">
      <alignment horizontal="right"/>
    </xf>
    <xf numFmtId="0" fontId="3" fillId="0" borderId="0" xfId="2" applyFont="1" applyAlignment="1">
      <alignment horizontal="center"/>
    </xf>
    <xf numFmtId="0" fontId="2" fillId="0" borderId="1" xfId="2" applyBorder="1" applyAlignment="1">
      <alignment horizontal="right"/>
    </xf>
    <xf numFmtId="165" fontId="5" fillId="0" borderId="3" xfId="3" applyNumberFormat="1" applyFont="1" applyBorder="1" applyAlignment="1">
      <alignment horizontal="center" vertical="center"/>
    </xf>
    <xf numFmtId="165" fontId="5" fillId="0" borderId="4" xfId="3" applyNumberFormat="1" applyFont="1" applyBorder="1" applyAlignment="1">
      <alignment horizontal="center" vertical="center"/>
    </xf>
    <xf numFmtId="168" fontId="10" fillId="0" borderId="0" xfId="0" applyNumberFormat="1" applyFont="1" applyFill="1" applyAlignment="1" applyProtection="1">
      <alignment horizontal="center" textRotation="180" wrapText="1"/>
    </xf>
    <xf numFmtId="168" fontId="12" fillId="0" borderId="7" xfId="0" applyNumberFormat="1" applyFont="1" applyFill="1" applyBorder="1" applyAlignment="1" applyProtection="1">
      <alignment horizontal="center" vertical="center" wrapText="1"/>
    </xf>
    <xf numFmtId="168" fontId="12" fillId="0" borderId="11" xfId="0" applyNumberFormat="1" applyFont="1" applyFill="1" applyBorder="1" applyAlignment="1" applyProtection="1">
      <alignment horizontal="center" vertical="center" wrapText="1"/>
    </xf>
    <xf numFmtId="168" fontId="21" fillId="0" borderId="29" xfId="0" applyNumberFormat="1" applyFont="1" applyFill="1" applyBorder="1" applyAlignment="1" applyProtection="1">
      <alignment horizontal="center" vertical="center" wrapText="1"/>
    </xf>
    <xf numFmtId="168" fontId="12" fillId="0" borderId="30" xfId="0" applyNumberFormat="1" applyFont="1" applyFill="1" applyBorder="1" applyAlignment="1" applyProtection="1">
      <alignment horizontal="center" vertical="center" wrapText="1"/>
    </xf>
    <xf numFmtId="168" fontId="12" fillId="0" borderId="31" xfId="0" applyNumberFormat="1" applyFont="1" applyFill="1" applyBorder="1" applyAlignment="1" applyProtection="1">
      <alignment horizontal="center" vertical="center" wrapText="1"/>
    </xf>
    <xf numFmtId="0" fontId="41" fillId="0" borderId="3" xfId="2" applyFont="1" applyFill="1" applyBorder="1" applyAlignment="1">
      <alignment horizontal="left" vertical="center" wrapText="1"/>
    </xf>
    <xf numFmtId="0" fontId="41" fillId="0" borderId="4" xfId="2" applyFont="1" applyFill="1" applyBorder="1" applyAlignment="1">
      <alignment horizontal="left" vertical="center" wrapText="1"/>
    </xf>
    <xf numFmtId="0" fontId="42" fillId="0" borderId="3" xfId="2" applyFont="1" applyFill="1" applyBorder="1" applyAlignment="1">
      <alignment horizontal="left" vertical="center" wrapText="1"/>
    </xf>
    <xf numFmtId="0" fontId="42" fillId="0" borderId="4" xfId="2" applyFont="1" applyFill="1" applyBorder="1" applyAlignment="1">
      <alignment horizontal="left" vertical="center" wrapText="1"/>
    </xf>
    <xf numFmtId="0" fontId="42" fillId="0" borderId="3" xfId="2" applyFont="1" applyFill="1" applyBorder="1" applyAlignment="1">
      <alignment horizontal="left" vertical="center"/>
    </xf>
    <xf numFmtId="0" fontId="42" fillId="0" borderId="4" xfId="2" applyFont="1" applyFill="1" applyBorder="1" applyAlignment="1">
      <alignment horizontal="left" vertical="center"/>
    </xf>
    <xf numFmtId="0" fontId="42" fillId="0" borderId="3" xfId="2" applyFont="1" applyBorder="1" applyAlignment="1">
      <alignment horizontal="center"/>
    </xf>
    <xf numFmtId="0" fontId="42" fillId="0" borderId="4" xfId="2" applyFont="1" applyBorder="1" applyAlignment="1">
      <alignment horizontal="center"/>
    </xf>
    <xf numFmtId="0" fontId="42" fillId="0" borderId="5" xfId="2" applyFont="1" applyBorder="1" applyAlignment="1">
      <alignment horizontal="center"/>
    </xf>
    <xf numFmtId="0" fontId="49" fillId="0" borderId="3" xfId="2" applyFont="1" applyFill="1" applyBorder="1" applyAlignment="1">
      <alignment horizontal="left" vertical="center" wrapText="1"/>
    </xf>
    <xf numFmtId="0" fontId="49" fillId="0" borderId="4" xfId="2" applyFont="1" applyFill="1" applyBorder="1" applyAlignment="1">
      <alignment horizontal="left" vertical="center" wrapText="1"/>
    </xf>
    <xf numFmtId="0" fontId="47" fillId="0" borderId="3" xfId="2" applyFont="1" applyFill="1" applyBorder="1" applyAlignment="1">
      <alignment horizontal="left" vertical="center" wrapText="1"/>
    </xf>
    <xf numFmtId="0" fontId="47" fillId="0" borderId="4" xfId="2" applyFont="1" applyFill="1" applyBorder="1" applyAlignment="1">
      <alignment horizontal="left" vertical="center" wrapText="1"/>
    </xf>
    <xf numFmtId="0" fontId="41" fillId="0" borderId="3" xfId="2" applyFont="1" applyFill="1" applyBorder="1" applyAlignment="1">
      <alignment horizontal="left" vertical="center"/>
    </xf>
    <xf numFmtId="0" fontId="41" fillId="0" borderId="4" xfId="2" applyFont="1" applyFill="1" applyBorder="1" applyAlignment="1">
      <alignment horizontal="left" vertical="center"/>
    </xf>
    <xf numFmtId="0" fontId="47" fillId="0" borderId="3" xfId="3" applyFont="1" applyFill="1" applyBorder="1" applyAlignment="1">
      <alignment horizontal="left" vertical="center" wrapText="1"/>
    </xf>
    <xf numFmtId="0" fontId="47" fillId="0" borderId="4" xfId="3" applyFont="1" applyFill="1" applyBorder="1" applyAlignment="1">
      <alignment horizontal="left" vertical="center" wrapText="1"/>
    </xf>
    <xf numFmtId="0" fontId="42" fillId="0" borderId="3" xfId="3" applyFont="1" applyFill="1" applyBorder="1" applyAlignment="1">
      <alignment horizontal="left" vertical="center" wrapText="1"/>
    </xf>
    <xf numFmtId="0" fontId="42" fillId="0" borderId="4" xfId="3" applyFont="1" applyFill="1" applyBorder="1" applyAlignment="1">
      <alignment horizontal="left" vertical="center" wrapText="1"/>
    </xf>
    <xf numFmtId="0" fontId="41" fillId="0" borderId="3" xfId="3" applyFont="1" applyFill="1" applyBorder="1" applyAlignment="1">
      <alignment horizontal="left" vertical="center" wrapText="1"/>
    </xf>
    <xf numFmtId="0" fontId="41" fillId="0" borderId="4" xfId="3" applyFont="1" applyFill="1" applyBorder="1" applyAlignment="1">
      <alignment horizontal="left" vertical="center" wrapText="1"/>
    </xf>
    <xf numFmtId="0" fontId="50" fillId="0" borderId="3" xfId="2" applyFont="1" applyBorder="1" applyAlignment="1">
      <alignment horizontal="center"/>
    </xf>
    <xf numFmtId="0" fontId="50" fillId="0" borderId="4" xfId="2" applyFont="1" applyBorder="1" applyAlignment="1">
      <alignment horizontal="center"/>
    </xf>
    <xf numFmtId="0" fontId="41" fillId="0" borderId="3" xfId="3" applyFont="1" applyFill="1" applyBorder="1" applyAlignment="1">
      <alignment horizontal="left" vertical="center"/>
    </xf>
    <xf numFmtId="0" fontId="41" fillId="0" borderId="4" xfId="3" applyFont="1" applyFill="1" applyBorder="1" applyAlignment="1">
      <alignment horizontal="left" vertical="center"/>
    </xf>
    <xf numFmtId="0" fontId="42" fillId="0" borderId="3" xfId="3" applyFont="1" applyFill="1" applyBorder="1" applyAlignment="1">
      <alignment horizontal="left" vertical="center"/>
    </xf>
    <xf numFmtId="0" fontId="42" fillId="0" borderId="4" xfId="3" applyFont="1" applyFill="1" applyBorder="1" applyAlignment="1">
      <alignment horizontal="left" vertical="center"/>
    </xf>
    <xf numFmtId="0" fontId="42" fillId="0" borderId="4" xfId="3" applyFont="1" applyFill="1" applyBorder="1" applyAlignment="1">
      <alignment horizontal="center" vertical="center"/>
    </xf>
    <xf numFmtId="0" fontId="50" fillId="0" borderId="4" xfId="3" applyFont="1" applyBorder="1" applyAlignment="1">
      <alignment horizontal="center"/>
    </xf>
    <xf numFmtId="0" fontId="49" fillId="0" borderId="3" xfId="3" applyFont="1" applyFill="1" applyBorder="1" applyAlignment="1">
      <alignment horizontal="left" vertical="center" wrapText="1"/>
    </xf>
    <xf numFmtId="0" fontId="49" fillId="0" borderId="4" xfId="3" applyFont="1" applyFill="1" applyBorder="1" applyAlignment="1">
      <alignment horizontal="left" vertical="center" wrapText="1"/>
    </xf>
    <xf numFmtId="0" fontId="47" fillId="0" borderId="3" xfId="3" applyFont="1" applyFill="1" applyBorder="1" applyAlignment="1">
      <alignment vertical="center" wrapText="1"/>
    </xf>
    <xf numFmtId="0" fontId="47" fillId="0" borderId="4" xfId="3" applyFont="1" applyFill="1" applyBorder="1" applyAlignment="1">
      <alignment vertical="center" wrapText="1"/>
    </xf>
    <xf numFmtId="0" fontId="47" fillId="0" borderId="3" xfId="3" applyFont="1" applyFill="1" applyBorder="1" applyAlignment="1">
      <alignment horizontal="left" vertical="center"/>
    </xf>
    <xf numFmtId="0" fontId="47" fillId="0" borderId="4" xfId="3" applyFont="1" applyFill="1" applyBorder="1" applyAlignment="1">
      <alignment horizontal="left" vertical="center"/>
    </xf>
    <xf numFmtId="0" fontId="47" fillId="0" borderId="3" xfId="3" applyFont="1" applyFill="1" applyBorder="1" applyAlignment="1">
      <alignment horizontal="center" vertical="center"/>
    </xf>
    <xf numFmtId="0" fontId="47" fillId="0" borderId="4" xfId="3" applyFont="1" applyFill="1" applyBorder="1" applyAlignment="1">
      <alignment horizontal="center" vertical="center"/>
    </xf>
    <xf numFmtId="0" fontId="41" fillId="0" borderId="0" xfId="2" applyFont="1" applyAlignment="1">
      <alignment horizontal="right"/>
    </xf>
    <xf numFmtId="0" fontId="42" fillId="0" borderId="0" xfId="2" applyFont="1" applyAlignment="1">
      <alignment horizontal="center"/>
    </xf>
    <xf numFmtId="0" fontId="41" fillId="0" borderId="1" xfId="2" applyFont="1" applyBorder="1" applyAlignment="1">
      <alignment horizontal="right"/>
    </xf>
    <xf numFmtId="165" fontId="47" fillId="0" borderId="3" xfId="3" applyNumberFormat="1" applyFont="1" applyFill="1" applyBorder="1" applyAlignment="1">
      <alignment horizontal="center" vertical="center"/>
    </xf>
    <xf numFmtId="165" fontId="47" fillId="0" borderId="4" xfId="3" applyNumberFormat="1" applyFont="1" applyFill="1" applyBorder="1" applyAlignment="1">
      <alignment horizontal="center" vertical="center"/>
    </xf>
    <xf numFmtId="0" fontId="22" fillId="0" borderId="3" xfId="2" applyFont="1" applyBorder="1" applyAlignment="1">
      <alignment horizontal="left" vertical="center" wrapText="1"/>
    </xf>
    <xf numFmtId="0" fontId="22" fillId="0" borderId="4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 vertical="center" wrapText="1"/>
    </xf>
    <xf numFmtId="0" fontId="25" fillId="0" borderId="4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 vertical="center"/>
    </xf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28" fillId="0" borderId="3" xfId="2" applyFont="1" applyBorder="1" applyAlignment="1">
      <alignment horizontal="left" vertical="center" wrapText="1"/>
    </xf>
    <xf numFmtId="0" fontId="28" fillId="0" borderId="4" xfId="2" applyFont="1" applyBorder="1" applyAlignment="1">
      <alignment horizontal="left" vertical="center" wrapText="1"/>
    </xf>
    <xf numFmtId="0" fontId="26" fillId="0" borderId="3" xfId="2" applyFont="1" applyBorder="1" applyAlignment="1">
      <alignment horizontal="left" vertical="center" wrapText="1"/>
    </xf>
    <xf numFmtId="0" fontId="26" fillId="0" borderId="4" xfId="2" applyFont="1" applyBorder="1" applyAlignment="1">
      <alignment horizontal="left" vertical="center" wrapText="1"/>
    </xf>
    <xf numFmtId="0" fontId="22" fillId="0" borderId="3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26" fillId="0" borderId="3" xfId="3" applyFont="1" applyBorder="1" applyAlignment="1">
      <alignment horizontal="left" vertical="center" wrapText="1"/>
    </xf>
    <xf numFmtId="0" fontId="26" fillId="0" borderId="4" xfId="3" applyFont="1" applyBorder="1" applyAlignment="1">
      <alignment horizontal="left" vertical="center" wrapText="1"/>
    </xf>
    <xf numFmtId="0" fontId="25" fillId="0" borderId="3" xfId="3" applyFont="1" applyBorder="1" applyAlignment="1">
      <alignment horizontal="left" vertical="center" wrapText="1"/>
    </xf>
    <xf numFmtId="0" fontId="25" fillId="0" borderId="4" xfId="3" applyFont="1" applyBorder="1" applyAlignment="1">
      <alignment horizontal="left" vertical="center" wrapText="1"/>
    </xf>
    <xf numFmtId="0" fontId="22" fillId="0" borderId="3" xfId="3" applyFont="1" applyBorder="1" applyAlignment="1">
      <alignment horizontal="left" vertical="center" wrapText="1"/>
    </xf>
    <xf numFmtId="0" fontId="22" fillId="0" borderId="4" xfId="3" applyFont="1" applyBorder="1" applyAlignment="1">
      <alignment horizontal="left" vertical="center" wrapText="1"/>
    </xf>
    <xf numFmtId="0" fontId="29" fillId="0" borderId="3" xfId="2" applyFont="1" applyBorder="1" applyAlignment="1">
      <alignment horizontal="center"/>
    </xf>
    <xf numFmtId="0" fontId="29" fillId="0" borderId="4" xfId="2" applyFont="1" applyBorder="1" applyAlignment="1">
      <alignment horizontal="center"/>
    </xf>
    <xf numFmtId="0" fontId="22" fillId="0" borderId="3" xfId="3" applyFont="1" applyBorder="1" applyAlignment="1">
      <alignment horizontal="left" vertical="center"/>
    </xf>
    <xf numFmtId="0" fontId="22" fillId="0" borderId="4" xfId="3" applyFont="1" applyBorder="1" applyAlignment="1">
      <alignment horizontal="left" vertical="center"/>
    </xf>
    <xf numFmtId="0" fontId="25" fillId="0" borderId="3" xfId="3" applyFont="1" applyBorder="1" applyAlignment="1">
      <alignment horizontal="left" vertical="center"/>
    </xf>
    <xf numFmtId="0" fontId="25" fillId="0" borderId="4" xfId="3" applyFont="1" applyBorder="1" applyAlignment="1">
      <alignment horizontal="left" vertical="center"/>
    </xf>
    <xf numFmtId="0" fontId="25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/>
    </xf>
    <xf numFmtId="0" fontId="28" fillId="0" borderId="3" xfId="3" applyFont="1" applyBorder="1" applyAlignment="1">
      <alignment horizontal="left" vertical="center" wrapText="1"/>
    </xf>
    <xf numFmtId="0" fontId="28" fillId="0" borderId="4" xfId="3" applyFont="1" applyBorder="1" applyAlignment="1">
      <alignment horizontal="left" vertical="center" wrapText="1"/>
    </xf>
    <xf numFmtId="0" fontId="26" fillId="0" borderId="3" xfId="3" applyFont="1" applyBorder="1" applyAlignment="1">
      <alignment vertical="center" wrapText="1"/>
    </xf>
    <xf numFmtId="0" fontId="26" fillId="0" borderId="4" xfId="3" applyFont="1" applyBorder="1" applyAlignment="1">
      <alignment vertical="center" wrapText="1"/>
    </xf>
    <xf numFmtId="0" fontId="26" fillId="0" borderId="3" xfId="3" applyFont="1" applyBorder="1" applyAlignment="1">
      <alignment horizontal="left" vertical="center"/>
    </xf>
    <xf numFmtId="0" fontId="26" fillId="0" borderId="4" xfId="3" applyFont="1" applyBorder="1" applyAlignment="1">
      <alignment horizontal="left" vertical="center"/>
    </xf>
    <xf numFmtId="0" fontId="26" fillId="0" borderId="3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2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0" fontId="22" fillId="0" borderId="1" xfId="2" applyFont="1" applyBorder="1" applyAlignment="1">
      <alignment horizontal="right"/>
    </xf>
    <xf numFmtId="165" fontId="26" fillId="0" borderId="2" xfId="3" applyNumberFormat="1" applyFont="1" applyBorder="1" applyAlignment="1">
      <alignment horizontal="center" vertical="center"/>
    </xf>
    <xf numFmtId="0" fontId="27" fillId="0" borderId="2" xfId="3" applyFont="1" applyBorder="1"/>
    <xf numFmtId="0" fontId="22" fillId="0" borderId="3" xfId="2" applyFont="1" applyFill="1" applyBorder="1" applyAlignment="1">
      <alignment horizontal="left" vertical="center" wrapText="1"/>
    </xf>
    <xf numFmtId="0" fontId="22" fillId="0" borderId="4" xfId="2" applyFont="1" applyFill="1" applyBorder="1" applyAlignment="1">
      <alignment horizontal="left" vertical="center" wrapText="1"/>
    </xf>
    <xf numFmtId="0" fontId="25" fillId="0" borderId="3" xfId="2" applyFont="1" applyFill="1" applyBorder="1" applyAlignment="1">
      <alignment horizontal="left" vertical="center" wrapText="1"/>
    </xf>
    <xf numFmtId="0" fontId="25" fillId="0" borderId="4" xfId="2" applyFont="1" applyFill="1" applyBorder="1" applyAlignment="1">
      <alignment horizontal="left" vertical="center" wrapText="1"/>
    </xf>
    <xf numFmtId="0" fontId="25" fillId="0" borderId="3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left" vertical="center"/>
    </xf>
    <xf numFmtId="0" fontId="28" fillId="0" borderId="3" xfId="2" applyFont="1" applyFill="1" applyBorder="1" applyAlignment="1">
      <alignment horizontal="left" vertical="center" wrapText="1"/>
    </xf>
    <xf numFmtId="0" fontId="28" fillId="0" borderId="4" xfId="2" applyFont="1" applyFill="1" applyBorder="1" applyAlignment="1">
      <alignment horizontal="left" vertical="center" wrapText="1"/>
    </xf>
    <xf numFmtId="0" fontId="26" fillId="0" borderId="3" xfId="2" applyFont="1" applyFill="1" applyBorder="1" applyAlignment="1">
      <alignment horizontal="left" vertical="center" wrapText="1"/>
    </xf>
    <xf numFmtId="0" fontId="26" fillId="0" borderId="4" xfId="2" applyFont="1" applyFill="1" applyBorder="1" applyAlignment="1">
      <alignment horizontal="left" vertical="center" wrapText="1"/>
    </xf>
    <xf numFmtId="0" fontId="22" fillId="0" borderId="3" xfId="2" applyFont="1" applyFill="1" applyBorder="1" applyAlignment="1">
      <alignment horizontal="left" vertical="center"/>
    </xf>
    <xf numFmtId="0" fontId="22" fillId="0" borderId="4" xfId="2" applyFont="1" applyFill="1" applyBorder="1" applyAlignment="1">
      <alignment horizontal="left" vertical="center"/>
    </xf>
    <xf numFmtId="0" fontId="26" fillId="0" borderId="3" xfId="3" applyFont="1" applyFill="1" applyBorder="1" applyAlignment="1">
      <alignment horizontal="left" vertical="center" wrapText="1"/>
    </xf>
    <xf numFmtId="0" fontId="26" fillId="0" borderId="4" xfId="3" applyFont="1" applyFill="1" applyBorder="1" applyAlignment="1">
      <alignment horizontal="left" vertical="center" wrapText="1"/>
    </xf>
    <xf numFmtId="0" fontId="25" fillId="0" borderId="3" xfId="3" applyFont="1" applyFill="1" applyBorder="1" applyAlignment="1">
      <alignment horizontal="left" vertical="center" wrapText="1"/>
    </xf>
    <xf numFmtId="0" fontId="25" fillId="0" borderId="4" xfId="3" applyFont="1" applyFill="1" applyBorder="1" applyAlignment="1">
      <alignment horizontal="left" vertical="center" wrapText="1"/>
    </xf>
    <xf numFmtId="0" fontId="22" fillId="0" borderId="3" xfId="3" applyFont="1" applyFill="1" applyBorder="1" applyAlignment="1">
      <alignment horizontal="left" vertical="center" wrapText="1"/>
    </xf>
    <xf numFmtId="0" fontId="22" fillId="0" borderId="4" xfId="3" applyFont="1" applyFill="1" applyBorder="1" applyAlignment="1">
      <alignment horizontal="left" vertical="center" wrapText="1"/>
    </xf>
    <xf numFmtId="0" fontId="22" fillId="0" borderId="3" xfId="3" applyFont="1" applyFill="1" applyBorder="1" applyAlignment="1">
      <alignment horizontal="left" vertical="center"/>
    </xf>
    <xf numFmtId="0" fontId="22" fillId="0" borderId="4" xfId="3" applyFont="1" applyFill="1" applyBorder="1" applyAlignment="1">
      <alignment horizontal="left" vertical="center"/>
    </xf>
    <xf numFmtId="0" fontId="25" fillId="0" borderId="3" xfId="3" applyFont="1" applyFill="1" applyBorder="1" applyAlignment="1">
      <alignment horizontal="left" vertical="center"/>
    </xf>
    <xf numFmtId="0" fontId="25" fillId="0" borderId="4" xfId="3" applyFont="1" applyFill="1" applyBorder="1" applyAlignment="1">
      <alignment horizontal="left" vertical="center"/>
    </xf>
    <xf numFmtId="0" fontId="25" fillId="0" borderId="4" xfId="3" applyFont="1" applyFill="1" applyBorder="1" applyAlignment="1">
      <alignment horizontal="center" vertical="center"/>
    </xf>
    <xf numFmtId="0" fontId="28" fillId="0" borderId="3" xfId="3" applyFont="1" applyFill="1" applyBorder="1" applyAlignment="1">
      <alignment horizontal="left" vertical="center" wrapText="1"/>
    </xf>
    <xf numFmtId="0" fontId="28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vertical="center" wrapText="1"/>
    </xf>
    <xf numFmtId="0" fontId="26" fillId="0" borderId="4" xfId="3" applyFont="1" applyFill="1" applyBorder="1" applyAlignment="1">
      <alignment vertical="center" wrapText="1"/>
    </xf>
    <xf numFmtId="0" fontId="26" fillId="0" borderId="3" xfId="3" applyFont="1" applyFill="1" applyBorder="1" applyAlignment="1">
      <alignment horizontal="left" vertical="center"/>
    </xf>
    <xf numFmtId="0" fontId="26" fillId="0" borderId="4" xfId="3" applyFont="1" applyFill="1" applyBorder="1" applyAlignment="1">
      <alignment horizontal="left" vertical="center"/>
    </xf>
    <xf numFmtId="0" fontId="26" fillId="0" borderId="3" xfId="3" applyFont="1" applyFill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/>
    </xf>
    <xf numFmtId="165" fontId="26" fillId="0" borderId="2" xfId="3" applyNumberFormat="1" applyFont="1" applyFill="1" applyBorder="1" applyAlignment="1">
      <alignment horizontal="center" vertical="center"/>
    </xf>
    <xf numFmtId="0" fontId="27" fillId="0" borderId="2" xfId="3" applyFont="1" applyBorder="1" applyAlignment="1"/>
    <xf numFmtId="168" fontId="41" fillId="3" borderId="2" xfId="0" applyNumberFormat="1" applyFont="1" applyFill="1" applyBorder="1" applyAlignment="1">
      <alignment vertical="center" wrapText="1"/>
    </xf>
    <xf numFmtId="0" fontId="40" fillId="3" borderId="2" xfId="0" applyFont="1" applyFill="1" applyBorder="1" applyAlignment="1">
      <alignment vertical="center" wrapText="1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3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68" fontId="33" fillId="0" borderId="0" xfId="4" applyNumberFormat="1" applyFont="1" applyFill="1" applyBorder="1" applyAlignment="1" applyProtection="1">
      <alignment horizontal="center" vertical="center" wrapText="1"/>
    </xf>
    <xf numFmtId="0" fontId="12" fillId="0" borderId="8" xfId="4" applyFont="1" applyFill="1" applyBorder="1" applyAlignment="1" applyProtection="1">
      <alignment horizontal="left"/>
    </xf>
    <xf numFmtId="0" fontId="12" fillId="0" borderId="9" xfId="4" applyFont="1" applyFill="1" applyBorder="1" applyAlignment="1" applyProtection="1">
      <alignment horizontal="left"/>
    </xf>
    <xf numFmtId="0" fontId="16" fillId="0" borderId="29" xfId="4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7" fontId="3" fillId="0" borderId="2" xfId="1" applyNumberFormat="1" applyFont="1" applyBorder="1" applyAlignment="1">
      <alignment horizontal="right"/>
    </xf>
    <xf numFmtId="0" fontId="5" fillId="0" borderId="2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7" fontId="6" fillId="0" borderId="2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167" fontId="5" fillId="0" borderId="2" xfId="1" applyNumberFormat="1" applyFont="1" applyFill="1" applyBorder="1" applyAlignment="1">
      <alignment horizontal="right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7" fontId="6" fillId="0" borderId="2" xfId="1" applyNumberFormat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0" borderId="2" xfId="3" quotePrefix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8" fillId="0" borderId="3" xfId="3" applyFont="1" applyBorder="1" applyAlignment="1">
      <alignment horizontal="center"/>
    </xf>
    <xf numFmtId="0" fontId="38" fillId="0" borderId="4" xfId="3" applyFont="1" applyBorder="1" applyAlignment="1">
      <alignment horizontal="center"/>
    </xf>
    <xf numFmtId="0" fontId="38" fillId="0" borderId="5" xfId="3" applyFont="1" applyBorder="1" applyAlignment="1">
      <alignment horizontal="center"/>
    </xf>
    <xf numFmtId="0" fontId="5" fillId="0" borderId="3" xfId="3" quotePrefix="1" applyFont="1" applyFill="1" applyBorder="1" applyAlignment="1">
      <alignment horizontal="center" vertical="center"/>
    </xf>
    <xf numFmtId="0" fontId="5" fillId="0" borderId="5" xfId="3" quotePrefix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2" fillId="0" borderId="5" xfId="3" applyFont="1" applyFill="1" applyBorder="1" applyAlignment="1">
      <alignment horizontal="left" vertical="center" wrapText="1"/>
    </xf>
    <xf numFmtId="167" fontId="6" fillId="0" borderId="3" xfId="1" applyNumberFormat="1" applyFont="1" applyFill="1" applyBorder="1" applyAlignment="1">
      <alignment vertical="center"/>
    </xf>
    <xf numFmtId="167" fontId="6" fillId="0" borderId="5" xfId="1" applyNumberFormat="1" applyFont="1" applyFill="1" applyBorder="1" applyAlignment="1">
      <alignment vertical="center"/>
    </xf>
    <xf numFmtId="0" fontId="3" fillId="0" borderId="2" xfId="3" applyFont="1" applyFill="1" applyBorder="1" applyAlignment="1">
      <alignment horizontal="left" vertical="center"/>
    </xf>
    <xf numFmtId="167" fontId="5" fillId="0" borderId="2" xfId="1" applyNumberFormat="1" applyFont="1" applyFill="1" applyBorder="1" applyAlignment="1">
      <alignment vertical="center"/>
    </xf>
    <xf numFmtId="0" fontId="6" fillId="0" borderId="2" xfId="3" quotePrefix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167" fontId="6" fillId="0" borderId="2" xfId="1" applyNumberFormat="1" applyFont="1" applyFill="1" applyBorder="1" applyAlignment="1">
      <alignment vertical="center"/>
    </xf>
    <xf numFmtId="165" fontId="5" fillId="0" borderId="2" xfId="3" quotePrefix="1" applyNumberFormat="1" applyFont="1" applyFill="1" applyBorder="1" applyAlignment="1">
      <alignment horizontal="center" vertical="center"/>
    </xf>
    <xf numFmtId="166" fontId="5" fillId="0" borderId="2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37" fillId="0" borderId="3" xfId="3" applyNumberFormat="1" applyFont="1" applyFill="1" applyBorder="1" applyAlignment="1">
      <alignment horizontal="center" vertical="center"/>
    </xf>
    <xf numFmtId="165" fontId="37" fillId="0" borderId="4" xfId="3" applyNumberFormat="1" applyFont="1" applyFill="1" applyBorder="1" applyAlignment="1">
      <alignment horizontal="center" vertical="center"/>
    </xf>
    <xf numFmtId="165" fontId="37" fillId="0" borderId="5" xfId="3" applyNumberFormat="1" applyFont="1" applyFill="1" applyBorder="1" applyAlignment="1">
      <alignment horizontal="center" vertical="center"/>
    </xf>
    <xf numFmtId="165" fontId="5" fillId="0" borderId="15" xfId="3" applyNumberFormat="1" applyFont="1" applyFill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vertical="center" wrapText="1"/>
    </xf>
    <xf numFmtId="3" fontId="28" fillId="0" borderId="2" xfId="2" applyNumberFormat="1" applyFont="1" applyFill="1" applyBorder="1" applyAlignment="1">
      <alignment horizontal="center" vertical="center"/>
    </xf>
    <xf numFmtId="0" fontId="41" fillId="0" borderId="0" xfId="0" applyFont="1"/>
    <xf numFmtId="0" fontId="41" fillId="0" borderId="2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left" vertical="top" wrapText="1"/>
    </xf>
    <xf numFmtId="3" fontId="41" fillId="0" borderId="2" xfId="0" applyNumberFormat="1" applyFont="1" applyBorder="1" applyAlignment="1">
      <alignment horizontal="right" vertical="top" wrapText="1"/>
    </xf>
    <xf numFmtId="49" fontId="41" fillId="0" borderId="2" xfId="0" applyNumberFormat="1" applyFont="1" applyBorder="1" applyAlignment="1" applyProtection="1">
      <alignment horizontal="center" vertical="center" wrapText="1"/>
      <protection locked="0"/>
    </xf>
    <xf numFmtId="168" fontId="41" fillId="0" borderId="2" xfId="0" applyNumberFormat="1" applyFont="1" applyBorder="1" applyAlignment="1" applyProtection="1">
      <alignment vertical="center" wrapText="1"/>
      <protection locked="0"/>
    </xf>
    <xf numFmtId="168" fontId="42" fillId="0" borderId="2" xfId="0" applyNumberFormat="1" applyFont="1" applyBorder="1" applyAlignment="1" applyProtection="1">
      <alignment vertical="center" wrapText="1"/>
      <protection locked="0"/>
    </xf>
    <xf numFmtId="168" fontId="41" fillId="0" borderId="15" xfId="0" applyNumberFormat="1" applyFont="1" applyBorder="1" applyAlignment="1">
      <alignment vertical="center" wrapText="1"/>
    </xf>
    <xf numFmtId="0" fontId="41" fillId="0" borderId="2" xfId="0" applyFont="1" applyFill="1" applyBorder="1" applyAlignment="1">
      <alignment horizontal="center" vertical="top" wrapText="1"/>
    </xf>
    <xf numFmtId="0" fontId="41" fillId="0" borderId="2" xfId="0" applyFont="1" applyFill="1" applyBorder="1"/>
    <xf numFmtId="0" fontId="41" fillId="0" borderId="2" xfId="0" applyFont="1" applyFill="1" applyBorder="1" applyAlignment="1">
      <alignment horizontal="center" vertical="top" wrapText="1"/>
    </xf>
    <xf numFmtId="168" fontId="42" fillId="0" borderId="48" xfId="0" applyNumberFormat="1" applyFont="1" applyBorder="1" applyAlignment="1">
      <alignment horizontal="center" vertical="center" wrapText="1"/>
    </xf>
    <xf numFmtId="168" fontId="42" fillId="0" borderId="29" xfId="0" applyNumberFormat="1" applyFont="1" applyBorder="1" applyAlignment="1">
      <alignment horizontal="center" vertical="center" wrapText="1"/>
    </xf>
    <xf numFmtId="168" fontId="42" fillId="0" borderId="29" xfId="0" applyNumberFormat="1" applyFont="1" applyBorder="1" applyAlignment="1">
      <alignment horizontal="center" vertical="center" wrapText="1"/>
    </xf>
    <xf numFmtId="168" fontId="41" fillId="0" borderId="29" xfId="0" applyNumberFormat="1" applyFont="1" applyBorder="1" applyAlignment="1">
      <alignment vertical="center" wrapText="1"/>
    </xf>
    <xf numFmtId="168" fontId="42" fillId="0" borderId="36" xfId="0" applyNumberFormat="1" applyFont="1" applyBorder="1" applyAlignment="1">
      <alignment horizontal="center" vertical="center" wrapText="1"/>
    </xf>
    <xf numFmtId="168" fontId="42" fillId="5" borderId="29" xfId="0" applyNumberFormat="1" applyFont="1" applyFill="1" applyBorder="1" applyAlignment="1">
      <alignment horizontal="center" vertical="center" wrapText="1"/>
    </xf>
    <xf numFmtId="168" fontId="42" fillId="0" borderId="49" xfId="0" applyNumberFormat="1" applyFont="1" applyBorder="1" applyAlignment="1">
      <alignment horizontal="center" vertical="center" wrapText="1"/>
    </xf>
    <xf numFmtId="168" fontId="41" fillId="0" borderId="0" xfId="0" applyNumberFormat="1" applyFont="1" applyBorder="1" applyAlignment="1">
      <alignment vertical="center" wrapText="1"/>
    </xf>
    <xf numFmtId="0" fontId="41" fillId="0" borderId="19" xfId="0" applyFont="1" applyFill="1" applyBorder="1"/>
    <xf numFmtId="168" fontId="42" fillId="0" borderId="18" xfId="0" applyNumberFormat="1" applyFont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18" xfId="0" applyFont="1" applyBorder="1" applyAlignment="1">
      <alignment horizontal="justify" vertical="center" wrapText="1"/>
    </xf>
    <xf numFmtId="3" fontId="41" fillId="0" borderId="19" xfId="0" applyNumberFormat="1" applyFont="1" applyBorder="1" applyAlignment="1">
      <alignment horizontal="right" vertical="top" wrapText="1"/>
    </xf>
    <xf numFmtId="168" fontId="41" fillId="0" borderId="18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68" fontId="41" fillId="0" borderId="43" xfId="0" applyNumberFormat="1" applyFont="1" applyBorder="1" applyAlignment="1">
      <alignment vertical="center" wrapText="1"/>
    </xf>
    <xf numFmtId="0" fontId="41" fillId="0" borderId="18" xfId="0" applyFont="1" applyBorder="1" applyAlignment="1" applyProtection="1">
      <alignment wrapText="1"/>
      <protection locked="0"/>
    </xf>
    <xf numFmtId="0" fontId="41" fillId="0" borderId="0" xfId="0" applyFont="1" applyBorder="1"/>
    <xf numFmtId="0" fontId="41" fillId="0" borderId="43" xfId="0" applyFont="1" applyBorder="1"/>
    <xf numFmtId="0" fontId="41" fillId="0" borderId="18" xfId="0" applyFont="1" applyBorder="1" applyAlignment="1">
      <alignment wrapText="1"/>
    </xf>
    <xf numFmtId="0" fontId="42" fillId="0" borderId="18" xfId="0" applyFont="1" applyBorder="1" applyAlignment="1" applyProtection="1">
      <alignment wrapText="1"/>
      <protection locked="0"/>
    </xf>
    <xf numFmtId="168" fontId="42" fillId="0" borderId="18" xfId="0" applyNumberFormat="1" applyFont="1" applyBorder="1" applyAlignment="1">
      <alignment horizontal="left" vertical="center" wrapText="1"/>
    </xf>
    <xf numFmtId="168" fontId="42" fillId="0" borderId="0" xfId="0" applyNumberFormat="1" applyFont="1" applyBorder="1" applyAlignment="1">
      <alignment vertical="center" wrapText="1"/>
    </xf>
    <xf numFmtId="168" fontId="42" fillId="0" borderId="43" xfId="0" applyNumberFormat="1" applyFont="1" applyBorder="1" applyAlignment="1">
      <alignment vertical="center" wrapText="1"/>
    </xf>
    <xf numFmtId="168" fontId="41" fillId="0" borderId="50" xfId="0" applyNumberFormat="1" applyFont="1" applyBorder="1" applyAlignment="1">
      <alignment horizontal="center" vertical="center" wrapText="1"/>
    </xf>
    <xf numFmtId="168" fontId="41" fillId="2" borderId="41" xfId="0" applyNumberFormat="1" applyFont="1" applyFill="1" applyBorder="1" applyAlignment="1">
      <alignment vertical="center" wrapText="1"/>
    </xf>
    <xf numFmtId="168" fontId="41" fillId="3" borderId="41" xfId="0" applyNumberFormat="1" applyFont="1" applyFill="1" applyBorder="1" applyAlignment="1">
      <alignment vertical="center" wrapText="1"/>
    </xf>
    <xf numFmtId="168" fontId="41" fillId="5" borderId="41" xfId="0" applyNumberFormat="1" applyFont="1" applyFill="1" applyBorder="1" applyAlignment="1">
      <alignment vertical="center" wrapText="1"/>
    </xf>
    <xf numFmtId="168" fontId="41" fillId="0" borderId="44" xfId="0" applyNumberFormat="1" applyFont="1" applyBorder="1" applyAlignment="1">
      <alignment vertical="center" wrapText="1"/>
    </xf>
    <xf numFmtId="168" fontId="41" fillId="0" borderId="42" xfId="0" applyNumberFormat="1" applyFont="1" applyBorder="1" applyAlignment="1">
      <alignment vertical="center" wrapText="1"/>
    </xf>
    <xf numFmtId="0" fontId="46" fillId="0" borderId="0" xfId="0" applyFont="1" applyFill="1" applyBorder="1"/>
    <xf numFmtId="0" fontId="5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52" fillId="0" borderId="2" xfId="0" applyFont="1" applyBorder="1" applyAlignment="1">
      <alignment horizontal="center" vertical="top" wrapText="1"/>
    </xf>
    <xf numFmtId="0" fontId="0" fillId="0" borderId="2" xfId="0" applyBorder="1"/>
    <xf numFmtId="0" fontId="52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left" vertical="top" wrapText="1"/>
    </xf>
    <xf numFmtId="3" fontId="53" fillId="0" borderId="2" xfId="0" applyNumberFormat="1" applyFont="1" applyBorder="1" applyAlignment="1">
      <alignment horizontal="right" vertical="top" wrapText="1"/>
    </xf>
    <xf numFmtId="0" fontId="54" fillId="0" borderId="2" xfId="0" applyFont="1" applyBorder="1" applyAlignment="1">
      <alignment horizontal="center" vertical="top" wrapText="1"/>
    </xf>
    <xf numFmtId="0" fontId="54" fillId="0" borderId="2" xfId="0" applyFont="1" applyBorder="1" applyAlignment="1">
      <alignment horizontal="left" vertical="top" wrapText="1"/>
    </xf>
    <xf numFmtId="3" fontId="54" fillId="0" borderId="2" xfId="0" applyNumberFormat="1" applyFont="1" applyBorder="1" applyAlignment="1">
      <alignment horizontal="right" vertical="top" wrapText="1"/>
    </xf>
    <xf numFmtId="0" fontId="39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 indent="1"/>
    </xf>
    <xf numFmtId="0" fontId="55" fillId="0" borderId="2" xfId="0" applyFont="1" applyBorder="1" applyAlignment="1">
      <alignment wrapText="1"/>
    </xf>
    <xf numFmtId="0" fontId="32" fillId="0" borderId="2" xfId="0" applyFont="1" applyBorder="1" applyAlignment="1" applyProtection="1">
      <alignment horizontal="left" vertical="center" indent="1"/>
      <protection locked="0"/>
    </xf>
    <xf numFmtId="3" fontId="32" fillId="0" borderId="2" xfId="0" applyNumberFormat="1" applyFont="1" applyBorder="1" applyAlignment="1" applyProtection="1">
      <alignment horizontal="right" vertical="center"/>
      <protection locked="0"/>
    </xf>
    <xf numFmtId="0" fontId="32" fillId="0" borderId="2" xfId="0" applyFont="1" applyBorder="1" applyAlignment="1" applyProtection="1">
      <alignment horizontal="left" vertical="center" wrapText="1" indent="1"/>
      <protection locked="0"/>
    </xf>
    <xf numFmtId="0" fontId="17" fillId="0" borderId="2" xfId="0" applyFont="1" applyBorder="1" applyAlignment="1" applyProtection="1">
      <alignment horizontal="left" vertical="center" indent="1"/>
      <protection locked="0"/>
    </xf>
    <xf numFmtId="0" fontId="17" fillId="0" borderId="2" xfId="0" applyFont="1" applyBorder="1" applyAlignment="1" applyProtection="1">
      <alignment horizontal="left" vertical="center" wrapText="1" indent="1"/>
      <protection locked="0"/>
    </xf>
    <xf numFmtId="3" fontId="17" fillId="0" borderId="2" xfId="0" applyNumberFormat="1" applyFont="1" applyBorder="1" applyAlignment="1" applyProtection="1">
      <alignment horizontal="right" vertical="center"/>
      <protection locked="0"/>
    </xf>
    <xf numFmtId="0" fontId="17" fillId="0" borderId="18" xfId="0" applyFont="1" applyBorder="1" applyAlignment="1">
      <alignment horizontal="right" vertical="center" indent="1"/>
    </xf>
    <xf numFmtId="3" fontId="17" fillId="0" borderId="3" xfId="0" applyNumberFormat="1" applyFont="1" applyBorder="1" applyAlignment="1" applyProtection="1">
      <alignment horizontal="right" vertical="center"/>
      <protection locked="0"/>
    </xf>
    <xf numFmtId="3" fontId="17" fillId="0" borderId="19" xfId="0" applyNumberFormat="1" applyFont="1" applyBorder="1" applyAlignment="1" applyProtection="1">
      <alignment horizontal="right" vertical="center"/>
      <protection locked="0"/>
    </xf>
    <xf numFmtId="0" fontId="17" fillId="0" borderId="21" xfId="0" applyFont="1" applyBorder="1" applyAlignment="1">
      <alignment horizontal="right" vertical="center" indent="1"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46" xfId="0" applyNumberFormat="1" applyFont="1" applyBorder="1" applyAlignment="1" applyProtection="1">
      <alignment horizontal="right" vertical="center"/>
      <protection locked="0"/>
    </xf>
    <xf numFmtId="3" fontId="17" fillId="0" borderId="23" xfId="0" applyNumberFormat="1" applyFont="1" applyBorder="1" applyAlignment="1" applyProtection="1">
      <alignment horizontal="right" vertical="center"/>
      <protection locked="0"/>
    </xf>
    <xf numFmtId="0" fontId="12" fillId="0" borderId="45" xfId="0" applyFont="1" applyBorder="1" applyAlignment="1">
      <alignment horizontal="left" vertical="center" indent="2"/>
    </xf>
    <xf numFmtId="0" fontId="12" fillId="0" borderId="47" xfId="0" applyFont="1" applyBorder="1" applyAlignment="1">
      <alignment horizontal="left" vertical="center" indent="2"/>
    </xf>
    <xf numFmtId="0" fontId="0" fillId="0" borderId="9" xfId="0" applyBorder="1" applyAlignment="1">
      <alignment vertical="center"/>
    </xf>
    <xf numFmtId="168" fontId="15" fillId="0" borderId="9" xfId="0" applyNumberFormat="1" applyFont="1" applyBorder="1" applyAlignment="1">
      <alignment vertical="center" wrapText="1"/>
    </xf>
    <xf numFmtId="168" fontId="15" fillId="0" borderId="10" xfId="0" applyNumberFormat="1" applyFont="1" applyBorder="1" applyAlignment="1">
      <alignment vertical="center" wrapText="1"/>
    </xf>
  </cellXfs>
  <cellStyles count="5">
    <cellStyle name="Ezres" xfId="1" builtinId="3"/>
    <cellStyle name="Normál" xfId="0" builtinId="0"/>
    <cellStyle name="Normál 2" xfId="2" xr:uid="{00000000-0005-0000-0000-000002000000}"/>
    <cellStyle name="Normál_KVRENMUNKA" xfId="4" xr:uid="{00000000-0005-0000-0000-000003000000}"/>
    <cellStyle name="Normál_Munka1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opLeftCell="A13" workbookViewId="0">
      <selection activeCell="J35" sqref="J35:J39"/>
    </sheetView>
  </sheetViews>
  <sheetFormatPr defaultRowHeight="15" x14ac:dyDescent="0.25"/>
  <cols>
    <col min="1" max="1" width="4.85546875" customWidth="1"/>
    <col min="9" max="9" width="9.140625" customWidth="1"/>
    <col min="10" max="10" width="14.5703125" customWidth="1"/>
    <col min="11" max="11" width="14.85546875" customWidth="1"/>
    <col min="12" max="12" width="11.28515625" customWidth="1"/>
    <col min="14" max="14" width="10" bestFit="1" customWidth="1"/>
  </cols>
  <sheetData>
    <row r="1" spans="1:12" x14ac:dyDescent="0.25">
      <c r="A1" s="367" t="s">
        <v>328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2" x14ac:dyDescent="0.25">
      <c r="G2" t="s">
        <v>329</v>
      </c>
    </row>
    <row r="3" spans="1:12" x14ac:dyDescent="0.25">
      <c r="A3" s="368" t="s">
        <v>317</v>
      </c>
      <c r="B3" s="368"/>
      <c r="C3" s="368"/>
      <c r="D3" s="368"/>
      <c r="E3" s="368"/>
      <c r="F3" s="368"/>
      <c r="G3" s="368"/>
      <c r="H3" s="368"/>
      <c r="I3" s="368"/>
      <c r="J3" s="368"/>
    </row>
    <row r="5" spans="1:12" x14ac:dyDescent="0.25">
      <c r="A5" s="1"/>
      <c r="B5" s="1"/>
      <c r="C5" s="1"/>
      <c r="D5" s="1"/>
      <c r="E5" s="1"/>
      <c r="F5" s="1"/>
      <c r="G5" s="1"/>
      <c r="H5" s="369" t="s">
        <v>0</v>
      </c>
      <c r="I5" s="369"/>
      <c r="J5" s="369"/>
      <c r="K5" s="369"/>
      <c r="L5" s="369"/>
    </row>
    <row r="6" spans="1:12" x14ac:dyDescent="0.25">
      <c r="A6" s="2"/>
      <c r="B6" s="336" t="s">
        <v>1</v>
      </c>
      <c r="C6" s="337"/>
      <c r="D6" s="337"/>
      <c r="E6" s="337"/>
      <c r="F6" s="337"/>
      <c r="G6" s="337"/>
      <c r="H6" s="338"/>
      <c r="I6" s="3" t="s">
        <v>2</v>
      </c>
      <c r="J6" s="3" t="s">
        <v>3</v>
      </c>
      <c r="K6" s="291" t="s">
        <v>4</v>
      </c>
      <c r="L6" s="291" t="s">
        <v>5</v>
      </c>
    </row>
    <row r="7" spans="1:12" x14ac:dyDescent="0.25">
      <c r="A7" s="370" t="s">
        <v>6</v>
      </c>
      <c r="B7" s="371"/>
      <c r="C7" s="371"/>
      <c r="D7" s="371"/>
      <c r="E7" s="371"/>
      <c r="F7" s="371"/>
      <c r="G7" s="371"/>
      <c r="H7" s="371"/>
      <c r="I7" s="371"/>
      <c r="J7" s="301" t="s">
        <v>7</v>
      </c>
      <c r="K7" s="4" t="s">
        <v>8</v>
      </c>
      <c r="L7" s="4" t="s">
        <v>9</v>
      </c>
    </row>
    <row r="8" spans="1:12" ht="23.25" customHeight="1" x14ac:dyDescent="0.25">
      <c r="A8" s="302">
        <v>1</v>
      </c>
      <c r="B8" s="365" t="s">
        <v>10</v>
      </c>
      <c r="C8" s="366"/>
      <c r="D8" s="366"/>
      <c r="E8" s="366"/>
      <c r="F8" s="366"/>
      <c r="G8" s="366"/>
      <c r="H8" s="366"/>
      <c r="I8" s="303" t="s">
        <v>11</v>
      </c>
      <c r="J8" s="5" t="s">
        <v>12</v>
      </c>
      <c r="K8" s="5" t="s">
        <v>12</v>
      </c>
      <c r="L8" s="5" t="s">
        <v>12</v>
      </c>
    </row>
    <row r="9" spans="1:12" x14ac:dyDescent="0.25">
      <c r="A9" s="304">
        <v>2</v>
      </c>
      <c r="B9" s="361" t="s">
        <v>13</v>
      </c>
      <c r="C9" s="362"/>
      <c r="D9" s="362"/>
      <c r="E9" s="362"/>
      <c r="F9" s="362"/>
      <c r="G9" s="362"/>
      <c r="H9" s="362"/>
      <c r="I9" s="305" t="s">
        <v>14</v>
      </c>
      <c r="J9" s="306">
        <v>460952460</v>
      </c>
      <c r="K9" s="7">
        <f>J9-L9</f>
        <v>457849055</v>
      </c>
      <c r="L9" s="7">
        <v>3103405</v>
      </c>
    </row>
    <row r="10" spans="1:12" x14ac:dyDescent="0.25">
      <c r="A10" s="304">
        <v>3</v>
      </c>
      <c r="B10" s="345" t="s">
        <v>15</v>
      </c>
      <c r="C10" s="346"/>
      <c r="D10" s="346"/>
      <c r="E10" s="346"/>
      <c r="F10" s="346"/>
      <c r="G10" s="346"/>
      <c r="H10" s="346"/>
      <c r="I10" s="305" t="s">
        <v>16</v>
      </c>
      <c r="J10" s="306">
        <v>61785027</v>
      </c>
      <c r="K10" s="7">
        <f t="shared" ref="K10:K54" si="0">J10-L10</f>
        <v>61187510</v>
      </c>
      <c r="L10" s="7">
        <v>597517</v>
      </c>
    </row>
    <row r="11" spans="1:12" x14ac:dyDescent="0.25">
      <c r="A11" s="304">
        <v>4</v>
      </c>
      <c r="B11" s="345" t="s">
        <v>17</v>
      </c>
      <c r="C11" s="346"/>
      <c r="D11" s="346"/>
      <c r="E11" s="346"/>
      <c r="F11" s="346"/>
      <c r="G11" s="346"/>
      <c r="H11" s="346"/>
      <c r="I11" s="305" t="s">
        <v>18</v>
      </c>
      <c r="J11" s="306">
        <v>338466769</v>
      </c>
      <c r="K11" s="7">
        <f t="shared" si="0"/>
        <v>333187457</v>
      </c>
      <c r="L11" s="7">
        <v>5279312</v>
      </c>
    </row>
    <row r="12" spans="1:12" x14ac:dyDescent="0.25">
      <c r="A12" s="304">
        <v>5</v>
      </c>
      <c r="B12" s="347" t="s">
        <v>19</v>
      </c>
      <c r="C12" s="348"/>
      <c r="D12" s="348"/>
      <c r="E12" s="348"/>
      <c r="F12" s="348"/>
      <c r="G12" s="348"/>
      <c r="H12" s="348"/>
      <c r="I12" s="305" t="s">
        <v>20</v>
      </c>
      <c r="J12" s="306">
        <v>25813865</v>
      </c>
      <c r="K12" s="7">
        <f t="shared" si="0"/>
        <v>25813865</v>
      </c>
      <c r="L12" s="7"/>
    </row>
    <row r="13" spans="1:12" x14ac:dyDescent="0.25">
      <c r="A13" s="304">
        <v>6</v>
      </c>
      <c r="B13" s="347" t="s">
        <v>21</v>
      </c>
      <c r="C13" s="348"/>
      <c r="D13" s="348"/>
      <c r="E13" s="348"/>
      <c r="F13" s="348"/>
      <c r="G13" s="348"/>
      <c r="H13" s="348"/>
      <c r="I13" s="305" t="s">
        <v>22</v>
      </c>
      <c r="J13" s="306">
        <v>234974673</v>
      </c>
      <c r="K13" s="7">
        <f t="shared" si="0"/>
        <v>234974673</v>
      </c>
      <c r="L13" s="7"/>
    </row>
    <row r="14" spans="1:12" x14ac:dyDescent="0.25">
      <c r="A14" s="304">
        <v>7</v>
      </c>
      <c r="B14" s="363" t="s">
        <v>23</v>
      </c>
      <c r="C14" s="364"/>
      <c r="D14" s="364"/>
      <c r="E14" s="364"/>
      <c r="F14" s="364"/>
      <c r="G14" s="364"/>
      <c r="H14" s="364"/>
      <c r="I14" s="305" t="s">
        <v>24</v>
      </c>
      <c r="J14" s="306">
        <v>609057002</v>
      </c>
      <c r="K14" s="7">
        <f t="shared" si="0"/>
        <v>609057002</v>
      </c>
      <c r="L14" s="7"/>
    </row>
    <row r="15" spans="1:12" x14ac:dyDescent="0.25">
      <c r="A15" s="304">
        <v>8</v>
      </c>
      <c r="B15" s="347" t="s">
        <v>25</v>
      </c>
      <c r="C15" s="348"/>
      <c r="D15" s="348"/>
      <c r="E15" s="348"/>
      <c r="F15" s="348"/>
      <c r="G15" s="348"/>
      <c r="H15" s="348"/>
      <c r="I15" s="305" t="s">
        <v>26</v>
      </c>
      <c r="J15" s="306"/>
      <c r="K15" s="7">
        <f t="shared" si="0"/>
        <v>0</v>
      </c>
      <c r="L15" s="4"/>
    </row>
    <row r="16" spans="1:12" x14ac:dyDescent="0.25">
      <c r="A16" s="307">
        <v>9</v>
      </c>
      <c r="B16" s="349" t="s">
        <v>27</v>
      </c>
      <c r="C16" s="350"/>
      <c r="D16" s="350"/>
      <c r="E16" s="350"/>
      <c r="F16" s="350"/>
      <c r="G16" s="350"/>
      <c r="H16" s="350"/>
      <c r="I16" s="308" t="s">
        <v>28</v>
      </c>
      <c r="J16" s="309"/>
      <c r="K16" s="7">
        <f t="shared" si="0"/>
        <v>0</v>
      </c>
      <c r="L16" s="4"/>
    </row>
    <row r="17" spans="1:12" x14ac:dyDescent="0.25">
      <c r="A17" s="307">
        <v>10</v>
      </c>
      <c r="B17" s="349" t="s">
        <v>29</v>
      </c>
      <c r="C17" s="350"/>
      <c r="D17" s="350"/>
      <c r="E17" s="350"/>
      <c r="F17" s="350"/>
      <c r="G17" s="350"/>
      <c r="H17" s="350"/>
      <c r="I17" s="308" t="s">
        <v>30</v>
      </c>
      <c r="J17" s="309"/>
      <c r="K17" s="7">
        <f t="shared" si="0"/>
        <v>0</v>
      </c>
      <c r="L17" s="4"/>
    </row>
    <row r="18" spans="1:12" x14ac:dyDescent="0.25">
      <c r="A18" s="304">
        <v>11</v>
      </c>
      <c r="B18" s="347" t="s">
        <v>31</v>
      </c>
      <c r="C18" s="348"/>
      <c r="D18" s="348"/>
      <c r="E18" s="348"/>
      <c r="F18" s="348"/>
      <c r="G18" s="348"/>
      <c r="H18" s="348"/>
      <c r="I18" s="305" t="s">
        <v>32</v>
      </c>
      <c r="J18" s="306"/>
      <c r="K18" s="7">
        <f t="shared" si="0"/>
        <v>0</v>
      </c>
      <c r="L18" s="4"/>
    </row>
    <row r="19" spans="1:12" x14ac:dyDescent="0.25">
      <c r="A19" s="304">
        <v>12</v>
      </c>
      <c r="B19" s="363" t="s">
        <v>33</v>
      </c>
      <c r="C19" s="364"/>
      <c r="D19" s="364"/>
      <c r="E19" s="364"/>
      <c r="F19" s="364"/>
      <c r="G19" s="364"/>
      <c r="H19" s="364"/>
      <c r="I19" s="305" t="s">
        <v>34</v>
      </c>
      <c r="J19" s="306">
        <f>SUM(J9+J10+J11+J12+J13+J14+J15+J18)</f>
        <v>1731049796</v>
      </c>
      <c r="K19" s="7">
        <f t="shared" si="0"/>
        <v>1722069562</v>
      </c>
      <c r="L19" s="306">
        <f>SUM(L9+L10+L11+L12+L13+L14+L15+L18)</f>
        <v>8980234</v>
      </c>
    </row>
    <row r="20" spans="1:12" x14ac:dyDescent="0.25">
      <c r="A20" s="310">
        <v>13</v>
      </c>
      <c r="B20" s="358" t="s">
        <v>35</v>
      </c>
      <c r="C20" s="358"/>
      <c r="D20" s="358"/>
      <c r="E20" s="358"/>
      <c r="F20" s="358"/>
      <c r="G20" s="358"/>
      <c r="H20" s="358"/>
      <c r="I20" s="311"/>
      <c r="J20" s="8"/>
      <c r="K20" s="7">
        <f t="shared" si="0"/>
        <v>0</v>
      </c>
      <c r="L20" s="4"/>
    </row>
    <row r="21" spans="1:12" x14ac:dyDescent="0.25">
      <c r="A21" s="312">
        <v>14</v>
      </c>
      <c r="B21" s="347" t="s">
        <v>36</v>
      </c>
      <c r="C21" s="348"/>
      <c r="D21" s="348"/>
      <c r="E21" s="348"/>
      <c r="F21" s="348"/>
      <c r="G21" s="348"/>
      <c r="H21" s="348"/>
      <c r="I21" s="313" t="s">
        <v>37</v>
      </c>
      <c r="J21" s="9"/>
      <c r="K21" s="7">
        <f t="shared" si="0"/>
        <v>0</v>
      </c>
      <c r="L21" s="7"/>
    </row>
    <row r="22" spans="1:12" x14ac:dyDescent="0.25">
      <c r="A22" s="314">
        <v>15</v>
      </c>
      <c r="B22" s="353" t="s">
        <v>38</v>
      </c>
      <c r="C22" s="354"/>
      <c r="D22" s="354"/>
      <c r="E22" s="354"/>
      <c r="F22" s="354"/>
      <c r="G22" s="354"/>
      <c r="H22" s="354"/>
      <c r="I22" s="315" t="s">
        <v>39</v>
      </c>
      <c r="J22" s="9">
        <v>18732311</v>
      </c>
      <c r="K22" s="7">
        <f t="shared" si="0"/>
        <v>18732311</v>
      </c>
      <c r="L22" s="7"/>
    </row>
    <row r="23" spans="1:12" x14ac:dyDescent="0.25">
      <c r="A23" s="312">
        <v>16</v>
      </c>
      <c r="B23" s="355" t="s">
        <v>40</v>
      </c>
      <c r="C23" s="356"/>
      <c r="D23" s="356"/>
      <c r="E23" s="356"/>
      <c r="F23" s="356"/>
      <c r="G23" s="356"/>
      <c r="H23" s="356"/>
      <c r="I23" s="313" t="s">
        <v>41</v>
      </c>
      <c r="J23" s="316">
        <f>SUM(J21:J22)</f>
        <v>18732311</v>
      </c>
      <c r="K23" s="7">
        <f t="shared" si="0"/>
        <v>18732311</v>
      </c>
      <c r="L23" s="7"/>
    </row>
    <row r="24" spans="1:12" x14ac:dyDescent="0.25">
      <c r="A24" s="312">
        <v>17</v>
      </c>
      <c r="B24" s="355" t="s">
        <v>42</v>
      </c>
      <c r="C24" s="356"/>
      <c r="D24" s="356"/>
      <c r="E24" s="356"/>
      <c r="F24" s="356"/>
      <c r="G24" s="356"/>
      <c r="H24" s="356"/>
      <c r="I24" s="313" t="s">
        <v>43</v>
      </c>
      <c r="J24" s="316">
        <f>SUM(J23)</f>
        <v>18732311</v>
      </c>
      <c r="K24" s="7">
        <f t="shared" si="0"/>
        <v>18732311</v>
      </c>
      <c r="L24" s="7"/>
    </row>
    <row r="25" spans="1:12" x14ac:dyDescent="0.25">
      <c r="A25" s="312">
        <v>18</v>
      </c>
      <c r="B25" s="357" t="s">
        <v>44</v>
      </c>
      <c r="C25" s="357"/>
      <c r="D25" s="357"/>
      <c r="E25" s="357"/>
      <c r="F25" s="357"/>
      <c r="G25" s="357"/>
      <c r="H25" s="357"/>
      <c r="I25" s="317"/>
      <c r="J25" s="306">
        <f>SUM(J19+J24)</f>
        <v>1749782107</v>
      </c>
      <c r="K25" s="7">
        <f t="shared" si="0"/>
        <v>1740801873</v>
      </c>
      <c r="L25" s="306">
        <f>SUM(L19+L24)</f>
        <v>8980234</v>
      </c>
    </row>
    <row r="26" spans="1:12" ht="15.75" x14ac:dyDescent="0.25">
      <c r="A26" s="310">
        <v>19</v>
      </c>
      <c r="B26" s="358" t="s">
        <v>45</v>
      </c>
      <c r="C26" s="358"/>
      <c r="D26" s="358"/>
      <c r="E26" s="358"/>
      <c r="F26" s="358"/>
      <c r="G26" s="358"/>
      <c r="H26" s="358"/>
      <c r="I26" s="318"/>
      <c r="J26" s="10"/>
      <c r="K26" s="7">
        <f t="shared" si="0"/>
        <v>0</v>
      </c>
      <c r="L26" s="4"/>
    </row>
    <row r="27" spans="1:12" x14ac:dyDescent="0.25">
      <c r="A27" s="314">
        <v>20</v>
      </c>
      <c r="B27" s="345" t="s">
        <v>46</v>
      </c>
      <c r="C27" s="346"/>
      <c r="D27" s="346"/>
      <c r="E27" s="346"/>
      <c r="F27" s="346"/>
      <c r="G27" s="346"/>
      <c r="H27" s="346"/>
      <c r="I27" s="319" t="s">
        <v>47</v>
      </c>
      <c r="J27" s="309">
        <v>599532676</v>
      </c>
      <c r="K27" s="7">
        <f t="shared" si="0"/>
        <v>599532676</v>
      </c>
      <c r="L27" s="7"/>
    </row>
    <row r="28" spans="1:12" x14ac:dyDescent="0.25">
      <c r="A28" s="314">
        <v>21</v>
      </c>
      <c r="B28" s="359" t="s">
        <v>48</v>
      </c>
      <c r="C28" s="360"/>
      <c r="D28" s="360"/>
      <c r="E28" s="360"/>
      <c r="F28" s="360"/>
      <c r="G28" s="360"/>
      <c r="H28" s="360"/>
      <c r="I28" s="320" t="s">
        <v>49</v>
      </c>
      <c r="J28" s="309">
        <v>295336927</v>
      </c>
      <c r="K28" s="7">
        <f t="shared" si="0"/>
        <v>290811727</v>
      </c>
      <c r="L28" s="7">
        <v>4525200</v>
      </c>
    </row>
    <row r="29" spans="1:12" x14ac:dyDescent="0.25">
      <c r="A29" s="314">
        <v>22</v>
      </c>
      <c r="B29" s="345" t="s">
        <v>50</v>
      </c>
      <c r="C29" s="346"/>
      <c r="D29" s="346"/>
      <c r="E29" s="346"/>
      <c r="F29" s="346"/>
      <c r="G29" s="346"/>
      <c r="H29" s="346"/>
      <c r="I29" s="319" t="s">
        <v>51</v>
      </c>
      <c r="J29" s="306">
        <f>SUM(J27:J28)</f>
        <v>894869603</v>
      </c>
      <c r="K29" s="7">
        <f t="shared" si="0"/>
        <v>890344403</v>
      </c>
      <c r="L29" s="7">
        <v>4525200</v>
      </c>
    </row>
    <row r="30" spans="1:12" x14ac:dyDescent="0.25">
      <c r="A30" s="314">
        <v>23</v>
      </c>
      <c r="B30" s="359" t="s">
        <v>52</v>
      </c>
      <c r="C30" s="360"/>
      <c r="D30" s="360"/>
      <c r="E30" s="360"/>
      <c r="F30" s="360"/>
      <c r="G30" s="360"/>
      <c r="H30" s="360"/>
      <c r="I30" s="320" t="s">
        <v>53</v>
      </c>
      <c r="J30" s="309"/>
      <c r="K30" s="7">
        <f t="shared" si="0"/>
        <v>0</v>
      </c>
      <c r="L30" s="7"/>
    </row>
    <row r="31" spans="1:12" x14ac:dyDescent="0.25">
      <c r="A31" s="314">
        <v>24</v>
      </c>
      <c r="B31" s="359" t="s">
        <v>54</v>
      </c>
      <c r="C31" s="360"/>
      <c r="D31" s="360"/>
      <c r="E31" s="360"/>
      <c r="F31" s="360"/>
      <c r="G31" s="360"/>
      <c r="H31" s="360"/>
      <c r="I31" s="320" t="s">
        <v>55</v>
      </c>
      <c r="J31" s="309"/>
      <c r="K31" s="7">
        <f t="shared" si="0"/>
        <v>0</v>
      </c>
      <c r="L31" s="7"/>
    </row>
    <row r="32" spans="1:12" x14ac:dyDescent="0.25">
      <c r="A32" s="314">
        <v>25</v>
      </c>
      <c r="B32" s="345" t="s">
        <v>56</v>
      </c>
      <c r="C32" s="346"/>
      <c r="D32" s="346"/>
      <c r="E32" s="346"/>
      <c r="F32" s="346"/>
      <c r="G32" s="346"/>
      <c r="H32" s="346"/>
      <c r="I32" s="319" t="s">
        <v>57</v>
      </c>
      <c r="J32" s="309">
        <v>389682485</v>
      </c>
      <c r="K32" s="7">
        <f t="shared" si="0"/>
        <v>389682485</v>
      </c>
      <c r="L32" s="7"/>
    </row>
    <row r="33" spans="1:12" x14ac:dyDescent="0.25">
      <c r="A33" s="312">
        <v>26</v>
      </c>
      <c r="B33" s="345" t="s">
        <v>58</v>
      </c>
      <c r="C33" s="346"/>
      <c r="D33" s="346"/>
      <c r="E33" s="346"/>
      <c r="F33" s="346"/>
      <c r="G33" s="346"/>
      <c r="H33" s="346"/>
      <c r="I33" s="319" t="s">
        <v>59</v>
      </c>
      <c r="J33" s="306">
        <v>69357626</v>
      </c>
      <c r="K33" s="7">
        <f t="shared" si="0"/>
        <v>69357626</v>
      </c>
      <c r="L33" s="7"/>
    </row>
    <row r="34" spans="1:12" x14ac:dyDescent="0.25">
      <c r="A34" s="314">
        <v>27</v>
      </c>
      <c r="B34" s="347" t="s">
        <v>60</v>
      </c>
      <c r="C34" s="348"/>
      <c r="D34" s="348"/>
      <c r="E34" s="348"/>
      <c r="F34" s="348"/>
      <c r="G34" s="348"/>
      <c r="H34" s="348"/>
      <c r="I34" s="319" t="s">
        <v>61</v>
      </c>
      <c r="J34" s="306">
        <v>136377154</v>
      </c>
      <c r="K34" s="7">
        <f t="shared" si="0"/>
        <v>136377154</v>
      </c>
      <c r="L34" s="7"/>
    </row>
    <row r="35" spans="1:12" x14ac:dyDescent="0.25">
      <c r="A35" s="314">
        <v>28</v>
      </c>
      <c r="B35" s="345" t="s">
        <v>62</v>
      </c>
      <c r="C35" s="346"/>
      <c r="D35" s="346"/>
      <c r="E35" s="346"/>
      <c r="F35" s="346"/>
      <c r="G35" s="346"/>
      <c r="H35" s="346"/>
      <c r="I35" s="319" t="s">
        <v>63</v>
      </c>
      <c r="J35" s="306">
        <v>236220</v>
      </c>
      <c r="K35" s="7">
        <f t="shared" si="0"/>
        <v>236220</v>
      </c>
      <c r="L35" s="7"/>
    </row>
    <row r="36" spans="1:12" x14ac:dyDescent="0.25">
      <c r="A36" s="314">
        <v>29</v>
      </c>
      <c r="B36" s="349" t="s">
        <v>64</v>
      </c>
      <c r="C36" s="350"/>
      <c r="D36" s="350"/>
      <c r="E36" s="350"/>
      <c r="F36" s="350"/>
      <c r="G36" s="350"/>
      <c r="H36" s="350"/>
      <c r="I36" s="320" t="s">
        <v>65</v>
      </c>
      <c r="J36" s="309"/>
      <c r="K36" s="7">
        <f t="shared" si="0"/>
        <v>0</v>
      </c>
      <c r="L36" s="4"/>
    </row>
    <row r="37" spans="1:12" x14ac:dyDescent="0.25">
      <c r="A37" s="314">
        <v>30</v>
      </c>
      <c r="B37" s="345" t="s">
        <v>66</v>
      </c>
      <c r="C37" s="346"/>
      <c r="D37" s="346"/>
      <c r="E37" s="346"/>
      <c r="F37" s="346"/>
      <c r="G37" s="346"/>
      <c r="H37" s="346"/>
      <c r="I37" s="319" t="s">
        <v>67</v>
      </c>
      <c r="J37" s="309"/>
      <c r="K37" s="7">
        <f t="shared" si="0"/>
        <v>0</v>
      </c>
      <c r="L37" s="4"/>
    </row>
    <row r="38" spans="1:12" x14ac:dyDescent="0.25">
      <c r="A38" s="312">
        <v>31</v>
      </c>
      <c r="B38" s="349" t="s">
        <v>68</v>
      </c>
      <c r="C38" s="350"/>
      <c r="D38" s="350"/>
      <c r="E38" s="350"/>
      <c r="F38" s="350"/>
      <c r="G38" s="350"/>
      <c r="H38" s="350"/>
      <c r="I38" s="320" t="s">
        <v>69</v>
      </c>
      <c r="J38" s="309"/>
      <c r="K38" s="7">
        <f t="shared" si="0"/>
        <v>0</v>
      </c>
      <c r="L38" s="4"/>
    </row>
    <row r="39" spans="1:12" x14ac:dyDescent="0.25">
      <c r="A39" s="312">
        <v>32</v>
      </c>
      <c r="B39" s="345" t="s">
        <v>70</v>
      </c>
      <c r="C39" s="346"/>
      <c r="D39" s="346"/>
      <c r="E39" s="346"/>
      <c r="F39" s="346"/>
      <c r="G39" s="346"/>
      <c r="H39" s="346"/>
      <c r="I39" s="319" t="s">
        <v>71</v>
      </c>
      <c r="J39" s="309">
        <v>452011</v>
      </c>
      <c r="K39" s="7">
        <f t="shared" si="0"/>
        <v>452011</v>
      </c>
      <c r="L39" s="4"/>
    </row>
    <row r="40" spans="1:12" x14ac:dyDescent="0.25">
      <c r="A40" s="312">
        <v>33</v>
      </c>
      <c r="B40" s="347" t="s">
        <v>72</v>
      </c>
      <c r="C40" s="348"/>
      <c r="D40" s="348"/>
      <c r="E40" s="348"/>
      <c r="F40" s="348"/>
      <c r="G40" s="348"/>
      <c r="H40" s="348"/>
      <c r="I40" s="319" t="s">
        <v>73</v>
      </c>
      <c r="J40" s="306">
        <f>SUM(J29+J32+J33+J34+J35+J37+J39+L41)</f>
        <v>1490975099</v>
      </c>
      <c r="K40" s="7">
        <f t="shared" si="0"/>
        <v>1486449899</v>
      </c>
      <c r="L40" s="306">
        <f t="shared" ref="L40" si="1">SUM(L29+L32+L33+L34+L35+L37+N41)</f>
        <v>4525200</v>
      </c>
    </row>
    <row r="41" spans="1:12" ht="15.75" x14ac:dyDescent="0.25">
      <c r="A41" s="312">
        <v>34</v>
      </c>
      <c r="B41" s="351" t="s">
        <v>74</v>
      </c>
      <c r="C41" s="352"/>
      <c r="D41" s="352"/>
      <c r="E41" s="352"/>
      <c r="F41" s="352"/>
      <c r="G41" s="352"/>
      <c r="H41" s="352"/>
      <c r="I41" s="321"/>
      <c r="J41" s="11"/>
      <c r="K41" s="7">
        <f t="shared" si="0"/>
        <v>0</v>
      </c>
      <c r="L41" s="4"/>
    </row>
    <row r="42" spans="1:12" x14ac:dyDescent="0.25">
      <c r="A42" s="314">
        <v>35</v>
      </c>
      <c r="B42" s="343" t="s">
        <v>75</v>
      </c>
      <c r="C42" s="344"/>
      <c r="D42" s="344"/>
      <c r="E42" s="344"/>
      <c r="F42" s="344"/>
      <c r="G42" s="344"/>
      <c r="H42" s="344"/>
      <c r="I42" s="322" t="s">
        <v>76</v>
      </c>
      <c r="J42" s="323"/>
      <c r="K42" s="7">
        <f t="shared" si="0"/>
        <v>0</v>
      </c>
      <c r="L42" s="4"/>
    </row>
    <row r="43" spans="1:12" x14ac:dyDescent="0.25">
      <c r="A43" s="312">
        <v>36</v>
      </c>
      <c r="B43" s="330" t="s">
        <v>77</v>
      </c>
      <c r="C43" s="331"/>
      <c r="D43" s="331"/>
      <c r="E43" s="331"/>
      <c r="F43" s="331"/>
      <c r="G43" s="331"/>
      <c r="H43" s="331"/>
      <c r="I43" s="322" t="s">
        <v>78</v>
      </c>
      <c r="J43" s="323"/>
      <c r="K43" s="7">
        <f t="shared" si="0"/>
        <v>0</v>
      </c>
      <c r="L43" s="4"/>
    </row>
    <row r="44" spans="1:12" x14ac:dyDescent="0.25">
      <c r="A44" s="314">
        <v>37</v>
      </c>
      <c r="B44" s="343" t="s">
        <v>79</v>
      </c>
      <c r="C44" s="344"/>
      <c r="D44" s="344"/>
      <c r="E44" s="344"/>
      <c r="F44" s="344"/>
      <c r="G44" s="344"/>
      <c r="H44" s="344"/>
      <c r="I44" s="322" t="s">
        <v>80</v>
      </c>
      <c r="J44" s="323"/>
      <c r="K44" s="7">
        <f t="shared" si="0"/>
        <v>0</v>
      </c>
      <c r="L44" s="4"/>
    </row>
    <row r="45" spans="1:12" x14ac:dyDescent="0.25">
      <c r="A45" s="312">
        <v>38</v>
      </c>
      <c r="B45" s="332" t="s">
        <v>81</v>
      </c>
      <c r="C45" s="333"/>
      <c r="D45" s="333"/>
      <c r="E45" s="333"/>
      <c r="F45" s="333"/>
      <c r="G45" s="333"/>
      <c r="H45" s="333"/>
      <c r="I45" s="324" t="s">
        <v>82</v>
      </c>
      <c r="J45" s="323"/>
      <c r="K45" s="7">
        <f t="shared" si="0"/>
        <v>0</v>
      </c>
      <c r="L45" s="4"/>
    </row>
    <row r="46" spans="1:12" x14ac:dyDescent="0.25">
      <c r="A46" s="312">
        <v>39</v>
      </c>
      <c r="B46" s="334" t="s">
        <v>83</v>
      </c>
      <c r="C46" s="335"/>
      <c r="D46" s="335"/>
      <c r="E46" s="335"/>
      <c r="F46" s="335"/>
      <c r="G46" s="335"/>
      <c r="H46" s="335"/>
      <c r="I46" s="324" t="s">
        <v>84</v>
      </c>
      <c r="J46" s="323"/>
      <c r="K46" s="7">
        <f t="shared" si="0"/>
        <v>0</v>
      </c>
      <c r="L46" s="4"/>
    </row>
    <row r="47" spans="1:12" ht="15.75" customHeight="1" x14ac:dyDescent="0.25">
      <c r="A47" s="325">
        <v>40</v>
      </c>
      <c r="B47" s="339" t="s">
        <v>85</v>
      </c>
      <c r="C47" s="340"/>
      <c r="D47" s="340"/>
      <c r="E47" s="340"/>
      <c r="F47" s="340"/>
      <c r="G47" s="340"/>
      <c r="H47" s="340"/>
      <c r="I47" s="322" t="s">
        <v>86</v>
      </c>
      <c r="J47" s="292">
        <v>258807008</v>
      </c>
      <c r="K47" s="7">
        <f t="shared" si="0"/>
        <v>258807008</v>
      </c>
      <c r="L47" s="4"/>
    </row>
    <row r="48" spans="1:12" x14ac:dyDescent="0.25">
      <c r="A48" s="326">
        <v>41</v>
      </c>
      <c r="B48" s="339" t="s">
        <v>87</v>
      </c>
      <c r="C48" s="340"/>
      <c r="D48" s="340"/>
      <c r="E48" s="340"/>
      <c r="F48" s="340"/>
      <c r="G48" s="340"/>
      <c r="H48" s="340"/>
      <c r="I48" s="322" t="s">
        <v>88</v>
      </c>
      <c r="J48" s="292"/>
      <c r="K48" s="7">
        <f t="shared" si="0"/>
        <v>0</v>
      </c>
      <c r="L48" s="4"/>
    </row>
    <row r="49" spans="1:12" x14ac:dyDescent="0.25">
      <c r="A49" s="326">
        <v>42</v>
      </c>
      <c r="B49" s="341" t="s">
        <v>89</v>
      </c>
      <c r="C49" s="342"/>
      <c r="D49" s="342"/>
      <c r="E49" s="342"/>
      <c r="F49" s="342"/>
      <c r="G49" s="342"/>
      <c r="H49" s="342"/>
      <c r="I49" s="324" t="s">
        <v>90</v>
      </c>
      <c r="J49" s="292">
        <f>SUM(J47:J48)</f>
        <v>258807008</v>
      </c>
      <c r="K49" s="7">
        <f t="shared" si="0"/>
        <v>258807008</v>
      </c>
      <c r="L49" s="4"/>
    </row>
    <row r="50" spans="1:12" x14ac:dyDescent="0.25">
      <c r="A50" s="326">
        <v>43</v>
      </c>
      <c r="B50" s="343" t="s">
        <v>91</v>
      </c>
      <c r="C50" s="344"/>
      <c r="D50" s="344"/>
      <c r="E50" s="344"/>
      <c r="F50" s="344"/>
      <c r="G50" s="344"/>
      <c r="H50" s="344"/>
      <c r="I50" s="322" t="s">
        <v>92</v>
      </c>
      <c r="J50" s="9"/>
      <c r="K50" s="7">
        <f t="shared" si="0"/>
        <v>0</v>
      </c>
      <c r="L50" s="4"/>
    </row>
    <row r="51" spans="1:12" x14ac:dyDescent="0.25">
      <c r="A51" s="327">
        <v>44</v>
      </c>
      <c r="B51" s="330" t="s">
        <v>93</v>
      </c>
      <c r="C51" s="331"/>
      <c r="D51" s="331"/>
      <c r="E51" s="331"/>
      <c r="F51" s="331"/>
      <c r="G51" s="331"/>
      <c r="H51" s="331"/>
      <c r="I51" s="322" t="s">
        <v>94</v>
      </c>
      <c r="J51" s="328"/>
      <c r="K51" s="7">
        <f t="shared" si="0"/>
        <v>0</v>
      </c>
      <c r="L51" s="4"/>
    </row>
    <row r="52" spans="1:12" x14ac:dyDescent="0.25">
      <c r="A52" s="327">
        <v>45</v>
      </c>
      <c r="B52" s="332" t="s">
        <v>95</v>
      </c>
      <c r="C52" s="333"/>
      <c r="D52" s="333"/>
      <c r="E52" s="333"/>
      <c r="F52" s="333"/>
      <c r="G52" s="333"/>
      <c r="H52" s="333"/>
      <c r="I52" s="324" t="s">
        <v>96</v>
      </c>
      <c r="J52" s="329">
        <f>SUM(J50:J51)</f>
        <v>0</v>
      </c>
      <c r="K52" s="7">
        <f t="shared" si="0"/>
        <v>0</v>
      </c>
      <c r="L52" s="4"/>
    </row>
    <row r="53" spans="1:12" x14ac:dyDescent="0.25">
      <c r="A53" s="326">
        <v>46</v>
      </c>
      <c r="B53" s="334" t="s">
        <v>97</v>
      </c>
      <c r="C53" s="335"/>
      <c r="D53" s="335"/>
      <c r="E53" s="335"/>
      <c r="F53" s="335"/>
      <c r="G53" s="335"/>
      <c r="H53" s="335"/>
      <c r="I53" s="324" t="s">
        <v>98</v>
      </c>
      <c r="J53" s="329">
        <f>SUM(J45+J46+J49+J52)</f>
        <v>258807008</v>
      </c>
      <c r="K53" s="7">
        <f t="shared" si="0"/>
        <v>258807008</v>
      </c>
      <c r="L53" s="4"/>
    </row>
    <row r="54" spans="1:12" x14ac:dyDescent="0.25">
      <c r="A54" s="326">
        <v>47</v>
      </c>
      <c r="B54" s="336" t="s">
        <v>99</v>
      </c>
      <c r="C54" s="337"/>
      <c r="D54" s="337"/>
      <c r="E54" s="337"/>
      <c r="F54" s="337"/>
      <c r="G54" s="337"/>
      <c r="H54" s="338"/>
      <c r="I54" s="12"/>
      <c r="J54" s="13">
        <f>SUM(J40+J53)</f>
        <v>1749782107</v>
      </c>
      <c r="K54" s="7">
        <f t="shared" si="0"/>
        <v>1745256907</v>
      </c>
      <c r="L54" s="13">
        <f>SUM(L40+L53)</f>
        <v>4525200</v>
      </c>
    </row>
  </sheetData>
  <mergeCells count="52">
    <mergeCell ref="B8:H8"/>
    <mergeCell ref="A1:J1"/>
    <mergeCell ref="A3:J3"/>
    <mergeCell ref="H5:L5"/>
    <mergeCell ref="B6:H6"/>
    <mergeCell ref="A7:I7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32:H32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51:H51"/>
    <mergeCell ref="B52:H52"/>
    <mergeCell ref="B53:H53"/>
    <mergeCell ref="B54:H54"/>
    <mergeCell ref="B45:H45"/>
    <mergeCell ref="B46:H46"/>
    <mergeCell ref="B47:H47"/>
    <mergeCell ref="B48:H48"/>
    <mergeCell ref="B49:H49"/>
    <mergeCell ref="B50:H50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"/>
  <sheetViews>
    <sheetView workbookViewId="0">
      <selection activeCell="C6" sqref="C6"/>
    </sheetView>
  </sheetViews>
  <sheetFormatPr defaultRowHeight="15" x14ac:dyDescent="0.25"/>
  <cols>
    <col min="1" max="1" width="4.85546875" style="138" customWidth="1"/>
    <col min="2" max="2" width="58.85546875" style="138" customWidth="1"/>
    <col min="3" max="3" width="16.7109375" style="138" customWidth="1"/>
    <col min="4" max="16384" width="9.140625" style="138"/>
  </cols>
  <sheetData>
    <row r="1" spans="1:4" ht="48.75" customHeight="1" x14ac:dyDescent="0.25">
      <c r="A1" s="511" t="s">
        <v>224</v>
      </c>
      <c r="B1" s="511"/>
      <c r="C1" s="511"/>
    </row>
    <row r="2" spans="1:4" ht="15.75" thickBot="1" x14ac:dyDescent="0.3">
      <c r="A2" s="139"/>
      <c r="B2" s="139" t="s">
        <v>233</v>
      </c>
      <c r="C2" s="141" t="s">
        <v>102</v>
      </c>
      <c r="D2" s="140"/>
    </row>
    <row r="3" spans="1:4" ht="21.75" thickBot="1" x14ac:dyDescent="0.3">
      <c r="A3" s="142" t="s">
        <v>221</v>
      </c>
      <c r="B3" s="143" t="s">
        <v>225</v>
      </c>
      <c r="C3" s="144" t="s">
        <v>318</v>
      </c>
    </row>
    <row r="4" spans="1:4" ht="15.75" thickBot="1" x14ac:dyDescent="0.3">
      <c r="A4" s="145" t="s">
        <v>1</v>
      </c>
      <c r="B4" s="146" t="s">
        <v>2</v>
      </c>
      <c r="C4" s="147" t="s">
        <v>3</v>
      </c>
    </row>
    <row r="5" spans="1:4" x14ac:dyDescent="0.25">
      <c r="A5" s="148" t="s">
        <v>110</v>
      </c>
      <c r="B5" s="149" t="s">
        <v>226</v>
      </c>
      <c r="C5" s="150">
        <v>68396626</v>
      </c>
    </row>
    <row r="6" spans="1:4" ht="24.75" x14ac:dyDescent="0.25">
      <c r="A6" s="151" t="s">
        <v>112</v>
      </c>
      <c r="B6" s="152" t="s">
        <v>227</v>
      </c>
      <c r="C6" s="153">
        <v>0</v>
      </c>
    </row>
    <row r="7" spans="1:4" x14ac:dyDescent="0.25">
      <c r="A7" s="151" t="s">
        <v>107</v>
      </c>
      <c r="B7" s="122" t="s">
        <v>228</v>
      </c>
      <c r="C7" s="153"/>
    </row>
    <row r="8" spans="1:4" ht="24.75" x14ac:dyDescent="0.25">
      <c r="A8" s="151" t="s">
        <v>108</v>
      </c>
      <c r="B8" s="122" t="s">
        <v>229</v>
      </c>
      <c r="C8" s="153"/>
    </row>
    <row r="9" spans="1:4" x14ac:dyDescent="0.25">
      <c r="A9" s="154" t="s">
        <v>109</v>
      </c>
      <c r="B9" s="122" t="s">
        <v>230</v>
      </c>
      <c r="C9" s="155">
        <v>961000</v>
      </c>
    </row>
    <row r="10" spans="1:4" ht="15.75" thickBot="1" x14ac:dyDescent="0.3">
      <c r="A10" s="151" t="s">
        <v>223</v>
      </c>
      <c r="B10" s="156" t="s">
        <v>231</v>
      </c>
      <c r="C10" s="153"/>
    </row>
    <row r="11" spans="1:4" ht="15.75" thickBot="1" x14ac:dyDescent="0.3">
      <c r="A11" s="512" t="s">
        <v>232</v>
      </c>
      <c r="B11" s="513"/>
      <c r="C11" s="157">
        <f>SUM(C5:C10)</f>
        <v>69357626</v>
      </c>
    </row>
    <row r="12" spans="1:4" x14ac:dyDescent="0.25">
      <c r="A12" s="514"/>
      <c r="B12" s="514"/>
      <c r="C12" s="514"/>
    </row>
  </sheetData>
  <mergeCells count="3">
    <mergeCell ref="A1:C1"/>
    <mergeCell ref="A11:B11"/>
    <mergeCell ref="A12:C12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1"/>
  <sheetViews>
    <sheetView topLeftCell="A13" workbookViewId="0">
      <selection activeCell="C6" sqref="C6"/>
    </sheetView>
  </sheetViews>
  <sheetFormatPr defaultRowHeight="15" x14ac:dyDescent="0.25"/>
  <cols>
    <col min="1" max="1" width="41.85546875" customWidth="1"/>
    <col min="2" max="2" width="35.7109375" customWidth="1"/>
    <col min="257" max="257" width="41.85546875" customWidth="1"/>
    <col min="258" max="258" width="35.7109375" customWidth="1"/>
    <col min="513" max="513" width="41.85546875" customWidth="1"/>
    <col min="514" max="514" width="35.7109375" customWidth="1"/>
    <col min="769" max="769" width="41.85546875" customWidth="1"/>
    <col min="770" max="770" width="35.7109375" customWidth="1"/>
    <col min="1025" max="1025" width="41.85546875" customWidth="1"/>
    <col min="1026" max="1026" width="35.7109375" customWidth="1"/>
    <col min="1281" max="1281" width="41.85546875" customWidth="1"/>
    <col min="1282" max="1282" width="35.7109375" customWidth="1"/>
    <col min="1537" max="1537" width="41.85546875" customWidth="1"/>
    <col min="1538" max="1538" width="35.7109375" customWidth="1"/>
    <col min="1793" max="1793" width="41.85546875" customWidth="1"/>
    <col min="1794" max="1794" width="35.7109375" customWidth="1"/>
    <col min="2049" max="2049" width="41.85546875" customWidth="1"/>
    <col min="2050" max="2050" width="35.7109375" customWidth="1"/>
    <col min="2305" max="2305" width="41.85546875" customWidth="1"/>
    <col min="2306" max="2306" width="35.7109375" customWidth="1"/>
    <col min="2561" max="2561" width="41.85546875" customWidth="1"/>
    <col min="2562" max="2562" width="35.7109375" customWidth="1"/>
    <col min="2817" max="2817" width="41.85546875" customWidth="1"/>
    <col min="2818" max="2818" width="35.7109375" customWidth="1"/>
    <col min="3073" max="3073" width="41.85546875" customWidth="1"/>
    <col min="3074" max="3074" width="35.7109375" customWidth="1"/>
    <col min="3329" max="3329" width="41.85546875" customWidth="1"/>
    <col min="3330" max="3330" width="35.7109375" customWidth="1"/>
    <col min="3585" max="3585" width="41.85546875" customWidth="1"/>
    <col min="3586" max="3586" width="35.7109375" customWidth="1"/>
    <col min="3841" max="3841" width="41.85546875" customWidth="1"/>
    <col min="3842" max="3842" width="35.7109375" customWidth="1"/>
    <col min="4097" max="4097" width="41.85546875" customWidth="1"/>
    <col min="4098" max="4098" width="35.7109375" customWidth="1"/>
    <col min="4353" max="4353" width="41.85546875" customWidth="1"/>
    <col min="4354" max="4354" width="35.7109375" customWidth="1"/>
    <col min="4609" max="4609" width="41.85546875" customWidth="1"/>
    <col min="4610" max="4610" width="35.7109375" customWidth="1"/>
    <col min="4865" max="4865" width="41.85546875" customWidth="1"/>
    <col min="4866" max="4866" width="35.7109375" customWidth="1"/>
    <col min="5121" max="5121" width="41.85546875" customWidth="1"/>
    <col min="5122" max="5122" width="35.7109375" customWidth="1"/>
    <col min="5377" max="5377" width="41.85546875" customWidth="1"/>
    <col min="5378" max="5378" width="35.7109375" customWidth="1"/>
    <col min="5633" max="5633" width="41.85546875" customWidth="1"/>
    <col min="5634" max="5634" width="35.7109375" customWidth="1"/>
    <col min="5889" max="5889" width="41.85546875" customWidth="1"/>
    <col min="5890" max="5890" width="35.7109375" customWidth="1"/>
    <col min="6145" max="6145" width="41.85546875" customWidth="1"/>
    <col min="6146" max="6146" width="35.7109375" customWidth="1"/>
    <col min="6401" max="6401" width="41.85546875" customWidth="1"/>
    <col min="6402" max="6402" width="35.7109375" customWidth="1"/>
    <col min="6657" max="6657" width="41.85546875" customWidth="1"/>
    <col min="6658" max="6658" width="35.7109375" customWidth="1"/>
    <col min="6913" max="6913" width="41.85546875" customWidth="1"/>
    <col min="6914" max="6914" width="35.7109375" customWidth="1"/>
    <col min="7169" max="7169" width="41.85546875" customWidth="1"/>
    <col min="7170" max="7170" width="35.7109375" customWidth="1"/>
    <col min="7425" max="7425" width="41.85546875" customWidth="1"/>
    <col min="7426" max="7426" width="35.7109375" customWidth="1"/>
    <col min="7681" max="7681" width="41.85546875" customWidth="1"/>
    <col min="7682" max="7682" width="35.7109375" customWidth="1"/>
    <col min="7937" max="7937" width="41.85546875" customWidth="1"/>
    <col min="7938" max="7938" width="35.7109375" customWidth="1"/>
    <col min="8193" max="8193" width="41.85546875" customWidth="1"/>
    <col min="8194" max="8194" width="35.7109375" customWidth="1"/>
    <col min="8449" max="8449" width="41.85546875" customWidth="1"/>
    <col min="8450" max="8450" width="35.7109375" customWidth="1"/>
    <col min="8705" max="8705" width="41.85546875" customWidth="1"/>
    <col min="8706" max="8706" width="35.7109375" customWidth="1"/>
    <col min="8961" max="8961" width="41.85546875" customWidth="1"/>
    <col min="8962" max="8962" width="35.7109375" customWidth="1"/>
    <col min="9217" max="9217" width="41.85546875" customWidth="1"/>
    <col min="9218" max="9218" width="35.7109375" customWidth="1"/>
    <col min="9473" max="9473" width="41.85546875" customWidth="1"/>
    <col min="9474" max="9474" width="35.7109375" customWidth="1"/>
    <col min="9729" max="9729" width="41.85546875" customWidth="1"/>
    <col min="9730" max="9730" width="35.7109375" customWidth="1"/>
    <col min="9985" max="9985" width="41.85546875" customWidth="1"/>
    <col min="9986" max="9986" width="35.7109375" customWidth="1"/>
    <col min="10241" max="10241" width="41.85546875" customWidth="1"/>
    <col min="10242" max="10242" width="35.7109375" customWidth="1"/>
    <col min="10497" max="10497" width="41.85546875" customWidth="1"/>
    <col min="10498" max="10498" width="35.7109375" customWidth="1"/>
    <col min="10753" max="10753" width="41.85546875" customWidth="1"/>
    <col min="10754" max="10754" width="35.7109375" customWidth="1"/>
    <col min="11009" max="11009" width="41.85546875" customWidth="1"/>
    <col min="11010" max="11010" width="35.7109375" customWidth="1"/>
    <col min="11265" max="11265" width="41.85546875" customWidth="1"/>
    <col min="11266" max="11266" width="35.7109375" customWidth="1"/>
    <col min="11521" max="11521" width="41.85546875" customWidth="1"/>
    <col min="11522" max="11522" width="35.7109375" customWidth="1"/>
    <col min="11777" max="11777" width="41.85546875" customWidth="1"/>
    <col min="11778" max="11778" width="35.7109375" customWidth="1"/>
    <col min="12033" max="12033" width="41.85546875" customWidth="1"/>
    <col min="12034" max="12034" width="35.7109375" customWidth="1"/>
    <col min="12289" max="12289" width="41.85546875" customWidth="1"/>
    <col min="12290" max="12290" width="35.7109375" customWidth="1"/>
    <col min="12545" max="12545" width="41.85546875" customWidth="1"/>
    <col min="12546" max="12546" width="35.7109375" customWidth="1"/>
    <col min="12801" max="12801" width="41.85546875" customWidth="1"/>
    <col min="12802" max="12802" width="35.7109375" customWidth="1"/>
    <col min="13057" max="13057" width="41.85546875" customWidth="1"/>
    <col min="13058" max="13058" width="35.7109375" customWidth="1"/>
    <col min="13313" max="13313" width="41.85546875" customWidth="1"/>
    <col min="13314" max="13314" width="35.7109375" customWidth="1"/>
    <col min="13569" max="13569" width="41.85546875" customWidth="1"/>
    <col min="13570" max="13570" width="35.7109375" customWidth="1"/>
    <col min="13825" max="13825" width="41.85546875" customWidth="1"/>
    <col min="13826" max="13826" width="35.7109375" customWidth="1"/>
    <col min="14081" max="14081" width="41.85546875" customWidth="1"/>
    <col min="14082" max="14082" width="35.7109375" customWidth="1"/>
    <col min="14337" max="14337" width="41.85546875" customWidth="1"/>
    <col min="14338" max="14338" width="35.7109375" customWidth="1"/>
    <col min="14593" max="14593" width="41.85546875" customWidth="1"/>
    <col min="14594" max="14594" width="35.7109375" customWidth="1"/>
    <col min="14849" max="14849" width="41.85546875" customWidth="1"/>
    <col min="14850" max="14850" width="35.7109375" customWidth="1"/>
    <col min="15105" max="15105" width="41.85546875" customWidth="1"/>
    <col min="15106" max="15106" width="35.7109375" customWidth="1"/>
    <col min="15361" max="15361" width="41.85546875" customWidth="1"/>
    <col min="15362" max="15362" width="35.7109375" customWidth="1"/>
    <col min="15617" max="15617" width="41.85546875" customWidth="1"/>
    <col min="15618" max="15618" width="35.7109375" customWidth="1"/>
    <col min="15873" max="15873" width="41.85546875" customWidth="1"/>
    <col min="15874" max="15874" width="35.7109375" customWidth="1"/>
    <col min="16129" max="16129" width="41.85546875" customWidth="1"/>
    <col min="16130" max="16130" width="35.7109375" customWidth="1"/>
  </cols>
  <sheetData>
    <row r="1" spans="1:2" ht="15" customHeight="1" x14ac:dyDescent="0.25">
      <c r="A1" s="616" t="s">
        <v>378</v>
      </c>
      <c r="B1" s="616" t="s">
        <v>357</v>
      </c>
    </row>
    <row r="2" spans="1:2" x14ac:dyDescent="0.25">
      <c r="A2" s="616" t="s">
        <v>358</v>
      </c>
      <c r="B2" s="616">
        <v>3</v>
      </c>
    </row>
    <row r="3" spans="1:2" ht="25.5" x14ac:dyDescent="0.25">
      <c r="A3" s="617" t="s">
        <v>359</v>
      </c>
      <c r="B3" s="618">
        <v>2</v>
      </c>
    </row>
    <row r="4" spans="1:2" x14ac:dyDescent="0.25">
      <c r="A4" s="617" t="s">
        <v>360</v>
      </c>
      <c r="B4" s="618">
        <v>9</v>
      </c>
    </row>
    <row r="5" spans="1:2" x14ac:dyDescent="0.25">
      <c r="A5" s="617" t="s">
        <v>361</v>
      </c>
      <c r="B5" s="618">
        <v>10</v>
      </c>
    </row>
    <row r="6" spans="1:2" ht="51" x14ac:dyDescent="0.25">
      <c r="A6" s="619" t="s">
        <v>362</v>
      </c>
      <c r="B6" s="620">
        <v>21</v>
      </c>
    </row>
    <row r="7" spans="1:2" ht="59.25" customHeight="1" x14ac:dyDescent="0.25">
      <c r="A7" s="617" t="s">
        <v>363</v>
      </c>
      <c r="B7" s="618">
        <v>1</v>
      </c>
    </row>
    <row r="8" spans="1:2" ht="15.75" customHeight="1" x14ac:dyDescent="0.25">
      <c r="A8" s="617" t="s">
        <v>364</v>
      </c>
      <c r="B8" s="618">
        <v>2</v>
      </c>
    </row>
    <row r="9" spans="1:2" x14ac:dyDescent="0.25">
      <c r="A9" s="617" t="s">
        <v>365</v>
      </c>
      <c r="B9" s="618">
        <v>4</v>
      </c>
    </row>
    <row r="10" spans="1:2" ht="104.25" customHeight="1" x14ac:dyDescent="0.25">
      <c r="A10" s="617" t="s">
        <v>366</v>
      </c>
      <c r="B10" s="618">
        <v>7</v>
      </c>
    </row>
    <row r="11" spans="1:2" ht="15.75" customHeight="1" x14ac:dyDescent="0.25">
      <c r="A11" s="619" t="s">
        <v>367</v>
      </c>
      <c r="B11" s="620">
        <v>14</v>
      </c>
    </row>
    <row r="12" spans="1:2" ht="59.25" customHeight="1" x14ac:dyDescent="0.25">
      <c r="A12" s="617" t="s">
        <v>368</v>
      </c>
      <c r="B12" s="618">
        <v>35</v>
      </c>
    </row>
    <row r="13" spans="1:2" ht="15.75" customHeight="1" x14ac:dyDescent="0.25">
      <c r="A13" s="617" t="s">
        <v>369</v>
      </c>
      <c r="B13" s="618">
        <v>174</v>
      </c>
    </row>
    <row r="14" spans="1:2" ht="43.5" customHeight="1" x14ac:dyDescent="0.25">
      <c r="A14" s="619" t="s">
        <v>370</v>
      </c>
      <c r="B14" s="620">
        <v>209</v>
      </c>
    </row>
    <row r="15" spans="1:2" x14ac:dyDescent="0.25">
      <c r="A15" s="617" t="s">
        <v>371</v>
      </c>
      <c r="B15" s="618">
        <v>1</v>
      </c>
    </row>
    <row r="16" spans="1:2" ht="25.5" x14ac:dyDescent="0.25">
      <c r="A16" s="617" t="s">
        <v>372</v>
      </c>
      <c r="B16" s="618">
        <v>5</v>
      </c>
    </row>
    <row r="17" spans="1:2" ht="25.5" x14ac:dyDescent="0.25">
      <c r="A17" s="617" t="s">
        <v>373</v>
      </c>
      <c r="B17" s="618">
        <v>1</v>
      </c>
    </row>
    <row r="18" spans="1:2" ht="25.5" x14ac:dyDescent="0.25">
      <c r="A18" s="619" t="s">
        <v>374</v>
      </c>
      <c r="B18" s="620">
        <v>7</v>
      </c>
    </row>
    <row r="19" spans="1:2" ht="25.5" x14ac:dyDescent="0.25">
      <c r="A19" s="619" t="s">
        <v>375</v>
      </c>
      <c r="B19" s="620">
        <v>251</v>
      </c>
    </row>
    <row r="20" spans="1:2" ht="38.25" x14ac:dyDescent="0.25">
      <c r="A20" s="617" t="s">
        <v>376</v>
      </c>
      <c r="B20" s="618">
        <v>228</v>
      </c>
    </row>
    <row r="21" spans="1:2" ht="25.5" x14ac:dyDescent="0.25">
      <c r="A21" s="617" t="s">
        <v>377</v>
      </c>
      <c r="B21" s="618">
        <v>228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43"/>
  <sheetViews>
    <sheetView topLeftCell="A19" workbookViewId="0">
      <selection activeCell="AG44" sqref="AG44"/>
    </sheetView>
  </sheetViews>
  <sheetFormatPr defaultRowHeight="15" x14ac:dyDescent="0.25"/>
  <cols>
    <col min="1" max="1" width="2.5703125" customWidth="1"/>
    <col min="2" max="2" width="2" customWidth="1"/>
    <col min="4" max="4" width="7.28515625" customWidth="1"/>
    <col min="8" max="8" width="6.42578125" customWidth="1"/>
    <col min="9" max="9" width="3.28515625" hidden="1" customWidth="1"/>
    <col min="10" max="10" width="0.42578125" hidden="1" customWidth="1"/>
    <col min="11" max="11" width="4.28515625" hidden="1" customWidth="1"/>
    <col min="12" max="16" width="9.140625" hidden="1" customWidth="1"/>
    <col min="17" max="17" width="4.28515625" hidden="1" customWidth="1"/>
    <col min="18" max="28" width="9.140625" hidden="1" customWidth="1"/>
    <col min="29" max="29" width="5.85546875" customWidth="1"/>
    <col min="30" max="31" width="9.140625" hidden="1" customWidth="1"/>
    <col min="32" max="32" width="2.85546875" customWidth="1"/>
    <col min="34" max="34" width="7.85546875" customWidth="1"/>
    <col min="35" max="35" width="2.7109375" hidden="1" customWidth="1"/>
    <col min="36" max="36" width="9.140625" hidden="1" customWidth="1"/>
    <col min="37" max="37" width="16.140625" customWidth="1"/>
    <col min="38" max="38" width="16.7109375" customWidth="1"/>
    <col min="39" max="39" width="15.85546875" customWidth="1"/>
    <col min="40" max="40" width="13.28515625" customWidth="1"/>
    <col min="257" max="257" width="2.5703125" customWidth="1"/>
    <col min="258" max="258" width="2" customWidth="1"/>
    <col min="260" max="260" width="7.28515625" customWidth="1"/>
    <col min="264" max="264" width="6.42578125" customWidth="1"/>
    <col min="265" max="284" width="0" hidden="1" customWidth="1"/>
    <col min="285" max="285" width="5.85546875" customWidth="1"/>
    <col min="286" max="287" width="0" hidden="1" customWidth="1"/>
    <col min="288" max="288" width="2.85546875" customWidth="1"/>
    <col min="290" max="290" width="7.85546875" customWidth="1"/>
    <col min="291" max="292" width="0" hidden="1" customWidth="1"/>
    <col min="293" max="293" width="16.140625" customWidth="1"/>
    <col min="294" max="294" width="16.7109375" customWidth="1"/>
    <col min="295" max="295" width="15.85546875" customWidth="1"/>
    <col min="296" max="296" width="13.28515625" customWidth="1"/>
    <col min="513" max="513" width="2.5703125" customWidth="1"/>
    <col min="514" max="514" width="2" customWidth="1"/>
    <col min="516" max="516" width="7.28515625" customWidth="1"/>
    <col min="520" max="520" width="6.42578125" customWidth="1"/>
    <col min="521" max="540" width="0" hidden="1" customWidth="1"/>
    <col min="541" max="541" width="5.85546875" customWidth="1"/>
    <col min="542" max="543" width="0" hidden="1" customWidth="1"/>
    <col min="544" max="544" width="2.85546875" customWidth="1"/>
    <col min="546" max="546" width="7.85546875" customWidth="1"/>
    <col min="547" max="548" width="0" hidden="1" customWidth="1"/>
    <col min="549" max="549" width="16.140625" customWidth="1"/>
    <col min="550" max="550" width="16.7109375" customWidth="1"/>
    <col min="551" max="551" width="15.85546875" customWidth="1"/>
    <col min="552" max="552" width="13.28515625" customWidth="1"/>
    <col min="769" max="769" width="2.5703125" customWidth="1"/>
    <col min="770" max="770" width="2" customWidth="1"/>
    <col min="772" max="772" width="7.28515625" customWidth="1"/>
    <col min="776" max="776" width="6.42578125" customWidth="1"/>
    <col min="777" max="796" width="0" hidden="1" customWidth="1"/>
    <col min="797" max="797" width="5.85546875" customWidth="1"/>
    <col min="798" max="799" width="0" hidden="1" customWidth="1"/>
    <col min="800" max="800" width="2.85546875" customWidth="1"/>
    <col min="802" max="802" width="7.85546875" customWidth="1"/>
    <col min="803" max="804" width="0" hidden="1" customWidth="1"/>
    <col min="805" max="805" width="16.140625" customWidth="1"/>
    <col min="806" max="806" width="16.7109375" customWidth="1"/>
    <col min="807" max="807" width="15.85546875" customWidth="1"/>
    <col min="808" max="808" width="13.28515625" customWidth="1"/>
    <col min="1025" max="1025" width="2.5703125" customWidth="1"/>
    <col min="1026" max="1026" width="2" customWidth="1"/>
    <col min="1028" max="1028" width="7.28515625" customWidth="1"/>
    <col min="1032" max="1032" width="6.42578125" customWidth="1"/>
    <col min="1033" max="1052" width="0" hidden="1" customWidth="1"/>
    <col min="1053" max="1053" width="5.85546875" customWidth="1"/>
    <col min="1054" max="1055" width="0" hidden="1" customWidth="1"/>
    <col min="1056" max="1056" width="2.85546875" customWidth="1"/>
    <col min="1058" max="1058" width="7.85546875" customWidth="1"/>
    <col min="1059" max="1060" width="0" hidden="1" customWidth="1"/>
    <col min="1061" max="1061" width="16.140625" customWidth="1"/>
    <col min="1062" max="1062" width="16.7109375" customWidth="1"/>
    <col min="1063" max="1063" width="15.85546875" customWidth="1"/>
    <col min="1064" max="1064" width="13.28515625" customWidth="1"/>
    <col min="1281" max="1281" width="2.5703125" customWidth="1"/>
    <col min="1282" max="1282" width="2" customWidth="1"/>
    <col min="1284" max="1284" width="7.28515625" customWidth="1"/>
    <col min="1288" max="1288" width="6.42578125" customWidth="1"/>
    <col min="1289" max="1308" width="0" hidden="1" customWidth="1"/>
    <col min="1309" max="1309" width="5.85546875" customWidth="1"/>
    <col min="1310" max="1311" width="0" hidden="1" customWidth="1"/>
    <col min="1312" max="1312" width="2.85546875" customWidth="1"/>
    <col min="1314" max="1314" width="7.85546875" customWidth="1"/>
    <col min="1315" max="1316" width="0" hidden="1" customWidth="1"/>
    <col min="1317" max="1317" width="16.140625" customWidth="1"/>
    <col min="1318" max="1318" width="16.7109375" customWidth="1"/>
    <col min="1319" max="1319" width="15.85546875" customWidth="1"/>
    <col min="1320" max="1320" width="13.28515625" customWidth="1"/>
    <col min="1537" max="1537" width="2.5703125" customWidth="1"/>
    <col min="1538" max="1538" width="2" customWidth="1"/>
    <col min="1540" max="1540" width="7.28515625" customWidth="1"/>
    <col min="1544" max="1544" width="6.42578125" customWidth="1"/>
    <col min="1545" max="1564" width="0" hidden="1" customWidth="1"/>
    <col min="1565" max="1565" width="5.85546875" customWidth="1"/>
    <col min="1566" max="1567" width="0" hidden="1" customWidth="1"/>
    <col min="1568" max="1568" width="2.85546875" customWidth="1"/>
    <col min="1570" max="1570" width="7.85546875" customWidth="1"/>
    <col min="1571" max="1572" width="0" hidden="1" customWidth="1"/>
    <col min="1573" max="1573" width="16.140625" customWidth="1"/>
    <col min="1574" max="1574" width="16.7109375" customWidth="1"/>
    <col min="1575" max="1575" width="15.85546875" customWidth="1"/>
    <col min="1576" max="1576" width="13.28515625" customWidth="1"/>
    <col min="1793" max="1793" width="2.5703125" customWidth="1"/>
    <col min="1794" max="1794" width="2" customWidth="1"/>
    <col min="1796" max="1796" width="7.28515625" customWidth="1"/>
    <col min="1800" max="1800" width="6.42578125" customWidth="1"/>
    <col min="1801" max="1820" width="0" hidden="1" customWidth="1"/>
    <col min="1821" max="1821" width="5.85546875" customWidth="1"/>
    <col min="1822" max="1823" width="0" hidden="1" customWidth="1"/>
    <col min="1824" max="1824" width="2.85546875" customWidth="1"/>
    <col min="1826" max="1826" width="7.85546875" customWidth="1"/>
    <col min="1827" max="1828" width="0" hidden="1" customWidth="1"/>
    <col min="1829" max="1829" width="16.140625" customWidth="1"/>
    <col min="1830" max="1830" width="16.7109375" customWidth="1"/>
    <col min="1831" max="1831" width="15.85546875" customWidth="1"/>
    <col min="1832" max="1832" width="13.28515625" customWidth="1"/>
    <col min="2049" max="2049" width="2.5703125" customWidth="1"/>
    <col min="2050" max="2050" width="2" customWidth="1"/>
    <col min="2052" max="2052" width="7.28515625" customWidth="1"/>
    <col min="2056" max="2056" width="6.42578125" customWidth="1"/>
    <col min="2057" max="2076" width="0" hidden="1" customWidth="1"/>
    <col min="2077" max="2077" width="5.85546875" customWidth="1"/>
    <col min="2078" max="2079" width="0" hidden="1" customWidth="1"/>
    <col min="2080" max="2080" width="2.85546875" customWidth="1"/>
    <col min="2082" max="2082" width="7.85546875" customWidth="1"/>
    <col min="2083" max="2084" width="0" hidden="1" customWidth="1"/>
    <col min="2085" max="2085" width="16.140625" customWidth="1"/>
    <col min="2086" max="2086" width="16.7109375" customWidth="1"/>
    <col min="2087" max="2087" width="15.85546875" customWidth="1"/>
    <col min="2088" max="2088" width="13.28515625" customWidth="1"/>
    <col min="2305" max="2305" width="2.5703125" customWidth="1"/>
    <col min="2306" max="2306" width="2" customWidth="1"/>
    <col min="2308" max="2308" width="7.28515625" customWidth="1"/>
    <col min="2312" max="2312" width="6.42578125" customWidth="1"/>
    <col min="2313" max="2332" width="0" hidden="1" customWidth="1"/>
    <col min="2333" max="2333" width="5.85546875" customWidth="1"/>
    <col min="2334" max="2335" width="0" hidden="1" customWidth="1"/>
    <col min="2336" max="2336" width="2.85546875" customWidth="1"/>
    <col min="2338" max="2338" width="7.85546875" customWidth="1"/>
    <col min="2339" max="2340" width="0" hidden="1" customWidth="1"/>
    <col min="2341" max="2341" width="16.140625" customWidth="1"/>
    <col min="2342" max="2342" width="16.7109375" customWidth="1"/>
    <col min="2343" max="2343" width="15.85546875" customWidth="1"/>
    <col min="2344" max="2344" width="13.28515625" customWidth="1"/>
    <col min="2561" max="2561" width="2.5703125" customWidth="1"/>
    <col min="2562" max="2562" width="2" customWidth="1"/>
    <col min="2564" max="2564" width="7.28515625" customWidth="1"/>
    <col min="2568" max="2568" width="6.42578125" customWidth="1"/>
    <col min="2569" max="2588" width="0" hidden="1" customWidth="1"/>
    <col min="2589" max="2589" width="5.85546875" customWidth="1"/>
    <col min="2590" max="2591" width="0" hidden="1" customWidth="1"/>
    <col min="2592" max="2592" width="2.85546875" customWidth="1"/>
    <col min="2594" max="2594" width="7.85546875" customWidth="1"/>
    <col min="2595" max="2596" width="0" hidden="1" customWidth="1"/>
    <col min="2597" max="2597" width="16.140625" customWidth="1"/>
    <col min="2598" max="2598" width="16.7109375" customWidth="1"/>
    <col min="2599" max="2599" width="15.85546875" customWidth="1"/>
    <col min="2600" max="2600" width="13.28515625" customWidth="1"/>
    <col min="2817" max="2817" width="2.5703125" customWidth="1"/>
    <col min="2818" max="2818" width="2" customWidth="1"/>
    <col min="2820" max="2820" width="7.28515625" customWidth="1"/>
    <col min="2824" max="2824" width="6.42578125" customWidth="1"/>
    <col min="2825" max="2844" width="0" hidden="1" customWidth="1"/>
    <col min="2845" max="2845" width="5.85546875" customWidth="1"/>
    <col min="2846" max="2847" width="0" hidden="1" customWidth="1"/>
    <col min="2848" max="2848" width="2.85546875" customWidth="1"/>
    <col min="2850" max="2850" width="7.85546875" customWidth="1"/>
    <col min="2851" max="2852" width="0" hidden="1" customWidth="1"/>
    <col min="2853" max="2853" width="16.140625" customWidth="1"/>
    <col min="2854" max="2854" width="16.7109375" customWidth="1"/>
    <col min="2855" max="2855" width="15.85546875" customWidth="1"/>
    <col min="2856" max="2856" width="13.28515625" customWidth="1"/>
    <col min="3073" max="3073" width="2.5703125" customWidth="1"/>
    <col min="3074" max="3074" width="2" customWidth="1"/>
    <col min="3076" max="3076" width="7.28515625" customWidth="1"/>
    <col min="3080" max="3080" width="6.42578125" customWidth="1"/>
    <col min="3081" max="3100" width="0" hidden="1" customWidth="1"/>
    <col min="3101" max="3101" width="5.85546875" customWidth="1"/>
    <col min="3102" max="3103" width="0" hidden="1" customWidth="1"/>
    <col min="3104" max="3104" width="2.85546875" customWidth="1"/>
    <col min="3106" max="3106" width="7.85546875" customWidth="1"/>
    <col min="3107" max="3108" width="0" hidden="1" customWidth="1"/>
    <col min="3109" max="3109" width="16.140625" customWidth="1"/>
    <col min="3110" max="3110" width="16.7109375" customWidth="1"/>
    <col min="3111" max="3111" width="15.85546875" customWidth="1"/>
    <col min="3112" max="3112" width="13.28515625" customWidth="1"/>
    <col min="3329" max="3329" width="2.5703125" customWidth="1"/>
    <col min="3330" max="3330" width="2" customWidth="1"/>
    <col min="3332" max="3332" width="7.28515625" customWidth="1"/>
    <col min="3336" max="3336" width="6.42578125" customWidth="1"/>
    <col min="3337" max="3356" width="0" hidden="1" customWidth="1"/>
    <col min="3357" max="3357" width="5.85546875" customWidth="1"/>
    <col min="3358" max="3359" width="0" hidden="1" customWidth="1"/>
    <col min="3360" max="3360" width="2.85546875" customWidth="1"/>
    <col min="3362" max="3362" width="7.85546875" customWidth="1"/>
    <col min="3363" max="3364" width="0" hidden="1" customWidth="1"/>
    <col min="3365" max="3365" width="16.140625" customWidth="1"/>
    <col min="3366" max="3366" width="16.7109375" customWidth="1"/>
    <col min="3367" max="3367" width="15.85546875" customWidth="1"/>
    <col min="3368" max="3368" width="13.28515625" customWidth="1"/>
    <col min="3585" max="3585" width="2.5703125" customWidth="1"/>
    <col min="3586" max="3586" width="2" customWidth="1"/>
    <col min="3588" max="3588" width="7.28515625" customWidth="1"/>
    <col min="3592" max="3592" width="6.42578125" customWidth="1"/>
    <col min="3593" max="3612" width="0" hidden="1" customWidth="1"/>
    <col min="3613" max="3613" width="5.85546875" customWidth="1"/>
    <col min="3614" max="3615" width="0" hidden="1" customWidth="1"/>
    <col min="3616" max="3616" width="2.85546875" customWidth="1"/>
    <col min="3618" max="3618" width="7.85546875" customWidth="1"/>
    <col min="3619" max="3620" width="0" hidden="1" customWidth="1"/>
    <col min="3621" max="3621" width="16.140625" customWidth="1"/>
    <col min="3622" max="3622" width="16.7109375" customWidth="1"/>
    <col min="3623" max="3623" width="15.85546875" customWidth="1"/>
    <col min="3624" max="3624" width="13.28515625" customWidth="1"/>
    <col min="3841" max="3841" width="2.5703125" customWidth="1"/>
    <col min="3842" max="3842" width="2" customWidth="1"/>
    <col min="3844" max="3844" width="7.28515625" customWidth="1"/>
    <col min="3848" max="3848" width="6.42578125" customWidth="1"/>
    <col min="3849" max="3868" width="0" hidden="1" customWidth="1"/>
    <col min="3869" max="3869" width="5.85546875" customWidth="1"/>
    <col min="3870" max="3871" width="0" hidden="1" customWidth="1"/>
    <col min="3872" max="3872" width="2.85546875" customWidth="1"/>
    <col min="3874" max="3874" width="7.85546875" customWidth="1"/>
    <col min="3875" max="3876" width="0" hidden="1" customWidth="1"/>
    <col min="3877" max="3877" width="16.140625" customWidth="1"/>
    <col min="3878" max="3878" width="16.7109375" customWidth="1"/>
    <col min="3879" max="3879" width="15.85546875" customWidth="1"/>
    <col min="3880" max="3880" width="13.28515625" customWidth="1"/>
    <col min="4097" max="4097" width="2.5703125" customWidth="1"/>
    <col min="4098" max="4098" width="2" customWidth="1"/>
    <col min="4100" max="4100" width="7.28515625" customWidth="1"/>
    <col min="4104" max="4104" width="6.42578125" customWidth="1"/>
    <col min="4105" max="4124" width="0" hidden="1" customWidth="1"/>
    <col min="4125" max="4125" width="5.85546875" customWidth="1"/>
    <col min="4126" max="4127" width="0" hidden="1" customWidth="1"/>
    <col min="4128" max="4128" width="2.85546875" customWidth="1"/>
    <col min="4130" max="4130" width="7.85546875" customWidth="1"/>
    <col min="4131" max="4132" width="0" hidden="1" customWidth="1"/>
    <col min="4133" max="4133" width="16.140625" customWidth="1"/>
    <col min="4134" max="4134" width="16.7109375" customWidth="1"/>
    <col min="4135" max="4135" width="15.85546875" customWidth="1"/>
    <col min="4136" max="4136" width="13.28515625" customWidth="1"/>
    <col min="4353" max="4353" width="2.5703125" customWidth="1"/>
    <col min="4354" max="4354" width="2" customWidth="1"/>
    <col min="4356" max="4356" width="7.28515625" customWidth="1"/>
    <col min="4360" max="4360" width="6.42578125" customWidth="1"/>
    <col min="4361" max="4380" width="0" hidden="1" customWidth="1"/>
    <col min="4381" max="4381" width="5.85546875" customWidth="1"/>
    <col min="4382" max="4383" width="0" hidden="1" customWidth="1"/>
    <col min="4384" max="4384" width="2.85546875" customWidth="1"/>
    <col min="4386" max="4386" width="7.85546875" customWidth="1"/>
    <col min="4387" max="4388" width="0" hidden="1" customWidth="1"/>
    <col min="4389" max="4389" width="16.140625" customWidth="1"/>
    <col min="4390" max="4390" width="16.7109375" customWidth="1"/>
    <col min="4391" max="4391" width="15.85546875" customWidth="1"/>
    <col min="4392" max="4392" width="13.28515625" customWidth="1"/>
    <col min="4609" max="4609" width="2.5703125" customWidth="1"/>
    <col min="4610" max="4610" width="2" customWidth="1"/>
    <col min="4612" max="4612" width="7.28515625" customWidth="1"/>
    <col min="4616" max="4616" width="6.42578125" customWidth="1"/>
    <col min="4617" max="4636" width="0" hidden="1" customWidth="1"/>
    <col min="4637" max="4637" width="5.85546875" customWidth="1"/>
    <col min="4638" max="4639" width="0" hidden="1" customWidth="1"/>
    <col min="4640" max="4640" width="2.85546875" customWidth="1"/>
    <col min="4642" max="4642" width="7.85546875" customWidth="1"/>
    <col min="4643" max="4644" width="0" hidden="1" customWidth="1"/>
    <col min="4645" max="4645" width="16.140625" customWidth="1"/>
    <col min="4646" max="4646" width="16.7109375" customWidth="1"/>
    <col min="4647" max="4647" width="15.85546875" customWidth="1"/>
    <col min="4648" max="4648" width="13.28515625" customWidth="1"/>
    <col min="4865" max="4865" width="2.5703125" customWidth="1"/>
    <col min="4866" max="4866" width="2" customWidth="1"/>
    <col min="4868" max="4868" width="7.28515625" customWidth="1"/>
    <col min="4872" max="4872" width="6.42578125" customWidth="1"/>
    <col min="4873" max="4892" width="0" hidden="1" customWidth="1"/>
    <col min="4893" max="4893" width="5.85546875" customWidth="1"/>
    <col min="4894" max="4895" width="0" hidden="1" customWidth="1"/>
    <col min="4896" max="4896" width="2.85546875" customWidth="1"/>
    <col min="4898" max="4898" width="7.85546875" customWidth="1"/>
    <col min="4899" max="4900" width="0" hidden="1" customWidth="1"/>
    <col min="4901" max="4901" width="16.140625" customWidth="1"/>
    <col min="4902" max="4902" width="16.7109375" customWidth="1"/>
    <col min="4903" max="4903" width="15.85546875" customWidth="1"/>
    <col min="4904" max="4904" width="13.28515625" customWidth="1"/>
    <col min="5121" max="5121" width="2.5703125" customWidth="1"/>
    <col min="5122" max="5122" width="2" customWidth="1"/>
    <col min="5124" max="5124" width="7.28515625" customWidth="1"/>
    <col min="5128" max="5128" width="6.42578125" customWidth="1"/>
    <col min="5129" max="5148" width="0" hidden="1" customWidth="1"/>
    <col min="5149" max="5149" width="5.85546875" customWidth="1"/>
    <col min="5150" max="5151" width="0" hidden="1" customWidth="1"/>
    <col min="5152" max="5152" width="2.85546875" customWidth="1"/>
    <col min="5154" max="5154" width="7.85546875" customWidth="1"/>
    <col min="5155" max="5156" width="0" hidden="1" customWidth="1"/>
    <col min="5157" max="5157" width="16.140625" customWidth="1"/>
    <col min="5158" max="5158" width="16.7109375" customWidth="1"/>
    <col min="5159" max="5159" width="15.85546875" customWidth="1"/>
    <col min="5160" max="5160" width="13.28515625" customWidth="1"/>
    <col min="5377" max="5377" width="2.5703125" customWidth="1"/>
    <col min="5378" max="5378" width="2" customWidth="1"/>
    <col min="5380" max="5380" width="7.28515625" customWidth="1"/>
    <col min="5384" max="5384" width="6.42578125" customWidth="1"/>
    <col min="5385" max="5404" width="0" hidden="1" customWidth="1"/>
    <col min="5405" max="5405" width="5.85546875" customWidth="1"/>
    <col min="5406" max="5407" width="0" hidden="1" customWidth="1"/>
    <col min="5408" max="5408" width="2.85546875" customWidth="1"/>
    <col min="5410" max="5410" width="7.85546875" customWidth="1"/>
    <col min="5411" max="5412" width="0" hidden="1" customWidth="1"/>
    <col min="5413" max="5413" width="16.140625" customWidth="1"/>
    <col min="5414" max="5414" width="16.7109375" customWidth="1"/>
    <col min="5415" max="5415" width="15.85546875" customWidth="1"/>
    <col min="5416" max="5416" width="13.28515625" customWidth="1"/>
    <col min="5633" max="5633" width="2.5703125" customWidth="1"/>
    <col min="5634" max="5634" width="2" customWidth="1"/>
    <col min="5636" max="5636" width="7.28515625" customWidth="1"/>
    <col min="5640" max="5640" width="6.42578125" customWidth="1"/>
    <col min="5641" max="5660" width="0" hidden="1" customWidth="1"/>
    <col min="5661" max="5661" width="5.85546875" customWidth="1"/>
    <col min="5662" max="5663" width="0" hidden="1" customWidth="1"/>
    <col min="5664" max="5664" width="2.85546875" customWidth="1"/>
    <col min="5666" max="5666" width="7.85546875" customWidth="1"/>
    <col min="5667" max="5668" width="0" hidden="1" customWidth="1"/>
    <col min="5669" max="5669" width="16.140625" customWidth="1"/>
    <col min="5670" max="5670" width="16.7109375" customWidth="1"/>
    <col min="5671" max="5671" width="15.85546875" customWidth="1"/>
    <col min="5672" max="5672" width="13.28515625" customWidth="1"/>
    <col min="5889" max="5889" width="2.5703125" customWidth="1"/>
    <col min="5890" max="5890" width="2" customWidth="1"/>
    <col min="5892" max="5892" width="7.28515625" customWidth="1"/>
    <col min="5896" max="5896" width="6.42578125" customWidth="1"/>
    <col min="5897" max="5916" width="0" hidden="1" customWidth="1"/>
    <col min="5917" max="5917" width="5.85546875" customWidth="1"/>
    <col min="5918" max="5919" width="0" hidden="1" customWidth="1"/>
    <col min="5920" max="5920" width="2.85546875" customWidth="1"/>
    <col min="5922" max="5922" width="7.85546875" customWidth="1"/>
    <col min="5923" max="5924" width="0" hidden="1" customWidth="1"/>
    <col min="5925" max="5925" width="16.140625" customWidth="1"/>
    <col min="5926" max="5926" width="16.7109375" customWidth="1"/>
    <col min="5927" max="5927" width="15.85546875" customWidth="1"/>
    <col min="5928" max="5928" width="13.28515625" customWidth="1"/>
    <col min="6145" max="6145" width="2.5703125" customWidth="1"/>
    <col min="6146" max="6146" width="2" customWidth="1"/>
    <col min="6148" max="6148" width="7.28515625" customWidth="1"/>
    <col min="6152" max="6152" width="6.42578125" customWidth="1"/>
    <col min="6153" max="6172" width="0" hidden="1" customWidth="1"/>
    <col min="6173" max="6173" width="5.85546875" customWidth="1"/>
    <col min="6174" max="6175" width="0" hidden="1" customWidth="1"/>
    <col min="6176" max="6176" width="2.85546875" customWidth="1"/>
    <col min="6178" max="6178" width="7.85546875" customWidth="1"/>
    <col min="6179" max="6180" width="0" hidden="1" customWidth="1"/>
    <col min="6181" max="6181" width="16.140625" customWidth="1"/>
    <col min="6182" max="6182" width="16.7109375" customWidth="1"/>
    <col min="6183" max="6183" width="15.85546875" customWidth="1"/>
    <col min="6184" max="6184" width="13.28515625" customWidth="1"/>
    <col min="6401" max="6401" width="2.5703125" customWidth="1"/>
    <col min="6402" max="6402" width="2" customWidth="1"/>
    <col min="6404" max="6404" width="7.28515625" customWidth="1"/>
    <col min="6408" max="6408" width="6.42578125" customWidth="1"/>
    <col min="6409" max="6428" width="0" hidden="1" customWidth="1"/>
    <col min="6429" max="6429" width="5.85546875" customWidth="1"/>
    <col min="6430" max="6431" width="0" hidden="1" customWidth="1"/>
    <col min="6432" max="6432" width="2.85546875" customWidth="1"/>
    <col min="6434" max="6434" width="7.85546875" customWidth="1"/>
    <col min="6435" max="6436" width="0" hidden="1" customWidth="1"/>
    <col min="6437" max="6437" width="16.140625" customWidth="1"/>
    <col min="6438" max="6438" width="16.7109375" customWidth="1"/>
    <col min="6439" max="6439" width="15.85546875" customWidth="1"/>
    <col min="6440" max="6440" width="13.28515625" customWidth="1"/>
    <col min="6657" max="6657" width="2.5703125" customWidth="1"/>
    <col min="6658" max="6658" width="2" customWidth="1"/>
    <col min="6660" max="6660" width="7.28515625" customWidth="1"/>
    <col min="6664" max="6664" width="6.42578125" customWidth="1"/>
    <col min="6665" max="6684" width="0" hidden="1" customWidth="1"/>
    <col min="6685" max="6685" width="5.85546875" customWidth="1"/>
    <col min="6686" max="6687" width="0" hidden="1" customWidth="1"/>
    <col min="6688" max="6688" width="2.85546875" customWidth="1"/>
    <col min="6690" max="6690" width="7.85546875" customWidth="1"/>
    <col min="6691" max="6692" width="0" hidden="1" customWidth="1"/>
    <col min="6693" max="6693" width="16.140625" customWidth="1"/>
    <col min="6694" max="6694" width="16.7109375" customWidth="1"/>
    <col min="6695" max="6695" width="15.85546875" customWidth="1"/>
    <col min="6696" max="6696" width="13.28515625" customWidth="1"/>
    <col min="6913" max="6913" width="2.5703125" customWidth="1"/>
    <col min="6914" max="6914" width="2" customWidth="1"/>
    <col min="6916" max="6916" width="7.28515625" customWidth="1"/>
    <col min="6920" max="6920" width="6.42578125" customWidth="1"/>
    <col min="6921" max="6940" width="0" hidden="1" customWidth="1"/>
    <col min="6941" max="6941" width="5.85546875" customWidth="1"/>
    <col min="6942" max="6943" width="0" hidden="1" customWidth="1"/>
    <col min="6944" max="6944" width="2.85546875" customWidth="1"/>
    <col min="6946" max="6946" width="7.85546875" customWidth="1"/>
    <col min="6947" max="6948" width="0" hidden="1" customWidth="1"/>
    <col min="6949" max="6949" width="16.140625" customWidth="1"/>
    <col min="6950" max="6950" width="16.7109375" customWidth="1"/>
    <col min="6951" max="6951" width="15.85546875" customWidth="1"/>
    <col min="6952" max="6952" width="13.28515625" customWidth="1"/>
    <col min="7169" max="7169" width="2.5703125" customWidth="1"/>
    <col min="7170" max="7170" width="2" customWidth="1"/>
    <col min="7172" max="7172" width="7.28515625" customWidth="1"/>
    <col min="7176" max="7176" width="6.42578125" customWidth="1"/>
    <col min="7177" max="7196" width="0" hidden="1" customWidth="1"/>
    <col min="7197" max="7197" width="5.85546875" customWidth="1"/>
    <col min="7198" max="7199" width="0" hidden="1" customWidth="1"/>
    <col min="7200" max="7200" width="2.85546875" customWidth="1"/>
    <col min="7202" max="7202" width="7.85546875" customWidth="1"/>
    <col min="7203" max="7204" width="0" hidden="1" customWidth="1"/>
    <col min="7205" max="7205" width="16.140625" customWidth="1"/>
    <col min="7206" max="7206" width="16.7109375" customWidth="1"/>
    <col min="7207" max="7207" width="15.85546875" customWidth="1"/>
    <col min="7208" max="7208" width="13.28515625" customWidth="1"/>
    <col min="7425" max="7425" width="2.5703125" customWidth="1"/>
    <col min="7426" max="7426" width="2" customWidth="1"/>
    <col min="7428" max="7428" width="7.28515625" customWidth="1"/>
    <col min="7432" max="7432" width="6.42578125" customWidth="1"/>
    <col min="7433" max="7452" width="0" hidden="1" customWidth="1"/>
    <col min="7453" max="7453" width="5.85546875" customWidth="1"/>
    <col min="7454" max="7455" width="0" hidden="1" customWidth="1"/>
    <col min="7456" max="7456" width="2.85546875" customWidth="1"/>
    <col min="7458" max="7458" width="7.85546875" customWidth="1"/>
    <col min="7459" max="7460" width="0" hidden="1" customWidth="1"/>
    <col min="7461" max="7461" width="16.140625" customWidth="1"/>
    <col min="7462" max="7462" width="16.7109375" customWidth="1"/>
    <col min="7463" max="7463" width="15.85546875" customWidth="1"/>
    <col min="7464" max="7464" width="13.28515625" customWidth="1"/>
    <col min="7681" max="7681" width="2.5703125" customWidth="1"/>
    <col min="7682" max="7682" width="2" customWidth="1"/>
    <col min="7684" max="7684" width="7.28515625" customWidth="1"/>
    <col min="7688" max="7688" width="6.42578125" customWidth="1"/>
    <col min="7689" max="7708" width="0" hidden="1" customWidth="1"/>
    <col min="7709" max="7709" width="5.85546875" customWidth="1"/>
    <col min="7710" max="7711" width="0" hidden="1" customWidth="1"/>
    <col min="7712" max="7712" width="2.85546875" customWidth="1"/>
    <col min="7714" max="7714" width="7.85546875" customWidth="1"/>
    <col min="7715" max="7716" width="0" hidden="1" customWidth="1"/>
    <col min="7717" max="7717" width="16.140625" customWidth="1"/>
    <col min="7718" max="7718" width="16.7109375" customWidth="1"/>
    <col min="7719" max="7719" width="15.85546875" customWidth="1"/>
    <col min="7720" max="7720" width="13.28515625" customWidth="1"/>
    <col min="7937" max="7937" width="2.5703125" customWidth="1"/>
    <col min="7938" max="7938" width="2" customWidth="1"/>
    <col min="7940" max="7940" width="7.28515625" customWidth="1"/>
    <col min="7944" max="7944" width="6.42578125" customWidth="1"/>
    <col min="7945" max="7964" width="0" hidden="1" customWidth="1"/>
    <col min="7965" max="7965" width="5.85546875" customWidth="1"/>
    <col min="7966" max="7967" width="0" hidden="1" customWidth="1"/>
    <col min="7968" max="7968" width="2.85546875" customWidth="1"/>
    <col min="7970" max="7970" width="7.85546875" customWidth="1"/>
    <col min="7971" max="7972" width="0" hidden="1" customWidth="1"/>
    <col min="7973" max="7973" width="16.140625" customWidth="1"/>
    <col min="7974" max="7974" width="16.7109375" customWidth="1"/>
    <col min="7975" max="7975" width="15.85546875" customWidth="1"/>
    <col min="7976" max="7976" width="13.28515625" customWidth="1"/>
    <col min="8193" max="8193" width="2.5703125" customWidth="1"/>
    <col min="8194" max="8194" width="2" customWidth="1"/>
    <col min="8196" max="8196" width="7.28515625" customWidth="1"/>
    <col min="8200" max="8200" width="6.42578125" customWidth="1"/>
    <col min="8201" max="8220" width="0" hidden="1" customWidth="1"/>
    <col min="8221" max="8221" width="5.85546875" customWidth="1"/>
    <col min="8222" max="8223" width="0" hidden="1" customWidth="1"/>
    <col min="8224" max="8224" width="2.85546875" customWidth="1"/>
    <col min="8226" max="8226" width="7.85546875" customWidth="1"/>
    <col min="8227" max="8228" width="0" hidden="1" customWidth="1"/>
    <col min="8229" max="8229" width="16.140625" customWidth="1"/>
    <col min="8230" max="8230" width="16.7109375" customWidth="1"/>
    <col min="8231" max="8231" width="15.85546875" customWidth="1"/>
    <col min="8232" max="8232" width="13.28515625" customWidth="1"/>
    <col min="8449" max="8449" width="2.5703125" customWidth="1"/>
    <col min="8450" max="8450" width="2" customWidth="1"/>
    <col min="8452" max="8452" width="7.28515625" customWidth="1"/>
    <col min="8456" max="8456" width="6.42578125" customWidth="1"/>
    <col min="8457" max="8476" width="0" hidden="1" customWidth="1"/>
    <col min="8477" max="8477" width="5.85546875" customWidth="1"/>
    <col min="8478" max="8479" width="0" hidden="1" customWidth="1"/>
    <col min="8480" max="8480" width="2.85546875" customWidth="1"/>
    <col min="8482" max="8482" width="7.85546875" customWidth="1"/>
    <col min="8483" max="8484" width="0" hidden="1" customWidth="1"/>
    <col min="8485" max="8485" width="16.140625" customWidth="1"/>
    <col min="8486" max="8486" width="16.7109375" customWidth="1"/>
    <col min="8487" max="8487" width="15.85546875" customWidth="1"/>
    <col min="8488" max="8488" width="13.28515625" customWidth="1"/>
    <col min="8705" max="8705" width="2.5703125" customWidth="1"/>
    <col min="8706" max="8706" width="2" customWidth="1"/>
    <col min="8708" max="8708" width="7.28515625" customWidth="1"/>
    <col min="8712" max="8712" width="6.42578125" customWidth="1"/>
    <col min="8713" max="8732" width="0" hidden="1" customWidth="1"/>
    <col min="8733" max="8733" width="5.85546875" customWidth="1"/>
    <col min="8734" max="8735" width="0" hidden="1" customWidth="1"/>
    <col min="8736" max="8736" width="2.85546875" customWidth="1"/>
    <col min="8738" max="8738" width="7.85546875" customWidth="1"/>
    <col min="8739" max="8740" width="0" hidden="1" customWidth="1"/>
    <col min="8741" max="8741" width="16.140625" customWidth="1"/>
    <col min="8742" max="8742" width="16.7109375" customWidth="1"/>
    <col min="8743" max="8743" width="15.85546875" customWidth="1"/>
    <col min="8744" max="8744" width="13.28515625" customWidth="1"/>
    <col min="8961" max="8961" width="2.5703125" customWidth="1"/>
    <col min="8962" max="8962" width="2" customWidth="1"/>
    <col min="8964" max="8964" width="7.28515625" customWidth="1"/>
    <col min="8968" max="8968" width="6.42578125" customWidth="1"/>
    <col min="8969" max="8988" width="0" hidden="1" customWidth="1"/>
    <col min="8989" max="8989" width="5.85546875" customWidth="1"/>
    <col min="8990" max="8991" width="0" hidden="1" customWidth="1"/>
    <col min="8992" max="8992" width="2.85546875" customWidth="1"/>
    <col min="8994" max="8994" width="7.85546875" customWidth="1"/>
    <col min="8995" max="8996" width="0" hidden="1" customWidth="1"/>
    <col min="8997" max="8997" width="16.140625" customWidth="1"/>
    <col min="8998" max="8998" width="16.7109375" customWidth="1"/>
    <col min="8999" max="8999" width="15.85546875" customWidth="1"/>
    <col min="9000" max="9000" width="13.28515625" customWidth="1"/>
    <col min="9217" max="9217" width="2.5703125" customWidth="1"/>
    <col min="9218" max="9218" width="2" customWidth="1"/>
    <col min="9220" max="9220" width="7.28515625" customWidth="1"/>
    <col min="9224" max="9224" width="6.42578125" customWidth="1"/>
    <col min="9225" max="9244" width="0" hidden="1" customWidth="1"/>
    <col min="9245" max="9245" width="5.85546875" customWidth="1"/>
    <col min="9246" max="9247" width="0" hidden="1" customWidth="1"/>
    <col min="9248" max="9248" width="2.85546875" customWidth="1"/>
    <col min="9250" max="9250" width="7.85546875" customWidth="1"/>
    <col min="9251" max="9252" width="0" hidden="1" customWidth="1"/>
    <col min="9253" max="9253" width="16.140625" customWidth="1"/>
    <col min="9254" max="9254" width="16.7109375" customWidth="1"/>
    <col min="9255" max="9255" width="15.85546875" customWidth="1"/>
    <col min="9256" max="9256" width="13.28515625" customWidth="1"/>
    <col min="9473" max="9473" width="2.5703125" customWidth="1"/>
    <col min="9474" max="9474" width="2" customWidth="1"/>
    <col min="9476" max="9476" width="7.28515625" customWidth="1"/>
    <col min="9480" max="9480" width="6.42578125" customWidth="1"/>
    <col min="9481" max="9500" width="0" hidden="1" customWidth="1"/>
    <col min="9501" max="9501" width="5.85546875" customWidth="1"/>
    <col min="9502" max="9503" width="0" hidden="1" customWidth="1"/>
    <col min="9504" max="9504" width="2.85546875" customWidth="1"/>
    <col min="9506" max="9506" width="7.85546875" customWidth="1"/>
    <col min="9507" max="9508" width="0" hidden="1" customWidth="1"/>
    <col min="9509" max="9509" width="16.140625" customWidth="1"/>
    <col min="9510" max="9510" width="16.7109375" customWidth="1"/>
    <col min="9511" max="9511" width="15.85546875" customWidth="1"/>
    <col min="9512" max="9512" width="13.28515625" customWidth="1"/>
    <col min="9729" max="9729" width="2.5703125" customWidth="1"/>
    <col min="9730" max="9730" width="2" customWidth="1"/>
    <col min="9732" max="9732" width="7.28515625" customWidth="1"/>
    <col min="9736" max="9736" width="6.42578125" customWidth="1"/>
    <col min="9737" max="9756" width="0" hidden="1" customWidth="1"/>
    <col min="9757" max="9757" width="5.85546875" customWidth="1"/>
    <col min="9758" max="9759" width="0" hidden="1" customWidth="1"/>
    <col min="9760" max="9760" width="2.85546875" customWidth="1"/>
    <col min="9762" max="9762" width="7.85546875" customWidth="1"/>
    <col min="9763" max="9764" width="0" hidden="1" customWidth="1"/>
    <col min="9765" max="9765" width="16.140625" customWidth="1"/>
    <col min="9766" max="9766" width="16.7109375" customWidth="1"/>
    <col min="9767" max="9767" width="15.85546875" customWidth="1"/>
    <col min="9768" max="9768" width="13.28515625" customWidth="1"/>
    <col min="9985" max="9985" width="2.5703125" customWidth="1"/>
    <col min="9986" max="9986" width="2" customWidth="1"/>
    <col min="9988" max="9988" width="7.28515625" customWidth="1"/>
    <col min="9992" max="9992" width="6.42578125" customWidth="1"/>
    <col min="9993" max="10012" width="0" hidden="1" customWidth="1"/>
    <col min="10013" max="10013" width="5.85546875" customWidth="1"/>
    <col min="10014" max="10015" width="0" hidden="1" customWidth="1"/>
    <col min="10016" max="10016" width="2.85546875" customWidth="1"/>
    <col min="10018" max="10018" width="7.85546875" customWidth="1"/>
    <col min="10019" max="10020" width="0" hidden="1" customWidth="1"/>
    <col min="10021" max="10021" width="16.140625" customWidth="1"/>
    <col min="10022" max="10022" width="16.7109375" customWidth="1"/>
    <col min="10023" max="10023" width="15.85546875" customWidth="1"/>
    <col min="10024" max="10024" width="13.28515625" customWidth="1"/>
    <col min="10241" max="10241" width="2.5703125" customWidth="1"/>
    <col min="10242" max="10242" width="2" customWidth="1"/>
    <col min="10244" max="10244" width="7.28515625" customWidth="1"/>
    <col min="10248" max="10248" width="6.42578125" customWidth="1"/>
    <col min="10249" max="10268" width="0" hidden="1" customWidth="1"/>
    <col min="10269" max="10269" width="5.85546875" customWidth="1"/>
    <col min="10270" max="10271" width="0" hidden="1" customWidth="1"/>
    <col min="10272" max="10272" width="2.85546875" customWidth="1"/>
    <col min="10274" max="10274" width="7.85546875" customWidth="1"/>
    <col min="10275" max="10276" width="0" hidden="1" customWidth="1"/>
    <col min="10277" max="10277" width="16.140625" customWidth="1"/>
    <col min="10278" max="10278" width="16.7109375" customWidth="1"/>
    <col min="10279" max="10279" width="15.85546875" customWidth="1"/>
    <col min="10280" max="10280" width="13.28515625" customWidth="1"/>
    <col min="10497" max="10497" width="2.5703125" customWidth="1"/>
    <col min="10498" max="10498" width="2" customWidth="1"/>
    <col min="10500" max="10500" width="7.28515625" customWidth="1"/>
    <col min="10504" max="10504" width="6.42578125" customWidth="1"/>
    <col min="10505" max="10524" width="0" hidden="1" customWidth="1"/>
    <col min="10525" max="10525" width="5.85546875" customWidth="1"/>
    <col min="10526" max="10527" width="0" hidden="1" customWidth="1"/>
    <col min="10528" max="10528" width="2.85546875" customWidth="1"/>
    <col min="10530" max="10530" width="7.85546875" customWidth="1"/>
    <col min="10531" max="10532" width="0" hidden="1" customWidth="1"/>
    <col min="10533" max="10533" width="16.140625" customWidth="1"/>
    <col min="10534" max="10534" width="16.7109375" customWidth="1"/>
    <col min="10535" max="10535" width="15.85546875" customWidth="1"/>
    <col min="10536" max="10536" width="13.28515625" customWidth="1"/>
    <col min="10753" max="10753" width="2.5703125" customWidth="1"/>
    <col min="10754" max="10754" width="2" customWidth="1"/>
    <col min="10756" max="10756" width="7.28515625" customWidth="1"/>
    <col min="10760" max="10760" width="6.42578125" customWidth="1"/>
    <col min="10761" max="10780" width="0" hidden="1" customWidth="1"/>
    <col min="10781" max="10781" width="5.85546875" customWidth="1"/>
    <col min="10782" max="10783" width="0" hidden="1" customWidth="1"/>
    <col min="10784" max="10784" width="2.85546875" customWidth="1"/>
    <col min="10786" max="10786" width="7.85546875" customWidth="1"/>
    <col min="10787" max="10788" width="0" hidden="1" customWidth="1"/>
    <col min="10789" max="10789" width="16.140625" customWidth="1"/>
    <col min="10790" max="10790" width="16.7109375" customWidth="1"/>
    <col min="10791" max="10791" width="15.85546875" customWidth="1"/>
    <col min="10792" max="10792" width="13.28515625" customWidth="1"/>
    <col min="11009" max="11009" width="2.5703125" customWidth="1"/>
    <col min="11010" max="11010" width="2" customWidth="1"/>
    <col min="11012" max="11012" width="7.28515625" customWidth="1"/>
    <col min="11016" max="11016" width="6.42578125" customWidth="1"/>
    <col min="11017" max="11036" width="0" hidden="1" customWidth="1"/>
    <col min="11037" max="11037" width="5.85546875" customWidth="1"/>
    <col min="11038" max="11039" width="0" hidden="1" customWidth="1"/>
    <col min="11040" max="11040" width="2.85546875" customWidth="1"/>
    <col min="11042" max="11042" width="7.85546875" customWidth="1"/>
    <col min="11043" max="11044" width="0" hidden="1" customWidth="1"/>
    <col min="11045" max="11045" width="16.140625" customWidth="1"/>
    <col min="11046" max="11046" width="16.7109375" customWidth="1"/>
    <col min="11047" max="11047" width="15.85546875" customWidth="1"/>
    <col min="11048" max="11048" width="13.28515625" customWidth="1"/>
    <col min="11265" max="11265" width="2.5703125" customWidth="1"/>
    <col min="11266" max="11266" width="2" customWidth="1"/>
    <col min="11268" max="11268" width="7.28515625" customWidth="1"/>
    <col min="11272" max="11272" width="6.42578125" customWidth="1"/>
    <col min="11273" max="11292" width="0" hidden="1" customWidth="1"/>
    <col min="11293" max="11293" width="5.85546875" customWidth="1"/>
    <col min="11294" max="11295" width="0" hidden="1" customWidth="1"/>
    <col min="11296" max="11296" width="2.85546875" customWidth="1"/>
    <col min="11298" max="11298" width="7.85546875" customWidth="1"/>
    <col min="11299" max="11300" width="0" hidden="1" customWidth="1"/>
    <col min="11301" max="11301" width="16.140625" customWidth="1"/>
    <col min="11302" max="11302" width="16.7109375" customWidth="1"/>
    <col min="11303" max="11303" width="15.85546875" customWidth="1"/>
    <col min="11304" max="11304" width="13.28515625" customWidth="1"/>
    <col min="11521" max="11521" width="2.5703125" customWidth="1"/>
    <col min="11522" max="11522" width="2" customWidth="1"/>
    <col min="11524" max="11524" width="7.28515625" customWidth="1"/>
    <col min="11528" max="11528" width="6.42578125" customWidth="1"/>
    <col min="11529" max="11548" width="0" hidden="1" customWidth="1"/>
    <col min="11549" max="11549" width="5.85546875" customWidth="1"/>
    <col min="11550" max="11551" width="0" hidden="1" customWidth="1"/>
    <col min="11552" max="11552" width="2.85546875" customWidth="1"/>
    <col min="11554" max="11554" width="7.85546875" customWidth="1"/>
    <col min="11555" max="11556" width="0" hidden="1" customWidth="1"/>
    <col min="11557" max="11557" width="16.140625" customWidth="1"/>
    <col min="11558" max="11558" width="16.7109375" customWidth="1"/>
    <col min="11559" max="11559" width="15.85546875" customWidth="1"/>
    <col min="11560" max="11560" width="13.28515625" customWidth="1"/>
    <col min="11777" max="11777" width="2.5703125" customWidth="1"/>
    <col min="11778" max="11778" width="2" customWidth="1"/>
    <col min="11780" max="11780" width="7.28515625" customWidth="1"/>
    <col min="11784" max="11784" width="6.42578125" customWidth="1"/>
    <col min="11785" max="11804" width="0" hidden="1" customWidth="1"/>
    <col min="11805" max="11805" width="5.85546875" customWidth="1"/>
    <col min="11806" max="11807" width="0" hidden="1" customWidth="1"/>
    <col min="11808" max="11808" width="2.85546875" customWidth="1"/>
    <col min="11810" max="11810" width="7.85546875" customWidth="1"/>
    <col min="11811" max="11812" width="0" hidden="1" customWidth="1"/>
    <col min="11813" max="11813" width="16.140625" customWidth="1"/>
    <col min="11814" max="11814" width="16.7109375" customWidth="1"/>
    <col min="11815" max="11815" width="15.85546875" customWidth="1"/>
    <col min="11816" max="11816" width="13.28515625" customWidth="1"/>
    <col min="12033" max="12033" width="2.5703125" customWidth="1"/>
    <col min="12034" max="12034" width="2" customWidth="1"/>
    <col min="12036" max="12036" width="7.28515625" customWidth="1"/>
    <col min="12040" max="12040" width="6.42578125" customWidth="1"/>
    <col min="12041" max="12060" width="0" hidden="1" customWidth="1"/>
    <col min="12061" max="12061" width="5.85546875" customWidth="1"/>
    <col min="12062" max="12063" width="0" hidden="1" customWidth="1"/>
    <col min="12064" max="12064" width="2.85546875" customWidth="1"/>
    <col min="12066" max="12066" width="7.85546875" customWidth="1"/>
    <col min="12067" max="12068" width="0" hidden="1" customWidth="1"/>
    <col min="12069" max="12069" width="16.140625" customWidth="1"/>
    <col min="12070" max="12070" width="16.7109375" customWidth="1"/>
    <col min="12071" max="12071" width="15.85546875" customWidth="1"/>
    <col min="12072" max="12072" width="13.28515625" customWidth="1"/>
    <col min="12289" max="12289" width="2.5703125" customWidth="1"/>
    <col min="12290" max="12290" width="2" customWidth="1"/>
    <col min="12292" max="12292" width="7.28515625" customWidth="1"/>
    <col min="12296" max="12296" width="6.42578125" customWidth="1"/>
    <col min="12297" max="12316" width="0" hidden="1" customWidth="1"/>
    <col min="12317" max="12317" width="5.85546875" customWidth="1"/>
    <col min="12318" max="12319" width="0" hidden="1" customWidth="1"/>
    <col min="12320" max="12320" width="2.85546875" customWidth="1"/>
    <col min="12322" max="12322" width="7.85546875" customWidth="1"/>
    <col min="12323" max="12324" width="0" hidden="1" customWidth="1"/>
    <col min="12325" max="12325" width="16.140625" customWidth="1"/>
    <col min="12326" max="12326" width="16.7109375" customWidth="1"/>
    <col min="12327" max="12327" width="15.85546875" customWidth="1"/>
    <col min="12328" max="12328" width="13.28515625" customWidth="1"/>
    <col min="12545" max="12545" width="2.5703125" customWidth="1"/>
    <col min="12546" max="12546" width="2" customWidth="1"/>
    <col min="12548" max="12548" width="7.28515625" customWidth="1"/>
    <col min="12552" max="12552" width="6.42578125" customWidth="1"/>
    <col min="12553" max="12572" width="0" hidden="1" customWidth="1"/>
    <col min="12573" max="12573" width="5.85546875" customWidth="1"/>
    <col min="12574" max="12575" width="0" hidden="1" customWidth="1"/>
    <col min="12576" max="12576" width="2.85546875" customWidth="1"/>
    <col min="12578" max="12578" width="7.85546875" customWidth="1"/>
    <col min="12579" max="12580" width="0" hidden="1" customWidth="1"/>
    <col min="12581" max="12581" width="16.140625" customWidth="1"/>
    <col min="12582" max="12582" width="16.7109375" customWidth="1"/>
    <col min="12583" max="12583" width="15.85546875" customWidth="1"/>
    <col min="12584" max="12584" width="13.28515625" customWidth="1"/>
    <col min="12801" max="12801" width="2.5703125" customWidth="1"/>
    <col min="12802" max="12802" width="2" customWidth="1"/>
    <col min="12804" max="12804" width="7.28515625" customWidth="1"/>
    <col min="12808" max="12808" width="6.42578125" customWidth="1"/>
    <col min="12809" max="12828" width="0" hidden="1" customWidth="1"/>
    <col min="12829" max="12829" width="5.85546875" customWidth="1"/>
    <col min="12830" max="12831" width="0" hidden="1" customWidth="1"/>
    <col min="12832" max="12832" width="2.85546875" customWidth="1"/>
    <col min="12834" max="12834" width="7.85546875" customWidth="1"/>
    <col min="12835" max="12836" width="0" hidden="1" customWidth="1"/>
    <col min="12837" max="12837" width="16.140625" customWidth="1"/>
    <col min="12838" max="12838" width="16.7109375" customWidth="1"/>
    <col min="12839" max="12839" width="15.85546875" customWidth="1"/>
    <col min="12840" max="12840" width="13.28515625" customWidth="1"/>
    <col min="13057" max="13057" width="2.5703125" customWidth="1"/>
    <col min="13058" max="13058" width="2" customWidth="1"/>
    <col min="13060" max="13060" width="7.28515625" customWidth="1"/>
    <col min="13064" max="13064" width="6.42578125" customWidth="1"/>
    <col min="13065" max="13084" width="0" hidden="1" customWidth="1"/>
    <col min="13085" max="13085" width="5.85546875" customWidth="1"/>
    <col min="13086" max="13087" width="0" hidden="1" customWidth="1"/>
    <col min="13088" max="13088" width="2.85546875" customWidth="1"/>
    <col min="13090" max="13090" width="7.85546875" customWidth="1"/>
    <col min="13091" max="13092" width="0" hidden="1" customWidth="1"/>
    <col min="13093" max="13093" width="16.140625" customWidth="1"/>
    <col min="13094" max="13094" width="16.7109375" customWidth="1"/>
    <col min="13095" max="13095" width="15.85546875" customWidth="1"/>
    <col min="13096" max="13096" width="13.28515625" customWidth="1"/>
    <col min="13313" max="13313" width="2.5703125" customWidth="1"/>
    <col min="13314" max="13314" width="2" customWidth="1"/>
    <col min="13316" max="13316" width="7.28515625" customWidth="1"/>
    <col min="13320" max="13320" width="6.42578125" customWidth="1"/>
    <col min="13321" max="13340" width="0" hidden="1" customWidth="1"/>
    <col min="13341" max="13341" width="5.85546875" customWidth="1"/>
    <col min="13342" max="13343" width="0" hidden="1" customWidth="1"/>
    <col min="13344" max="13344" width="2.85546875" customWidth="1"/>
    <col min="13346" max="13346" width="7.85546875" customWidth="1"/>
    <col min="13347" max="13348" width="0" hidden="1" customWidth="1"/>
    <col min="13349" max="13349" width="16.140625" customWidth="1"/>
    <col min="13350" max="13350" width="16.7109375" customWidth="1"/>
    <col min="13351" max="13351" width="15.85546875" customWidth="1"/>
    <col min="13352" max="13352" width="13.28515625" customWidth="1"/>
    <col min="13569" max="13569" width="2.5703125" customWidth="1"/>
    <col min="13570" max="13570" width="2" customWidth="1"/>
    <col min="13572" max="13572" width="7.28515625" customWidth="1"/>
    <col min="13576" max="13576" width="6.42578125" customWidth="1"/>
    <col min="13577" max="13596" width="0" hidden="1" customWidth="1"/>
    <col min="13597" max="13597" width="5.85546875" customWidth="1"/>
    <col min="13598" max="13599" width="0" hidden="1" customWidth="1"/>
    <col min="13600" max="13600" width="2.85546875" customWidth="1"/>
    <col min="13602" max="13602" width="7.85546875" customWidth="1"/>
    <col min="13603" max="13604" width="0" hidden="1" customWidth="1"/>
    <col min="13605" max="13605" width="16.140625" customWidth="1"/>
    <col min="13606" max="13606" width="16.7109375" customWidth="1"/>
    <col min="13607" max="13607" width="15.85546875" customWidth="1"/>
    <col min="13608" max="13608" width="13.28515625" customWidth="1"/>
    <col min="13825" max="13825" width="2.5703125" customWidth="1"/>
    <col min="13826" max="13826" width="2" customWidth="1"/>
    <col min="13828" max="13828" width="7.28515625" customWidth="1"/>
    <col min="13832" max="13832" width="6.42578125" customWidth="1"/>
    <col min="13833" max="13852" width="0" hidden="1" customWidth="1"/>
    <col min="13853" max="13853" width="5.85546875" customWidth="1"/>
    <col min="13854" max="13855" width="0" hidden="1" customWidth="1"/>
    <col min="13856" max="13856" width="2.85546875" customWidth="1"/>
    <col min="13858" max="13858" width="7.85546875" customWidth="1"/>
    <col min="13859" max="13860" width="0" hidden="1" customWidth="1"/>
    <col min="13861" max="13861" width="16.140625" customWidth="1"/>
    <col min="13862" max="13862" width="16.7109375" customWidth="1"/>
    <col min="13863" max="13863" width="15.85546875" customWidth="1"/>
    <col min="13864" max="13864" width="13.28515625" customWidth="1"/>
    <col min="14081" max="14081" width="2.5703125" customWidth="1"/>
    <col min="14082" max="14082" width="2" customWidth="1"/>
    <col min="14084" max="14084" width="7.28515625" customWidth="1"/>
    <col min="14088" max="14088" width="6.42578125" customWidth="1"/>
    <col min="14089" max="14108" width="0" hidden="1" customWidth="1"/>
    <col min="14109" max="14109" width="5.85546875" customWidth="1"/>
    <col min="14110" max="14111" width="0" hidden="1" customWidth="1"/>
    <col min="14112" max="14112" width="2.85546875" customWidth="1"/>
    <col min="14114" max="14114" width="7.85546875" customWidth="1"/>
    <col min="14115" max="14116" width="0" hidden="1" customWidth="1"/>
    <col min="14117" max="14117" width="16.140625" customWidth="1"/>
    <col min="14118" max="14118" width="16.7109375" customWidth="1"/>
    <col min="14119" max="14119" width="15.85546875" customWidth="1"/>
    <col min="14120" max="14120" width="13.28515625" customWidth="1"/>
    <col min="14337" max="14337" width="2.5703125" customWidth="1"/>
    <col min="14338" max="14338" width="2" customWidth="1"/>
    <col min="14340" max="14340" width="7.28515625" customWidth="1"/>
    <col min="14344" max="14344" width="6.42578125" customWidth="1"/>
    <col min="14345" max="14364" width="0" hidden="1" customWidth="1"/>
    <col min="14365" max="14365" width="5.85546875" customWidth="1"/>
    <col min="14366" max="14367" width="0" hidden="1" customWidth="1"/>
    <col min="14368" max="14368" width="2.85546875" customWidth="1"/>
    <col min="14370" max="14370" width="7.85546875" customWidth="1"/>
    <col min="14371" max="14372" width="0" hidden="1" customWidth="1"/>
    <col min="14373" max="14373" width="16.140625" customWidth="1"/>
    <col min="14374" max="14374" width="16.7109375" customWidth="1"/>
    <col min="14375" max="14375" width="15.85546875" customWidth="1"/>
    <col min="14376" max="14376" width="13.28515625" customWidth="1"/>
    <col min="14593" max="14593" width="2.5703125" customWidth="1"/>
    <col min="14594" max="14594" width="2" customWidth="1"/>
    <col min="14596" max="14596" width="7.28515625" customWidth="1"/>
    <col min="14600" max="14600" width="6.42578125" customWidth="1"/>
    <col min="14601" max="14620" width="0" hidden="1" customWidth="1"/>
    <col min="14621" max="14621" width="5.85546875" customWidth="1"/>
    <col min="14622" max="14623" width="0" hidden="1" customWidth="1"/>
    <col min="14624" max="14624" width="2.85546875" customWidth="1"/>
    <col min="14626" max="14626" width="7.85546875" customWidth="1"/>
    <col min="14627" max="14628" width="0" hidden="1" customWidth="1"/>
    <col min="14629" max="14629" width="16.140625" customWidth="1"/>
    <col min="14630" max="14630" width="16.7109375" customWidth="1"/>
    <col min="14631" max="14631" width="15.85546875" customWidth="1"/>
    <col min="14632" max="14632" width="13.28515625" customWidth="1"/>
    <col min="14849" max="14849" width="2.5703125" customWidth="1"/>
    <col min="14850" max="14850" width="2" customWidth="1"/>
    <col min="14852" max="14852" width="7.28515625" customWidth="1"/>
    <col min="14856" max="14856" width="6.42578125" customWidth="1"/>
    <col min="14857" max="14876" width="0" hidden="1" customWidth="1"/>
    <col min="14877" max="14877" width="5.85546875" customWidth="1"/>
    <col min="14878" max="14879" width="0" hidden="1" customWidth="1"/>
    <col min="14880" max="14880" width="2.85546875" customWidth="1"/>
    <col min="14882" max="14882" width="7.85546875" customWidth="1"/>
    <col min="14883" max="14884" width="0" hidden="1" customWidth="1"/>
    <col min="14885" max="14885" width="16.140625" customWidth="1"/>
    <col min="14886" max="14886" width="16.7109375" customWidth="1"/>
    <col min="14887" max="14887" width="15.85546875" customWidth="1"/>
    <col min="14888" max="14888" width="13.28515625" customWidth="1"/>
    <col min="15105" max="15105" width="2.5703125" customWidth="1"/>
    <col min="15106" max="15106" width="2" customWidth="1"/>
    <col min="15108" max="15108" width="7.28515625" customWidth="1"/>
    <col min="15112" max="15112" width="6.42578125" customWidth="1"/>
    <col min="15113" max="15132" width="0" hidden="1" customWidth="1"/>
    <col min="15133" max="15133" width="5.85546875" customWidth="1"/>
    <col min="15134" max="15135" width="0" hidden="1" customWidth="1"/>
    <col min="15136" max="15136" width="2.85546875" customWidth="1"/>
    <col min="15138" max="15138" width="7.85546875" customWidth="1"/>
    <col min="15139" max="15140" width="0" hidden="1" customWidth="1"/>
    <col min="15141" max="15141" width="16.140625" customWidth="1"/>
    <col min="15142" max="15142" width="16.7109375" customWidth="1"/>
    <col min="15143" max="15143" width="15.85546875" customWidth="1"/>
    <col min="15144" max="15144" width="13.28515625" customWidth="1"/>
    <col min="15361" max="15361" width="2.5703125" customWidth="1"/>
    <col min="15362" max="15362" width="2" customWidth="1"/>
    <col min="15364" max="15364" width="7.28515625" customWidth="1"/>
    <col min="15368" max="15368" width="6.42578125" customWidth="1"/>
    <col min="15369" max="15388" width="0" hidden="1" customWidth="1"/>
    <col min="15389" max="15389" width="5.85546875" customWidth="1"/>
    <col min="15390" max="15391" width="0" hidden="1" customWidth="1"/>
    <col min="15392" max="15392" width="2.85546875" customWidth="1"/>
    <col min="15394" max="15394" width="7.85546875" customWidth="1"/>
    <col min="15395" max="15396" width="0" hidden="1" customWidth="1"/>
    <col min="15397" max="15397" width="16.140625" customWidth="1"/>
    <col min="15398" max="15398" width="16.7109375" customWidth="1"/>
    <col min="15399" max="15399" width="15.85546875" customWidth="1"/>
    <col min="15400" max="15400" width="13.28515625" customWidth="1"/>
    <col min="15617" max="15617" width="2.5703125" customWidth="1"/>
    <col min="15618" max="15618" width="2" customWidth="1"/>
    <col min="15620" max="15620" width="7.28515625" customWidth="1"/>
    <col min="15624" max="15624" width="6.42578125" customWidth="1"/>
    <col min="15625" max="15644" width="0" hidden="1" customWidth="1"/>
    <col min="15645" max="15645" width="5.85546875" customWidth="1"/>
    <col min="15646" max="15647" width="0" hidden="1" customWidth="1"/>
    <col min="15648" max="15648" width="2.85546875" customWidth="1"/>
    <col min="15650" max="15650" width="7.85546875" customWidth="1"/>
    <col min="15651" max="15652" width="0" hidden="1" customWidth="1"/>
    <col min="15653" max="15653" width="16.140625" customWidth="1"/>
    <col min="15654" max="15654" width="16.7109375" customWidth="1"/>
    <col min="15655" max="15655" width="15.85546875" customWidth="1"/>
    <col min="15656" max="15656" width="13.28515625" customWidth="1"/>
    <col min="15873" max="15873" width="2.5703125" customWidth="1"/>
    <col min="15874" max="15874" width="2" customWidth="1"/>
    <col min="15876" max="15876" width="7.28515625" customWidth="1"/>
    <col min="15880" max="15880" width="6.42578125" customWidth="1"/>
    <col min="15881" max="15900" width="0" hidden="1" customWidth="1"/>
    <col min="15901" max="15901" width="5.85546875" customWidth="1"/>
    <col min="15902" max="15903" width="0" hidden="1" customWidth="1"/>
    <col min="15904" max="15904" width="2.85546875" customWidth="1"/>
    <col min="15906" max="15906" width="7.85546875" customWidth="1"/>
    <col min="15907" max="15908" width="0" hidden="1" customWidth="1"/>
    <col min="15909" max="15909" width="16.140625" customWidth="1"/>
    <col min="15910" max="15910" width="16.7109375" customWidth="1"/>
    <col min="15911" max="15911" width="15.85546875" customWidth="1"/>
    <col min="15912" max="15912" width="13.28515625" customWidth="1"/>
    <col min="16129" max="16129" width="2.5703125" customWidth="1"/>
    <col min="16130" max="16130" width="2" customWidth="1"/>
    <col min="16132" max="16132" width="7.28515625" customWidth="1"/>
    <col min="16136" max="16136" width="6.42578125" customWidth="1"/>
    <col min="16137" max="16156" width="0" hidden="1" customWidth="1"/>
    <col min="16157" max="16157" width="5.85546875" customWidth="1"/>
    <col min="16158" max="16159" width="0" hidden="1" customWidth="1"/>
    <col min="16160" max="16160" width="2.85546875" customWidth="1"/>
    <col min="16162" max="16162" width="7.85546875" customWidth="1"/>
    <col min="16163" max="16164" width="0" hidden="1" customWidth="1"/>
    <col min="16165" max="16165" width="16.140625" customWidth="1"/>
    <col min="16166" max="16166" width="16.7109375" customWidth="1"/>
    <col min="16167" max="16167" width="15.85546875" customWidth="1"/>
    <col min="16168" max="16168" width="13.28515625" customWidth="1"/>
  </cols>
  <sheetData>
    <row r="1" spans="1:41" x14ac:dyDescent="0.25">
      <c r="A1" s="561" t="s">
        <v>323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</row>
    <row r="2" spans="1:41" x14ac:dyDescent="0.25">
      <c r="A2" s="562" t="s">
        <v>494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158"/>
    </row>
    <row r="3" spans="1:41" ht="15.75" x14ac:dyDescent="0.25">
      <c r="A3" s="564" t="s">
        <v>234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6"/>
    </row>
    <row r="4" spans="1:41" ht="23.25" customHeight="1" x14ac:dyDescent="0.25">
      <c r="A4" s="567" t="s">
        <v>103</v>
      </c>
      <c r="B4" s="568"/>
      <c r="C4" s="569" t="s">
        <v>10</v>
      </c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1" t="s">
        <v>11</v>
      </c>
      <c r="AD4" s="570"/>
      <c r="AE4" s="570"/>
      <c r="AF4" s="570"/>
      <c r="AG4" s="568" t="s">
        <v>235</v>
      </c>
      <c r="AH4" s="570"/>
      <c r="AI4" s="570"/>
      <c r="AJ4" s="570"/>
      <c r="AK4" s="159" t="s">
        <v>236</v>
      </c>
      <c r="AL4" s="159" t="s">
        <v>288</v>
      </c>
      <c r="AM4" s="159" t="s">
        <v>324</v>
      </c>
      <c r="AN4" s="160"/>
    </row>
    <row r="5" spans="1:41" x14ac:dyDescent="0.25">
      <c r="A5" s="559">
        <v>1</v>
      </c>
      <c r="B5" s="559"/>
      <c r="C5" s="572" t="s">
        <v>111</v>
      </c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60" t="s">
        <v>14</v>
      </c>
      <c r="AD5" s="560"/>
      <c r="AE5" s="560"/>
      <c r="AF5" s="560"/>
      <c r="AG5" s="523">
        <v>460952460</v>
      </c>
      <c r="AH5" s="523"/>
      <c r="AI5" s="523"/>
      <c r="AJ5" s="523"/>
      <c r="AK5" s="129">
        <v>292291843</v>
      </c>
      <c r="AL5" s="129">
        <v>292291843</v>
      </c>
      <c r="AM5" s="129">
        <v>292291843</v>
      </c>
      <c r="AN5" s="130"/>
    </row>
    <row r="6" spans="1:41" ht="33.75" customHeight="1" x14ac:dyDescent="0.25">
      <c r="A6" s="559">
        <v>2</v>
      </c>
      <c r="B6" s="559"/>
      <c r="C6" s="540" t="s">
        <v>15</v>
      </c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60" t="s">
        <v>16</v>
      </c>
      <c r="AD6" s="560"/>
      <c r="AE6" s="560"/>
      <c r="AF6" s="560"/>
      <c r="AG6" s="523">
        <v>61785027</v>
      </c>
      <c r="AH6" s="523"/>
      <c r="AI6" s="523"/>
      <c r="AJ6" s="523"/>
      <c r="AK6" s="129">
        <v>46387777</v>
      </c>
      <c r="AL6" s="129">
        <v>46387777</v>
      </c>
      <c r="AM6" s="129">
        <v>46387777</v>
      </c>
      <c r="AN6" s="130"/>
    </row>
    <row r="7" spans="1:41" x14ac:dyDescent="0.25">
      <c r="A7" s="559">
        <v>3</v>
      </c>
      <c r="B7" s="559"/>
      <c r="C7" s="540" t="s">
        <v>17</v>
      </c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60" t="s">
        <v>18</v>
      </c>
      <c r="AD7" s="560"/>
      <c r="AE7" s="560"/>
      <c r="AF7" s="560"/>
      <c r="AG7" s="523">
        <v>338466769</v>
      </c>
      <c r="AH7" s="523"/>
      <c r="AI7" s="523"/>
      <c r="AJ7" s="523"/>
      <c r="AK7" s="129">
        <v>245378980</v>
      </c>
      <c r="AL7" s="129">
        <v>245378980</v>
      </c>
      <c r="AM7" s="129">
        <v>245378980</v>
      </c>
      <c r="AN7" s="130"/>
    </row>
    <row r="8" spans="1:41" x14ac:dyDescent="0.25">
      <c r="A8" s="559">
        <v>4</v>
      </c>
      <c r="B8" s="559"/>
      <c r="C8" s="535" t="s">
        <v>19</v>
      </c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60" t="s">
        <v>20</v>
      </c>
      <c r="AD8" s="560"/>
      <c r="AE8" s="560"/>
      <c r="AF8" s="560"/>
      <c r="AG8" s="523">
        <v>25813865</v>
      </c>
      <c r="AH8" s="523"/>
      <c r="AI8" s="523"/>
      <c r="AJ8" s="523"/>
      <c r="AK8" s="129">
        <v>34342000</v>
      </c>
      <c r="AL8" s="129">
        <v>34342000</v>
      </c>
      <c r="AM8" s="129">
        <v>34342000</v>
      </c>
      <c r="AN8" s="130"/>
    </row>
    <row r="9" spans="1:41" x14ac:dyDescent="0.25">
      <c r="A9" s="559">
        <v>5</v>
      </c>
      <c r="B9" s="559"/>
      <c r="C9" s="535" t="s">
        <v>21</v>
      </c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60" t="s">
        <v>22</v>
      </c>
      <c r="AD9" s="560"/>
      <c r="AE9" s="560"/>
      <c r="AF9" s="560"/>
      <c r="AG9" s="523">
        <v>234974673</v>
      </c>
      <c r="AH9" s="523"/>
      <c r="AI9" s="523"/>
      <c r="AJ9" s="523"/>
      <c r="AK9" s="129">
        <v>189589054</v>
      </c>
      <c r="AL9" s="129">
        <v>189589054</v>
      </c>
      <c r="AM9" s="129">
        <v>189589054</v>
      </c>
      <c r="AN9" s="130"/>
    </row>
    <row r="10" spans="1:41" x14ac:dyDescent="0.25">
      <c r="A10" s="559">
        <v>6</v>
      </c>
      <c r="B10" s="559"/>
      <c r="C10" s="536" t="s">
        <v>237</v>
      </c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60" t="s">
        <v>24</v>
      </c>
      <c r="AD10" s="560"/>
      <c r="AE10" s="560"/>
      <c r="AF10" s="560"/>
      <c r="AG10" s="523">
        <v>609057002</v>
      </c>
      <c r="AH10" s="523"/>
      <c r="AI10" s="523"/>
      <c r="AJ10" s="523"/>
      <c r="AK10" s="129">
        <v>212262187</v>
      </c>
      <c r="AL10" s="129">
        <v>212262187</v>
      </c>
      <c r="AM10" s="129">
        <v>212262187</v>
      </c>
      <c r="AN10" s="130"/>
    </row>
    <row r="11" spans="1:41" x14ac:dyDescent="0.25">
      <c r="A11" s="559">
        <v>7</v>
      </c>
      <c r="B11" s="559"/>
      <c r="C11" s="535" t="s">
        <v>25</v>
      </c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60" t="s">
        <v>26</v>
      </c>
      <c r="AD11" s="560"/>
      <c r="AE11" s="560"/>
      <c r="AF11" s="560"/>
      <c r="AG11" s="523">
        <v>0</v>
      </c>
      <c r="AH11" s="523"/>
      <c r="AI11" s="523"/>
      <c r="AJ11" s="523"/>
      <c r="AK11" s="129">
        <v>0</v>
      </c>
      <c r="AL11" s="129">
        <v>0</v>
      </c>
      <c r="AM11" s="129">
        <v>0</v>
      </c>
      <c r="AN11" s="130"/>
    </row>
    <row r="12" spans="1:41" x14ac:dyDescent="0.25">
      <c r="A12" s="559">
        <v>8</v>
      </c>
      <c r="B12" s="559"/>
      <c r="C12" s="535" t="s">
        <v>31</v>
      </c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60" t="s">
        <v>32</v>
      </c>
      <c r="AD12" s="560"/>
      <c r="AE12" s="560"/>
      <c r="AF12" s="560"/>
      <c r="AG12" s="523"/>
      <c r="AH12" s="523"/>
      <c r="AI12" s="523"/>
      <c r="AJ12" s="523"/>
      <c r="AK12" s="129"/>
      <c r="AL12" s="129"/>
      <c r="AM12" s="129"/>
      <c r="AN12" s="130"/>
    </row>
    <row r="13" spans="1:41" x14ac:dyDescent="0.25">
      <c r="A13" s="559">
        <v>9</v>
      </c>
      <c r="B13" s="559"/>
      <c r="C13" s="536" t="s">
        <v>238</v>
      </c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536"/>
      <c r="AB13" s="536"/>
      <c r="AC13" s="560" t="s">
        <v>34</v>
      </c>
      <c r="AD13" s="560"/>
      <c r="AE13" s="560"/>
      <c r="AF13" s="560"/>
      <c r="AG13" s="523">
        <f>SUM(AG5:AG12)</f>
        <v>1731049796</v>
      </c>
      <c r="AH13" s="523"/>
      <c r="AI13" s="523"/>
      <c r="AJ13" s="523"/>
      <c r="AK13" s="161">
        <v>1020251841</v>
      </c>
      <c r="AL13" s="161">
        <v>1020251841</v>
      </c>
      <c r="AM13" s="161">
        <v>1020251841</v>
      </c>
      <c r="AN13" s="130"/>
    </row>
    <row r="14" spans="1:41" ht="15.75" x14ac:dyDescent="0.25">
      <c r="A14" s="543" t="s">
        <v>239</v>
      </c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5"/>
    </row>
    <row r="15" spans="1:41" x14ac:dyDescent="0.25">
      <c r="A15" s="555">
        <v>10</v>
      </c>
      <c r="B15" s="555"/>
      <c r="C15" s="556" t="s">
        <v>240</v>
      </c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7" t="s">
        <v>241</v>
      </c>
      <c r="AD15" s="557"/>
      <c r="AE15" s="557"/>
      <c r="AF15" s="557"/>
      <c r="AG15" s="558"/>
      <c r="AH15" s="558"/>
      <c r="AI15" s="558"/>
      <c r="AJ15" s="558"/>
      <c r="AK15" s="129"/>
      <c r="AL15" s="129"/>
      <c r="AM15" s="129">
        <v>0</v>
      </c>
    </row>
    <row r="16" spans="1:41" ht="24" customHeight="1" x14ac:dyDescent="0.25">
      <c r="A16" s="555">
        <v>11</v>
      </c>
      <c r="B16" s="555"/>
      <c r="C16" s="556" t="s">
        <v>242</v>
      </c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7" t="s">
        <v>243</v>
      </c>
      <c r="AD16" s="557"/>
      <c r="AE16" s="557"/>
      <c r="AF16" s="557"/>
      <c r="AG16" s="558"/>
      <c r="AH16" s="558"/>
      <c r="AI16" s="558"/>
      <c r="AJ16" s="558"/>
      <c r="AK16" s="129"/>
      <c r="AL16" s="129"/>
      <c r="AM16" s="129"/>
    </row>
    <row r="17" spans="1:39" x14ac:dyDescent="0.25">
      <c r="A17" s="555">
        <v>12</v>
      </c>
      <c r="B17" s="555"/>
      <c r="C17" s="556" t="s">
        <v>244</v>
      </c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7" t="s">
        <v>245</v>
      </c>
      <c r="AD17" s="557"/>
      <c r="AE17" s="557"/>
      <c r="AF17" s="557"/>
      <c r="AG17" s="554"/>
      <c r="AH17" s="554"/>
      <c r="AI17" s="554"/>
      <c r="AJ17" s="554"/>
      <c r="AK17" s="129"/>
      <c r="AL17" s="129"/>
      <c r="AM17" s="129"/>
    </row>
    <row r="18" spans="1:39" x14ac:dyDescent="0.25">
      <c r="A18" s="534">
        <v>13</v>
      </c>
      <c r="B18" s="534"/>
      <c r="C18" s="535" t="s">
        <v>36</v>
      </c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40" t="s">
        <v>37</v>
      </c>
      <c r="AD18" s="540"/>
      <c r="AE18" s="540"/>
      <c r="AF18" s="540"/>
      <c r="AG18" s="554"/>
      <c r="AH18" s="554"/>
      <c r="AI18" s="554"/>
      <c r="AJ18" s="554"/>
      <c r="AK18" s="129"/>
      <c r="AL18" s="129"/>
      <c r="AM18" s="129"/>
    </row>
    <row r="19" spans="1:39" ht="12.75" customHeight="1" x14ac:dyDescent="0.25">
      <c r="A19" s="546">
        <v>14</v>
      </c>
      <c r="B19" s="547"/>
      <c r="C19" s="548" t="s">
        <v>246</v>
      </c>
      <c r="D19" s="549"/>
      <c r="E19" s="549"/>
      <c r="F19" s="549"/>
      <c r="G19" s="549"/>
      <c r="H19" s="549"/>
      <c r="I19" s="550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3" t="s">
        <v>39</v>
      </c>
      <c r="AD19" s="164"/>
      <c r="AE19" s="164"/>
      <c r="AF19" s="165"/>
      <c r="AG19" s="551">
        <v>18732311</v>
      </c>
      <c r="AH19" s="552"/>
      <c r="AI19" s="166"/>
      <c r="AJ19" s="166">
        <f>SUM(AG19:AI19)</f>
        <v>18732311</v>
      </c>
      <c r="AK19" s="129">
        <v>18732311</v>
      </c>
      <c r="AL19" s="129">
        <v>18732311</v>
      </c>
      <c r="AM19" s="129">
        <v>18732311</v>
      </c>
    </row>
    <row r="20" spans="1:39" x14ac:dyDescent="0.25">
      <c r="A20" s="534">
        <v>15</v>
      </c>
      <c r="B20" s="534"/>
      <c r="C20" s="553" t="s">
        <v>42</v>
      </c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40" t="s">
        <v>43</v>
      </c>
      <c r="AD20" s="540"/>
      <c r="AE20" s="540"/>
      <c r="AF20" s="540"/>
      <c r="AG20" s="554">
        <f>SUM(AG15:AG19)</f>
        <v>18732311</v>
      </c>
      <c r="AH20" s="554"/>
      <c r="AI20" s="554"/>
      <c r="AJ20" s="554"/>
      <c r="AK20" s="161">
        <v>18732311</v>
      </c>
      <c r="AL20" s="161">
        <v>18732311</v>
      </c>
      <c r="AM20" s="161">
        <v>18732311</v>
      </c>
    </row>
    <row r="21" spans="1:39" x14ac:dyDescent="0.25">
      <c r="A21" s="534">
        <v>16</v>
      </c>
      <c r="B21" s="534"/>
      <c r="C21" s="542" t="s">
        <v>247</v>
      </c>
      <c r="D21" s="542"/>
      <c r="E21" s="542"/>
      <c r="F21" s="542"/>
      <c r="G21" s="542"/>
      <c r="H21" s="542"/>
      <c r="I21" s="542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83"/>
      <c r="AD21" s="84"/>
      <c r="AE21" s="84"/>
      <c r="AF21" s="168"/>
      <c r="AG21" s="523">
        <f>AG13+AG20</f>
        <v>1749782107</v>
      </c>
      <c r="AH21" s="523"/>
      <c r="AI21" s="169"/>
      <c r="AJ21" s="6">
        <f>SUM(AG21:AI21)</f>
        <v>1749782107</v>
      </c>
      <c r="AK21" s="129">
        <v>1038984152</v>
      </c>
      <c r="AL21" s="129">
        <v>1038984152</v>
      </c>
      <c r="AM21" s="129">
        <v>1038984152</v>
      </c>
    </row>
    <row r="22" spans="1:39" ht="15.75" x14ac:dyDescent="0.25">
      <c r="A22" s="543" t="s">
        <v>248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5"/>
    </row>
    <row r="23" spans="1:39" x14ac:dyDescent="0.25">
      <c r="A23" s="534">
        <v>17</v>
      </c>
      <c r="B23" s="541"/>
      <c r="C23" s="540" t="s">
        <v>50</v>
      </c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36" t="s">
        <v>51</v>
      </c>
      <c r="AD23" s="536"/>
      <c r="AE23" s="536"/>
      <c r="AF23" s="536"/>
      <c r="AG23" s="521">
        <v>894869603</v>
      </c>
      <c r="AH23" s="521"/>
      <c r="AI23" s="521"/>
      <c r="AJ23" s="521"/>
      <c r="AK23" s="129">
        <v>571076106</v>
      </c>
      <c r="AL23" s="129">
        <v>571076106</v>
      </c>
      <c r="AM23" s="129">
        <v>571076106</v>
      </c>
    </row>
    <row r="24" spans="1:39" ht="23.25" customHeight="1" x14ac:dyDescent="0.25">
      <c r="A24" s="534">
        <v>18</v>
      </c>
      <c r="B24" s="541"/>
      <c r="C24" s="540" t="s">
        <v>56</v>
      </c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36" t="s">
        <v>57</v>
      </c>
      <c r="AD24" s="536"/>
      <c r="AE24" s="536"/>
      <c r="AF24" s="536"/>
      <c r="AG24" s="521">
        <v>389682485</v>
      </c>
      <c r="AH24" s="521"/>
      <c r="AI24" s="521"/>
      <c r="AJ24" s="521"/>
      <c r="AK24" s="129"/>
      <c r="AL24" s="129"/>
      <c r="AM24" s="129"/>
    </row>
    <row r="25" spans="1:39" x14ac:dyDescent="0.25">
      <c r="A25" s="534">
        <v>19</v>
      </c>
      <c r="B25" s="541"/>
      <c r="C25" s="540" t="s">
        <v>116</v>
      </c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36" t="s">
        <v>59</v>
      </c>
      <c r="AD25" s="536"/>
      <c r="AE25" s="536"/>
      <c r="AF25" s="536"/>
      <c r="AG25" s="521">
        <v>69357626</v>
      </c>
      <c r="AH25" s="521"/>
      <c r="AI25" s="521"/>
      <c r="AJ25" s="521"/>
      <c r="AK25" s="129">
        <v>75320903</v>
      </c>
      <c r="AL25" s="129">
        <v>75320903</v>
      </c>
      <c r="AM25" s="129">
        <v>75320903</v>
      </c>
    </row>
    <row r="26" spans="1:39" x14ac:dyDescent="0.25">
      <c r="A26" s="534">
        <v>20</v>
      </c>
      <c r="B26" s="541"/>
      <c r="C26" s="535" t="s">
        <v>60</v>
      </c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6" t="s">
        <v>61</v>
      </c>
      <c r="AD26" s="536"/>
      <c r="AE26" s="536"/>
      <c r="AF26" s="536"/>
      <c r="AG26" s="521">
        <v>136377154</v>
      </c>
      <c r="AH26" s="521"/>
      <c r="AI26" s="521"/>
      <c r="AJ26" s="521"/>
      <c r="AK26" s="129">
        <v>123755355</v>
      </c>
      <c r="AL26" s="129">
        <v>123755355</v>
      </c>
      <c r="AM26" s="129">
        <v>123755355</v>
      </c>
    </row>
    <row r="27" spans="1:39" x14ac:dyDescent="0.25">
      <c r="A27" s="534">
        <v>21</v>
      </c>
      <c r="B27" s="534"/>
      <c r="C27" s="540" t="s">
        <v>62</v>
      </c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36" t="s">
        <v>63</v>
      </c>
      <c r="AD27" s="536"/>
      <c r="AE27" s="536"/>
      <c r="AF27" s="536"/>
      <c r="AG27" s="521">
        <v>236220</v>
      </c>
      <c r="AH27" s="521"/>
      <c r="AI27" s="521"/>
      <c r="AJ27" s="521"/>
      <c r="AK27" s="129">
        <v>0</v>
      </c>
      <c r="AL27" s="129">
        <v>0</v>
      </c>
      <c r="AM27" s="129">
        <v>0</v>
      </c>
    </row>
    <row r="28" spans="1:39" x14ac:dyDescent="0.25">
      <c r="A28" s="534">
        <v>22</v>
      </c>
      <c r="B28" s="534"/>
      <c r="C28" s="540" t="s">
        <v>66</v>
      </c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36" t="s">
        <v>67</v>
      </c>
      <c r="AD28" s="536"/>
      <c r="AE28" s="536"/>
      <c r="AF28" s="536"/>
      <c r="AG28" s="521"/>
      <c r="AH28" s="521"/>
      <c r="AI28" s="521"/>
      <c r="AJ28" s="521"/>
      <c r="AK28" s="129"/>
      <c r="AL28" s="129"/>
      <c r="AM28" s="129"/>
    </row>
    <row r="29" spans="1:39" x14ac:dyDescent="0.25">
      <c r="A29" s="534">
        <v>23</v>
      </c>
      <c r="B29" s="534"/>
      <c r="C29" s="540" t="s">
        <v>70</v>
      </c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  <c r="AA29" s="540"/>
      <c r="AB29" s="540"/>
      <c r="AC29" s="536" t="s">
        <v>71</v>
      </c>
      <c r="AD29" s="536"/>
      <c r="AE29" s="536"/>
      <c r="AF29" s="536"/>
      <c r="AG29" s="521">
        <v>452011</v>
      </c>
      <c r="AH29" s="521"/>
      <c r="AI29" s="521"/>
      <c r="AJ29" s="521"/>
      <c r="AK29" s="129"/>
      <c r="AL29" s="129"/>
      <c r="AM29" s="129"/>
    </row>
    <row r="30" spans="1:39" x14ac:dyDescent="0.25">
      <c r="A30" s="534">
        <v>24</v>
      </c>
      <c r="B30" s="534"/>
      <c r="C30" s="535" t="s">
        <v>72</v>
      </c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6" t="s">
        <v>73</v>
      </c>
      <c r="AD30" s="536"/>
      <c r="AE30" s="536"/>
      <c r="AF30" s="536"/>
      <c r="AG30" s="523">
        <f>SUM(AG23:AG29)</f>
        <v>1490975099</v>
      </c>
      <c r="AH30" s="523"/>
      <c r="AI30" s="523"/>
      <c r="AJ30" s="523"/>
      <c r="AK30" s="161">
        <v>770152364</v>
      </c>
      <c r="AL30" s="161">
        <v>770152364</v>
      </c>
      <c r="AM30" s="161">
        <v>770152364</v>
      </c>
    </row>
    <row r="31" spans="1:39" ht="15.75" x14ac:dyDescent="0.25">
      <c r="A31" s="537" t="s">
        <v>249</v>
      </c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9"/>
    </row>
    <row r="32" spans="1:39" x14ac:dyDescent="0.25">
      <c r="A32" s="530">
        <v>25</v>
      </c>
      <c r="B32" s="530"/>
      <c r="C32" s="533" t="s">
        <v>75</v>
      </c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1" t="s">
        <v>76</v>
      </c>
      <c r="AD32" s="531"/>
      <c r="AE32" s="531"/>
      <c r="AF32" s="531"/>
      <c r="AG32" s="521"/>
      <c r="AH32" s="521"/>
      <c r="AI32" s="521"/>
      <c r="AJ32" s="521"/>
      <c r="AK32" s="4"/>
      <c r="AL32" s="4"/>
      <c r="AM32" s="4"/>
    </row>
    <row r="33" spans="1:39" x14ac:dyDescent="0.25">
      <c r="A33" s="530">
        <v>26</v>
      </c>
      <c r="B33" s="530"/>
      <c r="C33" s="532" t="s">
        <v>77</v>
      </c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1" t="s">
        <v>78</v>
      </c>
      <c r="AD33" s="531"/>
      <c r="AE33" s="531"/>
      <c r="AF33" s="531"/>
      <c r="AG33" s="521"/>
      <c r="AH33" s="521"/>
      <c r="AI33" s="521"/>
      <c r="AJ33" s="521"/>
      <c r="AK33" s="4"/>
      <c r="AL33" s="4"/>
      <c r="AM33" s="4"/>
    </row>
    <row r="34" spans="1:39" x14ac:dyDescent="0.25">
      <c r="A34" s="530">
        <v>27</v>
      </c>
      <c r="B34" s="530"/>
      <c r="C34" s="533" t="s">
        <v>79</v>
      </c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1" t="s">
        <v>80</v>
      </c>
      <c r="AD34" s="531"/>
      <c r="AE34" s="531"/>
      <c r="AF34" s="531"/>
      <c r="AG34" s="521"/>
      <c r="AH34" s="521"/>
      <c r="AI34" s="521"/>
      <c r="AJ34" s="521"/>
      <c r="AK34" s="4"/>
      <c r="AL34" s="4"/>
      <c r="AM34" s="4"/>
    </row>
    <row r="35" spans="1:39" x14ac:dyDescent="0.25">
      <c r="A35" s="518">
        <v>28</v>
      </c>
      <c r="B35" s="518"/>
      <c r="C35" s="519" t="s">
        <v>250</v>
      </c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20" t="s">
        <v>82</v>
      </c>
      <c r="AD35" s="520"/>
      <c r="AE35" s="520"/>
      <c r="AF35" s="520"/>
      <c r="AG35" s="521">
        <f>SUM(AG32:AG34)</f>
        <v>0</v>
      </c>
      <c r="AH35" s="521"/>
      <c r="AI35" s="521"/>
      <c r="AJ35" s="521"/>
      <c r="AK35" s="4">
        <v>0</v>
      </c>
      <c r="AL35" s="4">
        <v>0</v>
      </c>
      <c r="AM35" s="4">
        <v>0</v>
      </c>
    </row>
    <row r="36" spans="1:39" x14ac:dyDescent="0.25">
      <c r="A36" s="518">
        <v>29</v>
      </c>
      <c r="B36" s="518"/>
      <c r="C36" s="522" t="s">
        <v>83</v>
      </c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0" t="s">
        <v>84</v>
      </c>
      <c r="AD36" s="520"/>
      <c r="AE36" s="520"/>
      <c r="AF36" s="520"/>
      <c r="AG36" s="529"/>
      <c r="AH36" s="529"/>
      <c r="AI36" s="529"/>
      <c r="AJ36" s="529"/>
      <c r="AK36" s="4"/>
      <c r="AL36" s="4"/>
      <c r="AM36" s="4"/>
    </row>
    <row r="37" spans="1:39" x14ac:dyDescent="0.25">
      <c r="A37" s="530">
        <v>30</v>
      </c>
      <c r="B37" s="530"/>
      <c r="C37" s="531" t="s">
        <v>85</v>
      </c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 t="s">
        <v>86</v>
      </c>
      <c r="AD37" s="531"/>
      <c r="AE37" s="531"/>
      <c r="AF37" s="531"/>
      <c r="AG37" s="521">
        <v>258807008</v>
      </c>
      <c r="AH37" s="521"/>
      <c r="AI37" s="521"/>
      <c r="AJ37" s="521"/>
      <c r="AK37" s="4">
        <v>268831788</v>
      </c>
      <c r="AL37" s="4">
        <v>268831788</v>
      </c>
      <c r="AM37" s="4">
        <v>268831788</v>
      </c>
    </row>
    <row r="38" spans="1:39" x14ac:dyDescent="0.25">
      <c r="A38" s="530">
        <v>31</v>
      </c>
      <c r="B38" s="530"/>
      <c r="C38" s="531" t="s">
        <v>87</v>
      </c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 t="s">
        <v>88</v>
      </c>
      <c r="AD38" s="531"/>
      <c r="AE38" s="531"/>
      <c r="AF38" s="531"/>
      <c r="AG38" s="529"/>
      <c r="AH38" s="529"/>
      <c r="AI38" s="529"/>
      <c r="AJ38" s="529"/>
      <c r="AK38" s="4"/>
      <c r="AL38" s="4"/>
      <c r="AM38" s="4"/>
    </row>
    <row r="39" spans="1:39" x14ac:dyDescent="0.25">
      <c r="A39" s="518">
        <v>32</v>
      </c>
      <c r="B39" s="518"/>
      <c r="C39" s="520" t="s">
        <v>251</v>
      </c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 t="s">
        <v>90</v>
      </c>
      <c r="AD39" s="520"/>
      <c r="AE39" s="520"/>
      <c r="AF39" s="520"/>
      <c r="AG39" s="523">
        <f>SUM(AG37:AG38)</f>
        <v>258807008</v>
      </c>
      <c r="AH39" s="523"/>
      <c r="AI39" s="523"/>
      <c r="AJ39" s="523"/>
      <c r="AK39" s="4">
        <v>268831788</v>
      </c>
      <c r="AL39" s="4">
        <v>268831788</v>
      </c>
      <c r="AM39" s="4">
        <v>268831788</v>
      </c>
    </row>
    <row r="40" spans="1:39" x14ac:dyDescent="0.25">
      <c r="A40" s="524">
        <v>33</v>
      </c>
      <c r="B40" s="525"/>
      <c r="C40" s="526" t="s">
        <v>252</v>
      </c>
      <c r="D40" s="527"/>
      <c r="E40" s="527"/>
      <c r="F40" s="527"/>
      <c r="G40" s="527"/>
      <c r="H40" s="527"/>
      <c r="I40" s="528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 t="s">
        <v>92</v>
      </c>
      <c r="AD40" s="170"/>
      <c r="AE40" s="170"/>
      <c r="AF40" s="170"/>
      <c r="AG40" s="529"/>
      <c r="AH40" s="529"/>
      <c r="AI40" s="171"/>
      <c r="AJ40" s="171"/>
      <c r="AK40" s="4"/>
      <c r="AL40" s="4"/>
      <c r="AM40" s="4"/>
    </row>
    <row r="41" spans="1:39" x14ac:dyDescent="0.25">
      <c r="A41" s="518">
        <v>34</v>
      </c>
      <c r="B41" s="518"/>
      <c r="C41" s="519" t="s">
        <v>95</v>
      </c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20" t="s">
        <v>96</v>
      </c>
      <c r="AD41" s="520"/>
      <c r="AE41" s="520"/>
      <c r="AF41" s="520"/>
      <c r="AG41" s="521"/>
      <c r="AH41" s="521"/>
      <c r="AI41" s="521"/>
      <c r="AJ41" s="521"/>
      <c r="AK41" s="4"/>
      <c r="AL41" s="4"/>
      <c r="AM41" s="4"/>
    </row>
    <row r="42" spans="1:39" x14ac:dyDescent="0.25">
      <c r="A42" s="518">
        <v>35</v>
      </c>
      <c r="B42" s="518"/>
      <c r="C42" s="522" t="s">
        <v>253</v>
      </c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0" t="s">
        <v>98</v>
      </c>
      <c r="AD42" s="520"/>
      <c r="AE42" s="520"/>
      <c r="AF42" s="520"/>
      <c r="AG42" s="523">
        <v>258807008</v>
      </c>
      <c r="AH42" s="523"/>
      <c r="AI42" s="523"/>
      <c r="AJ42" s="523"/>
      <c r="AK42" s="172">
        <v>268831788</v>
      </c>
      <c r="AL42" s="172">
        <v>268831788</v>
      </c>
      <c r="AM42" s="172">
        <v>268831788</v>
      </c>
    </row>
    <row r="43" spans="1:39" x14ac:dyDescent="0.25">
      <c r="A43" s="515">
        <v>36</v>
      </c>
      <c r="B43" s="515"/>
      <c r="C43" s="515" t="s">
        <v>254</v>
      </c>
      <c r="D43" s="516"/>
      <c r="E43" s="516"/>
      <c r="F43" s="516"/>
      <c r="G43" s="516"/>
      <c r="H43" s="516"/>
      <c r="I43" s="51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517">
        <f>(AG30+AG42)</f>
        <v>1749782107</v>
      </c>
      <c r="AH43" s="517"/>
      <c r="AI43" s="129"/>
      <c r="AJ43" s="129">
        <f>SUM(AG43:AI43)</f>
        <v>1749782107</v>
      </c>
      <c r="AK43" s="161">
        <v>1038984152</v>
      </c>
      <c r="AL43" s="161">
        <v>1038984152</v>
      </c>
      <c r="AM43" s="161">
        <v>1038984152</v>
      </c>
    </row>
  </sheetData>
  <mergeCells count="150">
    <mergeCell ref="A1:AO1"/>
    <mergeCell ref="A2:AM2"/>
    <mergeCell ref="A3:AM3"/>
    <mergeCell ref="A4:B4"/>
    <mergeCell ref="C4:AB4"/>
    <mergeCell ref="A14:AM14"/>
    <mergeCell ref="A15:B15"/>
    <mergeCell ref="C15:AB15"/>
    <mergeCell ref="A6:B6"/>
    <mergeCell ref="C6:AB6"/>
    <mergeCell ref="AC6:AF6"/>
    <mergeCell ref="AG6:AJ6"/>
    <mergeCell ref="A7:B7"/>
    <mergeCell ref="C7:AB7"/>
    <mergeCell ref="AC7:AF7"/>
    <mergeCell ref="AG7:AJ7"/>
    <mergeCell ref="AC4:AF4"/>
    <mergeCell ref="AG4:AJ4"/>
    <mergeCell ref="A5:B5"/>
    <mergeCell ref="C5:AB5"/>
    <mergeCell ref="AC5:AF5"/>
    <mergeCell ref="AG5:AJ5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C9:AF9"/>
    <mergeCell ref="AG9:AJ9"/>
    <mergeCell ref="AC15:AF15"/>
    <mergeCell ref="AG15:AJ15"/>
    <mergeCell ref="A16:B16"/>
    <mergeCell ref="C16:AB16"/>
    <mergeCell ref="AC16:AF16"/>
    <mergeCell ref="AG16:AJ16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9:B19"/>
    <mergeCell ref="C19:I19"/>
    <mergeCell ref="AG19:AH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1:B21"/>
    <mergeCell ref="C21:I21"/>
    <mergeCell ref="AG21:AH21"/>
    <mergeCell ref="A22:AM22"/>
    <mergeCell ref="A23:B23"/>
    <mergeCell ref="C23:AB23"/>
    <mergeCell ref="AC23:AF23"/>
    <mergeCell ref="AG23:AJ23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31:AM31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9:B39"/>
    <mergeCell ref="C39:AB39"/>
    <mergeCell ref="AC39:AF39"/>
    <mergeCell ref="AG39:AJ39"/>
    <mergeCell ref="A40:B40"/>
    <mergeCell ref="C40:I40"/>
    <mergeCell ref="AG40:AH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43:B43"/>
    <mergeCell ref="C43:I43"/>
    <mergeCell ref="AG43:AH43"/>
    <mergeCell ref="A41:B41"/>
    <mergeCell ref="C41:AB41"/>
    <mergeCell ref="AC41:AF41"/>
    <mergeCell ref="AG41:AJ41"/>
    <mergeCell ref="A42:B42"/>
    <mergeCell ref="C42:AB42"/>
    <mergeCell ref="AC42:AF42"/>
    <mergeCell ref="AG42:AJ42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7"/>
  <sheetViews>
    <sheetView workbookViewId="0">
      <selection activeCell="F2" sqref="F2"/>
    </sheetView>
  </sheetViews>
  <sheetFormatPr defaultRowHeight="15" x14ac:dyDescent="0.25"/>
  <cols>
    <col min="1" max="1" width="8.140625" customWidth="1"/>
    <col min="2" max="2" width="41" customWidth="1"/>
    <col min="3" max="3" width="14.7109375" customWidth="1"/>
    <col min="4" max="4" width="13.85546875" customWidth="1"/>
    <col min="5" max="5" width="13" customWidth="1"/>
    <col min="257" max="257" width="8.140625" customWidth="1"/>
    <col min="258" max="258" width="41" customWidth="1"/>
    <col min="259" max="259" width="14.7109375" customWidth="1"/>
    <col min="260" max="260" width="13.85546875" customWidth="1"/>
    <col min="261" max="261" width="13" customWidth="1"/>
    <col min="513" max="513" width="8.140625" customWidth="1"/>
    <col min="514" max="514" width="41" customWidth="1"/>
    <col min="515" max="515" width="14.7109375" customWidth="1"/>
    <col min="516" max="516" width="13.85546875" customWidth="1"/>
    <col min="517" max="517" width="13" customWidth="1"/>
    <col min="769" max="769" width="8.140625" customWidth="1"/>
    <col min="770" max="770" width="41" customWidth="1"/>
    <col min="771" max="771" width="14.7109375" customWidth="1"/>
    <col min="772" max="772" width="13.85546875" customWidth="1"/>
    <col min="773" max="773" width="13" customWidth="1"/>
    <col min="1025" max="1025" width="8.140625" customWidth="1"/>
    <col min="1026" max="1026" width="41" customWidth="1"/>
    <col min="1027" max="1027" width="14.7109375" customWidth="1"/>
    <col min="1028" max="1028" width="13.85546875" customWidth="1"/>
    <col min="1029" max="1029" width="13" customWidth="1"/>
    <col min="1281" max="1281" width="8.140625" customWidth="1"/>
    <col min="1282" max="1282" width="41" customWidth="1"/>
    <col min="1283" max="1283" width="14.7109375" customWidth="1"/>
    <col min="1284" max="1284" width="13.85546875" customWidth="1"/>
    <col min="1285" max="1285" width="13" customWidth="1"/>
    <col min="1537" max="1537" width="8.140625" customWidth="1"/>
    <col min="1538" max="1538" width="41" customWidth="1"/>
    <col min="1539" max="1539" width="14.7109375" customWidth="1"/>
    <col min="1540" max="1540" width="13.85546875" customWidth="1"/>
    <col min="1541" max="1541" width="13" customWidth="1"/>
    <col min="1793" max="1793" width="8.140625" customWidth="1"/>
    <col min="1794" max="1794" width="41" customWidth="1"/>
    <col min="1795" max="1795" width="14.7109375" customWidth="1"/>
    <col min="1796" max="1796" width="13.85546875" customWidth="1"/>
    <col min="1797" max="1797" width="13" customWidth="1"/>
    <col min="2049" max="2049" width="8.140625" customWidth="1"/>
    <col min="2050" max="2050" width="41" customWidth="1"/>
    <col min="2051" max="2051" width="14.7109375" customWidth="1"/>
    <col min="2052" max="2052" width="13.85546875" customWidth="1"/>
    <col min="2053" max="2053" width="13" customWidth="1"/>
    <col min="2305" max="2305" width="8.140625" customWidth="1"/>
    <col min="2306" max="2306" width="41" customWidth="1"/>
    <col min="2307" max="2307" width="14.7109375" customWidth="1"/>
    <col min="2308" max="2308" width="13.85546875" customWidth="1"/>
    <col min="2309" max="2309" width="13" customWidth="1"/>
    <col min="2561" max="2561" width="8.140625" customWidth="1"/>
    <col min="2562" max="2562" width="41" customWidth="1"/>
    <col min="2563" max="2563" width="14.7109375" customWidth="1"/>
    <col min="2564" max="2564" width="13.85546875" customWidth="1"/>
    <col min="2565" max="2565" width="13" customWidth="1"/>
    <col min="2817" max="2817" width="8.140625" customWidth="1"/>
    <col min="2818" max="2818" width="41" customWidth="1"/>
    <col min="2819" max="2819" width="14.7109375" customWidth="1"/>
    <col min="2820" max="2820" width="13.85546875" customWidth="1"/>
    <col min="2821" max="2821" width="13" customWidth="1"/>
    <col min="3073" max="3073" width="8.140625" customWidth="1"/>
    <col min="3074" max="3074" width="41" customWidth="1"/>
    <col min="3075" max="3075" width="14.7109375" customWidth="1"/>
    <col min="3076" max="3076" width="13.85546875" customWidth="1"/>
    <col min="3077" max="3077" width="13" customWidth="1"/>
    <col min="3329" max="3329" width="8.140625" customWidth="1"/>
    <col min="3330" max="3330" width="41" customWidth="1"/>
    <col min="3331" max="3331" width="14.7109375" customWidth="1"/>
    <col min="3332" max="3332" width="13.85546875" customWidth="1"/>
    <col min="3333" max="3333" width="13" customWidth="1"/>
    <col min="3585" max="3585" width="8.140625" customWidth="1"/>
    <col min="3586" max="3586" width="41" customWidth="1"/>
    <col min="3587" max="3587" width="14.7109375" customWidth="1"/>
    <col min="3588" max="3588" width="13.85546875" customWidth="1"/>
    <col min="3589" max="3589" width="13" customWidth="1"/>
    <col min="3841" max="3841" width="8.140625" customWidth="1"/>
    <col min="3842" max="3842" width="41" customWidth="1"/>
    <col min="3843" max="3843" width="14.7109375" customWidth="1"/>
    <col min="3844" max="3844" width="13.85546875" customWidth="1"/>
    <col min="3845" max="3845" width="13" customWidth="1"/>
    <col min="4097" max="4097" width="8.140625" customWidth="1"/>
    <col min="4098" max="4098" width="41" customWidth="1"/>
    <col min="4099" max="4099" width="14.7109375" customWidth="1"/>
    <col min="4100" max="4100" width="13.85546875" customWidth="1"/>
    <col min="4101" max="4101" width="13" customWidth="1"/>
    <col min="4353" max="4353" width="8.140625" customWidth="1"/>
    <col min="4354" max="4354" width="41" customWidth="1"/>
    <col min="4355" max="4355" width="14.7109375" customWidth="1"/>
    <col min="4356" max="4356" width="13.85546875" customWidth="1"/>
    <col min="4357" max="4357" width="13" customWidth="1"/>
    <col min="4609" max="4609" width="8.140625" customWidth="1"/>
    <col min="4610" max="4610" width="41" customWidth="1"/>
    <col min="4611" max="4611" width="14.7109375" customWidth="1"/>
    <col min="4612" max="4612" width="13.85546875" customWidth="1"/>
    <col min="4613" max="4613" width="13" customWidth="1"/>
    <col min="4865" max="4865" width="8.140625" customWidth="1"/>
    <col min="4866" max="4866" width="41" customWidth="1"/>
    <col min="4867" max="4867" width="14.7109375" customWidth="1"/>
    <col min="4868" max="4868" width="13.85546875" customWidth="1"/>
    <col min="4869" max="4869" width="13" customWidth="1"/>
    <col min="5121" max="5121" width="8.140625" customWidth="1"/>
    <col min="5122" max="5122" width="41" customWidth="1"/>
    <col min="5123" max="5123" width="14.7109375" customWidth="1"/>
    <col min="5124" max="5124" width="13.85546875" customWidth="1"/>
    <col min="5125" max="5125" width="13" customWidth="1"/>
    <col min="5377" max="5377" width="8.140625" customWidth="1"/>
    <col min="5378" max="5378" width="41" customWidth="1"/>
    <col min="5379" max="5379" width="14.7109375" customWidth="1"/>
    <col min="5380" max="5380" width="13.85546875" customWidth="1"/>
    <col min="5381" max="5381" width="13" customWidth="1"/>
    <col min="5633" max="5633" width="8.140625" customWidth="1"/>
    <col min="5634" max="5634" width="41" customWidth="1"/>
    <col min="5635" max="5635" width="14.7109375" customWidth="1"/>
    <col min="5636" max="5636" width="13.85546875" customWidth="1"/>
    <col min="5637" max="5637" width="13" customWidth="1"/>
    <col min="5889" max="5889" width="8.140625" customWidth="1"/>
    <col min="5890" max="5890" width="41" customWidth="1"/>
    <col min="5891" max="5891" width="14.7109375" customWidth="1"/>
    <col min="5892" max="5892" width="13.85546875" customWidth="1"/>
    <col min="5893" max="5893" width="13" customWidth="1"/>
    <col min="6145" max="6145" width="8.140625" customWidth="1"/>
    <col min="6146" max="6146" width="41" customWidth="1"/>
    <col min="6147" max="6147" width="14.7109375" customWidth="1"/>
    <col min="6148" max="6148" width="13.85546875" customWidth="1"/>
    <col min="6149" max="6149" width="13" customWidth="1"/>
    <col min="6401" max="6401" width="8.140625" customWidth="1"/>
    <col min="6402" max="6402" width="41" customWidth="1"/>
    <col min="6403" max="6403" width="14.7109375" customWidth="1"/>
    <col min="6404" max="6404" width="13.85546875" customWidth="1"/>
    <col min="6405" max="6405" width="13" customWidth="1"/>
    <col min="6657" max="6657" width="8.140625" customWidth="1"/>
    <col min="6658" max="6658" width="41" customWidth="1"/>
    <col min="6659" max="6659" width="14.7109375" customWidth="1"/>
    <col min="6660" max="6660" width="13.85546875" customWidth="1"/>
    <col min="6661" max="6661" width="13" customWidth="1"/>
    <col min="6913" max="6913" width="8.140625" customWidth="1"/>
    <col min="6914" max="6914" width="41" customWidth="1"/>
    <col min="6915" max="6915" width="14.7109375" customWidth="1"/>
    <col min="6916" max="6916" width="13.85546875" customWidth="1"/>
    <col min="6917" max="6917" width="13" customWidth="1"/>
    <col min="7169" max="7169" width="8.140625" customWidth="1"/>
    <col min="7170" max="7170" width="41" customWidth="1"/>
    <col min="7171" max="7171" width="14.7109375" customWidth="1"/>
    <col min="7172" max="7172" width="13.85546875" customWidth="1"/>
    <col min="7173" max="7173" width="13" customWidth="1"/>
    <col min="7425" max="7425" width="8.140625" customWidth="1"/>
    <col min="7426" max="7426" width="41" customWidth="1"/>
    <col min="7427" max="7427" width="14.7109375" customWidth="1"/>
    <col min="7428" max="7428" width="13.85546875" customWidth="1"/>
    <col min="7429" max="7429" width="13" customWidth="1"/>
    <col min="7681" max="7681" width="8.140625" customWidth="1"/>
    <col min="7682" max="7682" width="41" customWidth="1"/>
    <col min="7683" max="7683" width="14.7109375" customWidth="1"/>
    <col min="7684" max="7684" width="13.85546875" customWidth="1"/>
    <col min="7685" max="7685" width="13" customWidth="1"/>
    <col min="7937" max="7937" width="8.140625" customWidth="1"/>
    <col min="7938" max="7938" width="41" customWidth="1"/>
    <col min="7939" max="7939" width="14.7109375" customWidth="1"/>
    <col min="7940" max="7940" width="13.85546875" customWidth="1"/>
    <col min="7941" max="7941" width="13" customWidth="1"/>
    <col min="8193" max="8193" width="8.140625" customWidth="1"/>
    <col min="8194" max="8194" width="41" customWidth="1"/>
    <col min="8195" max="8195" width="14.7109375" customWidth="1"/>
    <col min="8196" max="8196" width="13.85546875" customWidth="1"/>
    <col min="8197" max="8197" width="13" customWidth="1"/>
    <col min="8449" max="8449" width="8.140625" customWidth="1"/>
    <col min="8450" max="8450" width="41" customWidth="1"/>
    <col min="8451" max="8451" width="14.7109375" customWidth="1"/>
    <col min="8452" max="8452" width="13.85546875" customWidth="1"/>
    <col min="8453" max="8453" width="13" customWidth="1"/>
    <col min="8705" max="8705" width="8.140625" customWidth="1"/>
    <col min="8706" max="8706" width="41" customWidth="1"/>
    <col min="8707" max="8707" width="14.7109375" customWidth="1"/>
    <col min="8708" max="8708" width="13.85546875" customWidth="1"/>
    <col min="8709" max="8709" width="13" customWidth="1"/>
    <col min="8961" max="8961" width="8.140625" customWidth="1"/>
    <col min="8962" max="8962" width="41" customWidth="1"/>
    <col min="8963" max="8963" width="14.7109375" customWidth="1"/>
    <col min="8964" max="8964" width="13.85546875" customWidth="1"/>
    <col min="8965" max="8965" width="13" customWidth="1"/>
    <col min="9217" max="9217" width="8.140625" customWidth="1"/>
    <col min="9218" max="9218" width="41" customWidth="1"/>
    <col min="9219" max="9219" width="14.7109375" customWidth="1"/>
    <col min="9220" max="9220" width="13.85546875" customWidth="1"/>
    <col min="9221" max="9221" width="13" customWidth="1"/>
    <col min="9473" max="9473" width="8.140625" customWidth="1"/>
    <col min="9474" max="9474" width="41" customWidth="1"/>
    <col min="9475" max="9475" width="14.7109375" customWidth="1"/>
    <col min="9476" max="9476" width="13.85546875" customWidth="1"/>
    <col min="9477" max="9477" width="13" customWidth="1"/>
    <col min="9729" max="9729" width="8.140625" customWidth="1"/>
    <col min="9730" max="9730" width="41" customWidth="1"/>
    <col min="9731" max="9731" width="14.7109375" customWidth="1"/>
    <col min="9732" max="9732" width="13.85546875" customWidth="1"/>
    <col min="9733" max="9733" width="13" customWidth="1"/>
    <col min="9985" max="9985" width="8.140625" customWidth="1"/>
    <col min="9986" max="9986" width="41" customWidth="1"/>
    <col min="9987" max="9987" width="14.7109375" customWidth="1"/>
    <col min="9988" max="9988" width="13.85546875" customWidth="1"/>
    <col min="9989" max="9989" width="13" customWidth="1"/>
    <col min="10241" max="10241" width="8.140625" customWidth="1"/>
    <col min="10242" max="10242" width="41" customWidth="1"/>
    <col min="10243" max="10243" width="14.7109375" customWidth="1"/>
    <col min="10244" max="10244" width="13.85546875" customWidth="1"/>
    <col min="10245" max="10245" width="13" customWidth="1"/>
    <col min="10497" max="10497" width="8.140625" customWidth="1"/>
    <col min="10498" max="10498" width="41" customWidth="1"/>
    <col min="10499" max="10499" width="14.7109375" customWidth="1"/>
    <col min="10500" max="10500" width="13.85546875" customWidth="1"/>
    <col min="10501" max="10501" width="13" customWidth="1"/>
    <col min="10753" max="10753" width="8.140625" customWidth="1"/>
    <col min="10754" max="10754" width="41" customWidth="1"/>
    <col min="10755" max="10755" width="14.7109375" customWidth="1"/>
    <col min="10756" max="10756" width="13.85546875" customWidth="1"/>
    <col min="10757" max="10757" width="13" customWidth="1"/>
    <col min="11009" max="11009" width="8.140625" customWidth="1"/>
    <col min="11010" max="11010" width="41" customWidth="1"/>
    <col min="11011" max="11011" width="14.7109375" customWidth="1"/>
    <col min="11012" max="11012" width="13.85546875" customWidth="1"/>
    <col min="11013" max="11013" width="13" customWidth="1"/>
    <col min="11265" max="11265" width="8.140625" customWidth="1"/>
    <col min="11266" max="11266" width="41" customWidth="1"/>
    <col min="11267" max="11267" width="14.7109375" customWidth="1"/>
    <col min="11268" max="11268" width="13.85546875" customWidth="1"/>
    <col min="11269" max="11269" width="13" customWidth="1"/>
    <col min="11521" max="11521" width="8.140625" customWidth="1"/>
    <col min="11522" max="11522" width="41" customWidth="1"/>
    <col min="11523" max="11523" width="14.7109375" customWidth="1"/>
    <col min="11524" max="11524" width="13.85546875" customWidth="1"/>
    <col min="11525" max="11525" width="13" customWidth="1"/>
    <col min="11777" max="11777" width="8.140625" customWidth="1"/>
    <col min="11778" max="11778" width="41" customWidth="1"/>
    <col min="11779" max="11779" width="14.7109375" customWidth="1"/>
    <col min="11780" max="11780" width="13.85546875" customWidth="1"/>
    <col min="11781" max="11781" width="13" customWidth="1"/>
    <col min="12033" max="12033" width="8.140625" customWidth="1"/>
    <col min="12034" max="12034" width="41" customWidth="1"/>
    <col min="12035" max="12035" width="14.7109375" customWidth="1"/>
    <col min="12036" max="12036" width="13.85546875" customWidth="1"/>
    <col min="12037" max="12037" width="13" customWidth="1"/>
    <col min="12289" max="12289" width="8.140625" customWidth="1"/>
    <col min="12290" max="12290" width="41" customWidth="1"/>
    <col min="12291" max="12291" width="14.7109375" customWidth="1"/>
    <col min="12292" max="12292" width="13.85546875" customWidth="1"/>
    <col min="12293" max="12293" width="13" customWidth="1"/>
    <col min="12545" max="12545" width="8.140625" customWidth="1"/>
    <col min="12546" max="12546" width="41" customWidth="1"/>
    <col min="12547" max="12547" width="14.7109375" customWidth="1"/>
    <col min="12548" max="12548" width="13.85546875" customWidth="1"/>
    <col min="12549" max="12549" width="13" customWidth="1"/>
    <col min="12801" max="12801" width="8.140625" customWidth="1"/>
    <col min="12802" max="12802" width="41" customWidth="1"/>
    <col min="12803" max="12803" width="14.7109375" customWidth="1"/>
    <col min="12804" max="12804" width="13.85546875" customWidth="1"/>
    <col min="12805" max="12805" width="13" customWidth="1"/>
    <col min="13057" max="13057" width="8.140625" customWidth="1"/>
    <col min="13058" max="13058" width="41" customWidth="1"/>
    <col min="13059" max="13059" width="14.7109375" customWidth="1"/>
    <col min="13060" max="13060" width="13.85546875" customWidth="1"/>
    <col min="13061" max="13061" width="13" customWidth="1"/>
    <col min="13313" max="13313" width="8.140625" customWidth="1"/>
    <col min="13314" max="13314" width="41" customWidth="1"/>
    <col min="13315" max="13315" width="14.7109375" customWidth="1"/>
    <col min="13316" max="13316" width="13.85546875" customWidth="1"/>
    <col min="13317" max="13317" width="13" customWidth="1"/>
    <col min="13569" max="13569" width="8.140625" customWidth="1"/>
    <col min="13570" max="13570" width="41" customWidth="1"/>
    <col min="13571" max="13571" width="14.7109375" customWidth="1"/>
    <col min="13572" max="13572" width="13.85546875" customWidth="1"/>
    <col min="13573" max="13573" width="13" customWidth="1"/>
    <col min="13825" max="13825" width="8.140625" customWidth="1"/>
    <col min="13826" max="13826" width="41" customWidth="1"/>
    <col min="13827" max="13827" width="14.7109375" customWidth="1"/>
    <col min="13828" max="13828" width="13.85546875" customWidth="1"/>
    <col min="13829" max="13829" width="13" customWidth="1"/>
    <col min="14081" max="14081" width="8.140625" customWidth="1"/>
    <col min="14082" max="14082" width="41" customWidth="1"/>
    <col min="14083" max="14083" width="14.7109375" customWidth="1"/>
    <col min="14084" max="14084" width="13.85546875" customWidth="1"/>
    <col min="14085" max="14085" width="13" customWidth="1"/>
    <col min="14337" max="14337" width="8.140625" customWidth="1"/>
    <col min="14338" max="14338" width="41" customWidth="1"/>
    <col min="14339" max="14339" width="14.7109375" customWidth="1"/>
    <col min="14340" max="14340" width="13.85546875" customWidth="1"/>
    <col min="14341" max="14341" width="13" customWidth="1"/>
    <col min="14593" max="14593" width="8.140625" customWidth="1"/>
    <col min="14594" max="14594" width="41" customWidth="1"/>
    <col min="14595" max="14595" width="14.7109375" customWidth="1"/>
    <col min="14596" max="14596" width="13.85546875" customWidth="1"/>
    <col min="14597" max="14597" width="13" customWidth="1"/>
    <col min="14849" max="14849" width="8.140625" customWidth="1"/>
    <col min="14850" max="14850" width="41" customWidth="1"/>
    <col min="14851" max="14851" width="14.7109375" customWidth="1"/>
    <col min="14852" max="14852" width="13.85546875" customWidth="1"/>
    <col min="14853" max="14853" width="13" customWidth="1"/>
    <col min="15105" max="15105" width="8.140625" customWidth="1"/>
    <col min="15106" max="15106" width="41" customWidth="1"/>
    <col min="15107" max="15107" width="14.7109375" customWidth="1"/>
    <col min="15108" max="15108" width="13.85546875" customWidth="1"/>
    <col min="15109" max="15109" width="13" customWidth="1"/>
    <col min="15361" max="15361" width="8.140625" customWidth="1"/>
    <col min="15362" max="15362" width="41" customWidth="1"/>
    <col min="15363" max="15363" width="14.7109375" customWidth="1"/>
    <col min="15364" max="15364" width="13.85546875" customWidth="1"/>
    <col min="15365" max="15365" width="13" customWidth="1"/>
    <col min="15617" max="15617" width="8.140625" customWidth="1"/>
    <col min="15618" max="15618" width="41" customWidth="1"/>
    <col min="15619" max="15619" width="14.7109375" customWidth="1"/>
    <col min="15620" max="15620" width="13.85546875" customWidth="1"/>
    <col min="15621" max="15621" width="13" customWidth="1"/>
    <col min="15873" max="15873" width="8.140625" customWidth="1"/>
    <col min="15874" max="15874" width="41" customWidth="1"/>
    <col min="15875" max="15875" width="14.7109375" customWidth="1"/>
    <col min="15876" max="15876" width="13.85546875" customWidth="1"/>
    <col min="15877" max="15877" width="13" customWidth="1"/>
    <col min="16129" max="16129" width="8.140625" customWidth="1"/>
    <col min="16130" max="16130" width="41" customWidth="1"/>
    <col min="16131" max="16131" width="14.7109375" customWidth="1"/>
    <col min="16132" max="16132" width="13.85546875" customWidth="1"/>
    <col min="16133" max="16133" width="13" customWidth="1"/>
  </cols>
  <sheetData>
    <row r="1" spans="1:5" ht="33" customHeight="1" x14ac:dyDescent="0.25">
      <c r="A1" s="621" t="s">
        <v>486</v>
      </c>
      <c r="B1" s="622"/>
      <c r="C1" s="622"/>
      <c r="D1" s="622"/>
      <c r="E1" s="622"/>
    </row>
    <row r="2" spans="1:5" ht="36" customHeight="1" x14ac:dyDescent="0.25">
      <c r="A2" s="623" t="s">
        <v>379</v>
      </c>
      <c r="B2" s="623" t="s">
        <v>106</v>
      </c>
      <c r="C2" s="623" t="s">
        <v>337</v>
      </c>
      <c r="D2" s="623" t="s">
        <v>487</v>
      </c>
      <c r="E2" s="623" t="s">
        <v>488</v>
      </c>
    </row>
    <row r="3" spans="1:5" x14ac:dyDescent="0.25">
      <c r="A3" s="623">
        <v>2</v>
      </c>
      <c r="B3" s="623">
        <v>3</v>
      </c>
      <c r="C3" s="623">
        <v>4</v>
      </c>
      <c r="D3" s="623">
        <v>5</v>
      </c>
      <c r="E3" s="623">
        <v>8</v>
      </c>
    </row>
    <row r="4" spans="1:5" ht="25.5" x14ac:dyDescent="0.25">
      <c r="A4" s="624" t="s">
        <v>380</v>
      </c>
      <c r="B4" s="625" t="s">
        <v>381</v>
      </c>
      <c r="C4" s="626">
        <v>154540524</v>
      </c>
      <c r="D4" s="626">
        <v>209823100</v>
      </c>
      <c r="E4" s="626">
        <v>209823100</v>
      </c>
    </row>
    <row r="5" spans="1:5" ht="25.5" x14ac:dyDescent="0.25">
      <c r="A5" s="624" t="s">
        <v>382</v>
      </c>
      <c r="B5" s="625" t="s">
        <v>383</v>
      </c>
      <c r="C5" s="626">
        <v>130689050</v>
      </c>
      <c r="D5" s="626">
        <v>140370650</v>
      </c>
      <c r="E5" s="626">
        <v>140370750</v>
      </c>
    </row>
    <row r="6" spans="1:5" ht="25.5" x14ac:dyDescent="0.25">
      <c r="A6" s="624" t="s">
        <v>384</v>
      </c>
      <c r="B6" s="625" t="s">
        <v>385</v>
      </c>
      <c r="C6" s="626">
        <v>112577760</v>
      </c>
      <c r="D6" s="626">
        <v>126763050</v>
      </c>
      <c r="E6" s="626">
        <v>126763049</v>
      </c>
    </row>
    <row r="7" spans="1:5" ht="38.25" x14ac:dyDescent="0.25">
      <c r="A7" s="624" t="s">
        <v>386</v>
      </c>
      <c r="B7" s="625" t="s">
        <v>387</v>
      </c>
      <c r="C7" s="626">
        <v>65086131</v>
      </c>
      <c r="D7" s="626">
        <v>68322507</v>
      </c>
      <c r="E7" s="626">
        <v>68322507</v>
      </c>
    </row>
    <row r="8" spans="1:5" ht="38.25" x14ac:dyDescent="0.25">
      <c r="A8" s="624" t="s">
        <v>388</v>
      </c>
      <c r="B8" s="625" t="s">
        <v>389</v>
      </c>
      <c r="C8" s="626">
        <v>177663891</v>
      </c>
      <c r="D8" s="626">
        <v>195085557</v>
      </c>
      <c r="E8" s="626">
        <v>195085556</v>
      </c>
    </row>
    <row r="9" spans="1:5" ht="25.5" x14ac:dyDescent="0.25">
      <c r="A9" s="624" t="s">
        <v>390</v>
      </c>
      <c r="B9" s="625" t="s">
        <v>391</v>
      </c>
      <c r="C9" s="626">
        <v>5414328</v>
      </c>
      <c r="D9" s="626">
        <v>7877969</v>
      </c>
      <c r="E9" s="626">
        <v>7877969</v>
      </c>
    </row>
    <row r="10" spans="1:5" ht="25.5" x14ac:dyDescent="0.25">
      <c r="A10" s="624" t="s">
        <v>392</v>
      </c>
      <c r="B10" s="625" t="s">
        <v>393</v>
      </c>
      <c r="C10" s="626">
        <v>40000000</v>
      </c>
      <c r="D10" s="626">
        <v>46375400</v>
      </c>
      <c r="E10" s="626">
        <v>46375400</v>
      </c>
    </row>
    <row r="11" spans="1:5" ht="25.5" x14ac:dyDescent="0.25">
      <c r="A11" s="624" t="s">
        <v>394</v>
      </c>
      <c r="B11" s="625" t="s">
        <v>395</v>
      </c>
      <c r="C11" s="626">
        <v>508307793</v>
      </c>
      <c r="D11" s="626">
        <v>599532676</v>
      </c>
      <c r="E11" s="626">
        <v>599532775</v>
      </c>
    </row>
    <row r="12" spans="1:5" ht="25.5" x14ac:dyDescent="0.25">
      <c r="A12" s="624" t="s">
        <v>396</v>
      </c>
      <c r="B12" s="625" t="s">
        <v>397</v>
      </c>
      <c r="C12" s="626">
        <v>62768313</v>
      </c>
      <c r="D12" s="626">
        <v>295336927</v>
      </c>
      <c r="E12" s="626">
        <v>238298745</v>
      </c>
    </row>
    <row r="13" spans="1:5" x14ac:dyDescent="0.25">
      <c r="A13" s="624" t="s">
        <v>398</v>
      </c>
      <c r="B13" s="625" t="s">
        <v>399</v>
      </c>
      <c r="C13" s="626">
        <v>0</v>
      </c>
      <c r="D13" s="626">
        <v>0</v>
      </c>
      <c r="E13" s="626">
        <v>100000</v>
      </c>
    </row>
    <row r="14" spans="1:5" ht="25.5" x14ac:dyDescent="0.25">
      <c r="A14" s="624" t="s">
        <v>400</v>
      </c>
      <c r="B14" s="625" t="s">
        <v>401</v>
      </c>
      <c r="C14" s="626">
        <v>0</v>
      </c>
      <c r="D14" s="626">
        <v>0</v>
      </c>
      <c r="E14" s="626">
        <v>14552355</v>
      </c>
    </row>
    <row r="15" spans="1:5" ht="25.5" x14ac:dyDescent="0.25">
      <c r="A15" s="624" t="s">
        <v>402</v>
      </c>
      <c r="B15" s="625" t="s">
        <v>403</v>
      </c>
      <c r="C15" s="626">
        <v>0</v>
      </c>
      <c r="D15" s="626">
        <v>0</v>
      </c>
      <c r="E15" s="626">
        <v>18236100</v>
      </c>
    </row>
    <row r="16" spans="1:5" x14ac:dyDescent="0.25">
      <c r="A16" s="624" t="s">
        <v>404</v>
      </c>
      <c r="B16" s="625" t="s">
        <v>405</v>
      </c>
      <c r="C16" s="626">
        <v>0</v>
      </c>
      <c r="D16" s="626">
        <v>0</v>
      </c>
      <c r="E16" s="626">
        <v>202847876</v>
      </c>
    </row>
    <row r="17" spans="1:5" ht="25.5" x14ac:dyDescent="0.25">
      <c r="A17" s="624" t="s">
        <v>406</v>
      </c>
      <c r="B17" s="625" t="s">
        <v>407</v>
      </c>
      <c r="C17" s="626">
        <v>0</v>
      </c>
      <c r="D17" s="626">
        <v>0</v>
      </c>
      <c r="E17" s="626">
        <v>172714</v>
      </c>
    </row>
    <row r="18" spans="1:5" ht="25.5" x14ac:dyDescent="0.25">
      <c r="A18" s="624" t="s">
        <v>408</v>
      </c>
      <c r="B18" s="625" t="s">
        <v>409</v>
      </c>
      <c r="C18" s="626">
        <v>0</v>
      </c>
      <c r="D18" s="626">
        <v>0</v>
      </c>
      <c r="E18" s="626">
        <v>1152700</v>
      </c>
    </row>
    <row r="19" spans="1:5" ht="25.5" x14ac:dyDescent="0.25">
      <c r="A19" s="624" t="s">
        <v>410</v>
      </c>
      <c r="B19" s="625" t="s">
        <v>411</v>
      </c>
      <c r="C19" s="626">
        <v>0</v>
      </c>
      <c r="D19" s="626">
        <v>0</v>
      </c>
      <c r="E19" s="626">
        <v>1237000</v>
      </c>
    </row>
    <row r="20" spans="1:5" ht="38.25" x14ac:dyDescent="0.25">
      <c r="A20" s="627" t="s">
        <v>412</v>
      </c>
      <c r="B20" s="628" t="s">
        <v>413</v>
      </c>
      <c r="C20" s="629">
        <v>571076106</v>
      </c>
      <c r="D20" s="629">
        <v>894869603</v>
      </c>
      <c r="E20" s="629">
        <v>837831520</v>
      </c>
    </row>
    <row r="21" spans="1:5" ht="25.5" x14ac:dyDescent="0.25">
      <c r="A21" s="624" t="s">
        <v>414</v>
      </c>
      <c r="B21" s="625" t="s">
        <v>415</v>
      </c>
      <c r="C21" s="626">
        <v>0</v>
      </c>
      <c r="D21" s="626">
        <v>844000</v>
      </c>
      <c r="E21" s="626">
        <v>844000</v>
      </c>
    </row>
    <row r="22" spans="1:5" ht="38.25" x14ac:dyDescent="0.25">
      <c r="A22" s="624" t="s">
        <v>416</v>
      </c>
      <c r="B22" s="625" t="s">
        <v>417</v>
      </c>
      <c r="C22" s="626">
        <v>0</v>
      </c>
      <c r="D22" s="626">
        <v>388838485</v>
      </c>
      <c r="E22" s="626">
        <v>381822000</v>
      </c>
    </row>
    <row r="23" spans="1:5" ht="38.25" x14ac:dyDescent="0.25">
      <c r="A23" s="624" t="s">
        <v>418</v>
      </c>
      <c r="B23" s="625" t="s">
        <v>419</v>
      </c>
      <c r="C23" s="626">
        <v>0</v>
      </c>
      <c r="D23" s="626">
        <v>0</v>
      </c>
      <c r="E23" s="626">
        <v>375309884</v>
      </c>
    </row>
    <row r="24" spans="1:5" x14ac:dyDescent="0.25">
      <c r="A24" s="624" t="s">
        <v>420</v>
      </c>
      <c r="B24" s="625" t="s">
        <v>421</v>
      </c>
      <c r="C24" s="626">
        <v>0</v>
      </c>
      <c r="D24" s="626">
        <v>0</v>
      </c>
      <c r="E24" s="626">
        <v>6512116</v>
      </c>
    </row>
    <row r="25" spans="1:5" ht="38.25" x14ac:dyDescent="0.25">
      <c r="A25" s="627" t="s">
        <v>422</v>
      </c>
      <c r="B25" s="628" t="s">
        <v>423</v>
      </c>
      <c r="C25" s="629">
        <v>0</v>
      </c>
      <c r="D25" s="629">
        <v>389682485</v>
      </c>
      <c r="E25" s="629">
        <v>382666000</v>
      </c>
    </row>
    <row r="26" spans="1:5" x14ac:dyDescent="0.25">
      <c r="A26" s="624" t="s">
        <v>424</v>
      </c>
      <c r="B26" s="625" t="s">
        <v>425</v>
      </c>
      <c r="C26" s="626">
        <v>4000000</v>
      </c>
      <c r="D26" s="626">
        <v>5512326</v>
      </c>
      <c r="E26" s="626">
        <v>5692013</v>
      </c>
    </row>
    <row r="27" spans="1:5" ht="25.5" x14ac:dyDescent="0.25">
      <c r="A27" s="624" t="s">
        <v>426</v>
      </c>
      <c r="B27" s="625" t="s">
        <v>427</v>
      </c>
      <c r="C27" s="626">
        <v>0</v>
      </c>
      <c r="D27" s="626">
        <v>0</v>
      </c>
      <c r="E27" s="626">
        <v>5692013</v>
      </c>
    </row>
    <row r="28" spans="1:5" ht="25.5" x14ac:dyDescent="0.25">
      <c r="A28" s="624" t="s">
        <v>428</v>
      </c>
      <c r="B28" s="625" t="s">
        <v>429</v>
      </c>
      <c r="C28" s="626">
        <v>62884300</v>
      </c>
      <c r="D28" s="626">
        <v>62884300</v>
      </c>
      <c r="E28" s="626">
        <v>45992095</v>
      </c>
    </row>
    <row r="29" spans="1:5" ht="38.25" x14ac:dyDescent="0.25">
      <c r="A29" s="624" t="s">
        <v>430</v>
      </c>
      <c r="B29" s="625" t="s">
        <v>431</v>
      </c>
      <c r="C29" s="626">
        <v>0</v>
      </c>
      <c r="D29" s="626">
        <v>0</v>
      </c>
      <c r="E29" s="626">
        <v>45992095</v>
      </c>
    </row>
    <row r="30" spans="1:5" x14ac:dyDescent="0.25">
      <c r="A30" s="624" t="s">
        <v>432</v>
      </c>
      <c r="B30" s="625" t="s">
        <v>433</v>
      </c>
      <c r="C30" s="626">
        <v>7475603</v>
      </c>
      <c r="D30" s="626">
        <v>0</v>
      </c>
      <c r="E30" s="626">
        <v>187525</v>
      </c>
    </row>
    <row r="31" spans="1:5" ht="25.5" x14ac:dyDescent="0.25">
      <c r="A31" s="624" t="s">
        <v>434</v>
      </c>
      <c r="B31" s="625" t="s">
        <v>435</v>
      </c>
      <c r="C31" s="626">
        <v>0</v>
      </c>
      <c r="D31" s="626">
        <v>0</v>
      </c>
      <c r="E31" s="626">
        <v>187525</v>
      </c>
    </row>
    <row r="32" spans="1:5" ht="25.5" x14ac:dyDescent="0.25">
      <c r="A32" s="624" t="s">
        <v>436</v>
      </c>
      <c r="B32" s="625" t="s">
        <v>437</v>
      </c>
      <c r="C32" s="626">
        <v>70359903</v>
      </c>
      <c r="D32" s="626">
        <v>62884300</v>
      </c>
      <c r="E32" s="626">
        <v>46179620</v>
      </c>
    </row>
    <row r="33" spans="1:5" ht="25.5" x14ac:dyDescent="0.25">
      <c r="A33" s="624" t="s">
        <v>438</v>
      </c>
      <c r="B33" s="625" t="s">
        <v>439</v>
      </c>
      <c r="C33" s="626">
        <v>961000</v>
      </c>
      <c r="D33" s="626">
        <v>961000</v>
      </c>
      <c r="E33" s="626">
        <v>1215783</v>
      </c>
    </row>
    <row r="34" spans="1:5" x14ac:dyDescent="0.25">
      <c r="A34" s="624" t="s">
        <v>440</v>
      </c>
      <c r="B34" s="625" t="s">
        <v>441</v>
      </c>
      <c r="C34" s="626">
        <v>0</v>
      </c>
      <c r="D34" s="626">
        <v>0</v>
      </c>
      <c r="E34" s="626">
        <v>352268</v>
      </c>
    </row>
    <row r="35" spans="1:5" ht="25.5" x14ac:dyDescent="0.25">
      <c r="A35" s="627" t="s">
        <v>442</v>
      </c>
      <c r="B35" s="628" t="s">
        <v>443</v>
      </c>
      <c r="C35" s="629">
        <v>75320903</v>
      </c>
      <c r="D35" s="629">
        <v>69357626</v>
      </c>
      <c r="E35" s="629">
        <v>53087416</v>
      </c>
    </row>
    <row r="36" spans="1:5" x14ac:dyDescent="0.25">
      <c r="A36" s="624" t="s">
        <v>444</v>
      </c>
      <c r="B36" s="625" t="s">
        <v>445</v>
      </c>
      <c r="C36" s="626">
        <v>0</v>
      </c>
      <c r="D36" s="626">
        <v>4668136</v>
      </c>
      <c r="E36" s="626">
        <v>4719688</v>
      </c>
    </row>
    <row r="37" spans="1:5" x14ac:dyDescent="0.25">
      <c r="A37" s="624" t="s">
        <v>446</v>
      </c>
      <c r="B37" s="625" t="s">
        <v>447</v>
      </c>
      <c r="C37" s="626">
        <v>57256200</v>
      </c>
      <c r="D37" s="626">
        <v>62720051</v>
      </c>
      <c r="E37" s="626">
        <v>67590097</v>
      </c>
    </row>
    <row r="38" spans="1:5" ht="25.5" x14ac:dyDescent="0.25">
      <c r="A38" s="624" t="s">
        <v>448</v>
      </c>
      <c r="B38" s="625" t="s">
        <v>449</v>
      </c>
      <c r="C38" s="626">
        <v>0</v>
      </c>
      <c r="D38" s="626">
        <v>0</v>
      </c>
      <c r="E38" s="626">
        <v>230175</v>
      </c>
    </row>
    <row r="39" spans="1:5" x14ac:dyDescent="0.25">
      <c r="A39" s="624" t="s">
        <v>450</v>
      </c>
      <c r="B39" s="625" t="s">
        <v>451</v>
      </c>
      <c r="C39" s="626">
        <v>0</v>
      </c>
      <c r="D39" s="626">
        <v>0</v>
      </c>
      <c r="E39" s="626">
        <v>48081</v>
      </c>
    </row>
    <row r="40" spans="1:5" x14ac:dyDescent="0.25">
      <c r="A40" s="624" t="s">
        <v>347</v>
      </c>
      <c r="B40" s="625" t="s">
        <v>452</v>
      </c>
      <c r="C40" s="626">
        <v>40188962</v>
      </c>
      <c r="D40" s="626">
        <v>40188962</v>
      </c>
      <c r="E40" s="626">
        <v>32975522</v>
      </c>
    </row>
    <row r="41" spans="1:5" x14ac:dyDescent="0.25">
      <c r="A41" s="624" t="s">
        <v>348</v>
      </c>
      <c r="B41" s="625" t="s">
        <v>453</v>
      </c>
      <c r="C41" s="626">
        <v>26310193</v>
      </c>
      <c r="D41" s="626">
        <v>26310193</v>
      </c>
      <c r="E41" s="626">
        <v>25512491</v>
      </c>
    </row>
    <row r="42" spans="1:5" ht="25.5" x14ac:dyDescent="0.25">
      <c r="A42" s="624" t="s">
        <v>454</v>
      </c>
      <c r="B42" s="625" t="s">
        <v>455</v>
      </c>
      <c r="C42" s="626">
        <v>0</v>
      </c>
      <c r="D42" s="626">
        <v>0</v>
      </c>
      <c r="E42" s="626">
        <v>65</v>
      </c>
    </row>
    <row r="43" spans="1:5" ht="25.5" x14ac:dyDescent="0.25">
      <c r="A43" s="624" t="s">
        <v>456</v>
      </c>
      <c r="B43" s="625" t="s">
        <v>457</v>
      </c>
      <c r="C43" s="626">
        <v>0</v>
      </c>
      <c r="D43" s="626">
        <v>0</v>
      </c>
      <c r="E43" s="626">
        <v>65</v>
      </c>
    </row>
    <row r="44" spans="1:5" x14ac:dyDescent="0.25">
      <c r="A44" s="624" t="s">
        <v>458</v>
      </c>
      <c r="B44" s="625" t="s">
        <v>459</v>
      </c>
      <c r="C44" s="626">
        <v>0</v>
      </c>
      <c r="D44" s="626">
        <v>538615</v>
      </c>
      <c r="E44" s="626">
        <v>538615</v>
      </c>
    </row>
    <row r="45" spans="1:5" ht="25.5" x14ac:dyDescent="0.25">
      <c r="A45" s="624" t="s">
        <v>460</v>
      </c>
      <c r="B45" s="625" t="s">
        <v>461</v>
      </c>
      <c r="C45" s="626">
        <v>223639</v>
      </c>
      <c r="D45" s="626">
        <v>1951197</v>
      </c>
      <c r="E45" s="626">
        <v>2660249</v>
      </c>
    </row>
    <row r="46" spans="1:5" ht="76.5" x14ac:dyDescent="0.25">
      <c r="A46" s="624" t="s">
        <v>462</v>
      </c>
      <c r="B46" s="625" t="s">
        <v>463</v>
      </c>
      <c r="C46" s="626">
        <v>0</v>
      </c>
      <c r="D46" s="626">
        <v>0</v>
      </c>
      <c r="E46" s="626">
        <v>532793</v>
      </c>
    </row>
    <row r="47" spans="1:5" x14ac:dyDescent="0.25">
      <c r="A47" s="624" t="s">
        <v>464</v>
      </c>
      <c r="B47" s="625" t="s">
        <v>465</v>
      </c>
      <c r="C47" s="626">
        <v>0</v>
      </c>
      <c r="D47" s="626">
        <v>0</v>
      </c>
      <c r="E47" s="626">
        <v>763821</v>
      </c>
    </row>
    <row r="48" spans="1:5" ht="38.25" x14ac:dyDescent="0.25">
      <c r="A48" s="627" t="s">
        <v>466</v>
      </c>
      <c r="B48" s="628" t="s">
        <v>467</v>
      </c>
      <c r="C48" s="629">
        <v>123978994</v>
      </c>
      <c r="D48" s="629">
        <v>136377154</v>
      </c>
      <c r="E48" s="629">
        <v>134226902</v>
      </c>
    </row>
    <row r="49" spans="1:5" x14ac:dyDescent="0.25">
      <c r="A49" s="624" t="s">
        <v>468</v>
      </c>
      <c r="B49" s="625" t="s">
        <v>469</v>
      </c>
      <c r="C49" s="626">
        <v>0</v>
      </c>
      <c r="D49" s="626">
        <v>236220</v>
      </c>
      <c r="E49" s="626">
        <v>236220</v>
      </c>
    </row>
    <row r="50" spans="1:5" ht="25.5" x14ac:dyDescent="0.25">
      <c r="A50" s="627" t="s">
        <v>470</v>
      </c>
      <c r="B50" s="628" t="s">
        <v>471</v>
      </c>
      <c r="C50" s="629">
        <v>0</v>
      </c>
      <c r="D50" s="629">
        <v>236220</v>
      </c>
      <c r="E50" s="629">
        <v>236220</v>
      </c>
    </row>
    <row r="51" spans="1:5" ht="38.25" x14ac:dyDescent="0.25">
      <c r="A51" s="624" t="s">
        <v>472</v>
      </c>
      <c r="B51" s="625" t="s">
        <v>473</v>
      </c>
      <c r="C51" s="626">
        <v>0</v>
      </c>
      <c r="D51" s="626">
        <v>0</v>
      </c>
      <c r="E51" s="626">
        <v>0</v>
      </c>
    </row>
    <row r="52" spans="1:5" ht="25.5" x14ac:dyDescent="0.25">
      <c r="A52" s="624" t="s">
        <v>474</v>
      </c>
      <c r="B52" s="625" t="s">
        <v>475</v>
      </c>
      <c r="C52" s="626">
        <v>0</v>
      </c>
      <c r="D52" s="626">
        <v>0</v>
      </c>
      <c r="E52" s="626">
        <v>0</v>
      </c>
    </row>
    <row r="53" spans="1:5" ht="25.5" x14ac:dyDescent="0.25">
      <c r="A53" s="627" t="s">
        <v>476</v>
      </c>
      <c r="B53" s="628" t="s">
        <v>477</v>
      </c>
      <c r="C53" s="629">
        <v>0</v>
      </c>
      <c r="D53" s="629">
        <v>0</v>
      </c>
      <c r="E53" s="629">
        <v>0</v>
      </c>
    </row>
    <row r="54" spans="1:5" ht="25.5" x14ac:dyDescent="0.25">
      <c r="A54" s="624" t="s">
        <v>478</v>
      </c>
      <c r="B54" s="625" t="s">
        <v>479</v>
      </c>
      <c r="C54" s="626">
        <v>0</v>
      </c>
      <c r="D54" s="626">
        <v>452011</v>
      </c>
      <c r="E54" s="626">
        <v>523309</v>
      </c>
    </row>
    <row r="55" spans="1:5" x14ac:dyDescent="0.25">
      <c r="A55" s="624" t="s">
        <v>480</v>
      </c>
      <c r="B55" s="625" t="s">
        <v>481</v>
      </c>
      <c r="C55" s="626">
        <v>0</v>
      </c>
      <c r="D55" s="626">
        <v>0</v>
      </c>
      <c r="E55" s="626">
        <v>523309</v>
      </c>
    </row>
    <row r="56" spans="1:5" ht="25.5" x14ac:dyDescent="0.25">
      <c r="A56" s="627" t="s">
        <v>482</v>
      </c>
      <c r="B56" s="628" t="s">
        <v>483</v>
      </c>
      <c r="C56" s="629">
        <v>0</v>
      </c>
      <c r="D56" s="629">
        <v>452011</v>
      </c>
      <c r="E56" s="629">
        <v>523309</v>
      </c>
    </row>
    <row r="57" spans="1:5" ht="25.5" x14ac:dyDescent="0.25">
      <c r="A57" s="627" t="s">
        <v>484</v>
      </c>
      <c r="B57" s="628" t="s">
        <v>485</v>
      </c>
      <c r="C57" s="629">
        <v>770376003</v>
      </c>
      <c r="D57" s="629">
        <v>1490975099</v>
      </c>
      <c r="E57" s="629">
        <v>1408571367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2"/>
  <sheetViews>
    <sheetView workbookViewId="0">
      <selection activeCell="H23" sqref="H23"/>
    </sheetView>
  </sheetViews>
  <sheetFormatPr defaultRowHeight="15" x14ac:dyDescent="0.25"/>
  <cols>
    <col min="1" max="1" width="5.7109375" customWidth="1"/>
    <col min="2" max="2" width="28.140625" customWidth="1"/>
    <col min="3" max="3" width="21.7109375" customWidth="1"/>
    <col min="4" max="5" width="11" customWidth="1"/>
    <col min="257" max="257" width="5.7109375" customWidth="1"/>
    <col min="258" max="258" width="28.140625" customWidth="1"/>
    <col min="259" max="259" width="21.7109375" customWidth="1"/>
    <col min="260" max="261" width="11" customWidth="1"/>
    <col min="513" max="513" width="5.7109375" customWidth="1"/>
    <col min="514" max="514" width="28.140625" customWidth="1"/>
    <col min="515" max="515" width="21.7109375" customWidth="1"/>
    <col min="516" max="517" width="11" customWidth="1"/>
    <col min="769" max="769" width="5.7109375" customWidth="1"/>
    <col min="770" max="770" width="28.140625" customWidth="1"/>
    <col min="771" max="771" width="21.7109375" customWidth="1"/>
    <col min="772" max="773" width="11" customWidth="1"/>
    <col min="1025" max="1025" width="5.7109375" customWidth="1"/>
    <col min="1026" max="1026" width="28.140625" customWidth="1"/>
    <col min="1027" max="1027" width="21.7109375" customWidth="1"/>
    <col min="1028" max="1029" width="11" customWidth="1"/>
    <col min="1281" max="1281" width="5.7109375" customWidth="1"/>
    <col min="1282" max="1282" width="28.140625" customWidth="1"/>
    <col min="1283" max="1283" width="21.7109375" customWidth="1"/>
    <col min="1284" max="1285" width="11" customWidth="1"/>
    <col min="1537" max="1537" width="5.7109375" customWidth="1"/>
    <col min="1538" max="1538" width="28.140625" customWidth="1"/>
    <col min="1539" max="1539" width="21.7109375" customWidth="1"/>
    <col min="1540" max="1541" width="11" customWidth="1"/>
    <col min="1793" max="1793" width="5.7109375" customWidth="1"/>
    <col min="1794" max="1794" width="28.140625" customWidth="1"/>
    <col min="1795" max="1795" width="21.7109375" customWidth="1"/>
    <col min="1796" max="1797" width="11" customWidth="1"/>
    <col min="2049" max="2049" width="5.7109375" customWidth="1"/>
    <col min="2050" max="2050" width="28.140625" customWidth="1"/>
    <col min="2051" max="2051" width="21.7109375" customWidth="1"/>
    <col min="2052" max="2053" width="11" customWidth="1"/>
    <col min="2305" max="2305" width="5.7109375" customWidth="1"/>
    <col min="2306" max="2306" width="28.140625" customWidth="1"/>
    <col min="2307" max="2307" width="21.7109375" customWidth="1"/>
    <col min="2308" max="2309" width="11" customWidth="1"/>
    <col min="2561" max="2561" width="5.7109375" customWidth="1"/>
    <col min="2562" max="2562" width="28.140625" customWidth="1"/>
    <col min="2563" max="2563" width="21.7109375" customWidth="1"/>
    <col min="2564" max="2565" width="11" customWidth="1"/>
    <col min="2817" max="2817" width="5.7109375" customWidth="1"/>
    <col min="2818" max="2818" width="28.140625" customWidth="1"/>
    <col min="2819" max="2819" width="21.7109375" customWidth="1"/>
    <col min="2820" max="2821" width="11" customWidth="1"/>
    <col min="3073" max="3073" width="5.7109375" customWidth="1"/>
    <col min="3074" max="3074" width="28.140625" customWidth="1"/>
    <col min="3075" max="3075" width="21.7109375" customWidth="1"/>
    <col min="3076" max="3077" width="11" customWidth="1"/>
    <col min="3329" max="3329" width="5.7109375" customWidth="1"/>
    <col min="3330" max="3330" width="28.140625" customWidth="1"/>
    <col min="3331" max="3331" width="21.7109375" customWidth="1"/>
    <col min="3332" max="3333" width="11" customWidth="1"/>
    <col min="3585" max="3585" width="5.7109375" customWidth="1"/>
    <col min="3586" max="3586" width="28.140625" customWidth="1"/>
    <col min="3587" max="3587" width="21.7109375" customWidth="1"/>
    <col min="3588" max="3589" width="11" customWidth="1"/>
    <col min="3841" max="3841" width="5.7109375" customWidth="1"/>
    <col min="3842" max="3842" width="28.140625" customWidth="1"/>
    <col min="3843" max="3843" width="21.7109375" customWidth="1"/>
    <col min="3844" max="3845" width="11" customWidth="1"/>
    <col min="4097" max="4097" width="5.7109375" customWidth="1"/>
    <col min="4098" max="4098" width="28.140625" customWidth="1"/>
    <col min="4099" max="4099" width="21.7109375" customWidth="1"/>
    <col min="4100" max="4101" width="11" customWidth="1"/>
    <col min="4353" max="4353" width="5.7109375" customWidth="1"/>
    <col min="4354" max="4354" width="28.140625" customWidth="1"/>
    <col min="4355" max="4355" width="21.7109375" customWidth="1"/>
    <col min="4356" max="4357" width="11" customWidth="1"/>
    <col min="4609" max="4609" width="5.7109375" customWidth="1"/>
    <col min="4610" max="4610" width="28.140625" customWidth="1"/>
    <col min="4611" max="4611" width="21.7109375" customWidth="1"/>
    <col min="4612" max="4613" width="11" customWidth="1"/>
    <col min="4865" max="4865" width="5.7109375" customWidth="1"/>
    <col min="4866" max="4866" width="28.140625" customWidth="1"/>
    <col min="4867" max="4867" width="21.7109375" customWidth="1"/>
    <col min="4868" max="4869" width="11" customWidth="1"/>
    <col min="5121" max="5121" width="5.7109375" customWidth="1"/>
    <col min="5122" max="5122" width="28.140625" customWidth="1"/>
    <col min="5123" max="5123" width="21.7109375" customWidth="1"/>
    <col min="5124" max="5125" width="11" customWidth="1"/>
    <col min="5377" max="5377" width="5.7109375" customWidth="1"/>
    <col min="5378" max="5378" width="28.140625" customWidth="1"/>
    <col min="5379" max="5379" width="21.7109375" customWidth="1"/>
    <col min="5380" max="5381" width="11" customWidth="1"/>
    <col min="5633" max="5633" width="5.7109375" customWidth="1"/>
    <col min="5634" max="5634" width="28.140625" customWidth="1"/>
    <col min="5635" max="5635" width="21.7109375" customWidth="1"/>
    <col min="5636" max="5637" width="11" customWidth="1"/>
    <col min="5889" max="5889" width="5.7109375" customWidth="1"/>
    <col min="5890" max="5890" width="28.140625" customWidth="1"/>
    <col min="5891" max="5891" width="21.7109375" customWidth="1"/>
    <col min="5892" max="5893" width="11" customWidth="1"/>
    <col min="6145" max="6145" width="5.7109375" customWidth="1"/>
    <col min="6146" max="6146" width="28.140625" customWidth="1"/>
    <col min="6147" max="6147" width="21.7109375" customWidth="1"/>
    <col min="6148" max="6149" width="11" customWidth="1"/>
    <col min="6401" max="6401" width="5.7109375" customWidth="1"/>
    <col min="6402" max="6402" width="28.140625" customWidth="1"/>
    <col min="6403" max="6403" width="21.7109375" customWidth="1"/>
    <col min="6404" max="6405" width="11" customWidth="1"/>
    <col min="6657" max="6657" width="5.7109375" customWidth="1"/>
    <col min="6658" max="6658" width="28.140625" customWidth="1"/>
    <col min="6659" max="6659" width="21.7109375" customWidth="1"/>
    <col min="6660" max="6661" width="11" customWidth="1"/>
    <col min="6913" max="6913" width="5.7109375" customWidth="1"/>
    <col min="6914" max="6914" width="28.140625" customWidth="1"/>
    <col min="6915" max="6915" width="21.7109375" customWidth="1"/>
    <col min="6916" max="6917" width="11" customWidth="1"/>
    <col min="7169" max="7169" width="5.7109375" customWidth="1"/>
    <col min="7170" max="7170" width="28.140625" customWidth="1"/>
    <col min="7171" max="7171" width="21.7109375" customWidth="1"/>
    <col min="7172" max="7173" width="11" customWidth="1"/>
    <col min="7425" max="7425" width="5.7109375" customWidth="1"/>
    <col min="7426" max="7426" width="28.140625" customWidth="1"/>
    <col min="7427" max="7427" width="21.7109375" customWidth="1"/>
    <col min="7428" max="7429" width="11" customWidth="1"/>
    <col min="7681" max="7681" width="5.7109375" customWidth="1"/>
    <col min="7682" max="7682" width="28.140625" customWidth="1"/>
    <col min="7683" max="7683" width="21.7109375" customWidth="1"/>
    <col min="7684" max="7685" width="11" customWidth="1"/>
    <col min="7937" max="7937" width="5.7109375" customWidth="1"/>
    <col min="7938" max="7938" width="28.140625" customWidth="1"/>
    <col min="7939" max="7939" width="21.7109375" customWidth="1"/>
    <col min="7940" max="7941" width="11" customWidth="1"/>
    <col min="8193" max="8193" width="5.7109375" customWidth="1"/>
    <col min="8194" max="8194" width="28.140625" customWidth="1"/>
    <col min="8195" max="8195" width="21.7109375" customWidth="1"/>
    <col min="8196" max="8197" width="11" customWidth="1"/>
    <col min="8449" max="8449" width="5.7109375" customWidth="1"/>
    <col min="8450" max="8450" width="28.140625" customWidth="1"/>
    <col min="8451" max="8451" width="21.7109375" customWidth="1"/>
    <col min="8452" max="8453" width="11" customWidth="1"/>
    <col min="8705" max="8705" width="5.7109375" customWidth="1"/>
    <col min="8706" max="8706" width="28.140625" customWidth="1"/>
    <col min="8707" max="8707" width="21.7109375" customWidth="1"/>
    <col min="8708" max="8709" width="11" customWidth="1"/>
    <col min="8961" max="8961" width="5.7109375" customWidth="1"/>
    <col min="8962" max="8962" width="28.140625" customWidth="1"/>
    <col min="8963" max="8963" width="21.7109375" customWidth="1"/>
    <col min="8964" max="8965" width="11" customWidth="1"/>
    <col min="9217" max="9217" width="5.7109375" customWidth="1"/>
    <col min="9218" max="9218" width="28.140625" customWidth="1"/>
    <col min="9219" max="9219" width="21.7109375" customWidth="1"/>
    <col min="9220" max="9221" width="11" customWidth="1"/>
    <col min="9473" max="9473" width="5.7109375" customWidth="1"/>
    <col min="9474" max="9474" width="28.140625" customWidth="1"/>
    <col min="9475" max="9475" width="21.7109375" customWidth="1"/>
    <col min="9476" max="9477" width="11" customWidth="1"/>
    <col min="9729" max="9729" width="5.7109375" customWidth="1"/>
    <col min="9730" max="9730" width="28.140625" customWidth="1"/>
    <col min="9731" max="9731" width="21.7109375" customWidth="1"/>
    <col min="9732" max="9733" width="11" customWidth="1"/>
    <col min="9985" max="9985" width="5.7109375" customWidth="1"/>
    <col min="9986" max="9986" width="28.140625" customWidth="1"/>
    <col min="9987" max="9987" width="21.7109375" customWidth="1"/>
    <col min="9988" max="9989" width="11" customWidth="1"/>
    <col min="10241" max="10241" width="5.7109375" customWidth="1"/>
    <col min="10242" max="10242" width="28.140625" customWidth="1"/>
    <col min="10243" max="10243" width="21.7109375" customWidth="1"/>
    <col min="10244" max="10245" width="11" customWidth="1"/>
    <col min="10497" max="10497" width="5.7109375" customWidth="1"/>
    <col min="10498" max="10498" width="28.140625" customWidth="1"/>
    <col min="10499" max="10499" width="21.7109375" customWidth="1"/>
    <col min="10500" max="10501" width="11" customWidth="1"/>
    <col min="10753" max="10753" width="5.7109375" customWidth="1"/>
    <col min="10754" max="10754" width="28.140625" customWidth="1"/>
    <col min="10755" max="10755" width="21.7109375" customWidth="1"/>
    <col min="10756" max="10757" width="11" customWidth="1"/>
    <col min="11009" max="11009" width="5.7109375" customWidth="1"/>
    <col min="11010" max="11010" width="28.140625" customWidth="1"/>
    <col min="11011" max="11011" width="21.7109375" customWidth="1"/>
    <col min="11012" max="11013" width="11" customWidth="1"/>
    <col min="11265" max="11265" width="5.7109375" customWidth="1"/>
    <col min="11266" max="11266" width="28.140625" customWidth="1"/>
    <col min="11267" max="11267" width="21.7109375" customWidth="1"/>
    <col min="11268" max="11269" width="11" customWidth="1"/>
    <col min="11521" max="11521" width="5.7109375" customWidth="1"/>
    <col min="11522" max="11522" width="28.140625" customWidth="1"/>
    <col min="11523" max="11523" width="21.7109375" customWidth="1"/>
    <col min="11524" max="11525" width="11" customWidth="1"/>
    <col min="11777" max="11777" width="5.7109375" customWidth="1"/>
    <col min="11778" max="11778" width="28.140625" customWidth="1"/>
    <col min="11779" max="11779" width="21.7109375" customWidth="1"/>
    <col min="11780" max="11781" width="11" customWidth="1"/>
    <col min="12033" max="12033" width="5.7109375" customWidth="1"/>
    <col min="12034" max="12034" width="28.140625" customWidth="1"/>
    <col min="12035" max="12035" width="21.7109375" customWidth="1"/>
    <col min="12036" max="12037" width="11" customWidth="1"/>
    <col min="12289" max="12289" width="5.7109375" customWidth="1"/>
    <col min="12290" max="12290" width="28.140625" customWidth="1"/>
    <col min="12291" max="12291" width="21.7109375" customWidth="1"/>
    <col min="12292" max="12293" width="11" customWidth="1"/>
    <col min="12545" max="12545" width="5.7109375" customWidth="1"/>
    <col min="12546" max="12546" width="28.140625" customWidth="1"/>
    <col min="12547" max="12547" width="21.7109375" customWidth="1"/>
    <col min="12548" max="12549" width="11" customWidth="1"/>
    <col min="12801" max="12801" width="5.7109375" customWidth="1"/>
    <col min="12802" max="12802" width="28.140625" customWidth="1"/>
    <col min="12803" max="12803" width="21.7109375" customWidth="1"/>
    <col min="12804" max="12805" width="11" customWidth="1"/>
    <col min="13057" max="13057" width="5.7109375" customWidth="1"/>
    <col min="13058" max="13058" width="28.140625" customWidth="1"/>
    <col min="13059" max="13059" width="21.7109375" customWidth="1"/>
    <col min="13060" max="13061" width="11" customWidth="1"/>
    <col min="13313" max="13313" width="5.7109375" customWidth="1"/>
    <col min="13314" max="13314" width="28.140625" customWidth="1"/>
    <col min="13315" max="13315" width="21.7109375" customWidth="1"/>
    <col min="13316" max="13317" width="11" customWidth="1"/>
    <col min="13569" max="13569" width="5.7109375" customWidth="1"/>
    <col min="13570" max="13570" width="28.140625" customWidth="1"/>
    <col min="13571" max="13571" width="21.7109375" customWidth="1"/>
    <col min="13572" max="13573" width="11" customWidth="1"/>
    <col min="13825" max="13825" width="5.7109375" customWidth="1"/>
    <col min="13826" max="13826" width="28.140625" customWidth="1"/>
    <col min="13827" max="13827" width="21.7109375" customWidth="1"/>
    <col min="13828" max="13829" width="11" customWidth="1"/>
    <col min="14081" max="14081" width="5.7109375" customWidth="1"/>
    <col min="14082" max="14082" width="28.140625" customWidth="1"/>
    <col min="14083" max="14083" width="21.7109375" customWidth="1"/>
    <col min="14084" max="14085" width="11" customWidth="1"/>
    <col min="14337" max="14337" width="5.7109375" customWidth="1"/>
    <col min="14338" max="14338" width="28.140625" customWidth="1"/>
    <col min="14339" max="14339" width="21.7109375" customWidth="1"/>
    <col min="14340" max="14341" width="11" customWidth="1"/>
    <col min="14593" max="14593" width="5.7109375" customWidth="1"/>
    <col min="14594" max="14594" width="28.140625" customWidth="1"/>
    <col min="14595" max="14595" width="21.7109375" customWidth="1"/>
    <col min="14596" max="14597" width="11" customWidth="1"/>
    <col min="14849" max="14849" width="5.7109375" customWidth="1"/>
    <col min="14850" max="14850" width="28.140625" customWidth="1"/>
    <col min="14851" max="14851" width="21.7109375" customWidth="1"/>
    <col min="14852" max="14853" width="11" customWidth="1"/>
    <col min="15105" max="15105" width="5.7109375" customWidth="1"/>
    <col min="15106" max="15106" width="28.140625" customWidth="1"/>
    <col min="15107" max="15107" width="21.7109375" customWidth="1"/>
    <col min="15108" max="15109" width="11" customWidth="1"/>
    <col min="15361" max="15361" width="5.7109375" customWidth="1"/>
    <col min="15362" max="15362" width="28.140625" customWidth="1"/>
    <col min="15363" max="15363" width="21.7109375" customWidth="1"/>
    <col min="15364" max="15365" width="11" customWidth="1"/>
    <col min="15617" max="15617" width="5.7109375" customWidth="1"/>
    <col min="15618" max="15618" width="28.140625" customWidth="1"/>
    <col min="15619" max="15619" width="21.7109375" customWidth="1"/>
    <col min="15620" max="15621" width="11" customWidth="1"/>
    <col min="15873" max="15873" width="5.7109375" customWidth="1"/>
    <col min="15874" max="15874" width="28.140625" customWidth="1"/>
    <col min="15875" max="15875" width="21.7109375" customWidth="1"/>
    <col min="15876" max="15877" width="11" customWidth="1"/>
    <col min="16129" max="16129" width="5.7109375" customWidth="1"/>
    <col min="16130" max="16130" width="28.140625" customWidth="1"/>
    <col min="16131" max="16131" width="21.7109375" customWidth="1"/>
    <col min="16132" max="16133" width="11" customWidth="1"/>
  </cols>
  <sheetData>
    <row r="1" spans="1:5" x14ac:dyDescent="0.25">
      <c r="B1" t="s">
        <v>293</v>
      </c>
      <c r="C1" s="630"/>
      <c r="D1" s="630"/>
      <c r="E1" s="630" t="s">
        <v>0</v>
      </c>
    </row>
    <row r="2" spans="1:5" ht="42.75" customHeight="1" x14ac:dyDescent="0.25">
      <c r="A2" s="631" t="s">
        <v>103</v>
      </c>
      <c r="B2" s="632" t="s">
        <v>279</v>
      </c>
      <c r="C2" s="632" t="s">
        <v>280</v>
      </c>
      <c r="D2" s="631" t="s">
        <v>493</v>
      </c>
      <c r="E2" s="631" t="s">
        <v>329</v>
      </c>
    </row>
    <row r="3" spans="1:5" ht="64.5" customHeight="1" x14ac:dyDescent="0.25">
      <c r="A3" s="633" t="s">
        <v>110</v>
      </c>
      <c r="B3" s="634" t="s">
        <v>489</v>
      </c>
      <c r="C3" s="635" t="s">
        <v>490</v>
      </c>
      <c r="D3" s="636">
        <v>35000004</v>
      </c>
      <c r="E3" s="636">
        <v>29266669</v>
      </c>
    </row>
    <row r="4" spans="1:5" ht="15.95" customHeight="1" x14ac:dyDescent="0.25">
      <c r="A4" s="633" t="s">
        <v>112</v>
      </c>
      <c r="B4" s="637" t="s">
        <v>491</v>
      </c>
      <c r="C4" s="637" t="s">
        <v>492</v>
      </c>
      <c r="D4" s="636">
        <v>3600000</v>
      </c>
      <c r="E4" s="636">
        <v>3966667</v>
      </c>
    </row>
    <row r="5" spans="1:5" ht="15.95" customHeight="1" x14ac:dyDescent="0.25">
      <c r="A5" s="633" t="s">
        <v>107</v>
      </c>
      <c r="B5" s="638"/>
      <c r="C5" s="639"/>
      <c r="D5" s="640"/>
      <c r="E5" s="640"/>
    </row>
    <row r="6" spans="1:5" ht="15.95" customHeight="1" x14ac:dyDescent="0.25">
      <c r="A6" s="641" t="s">
        <v>108</v>
      </c>
      <c r="B6" s="638"/>
      <c r="C6" s="638"/>
      <c r="D6" s="642"/>
      <c r="E6" s="643"/>
    </row>
    <row r="7" spans="1:5" ht="15.95" customHeight="1" x14ac:dyDescent="0.25">
      <c r="A7" s="641" t="s">
        <v>109</v>
      </c>
      <c r="B7" s="638"/>
      <c r="C7" s="638"/>
      <c r="D7" s="642"/>
      <c r="E7" s="643"/>
    </row>
    <row r="8" spans="1:5" ht="15.95" customHeight="1" x14ac:dyDescent="0.25">
      <c r="A8" s="641" t="s">
        <v>223</v>
      </c>
      <c r="B8" s="638"/>
      <c r="C8" s="638"/>
      <c r="D8" s="642"/>
      <c r="E8" s="643"/>
    </row>
    <row r="9" spans="1:5" ht="15.95" customHeight="1" x14ac:dyDescent="0.25">
      <c r="A9" s="641" t="s">
        <v>255</v>
      </c>
      <c r="B9" s="638"/>
      <c r="C9" s="638"/>
      <c r="D9" s="642"/>
      <c r="E9" s="643"/>
    </row>
    <row r="10" spans="1:5" ht="15.95" customHeight="1" x14ac:dyDescent="0.25">
      <c r="A10" s="641" t="s">
        <v>256</v>
      </c>
      <c r="B10" s="638"/>
      <c r="C10" s="638"/>
      <c r="D10" s="642"/>
      <c r="E10" s="643"/>
    </row>
    <row r="11" spans="1:5" ht="15.95" customHeight="1" x14ac:dyDescent="0.25">
      <c r="A11" s="641" t="s">
        <v>257</v>
      </c>
      <c r="B11" s="638"/>
      <c r="C11" s="638"/>
      <c r="D11" s="642"/>
      <c r="E11" s="643"/>
    </row>
    <row r="12" spans="1:5" ht="15.95" customHeight="1" x14ac:dyDescent="0.25">
      <c r="A12" s="641" t="s">
        <v>258</v>
      </c>
      <c r="B12" s="638"/>
      <c r="C12" s="638"/>
      <c r="D12" s="642"/>
      <c r="E12" s="643"/>
    </row>
    <row r="13" spans="1:5" ht="15.95" customHeight="1" x14ac:dyDescent="0.25">
      <c r="A13" s="641" t="s">
        <v>259</v>
      </c>
      <c r="B13" s="638"/>
      <c r="C13" s="638"/>
      <c r="D13" s="642"/>
      <c r="E13" s="643"/>
    </row>
    <row r="14" spans="1:5" ht="15.95" customHeight="1" x14ac:dyDescent="0.25">
      <c r="A14" s="641" t="s">
        <v>260</v>
      </c>
      <c r="B14" s="638"/>
      <c r="C14" s="638"/>
      <c r="D14" s="642"/>
      <c r="E14" s="643"/>
    </row>
    <row r="15" spans="1:5" ht="15.95" customHeight="1" x14ac:dyDescent="0.25">
      <c r="A15" s="641" t="s">
        <v>261</v>
      </c>
      <c r="B15" s="638"/>
      <c r="C15" s="638"/>
      <c r="D15" s="642"/>
      <c r="E15" s="643"/>
    </row>
    <row r="16" spans="1:5" ht="15.95" customHeight="1" x14ac:dyDescent="0.25">
      <c r="A16" s="641" t="s">
        <v>262</v>
      </c>
      <c r="B16" s="638"/>
      <c r="C16" s="638"/>
      <c r="D16" s="642"/>
      <c r="E16" s="643"/>
    </row>
    <row r="17" spans="1:5" ht="15.95" customHeight="1" x14ac:dyDescent="0.25">
      <c r="A17" s="641" t="s">
        <v>263</v>
      </c>
      <c r="B17" s="638"/>
      <c r="C17" s="638"/>
      <c r="D17" s="642"/>
      <c r="E17" s="643"/>
    </row>
    <row r="18" spans="1:5" ht="15.95" customHeight="1" x14ac:dyDescent="0.25">
      <c r="A18" s="641" t="s">
        <v>264</v>
      </c>
      <c r="B18" s="638"/>
      <c r="C18" s="638"/>
      <c r="D18" s="642"/>
      <c r="E18" s="643"/>
    </row>
    <row r="19" spans="1:5" ht="15.95" customHeight="1" x14ac:dyDescent="0.25">
      <c r="A19" s="641" t="s">
        <v>265</v>
      </c>
      <c r="B19" s="638"/>
      <c r="C19" s="638"/>
      <c r="D19" s="642"/>
      <c r="E19" s="643"/>
    </row>
    <row r="20" spans="1:5" ht="15.95" customHeight="1" x14ac:dyDescent="0.25">
      <c r="A20" s="641" t="s">
        <v>266</v>
      </c>
      <c r="B20" s="638"/>
      <c r="C20" s="638"/>
      <c r="D20" s="642"/>
      <c r="E20" s="643"/>
    </row>
    <row r="21" spans="1:5" ht="15.95" customHeight="1" x14ac:dyDescent="0.25">
      <c r="A21" s="641" t="s">
        <v>267</v>
      </c>
      <c r="B21" s="638"/>
      <c r="C21" s="638"/>
      <c r="D21" s="642"/>
      <c r="E21" s="643"/>
    </row>
    <row r="22" spans="1:5" ht="15.95" customHeight="1" x14ac:dyDescent="0.25">
      <c r="A22" s="641" t="s">
        <v>268</v>
      </c>
      <c r="B22" s="638"/>
      <c r="C22" s="638"/>
      <c r="D22" s="642"/>
      <c r="E22" s="643"/>
    </row>
    <row r="23" spans="1:5" ht="15.95" customHeight="1" x14ac:dyDescent="0.25">
      <c r="A23" s="641" t="s">
        <v>269</v>
      </c>
      <c r="B23" s="638"/>
      <c r="C23" s="638"/>
      <c r="D23" s="642"/>
      <c r="E23" s="643"/>
    </row>
    <row r="24" spans="1:5" ht="15.95" customHeight="1" x14ac:dyDescent="0.25">
      <c r="A24" s="641" t="s">
        <v>270</v>
      </c>
      <c r="B24" s="638"/>
      <c r="C24" s="638"/>
      <c r="D24" s="642"/>
      <c r="E24" s="643"/>
    </row>
    <row r="25" spans="1:5" ht="15.95" customHeight="1" x14ac:dyDescent="0.25">
      <c r="A25" s="641" t="s">
        <v>271</v>
      </c>
      <c r="B25" s="638"/>
      <c r="C25" s="638"/>
      <c r="D25" s="642"/>
      <c r="E25" s="643"/>
    </row>
    <row r="26" spans="1:5" ht="15.95" customHeight="1" x14ac:dyDescent="0.25">
      <c r="A26" s="641" t="s">
        <v>272</v>
      </c>
      <c r="B26" s="638"/>
      <c r="C26" s="638"/>
      <c r="D26" s="642"/>
      <c r="E26" s="643"/>
    </row>
    <row r="27" spans="1:5" ht="15.95" customHeight="1" x14ac:dyDescent="0.25">
      <c r="A27" s="641" t="s">
        <v>273</v>
      </c>
      <c r="B27" s="638"/>
      <c r="C27" s="638"/>
      <c r="D27" s="642"/>
      <c r="E27" s="643"/>
    </row>
    <row r="28" spans="1:5" ht="15.95" customHeight="1" x14ac:dyDescent="0.25">
      <c r="A28" s="641" t="s">
        <v>274</v>
      </c>
      <c r="B28" s="638"/>
      <c r="C28" s="638"/>
      <c r="D28" s="642"/>
      <c r="E28" s="643"/>
    </row>
    <row r="29" spans="1:5" ht="15.95" customHeight="1" x14ac:dyDescent="0.25">
      <c r="A29" s="641" t="s">
        <v>275</v>
      </c>
      <c r="B29" s="638"/>
      <c r="C29" s="638"/>
      <c r="D29" s="642"/>
      <c r="E29" s="643"/>
    </row>
    <row r="30" spans="1:5" ht="15.95" customHeight="1" x14ac:dyDescent="0.25">
      <c r="A30" s="641" t="s">
        <v>276</v>
      </c>
      <c r="B30" s="638"/>
      <c r="C30" s="638"/>
      <c r="D30" s="642"/>
      <c r="E30" s="643"/>
    </row>
    <row r="31" spans="1:5" ht="15.95" customHeight="1" thickBot="1" x14ac:dyDescent="0.3">
      <c r="A31" s="644" t="s">
        <v>277</v>
      </c>
      <c r="B31" s="645"/>
      <c r="C31" s="645"/>
      <c r="D31" s="646"/>
      <c r="E31" s="647"/>
    </row>
    <row r="32" spans="1:5" ht="15.95" customHeight="1" thickBot="1" x14ac:dyDescent="0.3">
      <c r="A32" s="648" t="s">
        <v>278</v>
      </c>
      <c r="B32" s="649"/>
      <c r="C32" s="650"/>
      <c r="D32" s="651">
        <f>SUM(D3:D31)</f>
        <v>38600004</v>
      </c>
      <c r="E32" s="652">
        <f>SUM(E3:E31)</f>
        <v>33233336</v>
      </c>
    </row>
  </sheetData>
  <mergeCells count="1">
    <mergeCell ref="A32:B3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tabSelected="1" workbookViewId="0">
      <selection activeCell="I11" sqref="I11"/>
    </sheetView>
  </sheetViews>
  <sheetFormatPr defaultRowHeight="15" x14ac:dyDescent="0.25"/>
  <cols>
    <col min="1" max="1" width="5.85546875" style="14" customWidth="1"/>
    <col min="2" max="2" width="47.28515625" style="17" customWidth="1"/>
    <col min="3" max="3" width="14" style="14" customWidth="1"/>
    <col min="4" max="4" width="47.28515625" style="14" customWidth="1"/>
    <col min="5" max="5" width="14" style="14" customWidth="1"/>
    <col min="6" max="6" width="4.140625" style="14" customWidth="1"/>
    <col min="7" max="256" width="9.140625" style="14"/>
    <col min="257" max="257" width="5.85546875" style="14" customWidth="1"/>
    <col min="258" max="258" width="47.28515625" style="14" customWidth="1"/>
    <col min="259" max="259" width="14" style="14" customWidth="1"/>
    <col min="260" max="260" width="47.28515625" style="14" customWidth="1"/>
    <col min="261" max="261" width="14" style="14" customWidth="1"/>
    <col min="262" max="262" width="4.140625" style="14" customWidth="1"/>
    <col min="263" max="512" width="9.140625" style="14"/>
    <col min="513" max="513" width="5.85546875" style="14" customWidth="1"/>
    <col min="514" max="514" width="47.28515625" style="14" customWidth="1"/>
    <col min="515" max="515" width="14" style="14" customWidth="1"/>
    <col min="516" max="516" width="47.28515625" style="14" customWidth="1"/>
    <col min="517" max="517" width="14" style="14" customWidth="1"/>
    <col min="518" max="518" width="4.140625" style="14" customWidth="1"/>
    <col min="519" max="768" width="9.140625" style="14"/>
    <col min="769" max="769" width="5.85546875" style="14" customWidth="1"/>
    <col min="770" max="770" width="47.28515625" style="14" customWidth="1"/>
    <col min="771" max="771" width="14" style="14" customWidth="1"/>
    <col min="772" max="772" width="47.28515625" style="14" customWidth="1"/>
    <col min="773" max="773" width="14" style="14" customWidth="1"/>
    <col min="774" max="774" width="4.140625" style="14" customWidth="1"/>
    <col min="775" max="1024" width="9.140625" style="14"/>
    <col min="1025" max="1025" width="5.85546875" style="14" customWidth="1"/>
    <col min="1026" max="1026" width="47.28515625" style="14" customWidth="1"/>
    <col min="1027" max="1027" width="14" style="14" customWidth="1"/>
    <col min="1028" max="1028" width="47.28515625" style="14" customWidth="1"/>
    <col min="1029" max="1029" width="14" style="14" customWidth="1"/>
    <col min="1030" max="1030" width="4.140625" style="14" customWidth="1"/>
    <col min="1031" max="1280" width="9.140625" style="14"/>
    <col min="1281" max="1281" width="5.85546875" style="14" customWidth="1"/>
    <col min="1282" max="1282" width="47.28515625" style="14" customWidth="1"/>
    <col min="1283" max="1283" width="14" style="14" customWidth="1"/>
    <col min="1284" max="1284" width="47.28515625" style="14" customWidth="1"/>
    <col min="1285" max="1285" width="14" style="14" customWidth="1"/>
    <col min="1286" max="1286" width="4.140625" style="14" customWidth="1"/>
    <col min="1287" max="1536" width="9.140625" style="14"/>
    <col min="1537" max="1537" width="5.85546875" style="14" customWidth="1"/>
    <col min="1538" max="1538" width="47.28515625" style="14" customWidth="1"/>
    <col min="1539" max="1539" width="14" style="14" customWidth="1"/>
    <col min="1540" max="1540" width="47.28515625" style="14" customWidth="1"/>
    <col min="1541" max="1541" width="14" style="14" customWidth="1"/>
    <col min="1542" max="1542" width="4.140625" style="14" customWidth="1"/>
    <col min="1543" max="1792" width="9.140625" style="14"/>
    <col min="1793" max="1793" width="5.85546875" style="14" customWidth="1"/>
    <col min="1794" max="1794" width="47.28515625" style="14" customWidth="1"/>
    <col min="1795" max="1795" width="14" style="14" customWidth="1"/>
    <col min="1796" max="1796" width="47.28515625" style="14" customWidth="1"/>
    <col min="1797" max="1797" width="14" style="14" customWidth="1"/>
    <col min="1798" max="1798" width="4.140625" style="14" customWidth="1"/>
    <col min="1799" max="2048" width="9.140625" style="14"/>
    <col min="2049" max="2049" width="5.85546875" style="14" customWidth="1"/>
    <col min="2050" max="2050" width="47.28515625" style="14" customWidth="1"/>
    <col min="2051" max="2051" width="14" style="14" customWidth="1"/>
    <col min="2052" max="2052" width="47.28515625" style="14" customWidth="1"/>
    <col min="2053" max="2053" width="14" style="14" customWidth="1"/>
    <col min="2054" max="2054" width="4.140625" style="14" customWidth="1"/>
    <col min="2055" max="2304" width="9.140625" style="14"/>
    <col min="2305" max="2305" width="5.85546875" style="14" customWidth="1"/>
    <col min="2306" max="2306" width="47.28515625" style="14" customWidth="1"/>
    <col min="2307" max="2307" width="14" style="14" customWidth="1"/>
    <col min="2308" max="2308" width="47.28515625" style="14" customWidth="1"/>
    <col min="2309" max="2309" width="14" style="14" customWidth="1"/>
    <col min="2310" max="2310" width="4.140625" style="14" customWidth="1"/>
    <col min="2311" max="2560" width="9.140625" style="14"/>
    <col min="2561" max="2561" width="5.85546875" style="14" customWidth="1"/>
    <col min="2562" max="2562" width="47.28515625" style="14" customWidth="1"/>
    <col min="2563" max="2563" width="14" style="14" customWidth="1"/>
    <col min="2564" max="2564" width="47.28515625" style="14" customWidth="1"/>
    <col min="2565" max="2565" width="14" style="14" customWidth="1"/>
    <col min="2566" max="2566" width="4.140625" style="14" customWidth="1"/>
    <col min="2567" max="2816" width="9.140625" style="14"/>
    <col min="2817" max="2817" width="5.85546875" style="14" customWidth="1"/>
    <col min="2818" max="2818" width="47.28515625" style="14" customWidth="1"/>
    <col min="2819" max="2819" width="14" style="14" customWidth="1"/>
    <col min="2820" max="2820" width="47.28515625" style="14" customWidth="1"/>
    <col min="2821" max="2821" width="14" style="14" customWidth="1"/>
    <col min="2822" max="2822" width="4.140625" style="14" customWidth="1"/>
    <col min="2823" max="3072" width="9.140625" style="14"/>
    <col min="3073" max="3073" width="5.85546875" style="14" customWidth="1"/>
    <col min="3074" max="3074" width="47.28515625" style="14" customWidth="1"/>
    <col min="3075" max="3075" width="14" style="14" customWidth="1"/>
    <col min="3076" max="3076" width="47.28515625" style="14" customWidth="1"/>
    <col min="3077" max="3077" width="14" style="14" customWidth="1"/>
    <col min="3078" max="3078" width="4.140625" style="14" customWidth="1"/>
    <col min="3079" max="3328" width="9.140625" style="14"/>
    <col min="3329" max="3329" width="5.85546875" style="14" customWidth="1"/>
    <col min="3330" max="3330" width="47.28515625" style="14" customWidth="1"/>
    <col min="3331" max="3331" width="14" style="14" customWidth="1"/>
    <col min="3332" max="3332" width="47.28515625" style="14" customWidth="1"/>
    <col min="3333" max="3333" width="14" style="14" customWidth="1"/>
    <col min="3334" max="3334" width="4.140625" style="14" customWidth="1"/>
    <col min="3335" max="3584" width="9.140625" style="14"/>
    <col min="3585" max="3585" width="5.85546875" style="14" customWidth="1"/>
    <col min="3586" max="3586" width="47.28515625" style="14" customWidth="1"/>
    <col min="3587" max="3587" width="14" style="14" customWidth="1"/>
    <col min="3588" max="3588" width="47.28515625" style="14" customWidth="1"/>
    <col min="3589" max="3589" width="14" style="14" customWidth="1"/>
    <col min="3590" max="3590" width="4.140625" style="14" customWidth="1"/>
    <col min="3591" max="3840" width="9.140625" style="14"/>
    <col min="3841" max="3841" width="5.85546875" style="14" customWidth="1"/>
    <col min="3842" max="3842" width="47.28515625" style="14" customWidth="1"/>
    <col min="3843" max="3843" width="14" style="14" customWidth="1"/>
    <col min="3844" max="3844" width="47.28515625" style="14" customWidth="1"/>
    <col min="3845" max="3845" width="14" style="14" customWidth="1"/>
    <col min="3846" max="3846" width="4.140625" style="14" customWidth="1"/>
    <col min="3847" max="4096" width="9.140625" style="14"/>
    <col min="4097" max="4097" width="5.85546875" style="14" customWidth="1"/>
    <col min="4098" max="4098" width="47.28515625" style="14" customWidth="1"/>
    <col min="4099" max="4099" width="14" style="14" customWidth="1"/>
    <col min="4100" max="4100" width="47.28515625" style="14" customWidth="1"/>
    <col min="4101" max="4101" width="14" style="14" customWidth="1"/>
    <col min="4102" max="4102" width="4.140625" style="14" customWidth="1"/>
    <col min="4103" max="4352" width="9.140625" style="14"/>
    <col min="4353" max="4353" width="5.85546875" style="14" customWidth="1"/>
    <col min="4354" max="4354" width="47.28515625" style="14" customWidth="1"/>
    <col min="4355" max="4355" width="14" style="14" customWidth="1"/>
    <col min="4356" max="4356" width="47.28515625" style="14" customWidth="1"/>
    <col min="4357" max="4357" width="14" style="14" customWidth="1"/>
    <col min="4358" max="4358" width="4.140625" style="14" customWidth="1"/>
    <col min="4359" max="4608" width="9.140625" style="14"/>
    <col min="4609" max="4609" width="5.85546875" style="14" customWidth="1"/>
    <col min="4610" max="4610" width="47.28515625" style="14" customWidth="1"/>
    <col min="4611" max="4611" width="14" style="14" customWidth="1"/>
    <col min="4612" max="4612" width="47.28515625" style="14" customWidth="1"/>
    <col min="4613" max="4613" width="14" style="14" customWidth="1"/>
    <col min="4614" max="4614" width="4.140625" style="14" customWidth="1"/>
    <col min="4615" max="4864" width="9.140625" style="14"/>
    <col min="4865" max="4865" width="5.85546875" style="14" customWidth="1"/>
    <col min="4866" max="4866" width="47.28515625" style="14" customWidth="1"/>
    <col min="4867" max="4867" width="14" style="14" customWidth="1"/>
    <col min="4868" max="4868" width="47.28515625" style="14" customWidth="1"/>
    <col min="4869" max="4869" width="14" style="14" customWidth="1"/>
    <col min="4870" max="4870" width="4.140625" style="14" customWidth="1"/>
    <col min="4871" max="5120" width="9.140625" style="14"/>
    <col min="5121" max="5121" width="5.85546875" style="14" customWidth="1"/>
    <col min="5122" max="5122" width="47.28515625" style="14" customWidth="1"/>
    <col min="5123" max="5123" width="14" style="14" customWidth="1"/>
    <col min="5124" max="5124" width="47.28515625" style="14" customWidth="1"/>
    <col min="5125" max="5125" width="14" style="14" customWidth="1"/>
    <col min="5126" max="5126" width="4.140625" style="14" customWidth="1"/>
    <col min="5127" max="5376" width="9.140625" style="14"/>
    <col min="5377" max="5377" width="5.85546875" style="14" customWidth="1"/>
    <col min="5378" max="5378" width="47.28515625" style="14" customWidth="1"/>
    <col min="5379" max="5379" width="14" style="14" customWidth="1"/>
    <col min="5380" max="5380" width="47.28515625" style="14" customWidth="1"/>
    <col min="5381" max="5381" width="14" style="14" customWidth="1"/>
    <col min="5382" max="5382" width="4.140625" style="14" customWidth="1"/>
    <col min="5383" max="5632" width="9.140625" style="14"/>
    <col min="5633" max="5633" width="5.85546875" style="14" customWidth="1"/>
    <col min="5634" max="5634" width="47.28515625" style="14" customWidth="1"/>
    <col min="5635" max="5635" width="14" style="14" customWidth="1"/>
    <col min="5636" max="5636" width="47.28515625" style="14" customWidth="1"/>
    <col min="5637" max="5637" width="14" style="14" customWidth="1"/>
    <col min="5638" max="5638" width="4.140625" style="14" customWidth="1"/>
    <col min="5639" max="5888" width="9.140625" style="14"/>
    <col min="5889" max="5889" width="5.85546875" style="14" customWidth="1"/>
    <col min="5890" max="5890" width="47.28515625" style="14" customWidth="1"/>
    <col min="5891" max="5891" width="14" style="14" customWidth="1"/>
    <col min="5892" max="5892" width="47.28515625" style="14" customWidth="1"/>
    <col min="5893" max="5893" width="14" style="14" customWidth="1"/>
    <col min="5894" max="5894" width="4.140625" style="14" customWidth="1"/>
    <col min="5895" max="6144" width="9.140625" style="14"/>
    <col min="6145" max="6145" width="5.85546875" style="14" customWidth="1"/>
    <col min="6146" max="6146" width="47.28515625" style="14" customWidth="1"/>
    <col min="6147" max="6147" width="14" style="14" customWidth="1"/>
    <col min="6148" max="6148" width="47.28515625" style="14" customWidth="1"/>
    <col min="6149" max="6149" width="14" style="14" customWidth="1"/>
    <col min="6150" max="6150" width="4.140625" style="14" customWidth="1"/>
    <col min="6151" max="6400" width="9.140625" style="14"/>
    <col min="6401" max="6401" width="5.85546875" style="14" customWidth="1"/>
    <col min="6402" max="6402" width="47.28515625" style="14" customWidth="1"/>
    <col min="6403" max="6403" width="14" style="14" customWidth="1"/>
    <col min="6404" max="6404" width="47.28515625" style="14" customWidth="1"/>
    <col min="6405" max="6405" width="14" style="14" customWidth="1"/>
    <col min="6406" max="6406" width="4.140625" style="14" customWidth="1"/>
    <col min="6407" max="6656" width="9.140625" style="14"/>
    <col min="6657" max="6657" width="5.85546875" style="14" customWidth="1"/>
    <col min="6658" max="6658" width="47.28515625" style="14" customWidth="1"/>
    <col min="6659" max="6659" width="14" style="14" customWidth="1"/>
    <col min="6660" max="6660" width="47.28515625" style="14" customWidth="1"/>
    <col min="6661" max="6661" width="14" style="14" customWidth="1"/>
    <col min="6662" max="6662" width="4.140625" style="14" customWidth="1"/>
    <col min="6663" max="6912" width="9.140625" style="14"/>
    <col min="6913" max="6913" width="5.85546875" style="14" customWidth="1"/>
    <col min="6914" max="6914" width="47.28515625" style="14" customWidth="1"/>
    <col min="6915" max="6915" width="14" style="14" customWidth="1"/>
    <col min="6916" max="6916" width="47.28515625" style="14" customWidth="1"/>
    <col min="6917" max="6917" width="14" style="14" customWidth="1"/>
    <col min="6918" max="6918" width="4.140625" style="14" customWidth="1"/>
    <col min="6919" max="7168" width="9.140625" style="14"/>
    <col min="7169" max="7169" width="5.85546875" style="14" customWidth="1"/>
    <col min="7170" max="7170" width="47.28515625" style="14" customWidth="1"/>
    <col min="7171" max="7171" width="14" style="14" customWidth="1"/>
    <col min="7172" max="7172" width="47.28515625" style="14" customWidth="1"/>
    <col min="7173" max="7173" width="14" style="14" customWidth="1"/>
    <col min="7174" max="7174" width="4.140625" style="14" customWidth="1"/>
    <col min="7175" max="7424" width="9.140625" style="14"/>
    <col min="7425" max="7425" width="5.85546875" style="14" customWidth="1"/>
    <col min="7426" max="7426" width="47.28515625" style="14" customWidth="1"/>
    <col min="7427" max="7427" width="14" style="14" customWidth="1"/>
    <col min="7428" max="7428" width="47.28515625" style="14" customWidth="1"/>
    <col min="7429" max="7429" width="14" style="14" customWidth="1"/>
    <col min="7430" max="7430" width="4.140625" style="14" customWidth="1"/>
    <col min="7431" max="7680" width="9.140625" style="14"/>
    <col min="7681" max="7681" width="5.85546875" style="14" customWidth="1"/>
    <col min="7682" max="7682" width="47.28515625" style="14" customWidth="1"/>
    <col min="7683" max="7683" width="14" style="14" customWidth="1"/>
    <col min="7684" max="7684" width="47.28515625" style="14" customWidth="1"/>
    <col min="7685" max="7685" width="14" style="14" customWidth="1"/>
    <col min="7686" max="7686" width="4.140625" style="14" customWidth="1"/>
    <col min="7687" max="7936" width="9.140625" style="14"/>
    <col min="7937" max="7937" width="5.85546875" style="14" customWidth="1"/>
    <col min="7938" max="7938" width="47.28515625" style="14" customWidth="1"/>
    <col min="7939" max="7939" width="14" style="14" customWidth="1"/>
    <col min="7940" max="7940" width="47.28515625" style="14" customWidth="1"/>
    <col min="7941" max="7941" width="14" style="14" customWidth="1"/>
    <col min="7942" max="7942" width="4.140625" style="14" customWidth="1"/>
    <col min="7943" max="8192" width="9.140625" style="14"/>
    <col min="8193" max="8193" width="5.85546875" style="14" customWidth="1"/>
    <col min="8194" max="8194" width="47.28515625" style="14" customWidth="1"/>
    <col min="8195" max="8195" width="14" style="14" customWidth="1"/>
    <col min="8196" max="8196" width="47.28515625" style="14" customWidth="1"/>
    <col min="8197" max="8197" width="14" style="14" customWidth="1"/>
    <col min="8198" max="8198" width="4.140625" style="14" customWidth="1"/>
    <col min="8199" max="8448" width="9.140625" style="14"/>
    <col min="8449" max="8449" width="5.85546875" style="14" customWidth="1"/>
    <col min="8450" max="8450" width="47.28515625" style="14" customWidth="1"/>
    <col min="8451" max="8451" width="14" style="14" customWidth="1"/>
    <col min="8452" max="8452" width="47.28515625" style="14" customWidth="1"/>
    <col min="8453" max="8453" width="14" style="14" customWidth="1"/>
    <col min="8454" max="8454" width="4.140625" style="14" customWidth="1"/>
    <col min="8455" max="8704" width="9.140625" style="14"/>
    <col min="8705" max="8705" width="5.85546875" style="14" customWidth="1"/>
    <col min="8706" max="8706" width="47.28515625" style="14" customWidth="1"/>
    <col min="8707" max="8707" width="14" style="14" customWidth="1"/>
    <col min="8708" max="8708" width="47.28515625" style="14" customWidth="1"/>
    <col min="8709" max="8709" width="14" style="14" customWidth="1"/>
    <col min="8710" max="8710" width="4.140625" style="14" customWidth="1"/>
    <col min="8711" max="8960" width="9.140625" style="14"/>
    <col min="8961" max="8961" width="5.85546875" style="14" customWidth="1"/>
    <col min="8962" max="8962" width="47.28515625" style="14" customWidth="1"/>
    <col min="8963" max="8963" width="14" style="14" customWidth="1"/>
    <col min="8964" max="8964" width="47.28515625" style="14" customWidth="1"/>
    <col min="8965" max="8965" width="14" style="14" customWidth="1"/>
    <col min="8966" max="8966" width="4.140625" style="14" customWidth="1"/>
    <col min="8967" max="9216" width="9.140625" style="14"/>
    <col min="9217" max="9217" width="5.85546875" style="14" customWidth="1"/>
    <col min="9218" max="9218" width="47.28515625" style="14" customWidth="1"/>
    <col min="9219" max="9219" width="14" style="14" customWidth="1"/>
    <col min="9220" max="9220" width="47.28515625" style="14" customWidth="1"/>
    <col min="9221" max="9221" width="14" style="14" customWidth="1"/>
    <col min="9222" max="9222" width="4.140625" style="14" customWidth="1"/>
    <col min="9223" max="9472" width="9.140625" style="14"/>
    <col min="9473" max="9473" width="5.85546875" style="14" customWidth="1"/>
    <col min="9474" max="9474" width="47.28515625" style="14" customWidth="1"/>
    <col min="9475" max="9475" width="14" style="14" customWidth="1"/>
    <col min="9476" max="9476" width="47.28515625" style="14" customWidth="1"/>
    <col min="9477" max="9477" width="14" style="14" customWidth="1"/>
    <col min="9478" max="9478" width="4.140625" style="14" customWidth="1"/>
    <col min="9479" max="9728" width="9.140625" style="14"/>
    <col min="9729" max="9729" width="5.85546875" style="14" customWidth="1"/>
    <col min="9730" max="9730" width="47.28515625" style="14" customWidth="1"/>
    <col min="9731" max="9731" width="14" style="14" customWidth="1"/>
    <col min="9732" max="9732" width="47.28515625" style="14" customWidth="1"/>
    <col min="9733" max="9733" width="14" style="14" customWidth="1"/>
    <col min="9734" max="9734" width="4.140625" style="14" customWidth="1"/>
    <col min="9735" max="9984" width="9.140625" style="14"/>
    <col min="9985" max="9985" width="5.85546875" style="14" customWidth="1"/>
    <col min="9986" max="9986" width="47.28515625" style="14" customWidth="1"/>
    <col min="9987" max="9987" width="14" style="14" customWidth="1"/>
    <col min="9988" max="9988" width="47.28515625" style="14" customWidth="1"/>
    <col min="9989" max="9989" width="14" style="14" customWidth="1"/>
    <col min="9990" max="9990" width="4.140625" style="14" customWidth="1"/>
    <col min="9991" max="10240" width="9.140625" style="14"/>
    <col min="10241" max="10241" width="5.85546875" style="14" customWidth="1"/>
    <col min="10242" max="10242" width="47.28515625" style="14" customWidth="1"/>
    <col min="10243" max="10243" width="14" style="14" customWidth="1"/>
    <col min="10244" max="10244" width="47.28515625" style="14" customWidth="1"/>
    <col min="10245" max="10245" width="14" style="14" customWidth="1"/>
    <col min="10246" max="10246" width="4.140625" style="14" customWidth="1"/>
    <col min="10247" max="10496" width="9.140625" style="14"/>
    <col min="10497" max="10497" width="5.85546875" style="14" customWidth="1"/>
    <col min="10498" max="10498" width="47.28515625" style="14" customWidth="1"/>
    <col min="10499" max="10499" width="14" style="14" customWidth="1"/>
    <col min="10500" max="10500" width="47.28515625" style="14" customWidth="1"/>
    <col min="10501" max="10501" width="14" style="14" customWidth="1"/>
    <col min="10502" max="10502" width="4.140625" style="14" customWidth="1"/>
    <col min="10503" max="10752" width="9.140625" style="14"/>
    <col min="10753" max="10753" width="5.85546875" style="14" customWidth="1"/>
    <col min="10754" max="10754" width="47.28515625" style="14" customWidth="1"/>
    <col min="10755" max="10755" width="14" style="14" customWidth="1"/>
    <col min="10756" max="10756" width="47.28515625" style="14" customWidth="1"/>
    <col min="10757" max="10757" width="14" style="14" customWidth="1"/>
    <col min="10758" max="10758" width="4.140625" style="14" customWidth="1"/>
    <col min="10759" max="11008" width="9.140625" style="14"/>
    <col min="11009" max="11009" width="5.85546875" style="14" customWidth="1"/>
    <col min="11010" max="11010" width="47.28515625" style="14" customWidth="1"/>
    <col min="11011" max="11011" width="14" style="14" customWidth="1"/>
    <col min="11012" max="11012" width="47.28515625" style="14" customWidth="1"/>
    <col min="11013" max="11013" width="14" style="14" customWidth="1"/>
    <col min="11014" max="11014" width="4.140625" style="14" customWidth="1"/>
    <col min="11015" max="11264" width="9.140625" style="14"/>
    <col min="11265" max="11265" width="5.85546875" style="14" customWidth="1"/>
    <col min="11266" max="11266" width="47.28515625" style="14" customWidth="1"/>
    <col min="11267" max="11267" width="14" style="14" customWidth="1"/>
    <col min="11268" max="11268" width="47.28515625" style="14" customWidth="1"/>
    <col min="11269" max="11269" width="14" style="14" customWidth="1"/>
    <col min="11270" max="11270" width="4.140625" style="14" customWidth="1"/>
    <col min="11271" max="11520" width="9.140625" style="14"/>
    <col min="11521" max="11521" width="5.85546875" style="14" customWidth="1"/>
    <col min="11522" max="11522" width="47.28515625" style="14" customWidth="1"/>
    <col min="11523" max="11523" width="14" style="14" customWidth="1"/>
    <col min="11524" max="11524" width="47.28515625" style="14" customWidth="1"/>
    <col min="11525" max="11525" width="14" style="14" customWidth="1"/>
    <col min="11526" max="11526" width="4.140625" style="14" customWidth="1"/>
    <col min="11527" max="11776" width="9.140625" style="14"/>
    <col min="11777" max="11777" width="5.85546875" style="14" customWidth="1"/>
    <col min="11778" max="11778" width="47.28515625" style="14" customWidth="1"/>
    <col min="11779" max="11779" width="14" style="14" customWidth="1"/>
    <col min="11780" max="11780" width="47.28515625" style="14" customWidth="1"/>
    <col min="11781" max="11781" width="14" style="14" customWidth="1"/>
    <col min="11782" max="11782" width="4.140625" style="14" customWidth="1"/>
    <col min="11783" max="12032" width="9.140625" style="14"/>
    <col min="12033" max="12033" width="5.85546875" style="14" customWidth="1"/>
    <col min="12034" max="12034" width="47.28515625" style="14" customWidth="1"/>
    <col min="12035" max="12035" width="14" style="14" customWidth="1"/>
    <col min="12036" max="12036" width="47.28515625" style="14" customWidth="1"/>
    <col min="12037" max="12037" width="14" style="14" customWidth="1"/>
    <col min="12038" max="12038" width="4.140625" style="14" customWidth="1"/>
    <col min="12039" max="12288" width="9.140625" style="14"/>
    <col min="12289" max="12289" width="5.85546875" style="14" customWidth="1"/>
    <col min="12290" max="12290" width="47.28515625" style="14" customWidth="1"/>
    <col min="12291" max="12291" width="14" style="14" customWidth="1"/>
    <col min="12292" max="12292" width="47.28515625" style="14" customWidth="1"/>
    <col min="12293" max="12293" width="14" style="14" customWidth="1"/>
    <col min="12294" max="12294" width="4.140625" style="14" customWidth="1"/>
    <col min="12295" max="12544" width="9.140625" style="14"/>
    <col min="12545" max="12545" width="5.85546875" style="14" customWidth="1"/>
    <col min="12546" max="12546" width="47.28515625" style="14" customWidth="1"/>
    <col min="12547" max="12547" width="14" style="14" customWidth="1"/>
    <col min="12548" max="12548" width="47.28515625" style="14" customWidth="1"/>
    <col min="12549" max="12549" width="14" style="14" customWidth="1"/>
    <col min="12550" max="12550" width="4.140625" style="14" customWidth="1"/>
    <col min="12551" max="12800" width="9.140625" style="14"/>
    <col min="12801" max="12801" width="5.85546875" style="14" customWidth="1"/>
    <col min="12802" max="12802" width="47.28515625" style="14" customWidth="1"/>
    <col min="12803" max="12803" width="14" style="14" customWidth="1"/>
    <col min="12804" max="12804" width="47.28515625" style="14" customWidth="1"/>
    <col min="12805" max="12805" width="14" style="14" customWidth="1"/>
    <col min="12806" max="12806" width="4.140625" style="14" customWidth="1"/>
    <col min="12807" max="13056" width="9.140625" style="14"/>
    <col min="13057" max="13057" width="5.85546875" style="14" customWidth="1"/>
    <col min="13058" max="13058" width="47.28515625" style="14" customWidth="1"/>
    <col min="13059" max="13059" width="14" style="14" customWidth="1"/>
    <col min="13060" max="13060" width="47.28515625" style="14" customWidth="1"/>
    <col min="13061" max="13061" width="14" style="14" customWidth="1"/>
    <col min="13062" max="13062" width="4.140625" style="14" customWidth="1"/>
    <col min="13063" max="13312" width="9.140625" style="14"/>
    <col min="13313" max="13313" width="5.85546875" style="14" customWidth="1"/>
    <col min="13314" max="13314" width="47.28515625" style="14" customWidth="1"/>
    <col min="13315" max="13315" width="14" style="14" customWidth="1"/>
    <col min="13316" max="13316" width="47.28515625" style="14" customWidth="1"/>
    <col min="13317" max="13317" width="14" style="14" customWidth="1"/>
    <col min="13318" max="13318" width="4.140625" style="14" customWidth="1"/>
    <col min="13319" max="13568" width="9.140625" style="14"/>
    <col min="13569" max="13569" width="5.85546875" style="14" customWidth="1"/>
    <col min="13570" max="13570" width="47.28515625" style="14" customWidth="1"/>
    <col min="13571" max="13571" width="14" style="14" customWidth="1"/>
    <col min="13572" max="13572" width="47.28515625" style="14" customWidth="1"/>
    <col min="13573" max="13573" width="14" style="14" customWidth="1"/>
    <col min="13574" max="13574" width="4.140625" style="14" customWidth="1"/>
    <col min="13575" max="13824" width="9.140625" style="14"/>
    <col min="13825" max="13825" width="5.85546875" style="14" customWidth="1"/>
    <col min="13826" max="13826" width="47.28515625" style="14" customWidth="1"/>
    <col min="13827" max="13827" width="14" style="14" customWidth="1"/>
    <col min="13828" max="13828" width="47.28515625" style="14" customWidth="1"/>
    <col min="13829" max="13829" width="14" style="14" customWidth="1"/>
    <col min="13830" max="13830" width="4.140625" style="14" customWidth="1"/>
    <col min="13831" max="14080" width="9.140625" style="14"/>
    <col min="14081" max="14081" width="5.85546875" style="14" customWidth="1"/>
    <col min="14082" max="14082" width="47.28515625" style="14" customWidth="1"/>
    <col min="14083" max="14083" width="14" style="14" customWidth="1"/>
    <col min="14084" max="14084" width="47.28515625" style="14" customWidth="1"/>
    <col min="14085" max="14085" width="14" style="14" customWidth="1"/>
    <col min="14086" max="14086" width="4.140625" style="14" customWidth="1"/>
    <col min="14087" max="14336" width="9.140625" style="14"/>
    <col min="14337" max="14337" width="5.85546875" style="14" customWidth="1"/>
    <col min="14338" max="14338" width="47.28515625" style="14" customWidth="1"/>
    <col min="14339" max="14339" width="14" style="14" customWidth="1"/>
    <col min="14340" max="14340" width="47.28515625" style="14" customWidth="1"/>
    <col min="14341" max="14341" width="14" style="14" customWidth="1"/>
    <col min="14342" max="14342" width="4.140625" style="14" customWidth="1"/>
    <col min="14343" max="14592" width="9.140625" style="14"/>
    <col min="14593" max="14593" width="5.85546875" style="14" customWidth="1"/>
    <col min="14594" max="14594" width="47.28515625" style="14" customWidth="1"/>
    <col min="14595" max="14595" width="14" style="14" customWidth="1"/>
    <col min="14596" max="14596" width="47.28515625" style="14" customWidth="1"/>
    <col min="14597" max="14597" width="14" style="14" customWidth="1"/>
    <col min="14598" max="14598" width="4.140625" style="14" customWidth="1"/>
    <col min="14599" max="14848" width="9.140625" style="14"/>
    <col min="14849" max="14849" width="5.85546875" style="14" customWidth="1"/>
    <col min="14850" max="14850" width="47.28515625" style="14" customWidth="1"/>
    <col min="14851" max="14851" width="14" style="14" customWidth="1"/>
    <col min="14852" max="14852" width="47.28515625" style="14" customWidth="1"/>
    <col min="14853" max="14853" width="14" style="14" customWidth="1"/>
    <col min="14854" max="14854" width="4.140625" style="14" customWidth="1"/>
    <col min="14855" max="15104" width="9.140625" style="14"/>
    <col min="15105" max="15105" width="5.85546875" style="14" customWidth="1"/>
    <col min="15106" max="15106" width="47.28515625" style="14" customWidth="1"/>
    <col min="15107" max="15107" width="14" style="14" customWidth="1"/>
    <col min="15108" max="15108" width="47.28515625" style="14" customWidth="1"/>
    <col min="15109" max="15109" width="14" style="14" customWidth="1"/>
    <col min="15110" max="15110" width="4.140625" style="14" customWidth="1"/>
    <col min="15111" max="15360" width="9.140625" style="14"/>
    <col min="15361" max="15361" width="5.85546875" style="14" customWidth="1"/>
    <col min="15362" max="15362" width="47.28515625" style="14" customWidth="1"/>
    <col min="15363" max="15363" width="14" style="14" customWidth="1"/>
    <col min="15364" max="15364" width="47.28515625" style="14" customWidth="1"/>
    <col min="15365" max="15365" width="14" style="14" customWidth="1"/>
    <col min="15366" max="15366" width="4.140625" style="14" customWidth="1"/>
    <col min="15367" max="15616" width="9.140625" style="14"/>
    <col min="15617" max="15617" width="5.85546875" style="14" customWidth="1"/>
    <col min="15618" max="15618" width="47.28515625" style="14" customWidth="1"/>
    <col min="15619" max="15619" width="14" style="14" customWidth="1"/>
    <col min="15620" max="15620" width="47.28515625" style="14" customWidth="1"/>
    <col min="15621" max="15621" width="14" style="14" customWidth="1"/>
    <col min="15622" max="15622" width="4.140625" style="14" customWidth="1"/>
    <col min="15623" max="15872" width="9.140625" style="14"/>
    <col min="15873" max="15873" width="5.85546875" style="14" customWidth="1"/>
    <col min="15874" max="15874" width="47.28515625" style="14" customWidth="1"/>
    <col min="15875" max="15875" width="14" style="14" customWidth="1"/>
    <col min="15876" max="15876" width="47.28515625" style="14" customWidth="1"/>
    <col min="15877" max="15877" width="14" style="14" customWidth="1"/>
    <col min="15878" max="15878" width="4.140625" style="14" customWidth="1"/>
    <col min="15879" max="16128" width="9.140625" style="14"/>
    <col min="16129" max="16129" width="5.85546875" style="14" customWidth="1"/>
    <col min="16130" max="16130" width="47.28515625" style="14" customWidth="1"/>
    <col min="16131" max="16131" width="14" style="14" customWidth="1"/>
    <col min="16132" max="16132" width="47.28515625" style="14" customWidth="1"/>
    <col min="16133" max="16133" width="14" style="14" customWidth="1"/>
    <col min="16134" max="16134" width="4.140625" style="14" customWidth="1"/>
    <col min="16135" max="16384" width="9.140625" style="14"/>
  </cols>
  <sheetData>
    <row r="1" spans="1:6" ht="39.75" customHeight="1" x14ac:dyDescent="0.25">
      <c r="B1" s="15" t="s">
        <v>100</v>
      </c>
      <c r="C1" s="16"/>
      <c r="D1" s="16"/>
      <c r="E1" s="16"/>
      <c r="F1" s="372" t="s">
        <v>320</v>
      </c>
    </row>
    <row r="2" spans="1:6" ht="15.75" thickBot="1" x14ac:dyDescent="0.3">
      <c r="B2" s="17" t="s">
        <v>101</v>
      </c>
      <c r="E2" s="18" t="s">
        <v>102</v>
      </c>
      <c r="F2" s="372"/>
    </row>
    <row r="3" spans="1:6" ht="18" customHeight="1" thickBot="1" x14ac:dyDescent="0.3">
      <c r="A3" s="373" t="s">
        <v>103</v>
      </c>
      <c r="B3" s="19" t="s">
        <v>104</v>
      </c>
      <c r="C3" s="20"/>
      <c r="D3" s="19" t="s">
        <v>105</v>
      </c>
      <c r="E3" s="21"/>
      <c r="F3" s="372"/>
    </row>
    <row r="4" spans="1:6" s="25" customFormat="1" ht="35.25" customHeight="1" thickBot="1" x14ac:dyDescent="0.3">
      <c r="A4" s="374"/>
      <c r="B4" s="22" t="s">
        <v>106</v>
      </c>
      <c r="C4" s="23" t="s">
        <v>330</v>
      </c>
      <c r="D4" s="22" t="s">
        <v>106</v>
      </c>
      <c r="E4" s="24" t="s">
        <v>330</v>
      </c>
      <c r="F4" s="372"/>
    </row>
    <row r="5" spans="1:6" s="30" customFormat="1" ht="12" customHeight="1" thickBot="1" x14ac:dyDescent="0.3">
      <c r="A5" s="26">
        <v>1</v>
      </c>
      <c r="B5" s="27">
        <v>2</v>
      </c>
      <c r="C5" s="28" t="s">
        <v>107</v>
      </c>
      <c r="D5" s="27" t="s">
        <v>108</v>
      </c>
      <c r="E5" s="29" t="s">
        <v>109</v>
      </c>
      <c r="F5" s="372"/>
    </row>
    <row r="6" spans="1:6" ht="12.95" customHeight="1" x14ac:dyDescent="0.25">
      <c r="A6" s="31" t="s">
        <v>110</v>
      </c>
      <c r="B6" s="32" t="s">
        <v>46</v>
      </c>
      <c r="C6" s="33">
        <v>599532676</v>
      </c>
      <c r="D6" s="32" t="s">
        <v>111</v>
      </c>
      <c r="E6" s="34">
        <v>460952460</v>
      </c>
      <c r="F6" s="372"/>
    </row>
    <row r="7" spans="1:6" ht="12.95" customHeight="1" x14ac:dyDescent="0.25">
      <c r="A7" s="35" t="s">
        <v>112</v>
      </c>
      <c r="B7" s="36" t="s">
        <v>113</v>
      </c>
      <c r="C7" s="37">
        <v>295336927</v>
      </c>
      <c r="D7" s="36" t="s">
        <v>114</v>
      </c>
      <c r="E7" s="38">
        <v>61785027</v>
      </c>
      <c r="F7" s="372"/>
    </row>
    <row r="8" spans="1:6" ht="12.95" customHeight="1" x14ac:dyDescent="0.25">
      <c r="A8" s="35" t="s">
        <v>107</v>
      </c>
      <c r="B8" s="36" t="s">
        <v>115</v>
      </c>
      <c r="C8" s="37">
        <v>19388800</v>
      </c>
      <c r="D8" s="36" t="s">
        <v>17</v>
      </c>
      <c r="E8" s="38">
        <v>338466769</v>
      </c>
      <c r="F8" s="372"/>
    </row>
    <row r="9" spans="1:6" ht="12.95" customHeight="1" x14ac:dyDescent="0.25">
      <c r="A9" s="35" t="s">
        <v>108</v>
      </c>
      <c r="B9" s="36" t="s">
        <v>116</v>
      </c>
      <c r="C9" s="37">
        <v>69357626</v>
      </c>
      <c r="D9" s="36" t="s">
        <v>117</v>
      </c>
      <c r="E9" s="38">
        <v>25813865</v>
      </c>
      <c r="F9" s="372"/>
    </row>
    <row r="10" spans="1:6" ht="12.95" customHeight="1" x14ac:dyDescent="0.25">
      <c r="A10" s="35" t="s">
        <v>109</v>
      </c>
      <c r="B10" s="39" t="s">
        <v>118</v>
      </c>
      <c r="C10" s="37"/>
      <c r="D10" s="36" t="s">
        <v>119</v>
      </c>
      <c r="E10" s="38">
        <v>234974673</v>
      </c>
      <c r="F10" s="372"/>
    </row>
    <row r="11" spans="1:6" ht="12.95" customHeight="1" x14ac:dyDescent="0.25">
      <c r="A11" s="35">
        <v>6</v>
      </c>
      <c r="B11" s="36" t="s">
        <v>120</v>
      </c>
      <c r="C11" s="37">
        <v>136377154</v>
      </c>
      <c r="D11" s="40"/>
      <c r="E11" s="38"/>
      <c r="F11" s="372"/>
    </row>
    <row r="12" spans="1:6" ht="12.95" customHeight="1" x14ac:dyDescent="0.25">
      <c r="A12" s="35">
        <v>7</v>
      </c>
      <c r="B12" s="40"/>
      <c r="C12" s="37"/>
      <c r="D12" s="40"/>
      <c r="E12" s="38"/>
      <c r="F12" s="372"/>
    </row>
    <row r="13" spans="1:6" ht="12.95" customHeight="1" x14ac:dyDescent="0.25">
      <c r="A13" s="35">
        <v>8</v>
      </c>
      <c r="B13" s="41"/>
      <c r="C13" s="42"/>
      <c r="D13" s="40"/>
      <c r="E13" s="38"/>
      <c r="F13" s="372"/>
    </row>
    <row r="14" spans="1:6" ht="12.95" customHeight="1" x14ac:dyDescent="0.25">
      <c r="A14" s="35">
        <v>9</v>
      </c>
      <c r="B14" s="40"/>
      <c r="C14" s="37"/>
      <c r="D14" s="40"/>
      <c r="E14" s="38"/>
      <c r="F14" s="372"/>
    </row>
    <row r="15" spans="1:6" ht="12.95" customHeight="1" x14ac:dyDescent="0.25">
      <c r="A15" s="35">
        <v>10</v>
      </c>
      <c r="B15" s="40"/>
      <c r="C15" s="37"/>
      <c r="D15" s="40"/>
      <c r="E15" s="38"/>
      <c r="F15" s="372"/>
    </row>
    <row r="16" spans="1:6" ht="12.95" customHeight="1" thickBot="1" x14ac:dyDescent="0.3">
      <c r="A16" s="35">
        <v>11</v>
      </c>
      <c r="B16" s="43"/>
      <c r="C16" s="44"/>
      <c r="D16" s="40"/>
      <c r="E16" s="45"/>
      <c r="F16" s="372"/>
    </row>
    <row r="17" spans="1:6" ht="15.95" customHeight="1" thickBot="1" x14ac:dyDescent="0.3">
      <c r="A17" s="46">
        <v>12</v>
      </c>
      <c r="B17" s="47" t="s">
        <v>121</v>
      </c>
      <c r="C17" s="48">
        <f>+C6+C7+C9+C10+C11+C12+C13+C14+C15+C16</f>
        <v>1100604383</v>
      </c>
      <c r="D17" s="47" t="s">
        <v>122</v>
      </c>
      <c r="E17" s="49">
        <f>SUM(E6:E16)</f>
        <v>1121992794</v>
      </c>
      <c r="F17" s="372"/>
    </row>
    <row r="18" spans="1:6" ht="12.95" customHeight="1" x14ac:dyDescent="0.25">
      <c r="A18" s="50">
        <v>13</v>
      </c>
      <c r="B18" s="51" t="s">
        <v>123</v>
      </c>
      <c r="C18" s="52">
        <v>83379851</v>
      </c>
      <c r="D18" s="53" t="s">
        <v>124</v>
      </c>
      <c r="E18" s="54"/>
      <c r="F18" s="372"/>
    </row>
    <row r="19" spans="1:6" ht="12.95" customHeight="1" x14ac:dyDescent="0.25">
      <c r="A19" s="55">
        <v>14</v>
      </c>
      <c r="B19" s="53" t="s">
        <v>125</v>
      </c>
      <c r="C19" s="56">
        <v>83379851</v>
      </c>
      <c r="D19" s="53" t="s">
        <v>495</v>
      </c>
      <c r="E19" s="57">
        <v>18732311</v>
      </c>
      <c r="F19" s="372"/>
    </row>
    <row r="20" spans="1:6" ht="12.95" customHeight="1" x14ac:dyDescent="0.25">
      <c r="A20" s="55">
        <v>15</v>
      </c>
      <c r="B20" s="53" t="s">
        <v>126</v>
      </c>
      <c r="C20" s="58"/>
      <c r="D20" s="53" t="s">
        <v>127</v>
      </c>
      <c r="E20" s="57"/>
      <c r="F20" s="372"/>
    </row>
    <row r="21" spans="1:6" ht="12.95" customHeight="1" x14ac:dyDescent="0.25">
      <c r="A21" s="55">
        <v>16</v>
      </c>
      <c r="B21" s="53" t="s">
        <v>128</v>
      </c>
      <c r="C21" s="58"/>
      <c r="D21" s="53" t="s">
        <v>129</v>
      </c>
      <c r="E21" s="57"/>
      <c r="F21" s="372"/>
    </row>
    <row r="22" spans="1:6" ht="12.95" customHeight="1" x14ac:dyDescent="0.25">
      <c r="A22" s="55">
        <v>17</v>
      </c>
      <c r="B22" s="53" t="s">
        <v>130</v>
      </c>
      <c r="C22" s="58"/>
      <c r="D22" s="51" t="s">
        <v>131</v>
      </c>
      <c r="E22" s="57"/>
      <c r="F22" s="372"/>
    </row>
    <row r="23" spans="1:6" ht="12.95" customHeight="1" x14ac:dyDescent="0.25">
      <c r="A23" s="55">
        <v>18</v>
      </c>
      <c r="B23" s="53" t="s">
        <v>132</v>
      </c>
      <c r="C23" s="59">
        <f>+C24+C25</f>
        <v>0</v>
      </c>
      <c r="D23" s="53" t="s">
        <v>133</v>
      </c>
      <c r="E23" s="57"/>
      <c r="F23" s="372"/>
    </row>
    <row r="24" spans="1:6" ht="12.95" customHeight="1" x14ac:dyDescent="0.25">
      <c r="A24" s="50">
        <v>19</v>
      </c>
      <c r="B24" s="51" t="s">
        <v>134</v>
      </c>
      <c r="C24" s="60"/>
      <c r="D24" s="32" t="s">
        <v>135</v>
      </c>
      <c r="E24" s="54"/>
      <c r="F24" s="372"/>
    </row>
    <row r="25" spans="1:6" ht="12.95" customHeight="1" thickBot="1" x14ac:dyDescent="0.3">
      <c r="A25" s="55">
        <v>20</v>
      </c>
      <c r="B25" s="53" t="s">
        <v>136</v>
      </c>
      <c r="C25" s="58"/>
      <c r="D25" s="40"/>
      <c r="E25" s="57"/>
      <c r="F25" s="372"/>
    </row>
    <row r="26" spans="1:6" ht="15.95" customHeight="1" thickBot="1" x14ac:dyDescent="0.3">
      <c r="A26" s="46">
        <v>21</v>
      </c>
      <c r="B26" s="47" t="s">
        <v>137</v>
      </c>
      <c r="C26" s="61">
        <f>+C18+C23</f>
        <v>83379851</v>
      </c>
      <c r="D26" s="47"/>
      <c r="E26" s="49">
        <f>SUM(E18:E25)</f>
        <v>18732311</v>
      </c>
      <c r="F26" s="372"/>
    </row>
    <row r="27" spans="1:6" ht="15.75" thickBot="1" x14ac:dyDescent="0.3">
      <c r="A27" s="46">
        <v>22</v>
      </c>
      <c r="B27" s="62" t="s">
        <v>138</v>
      </c>
      <c r="C27" s="63">
        <f>+C17+C26</f>
        <v>1183984234</v>
      </c>
      <c r="D27" s="62" t="s">
        <v>139</v>
      </c>
      <c r="E27" s="63">
        <f>+E17+E26</f>
        <v>1140725105</v>
      </c>
      <c r="F27" s="372"/>
    </row>
    <row r="28" spans="1:6" ht="15.75" thickBot="1" x14ac:dyDescent="0.3">
      <c r="A28" s="46">
        <v>23</v>
      </c>
      <c r="B28" s="62" t="s">
        <v>140</v>
      </c>
      <c r="C28" s="63"/>
      <c r="D28" s="62" t="s">
        <v>141</v>
      </c>
      <c r="E28" s="63" t="str">
        <f>IF(C17-E17&gt;0,C17-E17,"-")</f>
        <v>-</v>
      </c>
      <c r="F28" s="372"/>
    </row>
    <row r="29" spans="1:6" ht="15.75" thickBot="1" x14ac:dyDescent="0.3">
      <c r="A29" s="46">
        <v>24</v>
      </c>
      <c r="B29" s="62" t="s">
        <v>142</v>
      </c>
      <c r="C29" s="63"/>
      <c r="D29" s="62" t="s">
        <v>143</v>
      </c>
      <c r="E29" s="63"/>
      <c r="F29" s="372"/>
    </row>
    <row r="30" spans="1:6" ht="18.75" x14ac:dyDescent="0.25">
      <c r="B30" s="375"/>
      <c r="C30" s="375"/>
      <c r="D30" s="375"/>
    </row>
  </sheetData>
  <mergeCells count="3">
    <mergeCell ref="F1:F29"/>
    <mergeCell ref="A3:A4"/>
    <mergeCell ref="B30:D3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workbookViewId="0">
      <selection activeCell="J19" sqref="J19"/>
    </sheetView>
  </sheetViews>
  <sheetFormatPr defaultRowHeight="15" x14ac:dyDescent="0.25"/>
  <cols>
    <col min="1" max="1" width="5.85546875" style="14" customWidth="1"/>
    <col min="2" max="2" width="47.28515625" style="17" customWidth="1"/>
    <col min="3" max="3" width="14" style="14" customWidth="1"/>
    <col min="4" max="4" width="47.28515625" style="14" customWidth="1"/>
    <col min="5" max="5" width="14" style="14" customWidth="1"/>
    <col min="6" max="6" width="4.140625" style="14" customWidth="1"/>
    <col min="7" max="256" width="9.140625" style="14"/>
    <col min="257" max="257" width="5.85546875" style="14" customWidth="1"/>
    <col min="258" max="258" width="47.28515625" style="14" customWidth="1"/>
    <col min="259" max="259" width="14" style="14" customWidth="1"/>
    <col min="260" max="260" width="47.28515625" style="14" customWidth="1"/>
    <col min="261" max="261" width="14" style="14" customWidth="1"/>
    <col min="262" max="262" width="4.140625" style="14" customWidth="1"/>
    <col min="263" max="512" width="9.140625" style="14"/>
    <col min="513" max="513" width="5.85546875" style="14" customWidth="1"/>
    <col min="514" max="514" width="47.28515625" style="14" customWidth="1"/>
    <col min="515" max="515" width="14" style="14" customWidth="1"/>
    <col min="516" max="516" width="47.28515625" style="14" customWidth="1"/>
    <col min="517" max="517" width="14" style="14" customWidth="1"/>
    <col min="518" max="518" width="4.140625" style="14" customWidth="1"/>
    <col min="519" max="768" width="9.140625" style="14"/>
    <col min="769" max="769" width="5.85546875" style="14" customWidth="1"/>
    <col min="770" max="770" width="47.28515625" style="14" customWidth="1"/>
    <col min="771" max="771" width="14" style="14" customWidth="1"/>
    <col min="772" max="772" width="47.28515625" style="14" customWidth="1"/>
    <col min="773" max="773" width="14" style="14" customWidth="1"/>
    <col min="774" max="774" width="4.140625" style="14" customWidth="1"/>
    <col min="775" max="1024" width="9.140625" style="14"/>
    <col min="1025" max="1025" width="5.85546875" style="14" customWidth="1"/>
    <col min="1026" max="1026" width="47.28515625" style="14" customWidth="1"/>
    <col min="1027" max="1027" width="14" style="14" customWidth="1"/>
    <col min="1028" max="1028" width="47.28515625" style="14" customWidth="1"/>
    <col min="1029" max="1029" width="14" style="14" customWidth="1"/>
    <col min="1030" max="1030" width="4.140625" style="14" customWidth="1"/>
    <col min="1031" max="1280" width="9.140625" style="14"/>
    <col min="1281" max="1281" width="5.85546875" style="14" customWidth="1"/>
    <col min="1282" max="1282" width="47.28515625" style="14" customWidth="1"/>
    <col min="1283" max="1283" width="14" style="14" customWidth="1"/>
    <col min="1284" max="1284" width="47.28515625" style="14" customWidth="1"/>
    <col min="1285" max="1285" width="14" style="14" customWidth="1"/>
    <col min="1286" max="1286" width="4.140625" style="14" customWidth="1"/>
    <col min="1287" max="1536" width="9.140625" style="14"/>
    <col min="1537" max="1537" width="5.85546875" style="14" customWidth="1"/>
    <col min="1538" max="1538" width="47.28515625" style="14" customWidth="1"/>
    <col min="1539" max="1539" width="14" style="14" customWidth="1"/>
    <col min="1540" max="1540" width="47.28515625" style="14" customWidth="1"/>
    <col min="1541" max="1541" width="14" style="14" customWidth="1"/>
    <col min="1542" max="1542" width="4.140625" style="14" customWidth="1"/>
    <col min="1543" max="1792" width="9.140625" style="14"/>
    <col min="1793" max="1793" width="5.85546875" style="14" customWidth="1"/>
    <col min="1794" max="1794" width="47.28515625" style="14" customWidth="1"/>
    <col min="1795" max="1795" width="14" style="14" customWidth="1"/>
    <col min="1796" max="1796" width="47.28515625" style="14" customWidth="1"/>
    <col min="1797" max="1797" width="14" style="14" customWidth="1"/>
    <col min="1798" max="1798" width="4.140625" style="14" customWidth="1"/>
    <col min="1799" max="2048" width="9.140625" style="14"/>
    <col min="2049" max="2049" width="5.85546875" style="14" customWidth="1"/>
    <col min="2050" max="2050" width="47.28515625" style="14" customWidth="1"/>
    <col min="2051" max="2051" width="14" style="14" customWidth="1"/>
    <col min="2052" max="2052" width="47.28515625" style="14" customWidth="1"/>
    <col min="2053" max="2053" width="14" style="14" customWidth="1"/>
    <col min="2054" max="2054" width="4.140625" style="14" customWidth="1"/>
    <col min="2055" max="2304" width="9.140625" style="14"/>
    <col min="2305" max="2305" width="5.85546875" style="14" customWidth="1"/>
    <col min="2306" max="2306" width="47.28515625" style="14" customWidth="1"/>
    <col min="2307" max="2307" width="14" style="14" customWidth="1"/>
    <col min="2308" max="2308" width="47.28515625" style="14" customWidth="1"/>
    <col min="2309" max="2309" width="14" style="14" customWidth="1"/>
    <col min="2310" max="2310" width="4.140625" style="14" customWidth="1"/>
    <col min="2311" max="2560" width="9.140625" style="14"/>
    <col min="2561" max="2561" width="5.85546875" style="14" customWidth="1"/>
    <col min="2562" max="2562" width="47.28515625" style="14" customWidth="1"/>
    <col min="2563" max="2563" width="14" style="14" customWidth="1"/>
    <col min="2564" max="2564" width="47.28515625" style="14" customWidth="1"/>
    <col min="2565" max="2565" width="14" style="14" customWidth="1"/>
    <col min="2566" max="2566" width="4.140625" style="14" customWidth="1"/>
    <col min="2567" max="2816" width="9.140625" style="14"/>
    <col min="2817" max="2817" width="5.85546875" style="14" customWidth="1"/>
    <col min="2818" max="2818" width="47.28515625" style="14" customWidth="1"/>
    <col min="2819" max="2819" width="14" style="14" customWidth="1"/>
    <col min="2820" max="2820" width="47.28515625" style="14" customWidth="1"/>
    <col min="2821" max="2821" width="14" style="14" customWidth="1"/>
    <col min="2822" max="2822" width="4.140625" style="14" customWidth="1"/>
    <col min="2823" max="3072" width="9.140625" style="14"/>
    <col min="3073" max="3073" width="5.85546875" style="14" customWidth="1"/>
    <col min="3074" max="3074" width="47.28515625" style="14" customWidth="1"/>
    <col min="3075" max="3075" width="14" style="14" customWidth="1"/>
    <col min="3076" max="3076" width="47.28515625" style="14" customWidth="1"/>
    <col min="3077" max="3077" width="14" style="14" customWidth="1"/>
    <col min="3078" max="3078" width="4.140625" style="14" customWidth="1"/>
    <col min="3079" max="3328" width="9.140625" style="14"/>
    <col min="3329" max="3329" width="5.85546875" style="14" customWidth="1"/>
    <col min="3330" max="3330" width="47.28515625" style="14" customWidth="1"/>
    <col min="3331" max="3331" width="14" style="14" customWidth="1"/>
    <col min="3332" max="3332" width="47.28515625" style="14" customWidth="1"/>
    <col min="3333" max="3333" width="14" style="14" customWidth="1"/>
    <col min="3334" max="3334" width="4.140625" style="14" customWidth="1"/>
    <col min="3335" max="3584" width="9.140625" style="14"/>
    <col min="3585" max="3585" width="5.85546875" style="14" customWidth="1"/>
    <col min="3586" max="3586" width="47.28515625" style="14" customWidth="1"/>
    <col min="3587" max="3587" width="14" style="14" customWidth="1"/>
    <col min="3588" max="3588" width="47.28515625" style="14" customWidth="1"/>
    <col min="3589" max="3589" width="14" style="14" customWidth="1"/>
    <col min="3590" max="3590" width="4.140625" style="14" customWidth="1"/>
    <col min="3591" max="3840" width="9.140625" style="14"/>
    <col min="3841" max="3841" width="5.85546875" style="14" customWidth="1"/>
    <col min="3842" max="3842" width="47.28515625" style="14" customWidth="1"/>
    <col min="3843" max="3843" width="14" style="14" customWidth="1"/>
    <col min="3844" max="3844" width="47.28515625" style="14" customWidth="1"/>
    <col min="3845" max="3845" width="14" style="14" customWidth="1"/>
    <col min="3846" max="3846" width="4.140625" style="14" customWidth="1"/>
    <col min="3847" max="4096" width="9.140625" style="14"/>
    <col min="4097" max="4097" width="5.85546875" style="14" customWidth="1"/>
    <col min="4098" max="4098" width="47.28515625" style="14" customWidth="1"/>
    <col min="4099" max="4099" width="14" style="14" customWidth="1"/>
    <col min="4100" max="4100" width="47.28515625" style="14" customWidth="1"/>
    <col min="4101" max="4101" width="14" style="14" customWidth="1"/>
    <col min="4102" max="4102" width="4.140625" style="14" customWidth="1"/>
    <col min="4103" max="4352" width="9.140625" style="14"/>
    <col min="4353" max="4353" width="5.85546875" style="14" customWidth="1"/>
    <col min="4354" max="4354" width="47.28515625" style="14" customWidth="1"/>
    <col min="4355" max="4355" width="14" style="14" customWidth="1"/>
    <col min="4356" max="4356" width="47.28515625" style="14" customWidth="1"/>
    <col min="4357" max="4357" width="14" style="14" customWidth="1"/>
    <col min="4358" max="4358" width="4.140625" style="14" customWidth="1"/>
    <col min="4359" max="4608" width="9.140625" style="14"/>
    <col min="4609" max="4609" width="5.85546875" style="14" customWidth="1"/>
    <col min="4610" max="4610" width="47.28515625" style="14" customWidth="1"/>
    <col min="4611" max="4611" width="14" style="14" customWidth="1"/>
    <col min="4612" max="4612" width="47.28515625" style="14" customWidth="1"/>
    <col min="4613" max="4613" width="14" style="14" customWidth="1"/>
    <col min="4614" max="4614" width="4.140625" style="14" customWidth="1"/>
    <col min="4615" max="4864" width="9.140625" style="14"/>
    <col min="4865" max="4865" width="5.85546875" style="14" customWidth="1"/>
    <col min="4866" max="4866" width="47.28515625" style="14" customWidth="1"/>
    <col min="4867" max="4867" width="14" style="14" customWidth="1"/>
    <col min="4868" max="4868" width="47.28515625" style="14" customWidth="1"/>
    <col min="4869" max="4869" width="14" style="14" customWidth="1"/>
    <col min="4870" max="4870" width="4.140625" style="14" customWidth="1"/>
    <col min="4871" max="5120" width="9.140625" style="14"/>
    <col min="5121" max="5121" width="5.85546875" style="14" customWidth="1"/>
    <col min="5122" max="5122" width="47.28515625" style="14" customWidth="1"/>
    <col min="5123" max="5123" width="14" style="14" customWidth="1"/>
    <col min="5124" max="5124" width="47.28515625" style="14" customWidth="1"/>
    <col min="5125" max="5125" width="14" style="14" customWidth="1"/>
    <col min="5126" max="5126" width="4.140625" style="14" customWidth="1"/>
    <col min="5127" max="5376" width="9.140625" style="14"/>
    <col min="5377" max="5377" width="5.85546875" style="14" customWidth="1"/>
    <col min="5378" max="5378" width="47.28515625" style="14" customWidth="1"/>
    <col min="5379" max="5379" width="14" style="14" customWidth="1"/>
    <col min="5380" max="5380" width="47.28515625" style="14" customWidth="1"/>
    <col min="5381" max="5381" width="14" style="14" customWidth="1"/>
    <col min="5382" max="5382" width="4.140625" style="14" customWidth="1"/>
    <col min="5383" max="5632" width="9.140625" style="14"/>
    <col min="5633" max="5633" width="5.85546875" style="14" customWidth="1"/>
    <col min="5634" max="5634" width="47.28515625" style="14" customWidth="1"/>
    <col min="5635" max="5635" width="14" style="14" customWidth="1"/>
    <col min="5636" max="5636" width="47.28515625" style="14" customWidth="1"/>
    <col min="5637" max="5637" width="14" style="14" customWidth="1"/>
    <col min="5638" max="5638" width="4.140625" style="14" customWidth="1"/>
    <col min="5639" max="5888" width="9.140625" style="14"/>
    <col min="5889" max="5889" width="5.85546875" style="14" customWidth="1"/>
    <col min="5890" max="5890" width="47.28515625" style="14" customWidth="1"/>
    <col min="5891" max="5891" width="14" style="14" customWidth="1"/>
    <col min="5892" max="5892" width="47.28515625" style="14" customWidth="1"/>
    <col min="5893" max="5893" width="14" style="14" customWidth="1"/>
    <col min="5894" max="5894" width="4.140625" style="14" customWidth="1"/>
    <col min="5895" max="6144" width="9.140625" style="14"/>
    <col min="6145" max="6145" width="5.85546875" style="14" customWidth="1"/>
    <col min="6146" max="6146" width="47.28515625" style="14" customWidth="1"/>
    <col min="6147" max="6147" width="14" style="14" customWidth="1"/>
    <col min="6148" max="6148" width="47.28515625" style="14" customWidth="1"/>
    <col min="6149" max="6149" width="14" style="14" customWidth="1"/>
    <col min="6150" max="6150" width="4.140625" style="14" customWidth="1"/>
    <col min="6151" max="6400" width="9.140625" style="14"/>
    <col min="6401" max="6401" width="5.85546875" style="14" customWidth="1"/>
    <col min="6402" max="6402" width="47.28515625" style="14" customWidth="1"/>
    <col min="6403" max="6403" width="14" style="14" customWidth="1"/>
    <col min="6404" max="6404" width="47.28515625" style="14" customWidth="1"/>
    <col min="6405" max="6405" width="14" style="14" customWidth="1"/>
    <col min="6406" max="6406" width="4.140625" style="14" customWidth="1"/>
    <col min="6407" max="6656" width="9.140625" style="14"/>
    <col min="6657" max="6657" width="5.85546875" style="14" customWidth="1"/>
    <col min="6658" max="6658" width="47.28515625" style="14" customWidth="1"/>
    <col min="6659" max="6659" width="14" style="14" customWidth="1"/>
    <col min="6660" max="6660" width="47.28515625" style="14" customWidth="1"/>
    <col min="6661" max="6661" width="14" style="14" customWidth="1"/>
    <col min="6662" max="6662" width="4.140625" style="14" customWidth="1"/>
    <col min="6663" max="6912" width="9.140625" style="14"/>
    <col min="6913" max="6913" width="5.85546875" style="14" customWidth="1"/>
    <col min="6914" max="6914" width="47.28515625" style="14" customWidth="1"/>
    <col min="6915" max="6915" width="14" style="14" customWidth="1"/>
    <col min="6916" max="6916" width="47.28515625" style="14" customWidth="1"/>
    <col min="6917" max="6917" width="14" style="14" customWidth="1"/>
    <col min="6918" max="6918" width="4.140625" style="14" customWidth="1"/>
    <col min="6919" max="7168" width="9.140625" style="14"/>
    <col min="7169" max="7169" width="5.85546875" style="14" customWidth="1"/>
    <col min="7170" max="7170" width="47.28515625" style="14" customWidth="1"/>
    <col min="7171" max="7171" width="14" style="14" customWidth="1"/>
    <col min="7172" max="7172" width="47.28515625" style="14" customWidth="1"/>
    <col min="7173" max="7173" width="14" style="14" customWidth="1"/>
    <col min="7174" max="7174" width="4.140625" style="14" customWidth="1"/>
    <col min="7175" max="7424" width="9.140625" style="14"/>
    <col min="7425" max="7425" width="5.85546875" style="14" customWidth="1"/>
    <col min="7426" max="7426" width="47.28515625" style="14" customWidth="1"/>
    <col min="7427" max="7427" width="14" style="14" customWidth="1"/>
    <col min="7428" max="7428" width="47.28515625" style="14" customWidth="1"/>
    <col min="7429" max="7429" width="14" style="14" customWidth="1"/>
    <col min="7430" max="7430" width="4.140625" style="14" customWidth="1"/>
    <col min="7431" max="7680" width="9.140625" style="14"/>
    <col min="7681" max="7681" width="5.85546875" style="14" customWidth="1"/>
    <col min="7682" max="7682" width="47.28515625" style="14" customWidth="1"/>
    <col min="7683" max="7683" width="14" style="14" customWidth="1"/>
    <col min="7684" max="7684" width="47.28515625" style="14" customWidth="1"/>
    <col min="7685" max="7685" width="14" style="14" customWidth="1"/>
    <col min="7686" max="7686" width="4.140625" style="14" customWidth="1"/>
    <col min="7687" max="7936" width="9.140625" style="14"/>
    <col min="7937" max="7937" width="5.85546875" style="14" customWidth="1"/>
    <col min="7938" max="7938" width="47.28515625" style="14" customWidth="1"/>
    <col min="7939" max="7939" width="14" style="14" customWidth="1"/>
    <col min="7940" max="7940" width="47.28515625" style="14" customWidth="1"/>
    <col min="7941" max="7941" width="14" style="14" customWidth="1"/>
    <col min="7942" max="7942" width="4.140625" style="14" customWidth="1"/>
    <col min="7943" max="8192" width="9.140625" style="14"/>
    <col min="8193" max="8193" width="5.85546875" style="14" customWidth="1"/>
    <col min="8194" max="8194" width="47.28515625" style="14" customWidth="1"/>
    <col min="8195" max="8195" width="14" style="14" customWidth="1"/>
    <col min="8196" max="8196" width="47.28515625" style="14" customWidth="1"/>
    <col min="8197" max="8197" width="14" style="14" customWidth="1"/>
    <col min="8198" max="8198" width="4.140625" style="14" customWidth="1"/>
    <col min="8199" max="8448" width="9.140625" style="14"/>
    <col min="8449" max="8449" width="5.85546875" style="14" customWidth="1"/>
    <col min="8450" max="8450" width="47.28515625" style="14" customWidth="1"/>
    <col min="8451" max="8451" width="14" style="14" customWidth="1"/>
    <col min="8452" max="8452" width="47.28515625" style="14" customWidth="1"/>
    <col min="8453" max="8453" width="14" style="14" customWidth="1"/>
    <col min="8454" max="8454" width="4.140625" style="14" customWidth="1"/>
    <col min="8455" max="8704" width="9.140625" style="14"/>
    <col min="8705" max="8705" width="5.85546875" style="14" customWidth="1"/>
    <col min="8706" max="8706" width="47.28515625" style="14" customWidth="1"/>
    <col min="8707" max="8707" width="14" style="14" customWidth="1"/>
    <col min="8708" max="8708" width="47.28515625" style="14" customWidth="1"/>
    <col min="8709" max="8709" width="14" style="14" customWidth="1"/>
    <col min="8710" max="8710" width="4.140625" style="14" customWidth="1"/>
    <col min="8711" max="8960" width="9.140625" style="14"/>
    <col min="8961" max="8961" width="5.85546875" style="14" customWidth="1"/>
    <col min="8962" max="8962" width="47.28515625" style="14" customWidth="1"/>
    <col min="8963" max="8963" width="14" style="14" customWidth="1"/>
    <col min="8964" max="8964" width="47.28515625" style="14" customWidth="1"/>
    <col min="8965" max="8965" width="14" style="14" customWidth="1"/>
    <col min="8966" max="8966" width="4.140625" style="14" customWidth="1"/>
    <col min="8967" max="9216" width="9.140625" style="14"/>
    <col min="9217" max="9217" width="5.85546875" style="14" customWidth="1"/>
    <col min="9218" max="9218" width="47.28515625" style="14" customWidth="1"/>
    <col min="9219" max="9219" width="14" style="14" customWidth="1"/>
    <col min="9220" max="9220" width="47.28515625" style="14" customWidth="1"/>
    <col min="9221" max="9221" width="14" style="14" customWidth="1"/>
    <col min="9222" max="9222" width="4.140625" style="14" customWidth="1"/>
    <col min="9223" max="9472" width="9.140625" style="14"/>
    <col min="9473" max="9473" width="5.85546875" style="14" customWidth="1"/>
    <col min="9474" max="9474" width="47.28515625" style="14" customWidth="1"/>
    <col min="9475" max="9475" width="14" style="14" customWidth="1"/>
    <col min="9476" max="9476" width="47.28515625" style="14" customWidth="1"/>
    <col min="9477" max="9477" width="14" style="14" customWidth="1"/>
    <col min="9478" max="9478" width="4.140625" style="14" customWidth="1"/>
    <col min="9479" max="9728" width="9.140625" style="14"/>
    <col min="9729" max="9729" width="5.85546875" style="14" customWidth="1"/>
    <col min="9730" max="9730" width="47.28515625" style="14" customWidth="1"/>
    <col min="9731" max="9731" width="14" style="14" customWidth="1"/>
    <col min="9732" max="9732" width="47.28515625" style="14" customWidth="1"/>
    <col min="9733" max="9733" width="14" style="14" customWidth="1"/>
    <col min="9734" max="9734" width="4.140625" style="14" customWidth="1"/>
    <col min="9735" max="9984" width="9.140625" style="14"/>
    <col min="9985" max="9985" width="5.85546875" style="14" customWidth="1"/>
    <col min="9986" max="9986" width="47.28515625" style="14" customWidth="1"/>
    <col min="9987" max="9987" width="14" style="14" customWidth="1"/>
    <col min="9988" max="9988" width="47.28515625" style="14" customWidth="1"/>
    <col min="9989" max="9989" width="14" style="14" customWidth="1"/>
    <col min="9990" max="9990" width="4.140625" style="14" customWidth="1"/>
    <col min="9991" max="10240" width="9.140625" style="14"/>
    <col min="10241" max="10241" width="5.85546875" style="14" customWidth="1"/>
    <col min="10242" max="10242" width="47.28515625" style="14" customWidth="1"/>
    <col min="10243" max="10243" width="14" style="14" customWidth="1"/>
    <col min="10244" max="10244" width="47.28515625" style="14" customWidth="1"/>
    <col min="10245" max="10245" width="14" style="14" customWidth="1"/>
    <col min="10246" max="10246" width="4.140625" style="14" customWidth="1"/>
    <col min="10247" max="10496" width="9.140625" style="14"/>
    <col min="10497" max="10497" width="5.85546875" style="14" customWidth="1"/>
    <col min="10498" max="10498" width="47.28515625" style="14" customWidth="1"/>
    <col min="10499" max="10499" width="14" style="14" customWidth="1"/>
    <col min="10500" max="10500" width="47.28515625" style="14" customWidth="1"/>
    <col min="10501" max="10501" width="14" style="14" customWidth="1"/>
    <col min="10502" max="10502" width="4.140625" style="14" customWidth="1"/>
    <col min="10503" max="10752" width="9.140625" style="14"/>
    <col min="10753" max="10753" width="5.85546875" style="14" customWidth="1"/>
    <col min="10754" max="10754" width="47.28515625" style="14" customWidth="1"/>
    <col min="10755" max="10755" width="14" style="14" customWidth="1"/>
    <col min="10756" max="10756" width="47.28515625" style="14" customWidth="1"/>
    <col min="10757" max="10757" width="14" style="14" customWidth="1"/>
    <col min="10758" max="10758" width="4.140625" style="14" customWidth="1"/>
    <col min="10759" max="11008" width="9.140625" style="14"/>
    <col min="11009" max="11009" width="5.85546875" style="14" customWidth="1"/>
    <col min="11010" max="11010" width="47.28515625" style="14" customWidth="1"/>
    <col min="11011" max="11011" width="14" style="14" customWidth="1"/>
    <col min="11012" max="11012" width="47.28515625" style="14" customWidth="1"/>
    <col min="11013" max="11013" width="14" style="14" customWidth="1"/>
    <col min="11014" max="11014" width="4.140625" style="14" customWidth="1"/>
    <col min="11015" max="11264" width="9.140625" style="14"/>
    <col min="11265" max="11265" width="5.85546875" style="14" customWidth="1"/>
    <col min="11266" max="11266" width="47.28515625" style="14" customWidth="1"/>
    <col min="11267" max="11267" width="14" style="14" customWidth="1"/>
    <col min="11268" max="11268" width="47.28515625" style="14" customWidth="1"/>
    <col min="11269" max="11269" width="14" style="14" customWidth="1"/>
    <col min="11270" max="11270" width="4.140625" style="14" customWidth="1"/>
    <col min="11271" max="11520" width="9.140625" style="14"/>
    <col min="11521" max="11521" width="5.85546875" style="14" customWidth="1"/>
    <col min="11522" max="11522" width="47.28515625" style="14" customWidth="1"/>
    <col min="11523" max="11523" width="14" style="14" customWidth="1"/>
    <col min="11524" max="11524" width="47.28515625" style="14" customWidth="1"/>
    <col min="11525" max="11525" width="14" style="14" customWidth="1"/>
    <col min="11526" max="11526" width="4.140625" style="14" customWidth="1"/>
    <col min="11527" max="11776" width="9.140625" style="14"/>
    <col min="11777" max="11777" width="5.85546875" style="14" customWidth="1"/>
    <col min="11778" max="11778" width="47.28515625" style="14" customWidth="1"/>
    <col min="11779" max="11779" width="14" style="14" customWidth="1"/>
    <col min="11780" max="11780" width="47.28515625" style="14" customWidth="1"/>
    <col min="11781" max="11781" width="14" style="14" customWidth="1"/>
    <col min="11782" max="11782" width="4.140625" style="14" customWidth="1"/>
    <col min="11783" max="12032" width="9.140625" style="14"/>
    <col min="12033" max="12033" width="5.85546875" style="14" customWidth="1"/>
    <col min="12034" max="12034" width="47.28515625" style="14" customWidth="1"/>
    <col min="12035" max="12035" width="14" style="14" customWidth="1"/>
    <col min="12036" max="12036" width="47.28515625" style="14" customWidth="1"/>
    <col min="12037" max="12037" width="14" style="14" customWidth="1"/>
    <col min="12038" max="12038" width="4.140625" style="14" customWidth="1"/>
    <col min="12039" max="12288" width="9.140625" style="14"/>
    <col min="12289" max="12289" width="5.85546875" style="14" customWidth="1"/>
    <col min="12290" max="12290" width="47.28515625" style="14" customWidth="1"/>
    <col min="12291" max="12291" width="14" style="14" customWidth="1"/>
    <col min="12292" max="12292" width="47.28515625" style="14" customWidth="1"/>
    <col min="12293" max="12293" width="14" style="14" customWidth="1"/>
    <col min="12294" max="12294" width="4.140625" style="14" customWidth="1"/>
    <col min="12295" max="12544" width="9.140625" style="14"/>
    <col min="12545" max="12545" width="5.85546875" style="14" customWidth="1"/>
    <col min="12546" max="12546" width="47.28515625" style="14" customWidth="1"/>
    <col min="12547" max="12547" width="14" style="14" customWidth="1"/>
    <col min="12548" max="12548" width="47.28515625" style="14" customWidth="1"/>
    <col min="12549" max="12549" width="14" style="14" customWidth="1"/>
    <col min="12550" max="12550" width="4.140625" style="14" customWidth="1"/>
    <col min="12551" max="12800" width="9.140625" style="14"/>
    <col min="12801" max="12801" width="5.85546875" style="14" customWidth="1"/>
    <col min="12802" max="12802" width="47.28515625" style="14" customWidth="1"/>
    <col min="12803" max="12803" width="14" style="14" customWidth="1"/>
    <col min="12804" max="12804" width="47.28515625" style="14" customWidth="1"/>
    <col min="12805" max="12805" width="14" style="14" customWidth="1"/>
    <col min="12806" max="12806" width="4.140625" style="14" customWidth="1"/>
    <col min="12807" max="13056" width="9.140625" style="14"/>
    <col min="13057" max="13057" width="5.85546875" style="14" customWidth="1"/>
    <col min="13058" max="13058" width="47.28515625" style="14" customWidth="1"/>
    <col min="13059" max="13059" width="14" style="14" customWidth="1"/>
    <col min="13060" max="13060" width="47.28515625" style="14" customWidth="1"/>
    <col min="13061" max="13061" width="14" style="14" customWidth="1"/>
    <col min="13062" max="13062" width="4.140625" style="14" customWidth="1"/>
    <col min="13063" max="13312" width="9.140625" style="14"/>
    <col min="13313" max="13313" width="5.85546875" style="14" customWidth="1"/>
    <col min="13314" max="13314" width="47.28515625" style="14" customWidth="1"/>
    <col min="13315" max="13315" width="14" style="14" customWidth="1"/>
    <col min="13316" max="13316" width="47.28515625" style="14" customWidth="1"/>
    <col min="13317" max="13317" width="14" style="14" customWidth="1"/>
    <col min="13318" max="13318" width="4.140625" style="14" customWidth="1"/>
    <col min="13319" max="13568" width="9.140625" style="14"/>
    <col min="13569" max="13569" width="5.85546875" style="14" customWidth="1"/>
    <col min="13570" max="13570" width="47.28515625" style="14" customWidth="1"/>
    <col min="13571" max="13571" width="14" style="14" customWidth="1"/>
    <col min="13572" max="13572" width="47.28515625" style="14" customWidth="1"/>
    <col min="13573" max="13573" width="14" style="14" customWidth="1"/>
    <col min="13574" max="13574" width="4.140625" style="14" customWidth="1"/>
    <col min="13575" max="13824" width="9.140625" style="14"/>
    <col min="13825" max="13825" width="5.85546875" style="14" customWidth="1"/>
    <col min="13826" max="13826" width="47.28515625" style="14" customWidth="1"/>
    <col min="13827" max="13827" width="14" style="14" customWidth="1"/>
    <col min="13828" max="13828" width="47.28515625" style="14" customWidth="1"/>
    <col min="13829" max="13829" width="14" style="14" customWidth="1"/>
    <col min="13830" max="13830" width="4.140625" style="14" customWidth="1"/>
    <col min="13831" max="14080" width="9.140625" style="14"/>
    <col min="14081" max="14081" width="5.85546875" style="14" customWidth="1"/>
    <col min="14082" max="14082" width="47.28515625" style="14" customWidth="1"/>
    <col min="14083" max="14083" width="14" style="14" customWidth="1"/>
    <col min="14084" max="14084" width="47.28515625" style="14" customWidth="1"/>
    <col min="14085" max="14085" width="14" style="14" customWidth="1"/>
    <col min="14086" max="14086" width="4.140625" style="14" customWidth="1"/>
    <col min="14087" max="14336" width="9.140625" style="14"/>
    <col min="14337" max="14337" width="5.85546875" style="14" customWidth="1"/>
    <col min="14338" max="14338" width="47.28515625" style="14" customWidth="1"/>
    <col min="14339" max="14339" width="14" style="14" customWidth="1"/>
    <col min="14340" max="14340" width="47.28515625" style="14" customWidth="1"/>
    <col min="14341" max="14341" width="14" style="14" customWidth="1"/>
    <col min="14342" max="14342" width="4.140625" style="14" customWidth="1"/>
    <col min="14343" max="14592" width="9.140625" style="14"/>
    <col min="14593" max="14593" width="5.85546875" style="14" customWidth="1"/>
    <col min="14594" max="14594" width="47.28515625" style="14" customWidth="1"/>
    <col min="14595" max="14595" width="14" style="14" customWidth="1"/>
    <col min="14596" max="14596" width="47.28515625" style="14" customWidth="1"/>
    <col min="14597" max="14597" width="14" style="14" customWidth="1"/>
    <col min="14598" max="14598" width="4.140625" style="14" customWidth="1"/>
    <col min="14599" max="14848" width="9.140625" style="14"/>
    <col min="14849" max="14849" width="5.85546875" style="14" customWidth="1"/>
    <col min="14850" max="14850" width="47.28515625" style="14" customWidth="1"/>
    <col min="14851" max="14851" width="14" style="14" customWidth="1"/>
    <col min="14852" max="14852" width="47.28515625" style="14" customWidth="1"/>
    <col min="14853" max="14853" width="14" style="14" customWidth="1"/>
    <col min="14854" max="14854" width="4.140625" style="14" customWidth="1"/>
    <col min="14855" max="15104" width="9.140625" style="14"/>
    <col min="15105" max="15105" width="5.85546875" style="14" customWidth="1"/>
    <col min="15106" max="15106" width="47.28515625" style="14" customWidth="1"/>
    <col min="15107" max="15107" width="14" style="14" customWidth="1"/>
    <col min="15108" max="15108" width="47.28515625" style="14" customWidth="1"/>
    <col min="15109" max="15109" width="14" style="14" customWidth="1"/>
    <col min="15110" max="15110" width="4.140625" style="14" customWidth="1"/>
    <col min="15111" max="15360" width="9.140625" style="14"/>
    <col min="15361" max="15361" width="5.85546875" style="14" customWidth="1"/>
    <col min="15362" max="15362" width="47.28515625" style="14" customWidth="1"/>
    <col min="15363" max="15363" width="14" style="14" customWidth="1"/>
    <col min="15364" max="15364" width="47.28515625" style="14" customWidth="1"/>
    <col min="15365" max="15365" width="14" style="14" customWidth="1"/>
    <col min="15366" max="15366" width="4.140625" style="14" customWidth="1"/>
    <col min="15367" max="15616" width="9.140625" style="14"/>
    <col min="15617" max="15617" width="5.85546875" style="14" customWidth="1"/>
    <col min="15618" max="15618" width="47.28515625" style="14" customWidth="1"/>
    <col min="15619" max="15619" width="14" style="14" customWidth="1"/>
    <col min="15620" max="15620" width="47.28515625" style="14" customWidth="1"/>
    <col min="15621" max="15621" width="14" style="14" customWidth="1"/>
    <col min="15622" max="15622" width="4.140625" style="14" customWidth="1"/>
    <col min="15623" max="15872" width="9.140625" style="14"/>
    <col min="15873" max="15873" width="5.85546875" style="14" customWidth="1"/>
    <col min="15874" max="15874" width="47.28515625" style="14" customWidth="1"/>
    <col min="15875" max="15875" width="14" style="14" customWidth="1"/>
    <col min="15876" max="15876" width="47.28515625" style="14" customWidth="1"/>
    <col min="15877" max="15877" width="14" style="14" customWidth="1"/>
    <col min="15878" max="15878" width="4.140625" style="14" customWidth="1"/>
    <col min="15879" max="16128" width="9.140625" style="14"/>
    <col min="16129" max="16129" width="5.85546875" style="14" customWidth="1"/>
    <col min="16130" max="16130" width="47.28515625" style="14" customWidth="1"/>
    <col min="16131" max="16131" width="14" style="14" customWidth="1"/>
    <col min="16132" max="16132" width="47.28515625" style="14" customWidth="1"/>
    <col min="16133" max="16133" width="14" style="14" customWidth="1"/>
    <col min="16134" max="16134" width="4.140625" style="14" customWidth="1"/>
    <col min="16135" max="16384" width="9.140625" style="14"/>
  </cols>
  <sheetData>
    <row r="1" spans="1:6" ht="31.5" x14ac:dyDescent="0.25">
      <c r="B1" s="15" t="s">
        <v>144</v>
      </c>
      <c r="C1" s="16"/>
      <c r="D1" s="16"/>
      <c r="E1" s="16"/>
      <c r="F1" s="372" t="s">
        <v>319</v>
      </c>
    </row>
    <row r="2" spans="1:6" ht="15.75" thickBot="1" x14ac:dyDescent="0.3">
      <c r="B2" s="17" t="s">
        <v>145</v>
      </c>
      <c r="C2" s="14" t="s">
        <v>329</v>
      </c>
      <c r="E2" s="18" t="s">
        <v>146</v>
      </c>
      <c r="F2" s="372"/>
    </row>
    <row r="3" spans="1:6" ht="15.75" thickBot="1" x14ac:dyDescent="0.3">
      <c r="A3" s="376" t="s">
        <v>103</v>
      </c>
      <c r="B3" s="19" t="s">
        <v>104</v>
      </c>
      <c r="C3" s="20"/>
      <c r="D3" s="19" t="s">
        <v>105</v>
      </c>
      <c r="E3" s="21"/>
      <c r="F3" s="372"/>
    </row>
    <row r="4" spans="1:6" s="25" customFormat="1" ht="24.75" thickBot="1" x14ac:dyDescent="0.3">
      <c r="A4" s="377"/>
      <c r="B4" s="22" t="s">
        <v>106</v>
      </c>
      <c r="C4" s="23" t="s">
        <v>318</v>
      </c>
      <c r="D4" s="22" t="s">
        <v>106</v>
      </c>
      <c r="E4" s="23" t="s">
        <v>318</v>
      </c>
      <c r="F4" s="372"/>
    </row>
    <row r="5" spans="1:6" s="25" customFormat="1" ht="13.5" thickBot="1" x14ac:dyDescent="0.3">
      <c r="A5" s="26">
        <v>1</v>
      </c>
      <c r="B5" s="27">
        <v>2</v>
      </c>
      <c r="C5" s="28">
        <v>3</v>
      </c>
      <c r="D5" s="27">
        <v>4</v>
      </c>
      <c r="E5" s="29">
        <v>5</v>
      </c>
      <c r="F5" s="372"/>
    </row>
    <row r="6" spans="1:6" ht="12.95" customHeight="1" x14ac:dyDescent="0.25">
      <c r="A6" s="31" t="s">
        <v>110</v>
      </c>
      <c r="B6" s="32" t="s">
        <v>147</v>
      </c>
      <c r="C6" s="64">
        <v>389682485</v>
      </c>
      <c r="D6" s="32" t="s">
        <v>23</v>
      </c>
      <c r="E6" s="34">
        <v>609057002</v>
      </c>
      <c r="F6" s="372"/>
    </row>
    <row r="7" spans="1:6" ht="12.95" customHeight="1" x14ac:dyDescent="0.25">
      <c r="A7" s="35">
        <v>2</v>
      </c>
      <c r="B7" s="36" t="s">
        <v>148</v>
      </c>
      <c r="C7" s="65">
        <v>236220</v>
      </c>
      <c r="D7" s="36" t="s">
        <v>149</v>
      </c>
      <c r="E7" s="38"/>
      <c r="F7" s="372"/>
    </row>
    <row r="8" spans="1:6" ht="12.95" customHeight="1" x14ac:dyDescent="0.25">
      <c r="A8" s="35">
        <v>3</v>
      </c>
      <c r="B8" s="36" t="s">
        <v>150</v>
      </c>
      <c r="C8" s="65">
        <v>452011</v>
      </c>
      <c r="D8" s="36" t="s">
        <v>151</v>
      </c>
      <c r="E8" s="38"/>
      <c r="F8" s="372"/>
    </row>
    <row r="9" spans="1:6" ht="12.95" customHeight="1" x14ac:dyDescent="0.25">
      <c r="A9" s="35">
        <v>4</v>
      </c>
      <c r="B9" s="36" t="s">
        <v>152</v>
      </c>
      <c r="C9" s="66"/>
      <c r="D9" s="40"/>
      <c r="E9" s="38"/>
      <c r="F9" s="372"/>
    </row>
    <row r="10" spans="1:6" ht="12.95" customHeight="1" x14ac:dyDescent="0.25">
      <c r="A10" s="35">
        <v>5</v>
      </c>
      <c r="B10" s="40"/>
      <c r="C10" s="65"/>
      <c r="D10" s="40"/>
      <c r="E10" s="38"/>
      <c r="F10" s="372"/>
    </row>
    <row r="11" spans="1:6" ht="12.95" customHeight="1" x14ac:dyDescent="0.25">
      <c r="A11" s="35">
        <v>6</v>
      </c>
      <c r="B11" s="40"/>
      <c r="C11" s="65"/>
      <c r="D11" s="40"/>
      <c r="E11" s="38"/>
      <c r="F11" s="372"/>
    </row>
    <row r="12" spans="1:6" ht="12.95" customHeight="1" x14ac:dyDescent="0.25">
      <c r="A12" s="35">
        <v>7</v>
      </c>
      <c r="B12" s="40"/>
      <c r="C12" s="66"/>
      <c r="D12" s="40"/>
      <c r="E12" s="38"/>
      <c r="F12" s="372"/>
    </row>
    <row r="13" spans="1:6" x14ac:dyDescent="0.25">
      <c r="A13" s="35">
        <v>8</v>
      </c>
      <c r="B13" s="40"/>
      <c r="C13" s="66"/>
      <c r="D13" s="40"/>
      <c r="E13" s="38"/>
      <c r="F13" s="372"/>
    </row>
    <row r="14" spans="1:6" ht="12.95" customHeight="1" thickBot="1" x14ac:dyDescent="0.3">
      <c r="A14" s="67">
        <v>9</v>
      </c>
      <c r="B14" s="68"/>
      <c r="C14" s="69"/>
      <c r="D14" s="70" t="s">
        <v>153</v>
      </c>
      <c r="E14" s="71"/>
      <c r="F14" s="372"/>
    </row>
    <row r="15" spans="1:6" ht="15.95" customHeight="1" thickBot="1" x14ac:dyDescent="0.3">
      <c r="A15" s="46">
        <v>10</v>
      </c>
      <c r="B15" s="47" t="s">
        <v>154</v>
      </c>
      <c r="C15" s="61">
        <f>+C6+C7+C8+C9+C10+C11+C12+C13+C14</f>
        <v>390370716</v>
      </c>
      <c r="D15" s="47" t="s">
        <v>155</v>
      </c>
      <c r="E15" s="49">
        <f>+E6+E7+E8+E9+E10+E11+E12+E13+E14</f>
        <v>609057002</v>
      </c>
      <c r="F15" s="372"/>
    </row>
    <row r="16" spans="1:6" ht="12.95" customHeight="1" x14ac:dyDescent="0.25">
      <c r="A16" s="31">
        <v>11</v>
      </c>
      <c r="B16" s="72" t="s">
        <v>156</v>
      </c>
      <c r="C16" s="73">
        <v>175427157</v>
      </c>
      <c r="D16" s="53" t="s">
        <v>124</v>
      </c>
      <c r="E16" s="74"/>
      <c r="F16" s="372"/>
    </row>
    <row r="17" spans="1:6" ht="12.95" customHeight="1" x14ac:dyDescent="0.25">
      <c r="A17" s="35">
        <v>12</v>
      </c>
      <c r="B17" s="75" t="s">
        <v>157</v>
      </c>
      <c r="C17" s="58">
        <v>175427157</v>
      </c>
      <c r="D17" s="53" t="s">
        <v>158</v>
      </c>
      <c r="E17" s="57"/>
      <c r="F17" s="372"/>
    </row>
    <row r="18" spans="1:6" ht="12.95" customHeight="1" x14ac:dyDescent="0.25">
      <c r="A18" s="31">
        <v>13</v>
      </c>
      <c r="B18" s="75" t="s">
        <v>159</v>
      </c>
      <c r="C18" s="58"/>
      <c r="D18" s="53" t="s">
        <v>127</v>
      </c>
      <c r="E18" s="57"/>
      <c r="F18" s="372"/>
    </row>
    <row r="19" spans="1:6" ht="12.95" customHeight="1" x14ac:dyDescent="0.25">
      <c r="A19" s="35">
        <v>14</v>
      </c>
      <c r="B19" s="75" t="s">
        <v>160</v>
      </c>
      <c r="C19" s="58"/>
      <c r="D19" s="53" t="s">
        <v>129</v>
      </c>
      <c r="E19" s="57"/>
      <c r="F19" s="372"/>
    </row>
    <row r="20" spans="1:6" ht="12.95" customHeight="1" x14ac:dyDescent="0.25">
      <c r="A20" s="31">
        <v>15</v>
      </c>
      <c r="B20" s="75" t="s">
        <v>161</v>
      </c>
      <c r="C20" s="58"/>
      <c r="D20" s="51" t="s">
        <v>131</v>
      </c>
      <c r="E20" s="57"/>
      <c r="F20" s="372"/>
    </row>
    <row r="21" spans="1:6" ht="12.95" customHeight="1" x14ac:dyDescent="0.25">
      <c r="A21" s="35">
        <v>16</v>
      </c>
      <c r="B21" s="76" t="s">
        <v>162</v>
      </c>
      <c r="C21" s="58"/>
      <c r="D21" s="53" t="s">
        <v>163</v>
      </c>
      <c r="E21" s="57"/>
      <c r="F21" s="372"/>
    </row>
    <row r="22" spans="1:6" ht="12.95" customHeight="1" x14ac:dyDescent="0.25">
      <c r="A22" s="31">
        <v>17</v>
      </c>
      <c r="B22" s="77" t="s">
        <v>132</v>
      </c>
      <c r="C22" s="59"/>
      <c r="D22" s="78" t="s">
        <v>135</v>
      </c>
      <c r="E22" s="57"/>
      <c r="F22" s="372"/>
    </row>
    <row r="23" spans="1:6" ht="12.95" customHeight="1" x14ac:dyDescent="0.25">
      <c r="A23" s="35">
        <v>18</v>
      </c>
      <c r="B23" s="76" t="s">
        <v>164</v>
      </c>
      <c r="C23" s="58"/>
      <c r="D23" s="78" t="s">
        <v>165</v>
      </c>
      <c r="E23" s="57"/>
      <c r="F23" s="372"/>
    </row>
    <row r="24" spans="1:6" ht="12.95" customHeight="1" x14ac:dyDescent="0.25">
      <c r="A24" s="31">
        <v>19</v>
      </c>
      <c r="B24" s="76" t="s">
        <v>166</v>
      </c>
      <c r="C24" s="58"/>
      <c r="D24" s="79"/>
      <c r="E24" s="57"/>
      <c r="F24" s="372"/>
    </row>
    <row r="25" spans="1:6" ht="12.95" customHeight="1" x14ac:dyDescent="0.25">
      <c r="A25" s="35">
        <v>20</v>
      </c>
      <c r="B25" s="75" t="s">
        <v>167</v>
      </c>
      <c r="C25" s="58"/>
      <c r="D25" s="80"/>
      <c r="E25" s="57"/>
      <c r="F25" s="372"/>
    </row>
    <row r="26" spans="1:6" ht="12.95" customHeight="1" x14ac:dyDescent="0.25">
      <c r="A26" s="31">
        <v>21</v>
      </c>
      <c r="B26" s="81" t="s">
        <v>168</v>
      </c>
      <c r="C26" s="58"/>
      <c r="D26" s="40"/>
      <c r="E26" s="57"/>
      <c r="F26" s="372"/>
    </row>
    <row r="27" spans="1:6" ht="12.95" customHeight="1" thickBot="1" x14ac:dyDescent="0.3">
      <c r="A27" s="35">
        <v>22</v>
      </c>
      <c r="B27" s="82" t="s">
        <v>169</v>
      </c>
      <c r="C27" s="58"/>
      <c r="D27" s="80"/>
      <c r="E27" s="57"/>
      <c r="F27" s="372"/>
    </row>
    <row r="28" spans="1:6" ht="14.25" customHeight="1" thickBot="1" x14ac:dyDescent="0.3">
      <c r="A28" s="46">
        <v>23</v>
      </c>
      <c r="B28" s="47" t="s">
        <v>170</v>
      </c>
      <c r="C28" s="61">
        <f>+C16+C22</f>
        <v>175427157</v>
      </c>
      <c r="D28" s="47" t="s">
        <v>171</v>
      </c>
      <c r="E28" s="49">
        <f>SUM(E16:E27)</f>
        <v>0</v>
      </c>
      <c r="F28" s="372"/>
    </row>
    <row r="29" spans="1:6" ht="15.75" thickBot="1" x14ac:dyDescent="0.3">
      <c r="A29" s="46">
        <v>24</v>
      </c>
      <c r="B29" s="62" t="s">
        <v>138</v>
      </c>
      <c r="C29" s="63">
        <f>+C15+C28</f>
        <v>565797873</v>
      </c>
      <c r="D29" s="62" t="s">
        <v>172</v>
      </c>
      <c r="E29" s="63">
        <f>+E15+E28</f>
        <v>609057002</v>
      </c>
      <c r="F29" s="372"/>
    </row>
    <row r="30" spans="1:6" ht="15.75" thickBot="1" x14ac:dyDescent="0.3">
      <c r="A30" s="46">
        <v>25</v>
      </c>
      <c r="B30" s="62" t="s">
        <v>140</v>
      </c>
      <c r="C30" s="63"/>
      <c r="D30" s="62" t="s">
        <v>141</v>
      </c>
      <c r="E30" s="63"/>
      <c r="F30" s="372"/>
    </row>
    <row r="31" spans="1:6" ht="15.75" thickBot="1" x14ac:dyDescent="0.3">
      <c r="A31" s="46">
        <v>26</v>
      </c>
      <c r="B31" s="62" t="s">
        <v>142</v>
      </c>
      <c r="C31" s="63"/>
      <c r="D31" s="62" t="s">
        <v>143</v>
      </c>
      <c r="E31" s="63"/>
      <c r="F31" s="372"/>
    </row>
  </sheetData>
  <mergeCells count="2">
    <mergeCell ref="F1:F31"/>
    <mergeCell ref="A3:A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5"/>
  <sheetViews>
    <sheetView topLeftCell="A13" workbookViewId="0">
      <selection activeCell="Q17" sqref="Q17"/>
    </sheetView>
  </sheetViews>
  <sheetFormatPr defaultRowHeight="11.25" x14ac:dyDescent="0.2"/>
  <cols>
    <col min="1" max="1" width="4.85546875" style="214" customWidth="1"/>
    <col min="2" max="7" width="9.140625" style="214"/>
    <col min="8" max="8" width="0.85546875" style="214" customWidth="1"/>
    <col min="9" max="9" width="6.7109375" style="214" customWidth="1"/>
    <col min="10" max="10" width="14.5703125" style="214" customWidth="1"/>
    <col min="11" max="11" width="14.85546875" style="213" customWidth="1"/>
    <col min="12" max="12" width="13.28515625" style="213" customWidth="1"/>
    <col min="13" max="13" width="2.140625" style="214" customWidth="1"/>
    <col min="14" max="14" width="13.42578125" style="214" customWidth="1"/>
    <col min="15" max="15" width="12.28515625" style="215" customWidth="1"/>
    <col min="16" max="16" width="9.140625" style="214"/>
    <col min="17" max="17" width="10" style="214" bestFit="1" customWidth="1"/>
    <col min="18" max="16384" width="9.140625" style="214"/>
  </cols>
  <sheetData>
    <row r="1" spans="1:20" x14ac:dyDescent="0.2">
      <c r="A1" s="415" t="s">
        <v>331</v>
      </c>
      <c r="B1" s="415"/>
      <c r="C1" s="415"/>
      <c r="D1" s="415"/>
      <c r="E1" s="415"/>
      <c r="F1" s="415"/>
      <c r="G1" s="415"/>
      <c r="H1" s="415"/>
      <c r="I1" s="415"/>
      <c r="J1" s="415"/>
    </row>
    <row r="3" spans="1:20" x14ac:dyDescent="0.2">
      <c r="A3" s="416" t="s">
        <v>295</v>
      </c>
      <c r="B3" s="416"/>
      <c r="C3" s="416"/>
      <c r="D3" s="416"/>
      <c r="E3" s="416"/>
      <c r="F3" s="416"/>
      <c r="G3" s="416"/>
      <c r="H3" s="416"/>
      <c r="I3" s="416"/>
      <c r="J3" s="416"/>
    </row>
    <row r="4" spans="1:20" x14ac:dyDescent="0.2">
      <c r="J4" s="214" t="s">
        <v>329</v>
      </c>
    </row>
    <row r="5" spans="1:20" x14ac:dyDescent="0.2">
      <c r="A5" s="216"/>
      <c r="B5" s="216"/>
      <c r="C5" s="216"/>
      <c r="D5" s="216"/>
      <c r="E5" s="216"/>
      <c r="F5" s="216"/>
      <c r="G5" s="216"/>
      <c r="H5" s="417" t="s">
        <v>0</v>
      </c>
      <c r="I5" s="417"/>
      <c r="J5" s="417"/>
      <c r="K5" s="417"/>
      <c r="L5" s="417"/>
    </row>
    <row r="6" spans="1:20" x14ac:dyDescent="0.2">
      <c r="A6" s="217"/>
      <c r="B6" s="384" t="s">
        <v>1</v>
      </c>
      <c r="C6" s="385"/>
      <c r="D6" s="385"/>
      <c r="E6" s="385"/>
      <c r="F6" s="385"/>
      <c r="G6" s="385"/>
      <c r="H6" s="386"/>
      <c r="I6" s="218" t="s">
        <v>2</v>
      </c>
      <c r="J6" s="218" t="s">
        <v>3</v>
      </c>
      <c r="K6" s="219" t="s">
        <v>4</v>
      </c>
      <c r="L6" s="219" t="s">
        <v>5</v>
      </c>
    </row>
    <row r="7" spans="1:20" x14ac:dyDescent="0.2">
      <c r="A7" s="418" t="s">
        <v>6</v>
      </c>
      <c r="B7" s="419"/>
      <c r="C7" s="419"/>
      <c r="D7" s="419"/>
      <c r="E7" s="419"/>
      <c r="F7" s="419"/>
      <c r="G7" s="419"/>
      <c r="H7" s="419"/>
      <c r="I7" s="419"/>
      <c r="J7" s="220" t="s">
        <v>7</v>
      </c>
      <c r="K7" s="221" t="s">
        <v>8</v>
      </c>
      <c r="L7" s="221" t="s">
        <v>9</v>
      </c>
    </row>
    <row r="8" spans="1:20" ht="27" customHeight="1" x14ac:dyDescent="0.2">
      <c r="A8" s="222">
        <v>1</v>
      </c>
      <c r="B8" s="413" t="s">
        <v>10</v>
      </c>
      <c r="C8" s="414"/>
      <c r="D8" s="414"/>
      <c r="E8" s="414"/>
      <c r="F8" s="414"/>
      <c r="G8" s="414"/>
      <c r="H8" s="414"/>
      <c r="I8" s="223" t="s">
        <v>11</v>
      </c>
      <c r="J8" s="224" t="s">
        <v>12</v>
      </c>
      <c r="K8" s="224" t="s">
        <v>12</v>
      </c>
      <c r="L8" s="224" t="s">
        <v>12</v>
      </c>
    </row>
    <row r="9" spans="1:20" ht="15" customHeight="1" x14ac:dyDescent="0.2">
      <c r="A9" s="225">
        <v>2</v>
      </c>
      <c r="B9" s="409" t="s">
        <v>13</v>
      </c>
      <c r="C9" s="410"/>
      <c r="D9" s="410"/>
      <c r="E9" s="410"/>
      <c r="F9" s="410"/>
      <c r="G9" s="410"/>
      <c r="H9" s="410"/>
      <c r="I9" s="226" t="s">
        <v>14</v>
      </c>
      <c r="J9" s="227">
        <v>305068890</v>
      </c>
      <c r="K9" s="228">
        <f>J9-L9</f>
        <v>301965485</v>
      </c>
      <c r="L9" s="228">
        <v>3103405</v>
      </c>
      <c r="T9" s="214" t="s">
        <v>292</v>
      </c>
    </row>
    <row r="10" spans="1:20" ht="15" customHeight="1" x14ac:dyDescent="0.2">
      <c r="A10" s="225">
        <v>3</v>
      </c>
      <c r="B10" s="393" t="s">
        <v>15</v>
      </c>
      <c r="C10" s="394"/>
      <c r="D10" s="394"/>
      <c r="E10" s="394"/>
      <c r="F10" s="394"/>
      <c r="G10" s="394"/>
      <c r="H10" s="394"/>
      <c r="I10" s="226" t="s">
        <v>16</v>
      </c>
      <c r="J10" s="227">
        <v>35460611</v>
      </c>
      <c r="K10" s="228">
        <f t="shared" ref="K10:K55" si="0">J10-L10</f>
        <v>34863094</v>
      </c>
      <c r="L10" s="228">
        <v>597517</v>
      </c>
    </row>
    <row r="11" spans="1:20" ht="15" customHeight="1" x14ac:dyDescent="0.2">
      <c r="A11" s="225">
        <v>4</v>
      </c>
      <c r="B11" s="393" t="s">
        <v>17</v>
      </c>
      <c r="C11" s="394"/>
      <c r="D11" s="394"/>
      <c r="E11" s="394"/>
      <c r="F11" s="394"/>
      <c r="G11" s="394"/>
      <c r="H11" s="394"/>
      <c r="I11" s="226" t="s">
        <v>18</v>
      </c>
      <c r="J11" s="227">
        <v>208195194</v>
      </c>
      <c r="K11" s="228">
        <f t="shared" si="0"/>
        <v>202915882</v>
      </c>
      <c r="L11" s="228">
        <v>5279312</v>
      </c>
    </row>
    <row r="12" spans="1:20" ht="15" customHeight="1" x14ac:dyDescent="0.2">
      <c r="A12" s="225">
        <v>5</v>
      </c>
      <c r="B12" s="395" t="s">
        <v>19</v>
      </c>
      <c r="C12" s="396"/>
      <c r="D12" s="396"/>
      <c r="E12" s="396"/>
      <c r="F12" s="396"/>
      <c r="G12" s="396"/>
      <c r="H12" s="396"/>
      <c r="I12" s="226" t="s">
        <v>20</v>
      </c>
      <c r="J12" s="227">
        <v>25813865</v>
      </c>
      <c r="K12" s="228">
        <f t="shared" si="0"/>
        <v>25813865</v>
      </c>
      <c r="L12" s="228"/>
      <c r="N12" s="259"/>
      <c r="O12" s="260"/>
    </row>
    <row r="13" spans="1:20" ht="15" customHeight="1" x14ac:dyDescent="0.2">
      <c r="A13" s="225">
        <v>6</v>
      </c>
      <c r="B13" s="395" t="s">
        <v>326</v>
      </c>
      <c r="C13" s="396"/>
      <c r="D13" s="396"/>
      <c r="E13" s="396"/>
      <c r="F13" s="396"/>
      <c r="G13" s="396"/>
      <c r="H13" s="396"/>
      <c r="I13" s="226" t="s">
        <v>22</v>
      </c>
      <c r="J13" s="227">
        <v>234974673</v>
      </c>
      <c r="K13" s="228">
        <f t="shared" si="0"/>
        <v>234974673</v>
      </c>
      <c r="L13" s="228"/>
      <c r="N13" s="259"/>
      <c r="O13" s="260"/>
    </row>
    <row r="14" spans="1:20" x14ac:dyDescent="0.2">
      <c r="A14" s="225">
        <v>7</v>
      </c>
      <c r="B14" s="411" t="s">
        <v>23</v>
      </c>
      <c r="C14" s="412"/>
      <c r="D14" s="412"/>
      <c r="E14" s="412"/>
      <c r="F14" s="412"/>
      <c r="G14" s="412"/>
      <c r="H14" s="412"/>
      <c r="I14" s="226" t="s">
        <v>24</v>
      </c>
      <c r="J14" s="227">
        <v>607968653</v>
      </c>
      <c r="K14" s="228">
        <f t="shared" si="0"/>
        <v>607968653</v>
      </c>
      <c r="L14" s="228"/>
      <c r="N14" s="259"/>
      <c r="O14" s="260"/>
    </row>
    <row r="15" spans="1:20" ht="15" customHeight="1" x14ac:dyDescent="0.2">
      <c r="A15" s="225">
        <v>8</v>
      </c>
      <c r="B15" s="395" t="s">
        <v>25</v>
      </c>
      <c r="C15" s="396"/>
      <c r="D15" s="396"/>
      <c r="E15" s="396"/>
      <c r="F15" s="396"/>
      <c r="G15" s="396"/>
      <c r="H15" s="396"/>
      <c r="I15" s="226" t="s">
        <v>26</v>
      </c>
      <c r="J15" s="227"/>
      <c r="K15" s="228">
        <f t="shared" si="0"/>
        <v>0</v>
      </c>
      <c r="L15" s="221"/>
      <c r="N15" s="259"/>
      <c r="O15" s="260"/>
    </row>
    <row r="16" spans="1:20" ht="15" customHeight="1" x14ac:dyDescent="0.2">
      <c r="A16" s="229">
        <v>9</v>
      </c>
      <c r="B16" s="397" t="s">
        <v>27</v>
      </c>
      <c r="C16" s="398"/>
      <c r="D16" s="398"/>
      <c r="E16" s="398"/>
      <c r="F16" s="398"/>
      <c r="G16" s="398"/>
      <c r="H16" s="398"/>
      <c r="I16" s="230" t="s">
        <v>28</v>
      </c>
      <c r="J16" s="231"/>
      <c r="K16" s="228">
        <f t="shared" si="0"/>
        <v>0</v>
      </c>
      <c r="L16" s="221"/>
      <c r="N16" s="259"/>
      <c r="O16" s="260"/>
    </row>
    <row r="17" spans="1:15" ht="15" customHeight="1" x14ac:dyDescent="0.2">
      <c r="A17" s="229">
        <v>10</v>
      </c>
      <c r="B17" s="397" t="s">
        <v>29</v>
      </c>
      <c r="C17" s="398"/>
      <c r="D17" s="398"/>
      <c r="E17" s="398"/>
      <c r="F17" s="398"/>
      <c r="G17" s="398"/>
      <c r="H17" s="398"/>
      <c r="I17" s="230" t="s">
        <v>30</v>
      </c>
      <c r="J17" s="231"/>
      <c r="K17" s="228">
        <f t="shared" si="0"/>
        <v>0</v>
      </c>
      <c r="L17" s="221"/>
      <c r="N17" s="259"/>
      <c r="O17" s="260"/>
    </row>
    <row r="18" spans="1:15" ht="15" customHeight="1" x14ac:dyDescent="0.2">
      <c r="A18" s="225">
        <v>11</v>
      </c>
      <c r="B18" s="395" t="s">
        <v>31</v>
      </c>
      <c r="C18" s="396"/>
      <c r="D18" s="396"/>
      <c r="E18" s="396"/>
      <c r="F18" s="396"/>
      <c r="G18" s="396"/>
      <c r="H18" s="396"/>
      <c r="I18" s="226" t="s">
        <v>32</v>
      </c>
      <c r="J18" s="227"/>
      <c r="K18" s="228">
        <f t="shared" si="0"/>
        <v>0</v>
      </c>
      <c r="L18" s="221"/>
      <c r="N18" s="259"/>
      <c r="O18" s="260"/>
    </row>
    <row r="19" spans="1:15" x14ac:dyDescent="0.2">
      <c r="A19" s="225">
        <v>12</v>
      </c>
      <c r="B19" s="411" t="s">
        <v>33</v>
      </c>
      <c r="C19" s="412"/>
      <c r="D19" s="412"/>
      <c r="E19" s="412"/>
      <c r="F19" s="412"/>
      <c r="G19" s="412"/>
      <c r="H19" s="412"/>
      <c r="I19" s="226" t="s">
        <v>34</v>
      </c>
      <c r="J19" s="227">
        <f>SUM(J9+J10+J11+J12+J13+J14+J15+J18)</f>
        <v>1417481886</v>
      </c>
      <c r="K19" s="228">
        <f t="shared" si="0"/>
        <v>1408501652</v>
      </c>
      <c r="L19" s="232">
        <f>SUM(L9+L10+L11+L12+L13+L14+L15+L18)</f>
        <v>8980234</v>
      </c>
      <c r="N19" s="259"/>
      <c r="O19" s="260"/>
    </row>
    <row r="20" spans="1:15" x14ac:dyDescent="0.2">
      <c r="A20" s="233">
        <v>13</v>
      </c>
      <c r="B20" s="406" t="s">
        <v>35</v>
      </c>
      <c r="C20" s="406"/>
      <c r="D20" s="406"/>
      <c r="E20" s="406"/>
      <c r="F20" s="406"/>
      <c r="G20" s="406"/>
      <c r="H20" s="406"/>
      <c r="I20" s="234"/>
      <c r="J20" s="235"/>
      <c r="K20" s="228">
        <f t="shared" si="0"/>
        <v>0</v>
      </c>
      <c r="L20" s="221"/>
      <c r="N20" s="615"/>
      <c r="O20" s="260"/>
    </row>
    <row r="21" spans="1:15" ht="15" customHeight="1" x14ac:dyDescent="0.2">
      <c r="A21" s="236">
        <v>14</v>
      </c>
      <c r="B21" s="395" t="s">
        <v>36</v>
      </c>
      <c r="C21" s="396"/>
      <c r="D21" s="396"/>
      <c r="E21" s="396"/>
      <c r="F21" s="396"/>
      <c r="G21" s="396"/>
      <c r="H21" s="396"/>
      <c r="I21" s="237" t="s">
        <v>37</v>
      </c>
      <c r="J21" s="238"/>
      <c r="K21" s="228">
        <f t="shared" si="0"/>
        <v>0</v>
      </c>
      <c r="L21" s="228"/>
      <c r="N21" s="259"/>
      <c r="O21" s="260"/>
    </row>
    <row r="22" spans="1:15" x14ac:dyDescent="0.2">
      <c r="A22" s="239">
        <v>15</v>
      </c>
      <c r="B22" s="401" t="s">
        <v>38</v>
      </c>
      <c r="C22" s="402"/>
      <c r="D22" s="402"/>
      <c r="E22" s="402"/>
      <c r="F22" s="402"/>
      <c r="G22" s="402"/>
      <c r="H22" s="402"/>
      <c r="I22" s="240" t="s">
        <v>39</v>
      </c>
      <c r="J22" s="238">
        <v>248736730</v>
      </c>
      <c r="K22" s="228">
        <f t="shared" si="0"/>
        <v>248736730</v>
      </c>
      <c r="L22" s="228"/>
      <c r="N22" s="259"/>
      <c r="O22" s="260"/>
    </row>
    <row r="23" spans="1:15" x14ac:dyDescent="0.2">
      <c r="A23" s="236">
        <v>16</v>
      </c>
      <c r="B23" s="403" t="s">
        <v>40</v>
      </c>
      <c r="C23" s="404"/>
      <c r="D23" s="404"/>
      <c r="E23" s="404"/>
      <c r="F23" s="404"/>
      <c r="G23" s="404"/>
      <c r="H23" s="404"/>
      <c r="I23" s="237" t="s">
        <v>41</v>
      </c>
      <c r="J23" s="241">
        <f>SUM(J21:J22)</f>
        <v>248736730</v>
      </c>
      <c r="K23" s="228">
        <f t="shared" si="0"/>
        <v>248736730</v>
      </c>
      <c r="L23" s="228"/>
      <c r="N23" s="259"/>
      <c r="O23" s="260"/>
    </row>
    <row r="24" spans="1:15" x14ac:dyDescent="0.2">
      <c r="A24" s="236">
        <v>17</v>
      </c>
      <c r="B24" s="403" t="s">
        <v>42</v>
      </c>
      <c r="C24" s="404"/>
      <c r="D24" s="404"/>
      <c r="E24" s="404"/>
      <c r="F24" s="404"/>
      <c r="G24" s="404"/>
      <c r="H24" s="404"/>
      <c r="I24" s="237" t="s">
        <v>43</v>
      </c>
      <c r="J24" s="241">
        <f>SUM(J23)</f>
        <v>248736730</v>
      </c>
      <c r="K24" s="228">
        <f t="shared" si="0"/>
        <v>248736730</v>
      </c>
      <c r="L24" s="228"/>
      <c r="N24" s="259"/>
      <c r="O24" s="260"/>
    </row>
    <row r="25" spans="1:15" x14ac:dyDescent="0.2">
      <c r="A25" s="236">
        <v>18</v>
      </c>
      <c r="B25" s="405" t="s">
        <v>44</v>
      </c>
      <c r="C25" s="405"/>
      <c r="D25" s="405"/>
      <c r="E25" s="405"/>
      <c r="F25" s="405"/>
      <c r="G25" s="405"/>
      <c r="H25" s="405"/>
      <c r="I25" s="242"/>
      <c r="J25" s="227">
        <f>SUM(J19+J24)</f>
        <v>1666218616</v>
      </c>
      <c r="K25" s="228">
        <f t="shared" si="0"/>
        <v>1657238382</v>
      </c>
      <c r="L25" s="232">
        <f>SUM(L19+L24)</f>
        <v>8980234</v>
      </c>
      <c r="N25" s="259"/>
      <c r="O25" s="260"/>
    </row>
    <row r="26" spans="1:15" ht="9.75" customHeight="1" x14ac:dyDescent="0.2">
      <c r="A26" s="236"/>
      <c r="B26" s="258"/>
      <c r="C26" s="258"/>
      <c r="D26" s="258"/>
      <c r="E26" s="258"/>
      <c r="F26" s="258"/>
      <c r="G26" s="258"/>
      <c r="H26" s="258"/>
      <c r="I26" s="242"/>
      <c r="J26" s="227"/>
      <c r="K26" s="228">
        <f t="shared" si="0"/>
        <v>0</v>
      </c>
      <c r="L26" s="232"/>
      <c r="N26" s="259"/>
      <c r="O26" s="260"/>
    </row>
    <row r="27" spans="1:15" x14ac:dyDescent="0.2">
      <c r="A27" s="233">
        <v>19</v>
      </c>
      <c r="B27" s="406" t="s">
        <v>45</v>
      </c>
      <c r="C27" s="406"/>
      <c r="D27" s="406"/>
      <c r="E27" s="406"/>
      <c r="F27" s="406"/>
      <c r="G27" s="406"/>
      <c r="H27" s="406"/>
      <c r="I27" s="234"/>
      <c r="J27" s="235"/>
      <c r="K27" s="228">
        <f t="shared" si="0"/>
        <v>0</v>
      </c>
      <c r="L27" s="221"/>
      <c r="N27" s="259"/>
      <c r="O27" s="260"/>
    </row>
    <row r="28" spans="1:15" ht="15" customHeight="1" x14ac:dyDescent="0.2">
      <c r="A28" s="239">
        <v>20</v>
      </c>
      <c r="B28" s="393" t="s">
        <v>46</v>
      </c>
      <c r="C28" s="394"/>
      <c r="D28" s="394"/>
      <c r="E28" s="394"/>
      <c r="F28" s="394"/>
      <c r="G28" s="394"/>
      <c r="H28" s="394"/>
      <c r="I28" s="243" t="s">
        <v>47</v>
      </c>
      <c r="J28" s="231">
        <v>599532676</v>
      </c>
      <c r="K28" s="228">
        <f t="shared" si="0"/>
        <v>599532676</v>
      </c>
      <c r="L28" s="228"/>
      <c r="N28" s="259"/>
      <c r="O28" s="260"/>
    </row>
    <row r="29" spans="1:15" ht="15" customHeight="1" x14ac:dyDescent="0.2">
      <c r="A29" s="239">
        <v>21</v>
      </c>
      <c r="B29" s="407" t="s">
        <v>48</v>
      </c>
      <c r="C29" s="408"/>
      <c r="D29" s="408"/>
      <c r="E29" s="408"/>
      <c r="F29" s="408"/>
      <c r="G29" s="408"/>
      <c r="H29" s="408"/>
      <c r="I29" s="244" t="s">
        <v>49</v>
      </c>
      <c r="J29" s="231">
        <v>295336927</v>
      </c>
      <c r="K29" s="228">
        <f t="shared" si="0"/>
        <v>290811727</v>
      </c>
      <c r="L29" s="228">
        <v>4525200</v>
      </c>
      <c r="N29" s="259"/>
      <c r="O29" s="260"/>
    </row>
    <row r="30" spans="1:15" ht="15" customHeight="1" x14ac:dyDescent="0.2">
      <c r="A30" s="239">
        <v>22</v>
      </c>
      <c r="B30" s="393" t="s">
        <v>50</v>
      </c>
      <c r="C30" s="394"/>
      <c r="D30" s="394"/>
      <c r="E30" s="394"/>
      <c r="F30" s="394"/>
      <c r="G30" s="394"/>
      <c r="H30" s="394"/>
      <c r="I30" s="243" t="s">
        <v>51</v>
      </c>
      <c r="J30" s="227">
        <f>SUM(J28:J29)</f>
        <v>894869603</v>
      </c>
      <c r="K30" s="228">
        <f t="shared" si="0"/>
        <v>890344403</v>
      </c>
      <c r="L30" s="228">
        <v>4525200</v>
      </c>
      <c r="N30" s="259"/>
      <c r="O30" s="260"/>
    </row>
    <row r="31" spans="1:15" ht="15" customHeight="1" x14ac:dyDescent="0.2">
      <c r="A31" s="239">
        <v>23</v>
      </c>
      <c r="B31" s="407" t="s">
        <v>52</v>
      </c>
      <c r="C31" s="408"/>
      <c r="D31" s="408"/>
      <c r="E31" s="408"/>
      <c r="F31" s="408"/>
      <c r="G31" s="408"/>
      <c r="H31" s="408"/>
      <c r="I31" s="244" t="s">
        <v>53</v>
      </c>
      <c r="J31" s="231">
        <v>844000</v>
      </c>
      <c r="K31" s="228">
        <f t="shared" si="0"/>
        <v>844000</v>
      </c>
      <c r="L31" s="228"/>
      <c r="N31" s="259"/>
      <c r="O31" s="260"/>
    </row>
    <row r="32" spans="1:15" ht="15" customHeight="1" x14ac:dyDescent="0.2">
      <c r="A32" s="239">
        <v>24</v>
      </c>
      <c r="B32" s="407" t="s">
        <v>54</v>
      </c>
      <c r="C32" s="408"/>
      <c r="D32" s="408"/>
      <c r="E32" s="408"/>
      <c r="F32" s="408"/>
      <c r="G32" s="408"/>
      <c r="H32" s="408"/>
      <c r="I32" s="244" t="s">
        <v>55</v>
      </c>
      <c r="J32" s="231">
        <v>388838485</v>
      </c>
      <c r="K32" s="228">
        <f t="shared" si="0"/>
        <v>388838485</v>
      </c>
      <c r="L32" s="228"/>
      <c r="N32" s="259"/>
      <c r="O32" s="260"/>
    </row>
    <row r="33" spans="1:15" ht="15" customHeight="1" x14ac:dyDescent="0.2">
      <c r="A33" s="239">
        <v>25</v>
      </c>
      <c r="B33" s="393" t="s">
        <v>56</v>
      </c>
      <c r="C33" s="394"/>
      <c r="D33" s="394"/>
      <c r="E33" s="394"/>
      <c r="F33" s="394"/>
      <c r="G33" s="394"/>
      <c r="H33" s="394"/>
      <c r="I33" s="243" t="s">
        <v>57</v>
      </c>
      <c r="J33" s="231">
        <f>SUM(J31:J32)</f>
        <v>389682485</v>
      </c>
      <c r="K33" s="228">
        <f t="shared" si="0"/>
        <v>389682485</v>
      </c>
      <c r="L33" s="228"/>
      <c r="N33" s="259"/>
      <c r="O33" s="260"/>
    </row>
    <row r="34" spans="1:15" ht="15" customHeight="1" x14ac:dyDescent="0.2">
      <c r="A34" s="236">
        <v>26</v>
      </c>
      <c r="B34" s="393" t="s">
        <v>58</v>
      </c>
      <c r="C34" s="394"/>
      <c r="D34" s="394"/>
      <c r="E34" s="394"/>
      <c r="F34" s="394"/>
      <c r="G34" s="394"/>
      <c r="H34" s="394"/>
      <c r="I34" s="243" t="s">
        <v>59</v>
      </c>
      <c r="J34" s="227">
        <v>69357626</v>
      </c>
      <c r="K34" s="228">
        <f t="shared" si="0"/>
        <v>69357626</v>
      </c>
      <c r="L34" s="228"/>
      <c r="N34" s="259"/>
      <c r="O34" s="260"/>
    </row>
    <row r="35" spans="1:15" ht="15" customHeight="1" x14ac:dyDescent="0.2">
      <c r="A35" s="239">
        <v>27</v>
      </c>
      <c r="B35" s="395" t="s">
        <v>60</v>
      </c>
      <c r="C35" s="396"/>
      <c r="D35" s="396"/>
      <c r="E35" s="396"/>
      <c r="F35" s="396"/>
      <c r="G35" s="396"/>
      <c r="H35" s="396"/>
      <c r="I35" s="243" t="s">
        <v>61</v>
      </c>
      <c r="J35" s="227">
        <v>53634893</v>
      </c>
      <c r="K35" s="228">
        <f t="shared" si="0"/>
        <v>53634893</v>
      </c>
      <c r="L35" s="228"/>
      <c r="N35" s="259"/>
      <c r="O35" s="260"/>
    </row>
    <row r="36" spans="1:15" ht="15" customHeight="1" x14ac:dyDescent="0.2">
      <c r="A36" s="239">
        <v>28</v>
      </c>
      <c r="B36" s="393" t="s">
        <v>62</v>
      </c>
      <c r="C36" s="394"/>
      <c r="D36" s="394"/>
      <c r="E36" s="394"/>
      <c r="F36" s="394"/>
      <c r="G36" s="394"/>
      <c r="H36" s="394"/>
      <c r="I36" s="243" t="s">
        <v>63</v>
      </c>
      <c r="J36" s="227">
        <v>236220</v>
      </c>
      <c r="K36" s="228">
        <f t="shared" si="0"/>
        <v>236220</v>
      </c>
      <c r="L36" s="228"/>
    </row>
    <row r="37" spans="1:15" ht="15" customHeight="1" x14ac:dyDescent="0.2">
      <c r="A37" s="239">
        <v>29</v>
      </c>
      <c r="B37" s="397" t="s">
        <v>64</v>
      </c>
      <c r="C37" s="398"/>
      <c r="D37" s="398"/>
      <c r="E37" s="398"/>
      <c r="F37" s="398"/>
      <c r="G37" s="398"/>
      <c r="H37" s="398"/>
      <c r="I37" s="244" t="s">
        <v>65</v>
      </c>
      <c r="J37" s="231"/>
      <c r="K37" s="228">
        <f t="shared" si="0"/>
        <v>0</v>
      </c>
      <c r="L37" s="221"/>
    </row>
    <row r="38" spans="1:15" ht="15" customHeight="1" x14ac:dyDescent="0.2">
      <c r="A38" s="239">
        <v>30</v>
      </c>
      <c r="B38" s="393" t="s">
        <v>66</v>
      </c>
      <c r="C38" s="394"/>
      <c r="D38" s="394"/>
      <c r="E38" s="394"/>
      <c r="F38" s="394"/>
      <c r="G38" s="394"/>
      <c r="H38" s="394"/>
      <c r="I38" s="243" t="s">
        <v>67</v>
      </c>
      <c r="J38" s="231"/>
      <c r="K38" s="228">
        <f t="shared" si="0"/>
        <v>0</v>
      </c>
      <c r="L38" s="221"/>
    </row>
    <row r="39" spans="1:15" ht="15" customHeight="1" x14ac:dyDescent="0.2">
      <c r="A39" s="236">
        <v>31</v>
      </c>
      <c r="B39" s="397" t="s">
        <v>68</v>
      </c>
      <c r="C39" s="398"/>
      <c r="D39" s="398"/>
      <c r="E39" s="398"/>
      <c r="F39" s="398"/>
      <c r="G39" s="398"/>
      <c r="H39" s="398"/>
      <c r="I39" s="244" t="s">
        <v>69</v>
      </c>
      <c r="J39" s="231"/>
      <c r="K39" s="228">
        <f t="shared" si="0"/>
        <v>0</v>
      </c>
      <c r="L39" s="221"/>
    </row>
    <row r="40" spans="1:15" ht="15" customHeight="1" x14ac:dyDescent="0.2">
      <c r="A40" s="236">
        <v>32</v>
      </c>
      <c r="B40" s="393" t="s">
        <v>70</v>
      </c>
      <c r="C40" s="394"/>
      <c r="D40" s="394"/>
      <c r="E40" s="394"/>
      <c r="F40" s="394"/>
      <c r="G40" s="394"/>
      <c r="H40" s="394"/>
      <c r="I40" s="243" t="s">
        <v>71</v>
      </c>
      <c r="J40" s="231">
        <v>452011</v>
      </c>
      <c r="K40" s="228">
        <f t="shared" si="0"/>
        <v>452011</v>
      </c>
      <c r="L40" s="221"/>
    </row>
    <row r="41" spans="1:15" ht="15" customHeight="1" x14ac:dyDescent="0.2">
      <c r="A41" s="236">
        <v>33</v>
      </c>
      <c r="B41" s="395" t="s">
        <v>72</v>
      </c>
      <c r="C41" s="396"/>
      <c r="D41" s="396"/>
      <c r="E41" s="396"/>
      <c r="F41" s="396"/>
      <c r="G41" s="396"/>
      <c r="H41" s="396"/>
      <c r="I41" s="243" t="s">
        <v>73</v>
      </c>
      <c r="J41" s="227">
        <f>SUM(J30+J33+J34+J35+J36+J38+J40+L42)</f>
        <v>1408232838</v>
      </c>
      <c r="K41" s="228">
        <f t="shared" si="0"/>
        <v>1403707638</v>
      </c>
      <c r="L41" s="232">
        <f>SUM(L30+L33+L34+L35+L36+L38+N42)</f>
        <v>4525200</v>
      </c>
    </row>
    <row r="42" spans="1:15" x14ac:dyDescent="0.2">
      <c r="A42" s="236">
        <v>34</v>
      </c>
      <c r="B42" s="399" t="s">
        <v>74</v>
      </c>
      <c r="C42" s="400"/>
      <c r="D42" s="400"/>
      <c r="E42" s="400"/>
      <c r="F42" s="400"/>
      <c r="G42" s="400"/>
      <c r="H42" s="400"/>
      <c r="I42" s="245"/>
      <c r="J42" s="246"/>
      <c r="K42" s="228">
        <f t="shared" si="0"/>
        <v>0</v>
      </c>
      <c r="L42" s="221"/>
    </row>
    <row r="43" spans="1:15" x14ac:dyDescent="0.2">
      <c r="A43" s="239">
        <v>35</v>
      </c>
      <c r="B43" s="391" t="s">
        <v>75</v>
      </c>
      <c r="C43" s="392"/>
      <c r="D43" s="392"/>
      <c r="E43" s="392"/>
      <c r="F43" s="392"/>
      <c r="G43" s="392"/>
      <c r="H43" s="392"/>
      <c r="I43" s="247" t="s">
        <v>76</v>
      </c>
      <c r="J43" s="248"/>
      <c r="K43" s="228">
        <f t="shared" si="0"/>
        <v>0</v>
      </c>
      <c r="L43" s="221"/>
    </row>
    <row r="44" spans="1:15" ht="15" customHeight="1" x14ac:dyDescent="0.2">
      <c r="A44" s="236">
        <v>36</v>
      </c>
      <c r="B44" s="378" t="s">
        <v>77</v>
      </c>
      <c r="C44" s="379"/>
      <c r="D44" s="379"/>
      <c r="E44" s="379"/>
      <c r="F44" s="379"/>
      <c r="G44" s="379"/>
      <c r="H44" s="379"/>
      <c r="I44" s="247" t="s">
        <v>78</v>
      </c>
      <c r="J44" s="248"/>
      <c r="K44" s="228">
        <f t="shared" si="0"/>
        <v>0</v>
      </c>
      <c r="L44" s="221"/>
    </row>
    <row r="45" spans="1:15" x14ac:dyDescent="0.2">
      <c r="A45" s="239">
        <v>37</v>
      </c>
      <c r="B45" s="391" t="s">
        <v>79</v>
      </c>
      <c r="C45" s="392"/>
      <c r="D45" s="392"/>
      <c r="E45" s="392"/>
      <c r="F45" s="392"/>
      <c r="G45" s="392"/>
      <c r="H45" s="392"/>
      <c r="I45" s="247" t="s">
        <v>80</v>
      </c>
      <c r="J45" s="248"/>
      <c r="K45" s="228">
        <f t="shared" si="0"/>
        <v>0</v>
      </c>
      <c r="L45" s="221"/>
    </row>
    <row r="46" spans="1:15" ht="15" customHeight="1" x14ac:dyDescent="0.2">
      <c r="A46" s="236">
        <v>38</v>
      </c>
      <c r="B46" s="380" t="s">
        <v>81</v>
      </c>
      <c r="C46" s="381"/>
      <c r="D46" s="381"/>
      <c r="E46" s="381"/>
      <c r="F46" s="381"/>
      <c r="G46" s="381"/>
      <c r="H46" s="381"/>
      <c r="I46" s="249" t="s">
        <v>82</v>
      </c>
      <c r="J46" s="248"/>
      <c r="K46" s="228">
        <f t="shared" si="0"/>
        <v>0</v>
      </c>
      <c r="L46" s="221"/>
    </row>
    <row r="47" spans="1:15" x14ac:dyDescent="0.2">
      <c r="A47" s="236">
        <v>39</v>
      </c>
      <c r="B47" s="382" t="s">
        <v>83</v>
      </c>
      <c r="C47" s="383"/>
      <c r="D47" s="383"/>
      <c r="E47" s="383"/>
      <c r="F47" s="383"/>
      <c r="G47" s="383"/>
      <c r="H47" s="383"/>
      <c r="I47" s="249" t="s">
        <v>84</v>
      </c>
      <c r="J47" s="248"/>
      <c r="K47" s="228">
        <f t="shared" si="0"/>
        <v>0</v>
      </c>
      <c r="L47" s="221"/>
    </row>
    <row r="48" spans="1:15" ht="15.75" customHeight="1" x14ac:dyDescent="0.2">
      <c r="A48" s="250">
        <v>40</v>
      </c>
      <c r="B48" s="387" t="s">
        <v>85</v>
      </c>
      <c r="C48" s="388"/>
      <c r="D48" s="388"/>
      <c r="E48" s="388"/>
      <c r="F48" s="388"/>
      <c r="G48" s="388"/>
      <c r="H48" s="388"/>
      <c r="I48" s="247" t="s">
        <v>86</v>
      </c>
      <c r="J48" s="251">
        <v>257985778</v>
      </c>
      <c r="K48" s="228">
        <f t="shared" si="0"/>
        <v>257985778</v>
      </c>
      <c r="L48" s="221"/>
    </row>
    <row r="49" spans="1:12" ht="15" customHeight="1" x14ac:dyDescent="0.2">
      <c r="A49" s="252">
        <v>41</v>
      </c>
      <c r="B49" s="387" t="s">
        <v>87</v>
      </c>
      <c r="C49" s="388"/>
      <c r="D49" s="388"/>
      <c r="E49" s="388"/>
      <c r="F49" s="388"/>
      <c r="G49" s="388"/>
      <c r="H49" s="388"/>
      <c r="I49" s="247" t="s">
        <v>88</v>
      </c>
      <c r="J49" s="251"/>
      <c r="K49" s="228">
        <f t="shared" si="0"/>
        <v>0</v>
      </c>
      <c r="L49" s="221"/>
    </row>
    <row r="50" spans="1:12" ht="15" customHeight="1" x14ac:dyDescent="0.2">
      <c r="A50" s="252">
        <v>42</v>
      </c>
      <c r="B50" s="389" t="s">
        <v>89</v>
      </c>
      <c r="C50" s="390"/>
      <c r="D50" s="390"/>
      <c r="E50" s="390"/>
      <c r="F50" s="390"/>
      <c r="G50" s="390"/>
      <c r="H50" s="390"/>
      <c r="I50" s="249" t="s">
        <v>90</v>
      </c>
      <c r="J50" s="251">
        <f>SUM(J48:J49)</f>
        <v>257985778</v>
      </c>
      <c r="K50" s="228">
        <f t="shared" si="0"/>
        <v>257985778</v>
      </c>
      <c r="L50" s="221"/>
    </row>
    <row r="51" spans="1:12" x14ac:dyDescent="0.2">
      <c r="A51" s="252">
        <v>43</v>
      </c>
      <c r="B51" s="391" t="s">
        <v>91</v>
      </c>
      <c r="C51" s="392"/>
      <c r="D51" s="392"/>
      <c r="E51" s="392"/>
      <c r="F51" s="392"/>
      <c r="G51" s="392"/>
      <c r="H51" s="392"/>
      <c r="I51" s="247" t="s">
        <v>92</v>
      </c>
      <c r="J51" s="238"/>
      <c r="K51" s="228">
        <f t="shared" si="0"/>
        <v>0</v>
      </c>
      <c r="L51" s="221"/>
    </row>
    <row r="52" spans="1:12" ht="15" customHeight="1" x14ac:dyDescent="0.2">
      <c r="A52" s="253">
        <v>44</v>
      </c>
      <c r="B52" s="378" t="s">
        <v>93</v>
      </c>
      <c r="C52" s="379"/>
      <c r="D52" s="379"/>
      <c r="E52" s="379"/>
      <c r="F52" s="379"/>
      <c r="G52" s="379"/>
      <c r="H52" s="379"/>
      <c r="I52" s="247" t="s">
        <v>94</v>
      </c>
      <c r="J52" s="254"/>
      <c r="K52" s="228">
        <f t="shared" si="0"/>
        <v>0</v>
      </c>
      <c r="L52" s="221"/>
    </row>
    <row r="53" spans="1:12" ht="15" customHeight="1" x14ac:dyDescent="0.2">
      <c r="A53" s="253">
        <v>45</v>
      </c>
      <c r="B53" s="380" t="s">
        <v>95</v>
      </c>
      <c r="C53" s="381"/>
      <c r="D53" s="381"/>
      <c r="E53" s="381"/>
      <c r="F53" s="381"/>
      <c r="G53" s="381"/>
      <c r="H53" s="381"/>
      <c r="I53" s="249" t="s">
        <v>96</v>
      </c>
      <c r="J53" s="255">
        <f>SUM(J51:J52)</f>
        <v>0</v>
      </c>
      <c r="K53" s="228">
        <f t="shared" si="0"/>
        <v>0</v>
      </c>
      <c r="L53" s="221"/>
    </row>
    <row r="54" spans="1:12" x14ac:dyDescent="0.2">
      <c r="A54" s="252">
        <v>46</v>
      </c>
      <c r="B54" s="382" t="s">
        <v>97</v>
      </c>
      <c r="C54" s="383"/>
      <c r="D54" s="383"/>
      <c r="E54" s="383"/>
      <c r="F54" s="383"/>
      <c r="G54" s="383"/>
      <c r="H54" s="383"/>
      <c r="I54" s="249" t="s">
        <v>98</v>
      </c>
      <c r="J54" s="255">
        <f>SUM(J46+J47+J50+J53)</f>
        <v>257985778</v>
      </c>
      <c r="K54" s="228">
        <f t="shared" si="0"/>
        <v>257985778</v>
      </c>
      <c r="L54" s="221"/>
    </row>
    <row r="55" spans="1:12" x14ac:dyDescent="0.2">
      <c r="A55" s="252">
        <v>47</v>
      </c>
      <c r="B55" s="384" t="s">
        <v>99</v>
      </c>
      <c r="C55" s="385"/>
      <c r="D55" s="385"/>
      <c r="E55" s="385"/>
      <c r="F55" s="385"/>
      <c r="G55" s="385"/>
      <c r="H55" s="386"/>
      <c r="I55" s="256"/>
      <c r="J55" s="257">
        <f>SUM(J41+J54)</f>
        <v>1666218616</v>
      </c>
      <c r="K55" s="228">
        <f t="shared" si="0"/>
        <v>1661693416</v>
      </c>
      <c r="L55" s="257">
        <f>SUM(L41+L54)</f>
        <v>4525200</v>
      </c>
    </row>
  </sheetData>
  <mergeCells count="52">
    <mergeCell ref="B8:H8"/>
    <mergeCell ref="A1:J1"/>
    <mergeCell ref="A3:J3"/>
    <mergeCell ref="H5:L5"/>
    <mergeCell ref="B6:H6"/>
    <mergeCell ref="A7:I7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33:H33"/>
    <mergeCell ref="B21:H21"/>
    <mergeCell ref="B22:H22"/>
    <mergeCell ref="B23:H23"/>
    <mergeCell ref="B24:H24"/>
    <mergeCell ref="B25:H25"/>
    <mergeCell ref="B27:H27"/>
    <mergeCell ref="B28:H28"/>
    <mergeCell ref="B29:H29"/>
    <mergeCell ref="B30:H30"/>
    <mergeCell ref="B31:H31"/>
    <mergeCell ref="B32:H32"/>
    <mergeCell ref="B45:H45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52:H52"/>
    <mergeCell ref="B53:H53"/>
    <mergeCell ref="B54:H54"/>
    <mergeCell ref="B55:H55"/>
    <mergeCell ref="B46:H46"/>
    <mergeCell ref="B47:H47"/>
    <mergeCell ref="B48:H48"/>
    <mergeCell ref="B49:H49"/>
    <mergeCell ref="B50:H50"/>
    <mergeCell ref="B51:H5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3"/>
  <sheetViews>
    <sheetView workbookViewId="0">
      <selection sqref="A1:J1"/>
    </sheetView>
  </sheetViews>
  <sheetFormatPr defaultRowHeight="12" x14ac:dyDescent="0.2"/>
  <cols>
    <col min="1" max="1" width="4.85546875" style="85" customWidth="1"/>
    <col min="2" max="6" width="9.140625" style="85"/>
    <col min="7" max="7" width="5.7109375" style="85" customWidth="1"/>
    <col min="8" max="8" width="0.140625" style="85" customWidth="1"/>
    <col min="9" max="9" width="6.5703125" style="85" customWidth="1"/>
    <col min="10" max="10" width="16.85546875" style="85" customWidth="1"/>
    <col min="11" max="11" width="13.85546875" style="85" customWidth="1"/>
    <col min="12" max="12" width="12.85546875" style="85" customWidth="1"/>
    <col min="13" max="13" width="16.85546875" style="203" customWidth="1"/>
    <col min="14" max="14" width="12.7109375" style="203" customWidth="1"/>
    <col min="15" max="15" width="13.7109375" style="203" customWidth="1"/>
    <col min="16" max="16" width="16.85546875" style="203" customWidth="1"/>
    <col min="17" max="18" width="15.140625" style="203" customWidth="1"/>
    <col min="19" max="16384" width="9.140625" style="85"/>
  </cols>
  <sheetData>
    <row r="1" spans="1:19" x14ac:dyDescent="0.2">
      <c r="A1" s="457" t="s">
        <v>332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9" ht="15" x14ac:dyDescent="0.25">
      <c r="A2" s="458" t="s">
        <v>313</v>
      </c>
      <c r="B2" s="458"/>
      <c r="C2" s="458"/>
      <c r="D2" s="458"/>
      <c r="E2" s="458"/>
      <c r="F2" s="458"/>
      <c r="G2" s="458"/>
      <c r="H2" s="458"/>
      <c r="I2" s="458"/>
      <c r="J2" s="458"/>
    </row>
    <row r="3" spans="1:19" x14ac:dyDescent="0.2">
      <c r="A3" s="86"/>
      <c r="B3" s="86"/>
      <c r="C3" s="86"/>
      <c r="D3" s="86"/>
      <c r="E3" s="86"/>
      <c r="F3" s="86"/>
      <c r="G3" s="86"/>
      <c r="H3" s="459" t="s">
        <v>0</v>
      </c>
      <c r="I3" s="459"/>
      <c r="J3" s="459"/>
    </row>
    <row r="4" spans="1:19" x14ac:dyDescent="0.2">
      <c r="A4" s="87"/>
      <c r="B4" s="426" t="s">
        <v>1</v>
      </c>
      <c r="C4" s="427"/>
      <c r="D4" s="427"/>
      <c r="E4" s="427"/>
      <c r="F4" s="427"/>
      <c r="G4" s="427"/>
      <c r="H4" s="428"/>
      <c r="I4" s="88" t="s">
        <v>2</v>
      </c>
      <c r="J4" s="88" t="s">
        <v>3</v>
      </c>
      <c r="K4" s="173"/>
      <c r="L4" s="173"/>
      <c r="M4" s="121" t="s">
        <v>3</v>
      </c>
      <c r="N4" s="204"/>
      <c r="O4" s="204"/>
      <c r="P4" s="121" t="s">
        <v>3</v>
      </c>
      <c r="Q4" s="204"/>
      <c r="R4" s="204"/>
      <c r="S4" s="173"/>
    </row>
    <row r="5" spans="1:19" x14ac:dyDescent="0.2">
      <c r="A5" s="460" t="s">
        <v>6</v>
      </c>
      <c r="B5" s="461"/>
      <c r="C5" s="461"/>
      <c r="D5" s="461"/>
      <c r="E5" s="461"/>
      <c r="F5" s="461"/>
      <c r="G5" s="461"/>
      <c r="H5" s="461"/>
      <c r="I5" s="461"/>
      <c r="J5" s="461"/>
      <c r="K5" s="173"/>
      <c r="L5" s="173"/>
      <c r="N5" s="204"/>
      <c r="O5" s="204"/>
      <c r="Q5" s="204"/>
      <c r="R5" s="204"/>
      <c r="S5" s="173"/>
    </row>
    <row r="6" spans="1:19" ht="42.75" customHeight="1" x14ac:dyDescent="0.2">
      <c r="A6" s="262">
        <v>1</v>
      </c>
      <c r="B6" s="455" t="s">
        <v>10</v>
      </c>
      <c r="C6" s="456"/>
      <c r="D6" s="456"/>
      <c r="E6" s="456"/>
      <c r="F6" s="456"/>
      <c r="G6" s="456"/>
      <c r="H6" s="456"/>
      <c r="I6" s="263" t="s">
        <v>11</v>
      </c>
      <c r="J6" s="201" t="s">
        <v>314</v>
      </c>
      <c r="K6" s="202" t="s">
        <v>333</v>
      </c>
      <c r="L6" s="202" t="s">
        <v>329</v>
      </c>
      <c r="M6" s="205" t="s">
        <v>315</v>
      </c>
      <c r="N6" s="206" t="s">
        <v>333</v>
      </c>
      <c r="O6" s="206" t="s">
        <v>329</v>
      </c>
      <c r="P6" s="210" t="s">
        <v>316</v>
      </c>
      <c r="Q6" s="211" t="s">
        <v>333</v>
      </c>
      <c r="R6" s="211" t="s">
        <v>329</v>
      </c>
      <c r="S6" s="212" t="s">
        <v>290</v>
      </c>
    </row>
    <row r="7" spans="1:19" x14ac:dyDescent="0.2">
      <c r="A7" s="264">
        <v>2</v>
      </c>
      <c r="B7" s="451" t="s">
        <v>13</v>
      </c>
      <c r="C7" s="452"/>
      <c r="D7" s="452"/>
      <c r="E7" s="452"/>
      <c r="F7" s="452"/>
      <c r="G7" s="452"/>
      <c r="H7" s="452"/>
      <c r="I7" s="265" t="s">
        <v>14</v>
      </c>
      <c r="J7" s="266">
        <v>64560560</v>
      </c>
      <c r="K7" s="266">
        <v>78828488</v>
      </c>
      <c r="L7" s="204">
        <f>SUM(R7-O7)</f>
        <v>82394746</v>
      </c>
      <c r="M7" s="266">
        <v>26874584</v>
      </c>
      <c r="N7" s="266">
        <v>30000000</v>
      </c>
      <c r="O7" s="204">
        <v>32745084</v>
      </c>
      <c r="P7" s="266">
        <v>91435144</v>
      </c>
      <c r="Q7" s="266">
        <v>108828488</v>
      </c>
      <c r="R7" s="266">
        <v>115139830</v>
      </c>
      <c r="S7" s="173"/>
    </row>
    <row r="8" spans="1:19" ht="24" customHeight="1" x14ac:dyDescent="0.2">
      <c r="A8" s="264">
        <v>3</v>
      </c>
      <c r="B8" s="435" t="s">
        <v>15</v>
      </c>
      <c r="C8" s="436"/>
      <c r="D8" s="436"/>
      <c r="E8" s="436"/>
      <c r="F8" s="436"/>
      <c r="G8" s="436"/>
      <c r="H8" s="436"/>
      <c r="I8" s="265" t="s">
        <v>16</v>
      </c>
      <c r="J8" s="266">
        <v>11654879</v>
      </c>
      <c r="K8" s="266">
        <v>13620515</v>
      </c>
      <c r="L8" s="204">
        <f t="shared" ref="L8:L52" si="0">SUM(R8-O8)</f>
        <v>14440329</v>
      </c>
      <c r="M8" s="266">
        <v>4703052</v>
      </c>
      <c r="N8" s="266">
        <v>5250000</v>
      </c>
      <c r="O8" s="204">
        <v>5314334</v>
      </c>
      <c r="P8" s="266">
        <v>16357931</v>
      </c>
      <c r="Q8" s="266">
        <v>18870515</v>
      </c>
      <c r="R8" s="266">
        <v>19754663</v>
      </c>
      <c r="S8" s="173"/>
    </row>
    <row r="9" spans="1:19" x14ac:dyDescent="0.2">
      <c r="A9" s="264">
        <v>4</v>
      </c>
      <c r="B9" s="435" t="s">
        <v>17</v>
      </c>
      <c r="C9" s="436"/>
      <c r="D9" s="436"/>
      <c r="E9" s="436"/>
      <c r="F9" s="436"/>
      <c r="G9" s="436"/>
      <c r="H9" s="436"/>
      <c r="I9" s="265" t="s">
        <v>18</v>
      </c>
      <c r="J9" s="266">
        <v>16153018</v>
      </c>
      <c r="K9" s="266">
        <v>16408751</v>
      </c>
      <c r="L9" s="204">
        <f t="shared" si="0"/>
        <v>19487003</v>
      </c>
      <c r="M9" s="266">
        <v>5114290</v>
      </c>
      <c r="N9" s="266">
        <v>8872935</v>
      </c>
      <c r="O9" s="204">
        <v>5866417</v>
      </c>
      <c r="P9" s="266">
        <v>21267308</v>
      </c>
      <c r="Q9" s="266">
        <v>25281686</v>
      </c>
      <c r="R9" s="266">
        <v>25353420</v>
      </c>
      <c r="S9" s="173"/>
    </row>
    <row r="10" spans="1:19" x14ac:dyDescent="0.2">
      <c r="A10" s="264">
        <v>5</v>
      </c>
      <c r="B10" s="437" t="s">
        <v>19</v>
      </c>
      <c r="C10" s="438"/>
      <c r="D10" s="438"/>
      <c r="E10" s="438"/>
      <c r="F10" s="438"/>
      <c r="G10" s="438"/>
      <c r="H10" s="438"/>
      <c r="I10" s="265" t="s">
        <v>20</v>
      </c>
      <c r="J10" s="266"/>
      <c r="K10" s="266"/>
      <c r="L10" s="204">
        <f t="shared" si="0"/>
        <v>0</v>
      </c>
      <c r="M10" s="266"/>
      <c r="N10" s="266"/>
      <c r="O10" s="204"/>
      <c r="P10" s="266"/>
      <c r="Q10" s="266"/>
      <c r="R10" s="266"/>
      <c r="S10" s="173"/>
    </row>
    <row r="11" spans="1:19" x14ac:dyDescent="0.2">
      <c r="A11" s="264">
        <v>6</v>
      </c>
      <c r="B11" s="437" t="s">
        <v>21</v>
      </c>
      <c r="C11" s="438"/>
      <c r="D11" s="438"/>
      <c r="E11" s="438"/>
      <c r="F11" s="438"/>
      <c r="G11" s="438"/>
      <c r="H11" s="438"/>
      <c r="I11" s="265" t="s">
        <v>22</v>
      </c>
      <c r="J11" s="266"/>
      <c r="K11" s="266"/>
      <c r="L11" s="204">
        <f t="shared" si="0"/>
        <v>0</v>
      </c>
      <c r="M11" s="266"/>
      <c r="N11" s="266"/>
      <c r="O11" s="204"/>
      <c r="P11" s="266"/>
      <c r="Q11" s="266"/>
      <c r="R11" s="266"/>
      <c r="S11" s="173"/>
    </row>
    <row r="12" spans="1:19" x14ac:dyDescent="0.2">
      <c r="A12" s="264">
        <v>7</v>
      </c>
      <c r="B12" s="453" t="s">
        <v>23</v>
      </c>
      <c r="C12" s="454"/>
      <c r="D12" s="454"/>
      <c r="E12" s="454"/>
      <c r="F12" s="454"/>
      <c r="G12" s="454"/>
      <c r="H12" s="454"/>
      <c r="I12" s="265" t="s">
        <v>24</v>
      </c>
      <c r="J12" s="266">
        <v>400000</v>
      </c>
      <c r="K12" s="266">
        <v>400000</v>
      </c>
      <c r="L12" s="204">
        <f t="shared" si="0"/>
        <v>386899</v>
      </c>
      <c r="M12" s="266"/>
      <c r="N12" s="266"/>
      <c r="O12" s="204">
        <v>197100</v>
      </c>
      <c r="P12" s="266">
        <v>400000</v>
      </c>
      <c r="Q12" s="266">
        <v>400000</v>
      </c>
      <c r="R12" s="266">
        <v>583999</v>
      </c>
      <c r="S12" s="173"/>
    </row>
    <row r="13" spans="1:19" x14ac:dyDescent="0.2">
      <c r="A13" s="264">
        <v>8</v>
      </c>
      <c r="B13" s="437" t="s">
        <v>25</v>
      </c>
      <c r="C13" s="438"/>
      <c r="D13" s="438"/>
      <c r="E13" s="438"/>
      <c r="F13" s="438"/>
      <c r="G13" s="438"/>
      <c r="H13" s="438"/>
      <c r="I13" s="265" t="s">
        <v>26</v>
      </c>
      <c r="J13" s="266"/>
      <c r="K13" s="266"/>
      <c r="L13" s="204">
        <f t="shared" si="0"/>
        <v>0</v>
      </c>
      <c r="M13" s="266"/>
      <c r="N13" s="266"/>
      <c r="O13" s="204"/>
      <c r="P13" s="266"/>
      <c r="Q13" s="266"/>
      <c r="R13" s="266"/>
      <c r="S13" s="173"/>
    </row>
    <row r="14" spans="1:19" x14ac:dyDescent="0.2">
      <c r="A14" s="267">
        <v>9</v>
      </c>
      <c r="B14" s="439" t="s">
        <v>27</v>
      </c>
      <c r="C14" s="440"/>
      <c r="D14" s="440"/>
      <c r="E14" s="440"/>
      <c r="F14" s="440"/>
      <c r="G14" s="440"/>
      <c r="H14" s="440"/>
      <c r="I14" s="268" t="s">
        <v>28</v>
      </c>
      <c r="J14" s="269"/>
      <c r="K14" s="269"/>
      <c r="L14" s="204">
        <f t="shared" si="0"/>
        <v>0</v>
      </c>
      <c r="M14" s="269"/>
      <c r="N14" s="269"/>
      <c r="O14" s="204"/>
      <c r="P14" s="269"/>
      <c r="Q14" s="269"/>
      <c r="R14" s="269"/>
      <c r="S14" s="173"/>
    </row>
    <row r="15" spans="1:19" x14ac:dyDescent="0.2">
      <c r="A15" s="267">
        <v>10</v>
      </c>
      <c r="B15" s="439" t="s">
        <v>29</v>
      </c>
      <c r="C15" s="440"/>
      <c r="D15" s="440"/>
      <c r="E15" s="440"/>
      <c r="F15" s="440"/>
      <c r="G15" s="440"/>
      <c r="H15" s="440"/>
      <c r="I15" s="268" t="s">
        <v>30</v>
      </c>
      <c r="J15" s="269"/>
      <c r="K15" s="269"/>
      <c r="L15" s="204">
        <f t="shared" si="0"/>
        <v>0</v>
      </c>
      <c r="M15" s="269"/>
      <c r="N15" s="269"/>
      <c r="O15" s="204"/>
      <c r="P15" s="269"/>
      <c r="Q15" s="269"/>
      <c r="R15" s="269"/>
      <c r="S15" s="173"/>
    </row>
    <row r="16" spans="1:19" x14ac:dyDescent="0.2">
      <c r="A16" s="264">
        <v>11</v>
      </c>
      <c r="B16" s="437" t="s">
        <v>31</v>
      </c>
      <c r="C16" s="438"/>
      <c r="D16" s="438"/>
      <c r="E16" s="438"/>
      <c r="F16" s="438"/>
      <c r="G16" s="438"/>
      <c r="H16" s="438"/>
      <c r="I16" s="265" t="s">
        <v>32</v>
      </c>
      <c r="J16" s="266"/>
      <c r="K16" s="266"/>
      <c r="L16" s="204">
        <f t="shared" si="0"/>
        <v>0</v>
      </c>
      <c r="M16" s="266"/>
      <c r="N16" s="266"/>
      <c r="O16" s="204"/>
      <c r="P16" s="266"/>
      <c r="Q16" s="266"/>
      <c r="R16" s="266"/>
      <c r="S16" s="173"/>
    </row>
    <row r="17" spans="1:19" x14ac:dyDescent="0.2">
      <c r="A17" s="264">
        <v>12</v>
      </c>
      <c r="B17" s="453" t="s">
        <v>33</v>
      </c>
      <c r="C17" s="454"/>
      <c r="D17" s="454"/>
      <c r="E17" s="454"/>
      <c r="F17" s="454"/>
      <c r="G17" s="454"/>
      <c r="H17" s="454"/>
      <c r="I17" s="265" t="s">
        <v>34</v>
      </c>
      <c r="J17" s="266">
        <f>SUM(J7+J8+J9+J10+J11+J12+J13+J16)</f>
        <v>92768457</v>
      </c>
      <c r="K17" s="266">
        <f>SUM(K7+K8+K9+K10+K11+K12+K13+K16)</f>
        <v>109257754</v>
      </c>
      <c r="L17" s="204">
        <f t="shared" si="0"/>
        <v>116708977</v>
      </c>
      <c r="M17" s="266">
        <f>SUM(M7+M8+M9+M10+M11+M12+M13+M16)</f>
        <v>36691926</v>
      </c>
      <c r="N17" s="266">
        <f>SUM(N7+N8+N9+N10+N11+N12+N13+N16)</f>
        <v>44122935</v>
      </c>
      <c r="O17" s="266">
        <f>SUM(O7+O8+O9+O10+O11+O12+O13+O16)</f>
        <v>44122935</v>
      </c>
      <c r="P17" s="266">
        <f>SUM(P7+P8+P9+P10+P11+P12+P13+P16)</f>
        <v>129460383</v>
      </c>
      <c r="Q17" s="266">
        <f>SUM(Q7+Q8+Q9+Q10+Q11+Q12+Q13+Q16)</f>
        <v>153380689</v>
      </c>
      <c r="R17" s="266">
        <v>160831912</v>
      </c>
      <c r="S17" s="173"/>
    </row>
    <row r="18" spans="1:19" x14ac:dyDescent="0.2">
      <c r="A18" s="270">
        <v>13</v>
      </c>
      <c r="B18" s="448" t="s">
        <v>35</v>
      </c>
      <c r="C18" s="448"/>
      <c r="D18" s="448"/>
      <c r="E18" s="448"/>
      <c r="F18" s="448"/>
      <c r="G18" s="448"/>
      <c r="H18" s="448"/>
      <c r="I18" s="271"/>
      <c r="J18" s="100"/>
      <c r="K18" s="100"/>
      <c r="L18" s="204">
        <f t="shared" si="0"/>
        <v>0</v>
      </c>
      <c r="M18" s="207"/>
      <c r="N18" s="207"/>
      <c r="O18" s="204"/>
      <c r="P18" s="207"/>
      <c r="Q18" s="207"/>
      <c r="R18" s="207"/>
      <c r="S18" s="173"/>
    </row>
    <row r="19" spans="1:19" x14ac:dyDescent="0.2">
      <c r="A19" s="272">
        <v>14</v>
      </c>
      <c r="B19" s="437" t="s">
        <v>36</v>
      </c>
      <c r="C19" s="438"/>
      <c r="D19" s="438"/>
      <c r="E19" s="438"/>
      <c r="F19" s="438"/>
      <c r="G19" s="438"/>
      <c r="H19" s="438"/>
      <c r="I19" s="293" t="s">
        <v>37</v>
      </c>
      <c r="J19" s="274"/>
      <c r="K19" s="274"/>
      <c r="L19" s="204">
        <f t="shared" si="0"/>
        <v>0</v>
      </c>
      <c r="M19" s="266"/>
      <c r="N19" s="266"/>
      <c r="O19" s="204"/>
      <c r="P19" s="266"/>
      <c r="Q19" s="266"/>
      <c r="R19" s="266"/>
      <c r="S19" s="173"/>
    </row>
    <row r="20" spans="1:19" x14ac:dyDescent="0.2">
      <c r="A20" s="275">
        <v>15</v>
      </c>
      <c r="B20" s="443" t="s">
        <v>173</v>
      </c>
      <c r="C20" s="444"/>
      <c r="D20" s="444"/>
      <c r="E20" s="444"/>
      <c r="F20" s="444"/>
      <c r="G20" s="444"/>
      <c r="H20" s="444"/>
      <c r="I20" s="295" t="s">
        <v>39</v>
      </c>
      <c r="J20" s="274"/>
      <c r="K20" s="274"/>
      <c r="L20" s="204">
        <f t="shared" si="0"/>
        <v>0</v>
      </c>
      <c r="M20" s="266"/>
      <c r="N20" s="266"/>
      <c r="O20" s="204"/>
      <c r="P20" s="266"/>
      <c r="Q20" s="266"/>
      <c r="R20" s="266"/>
      <c r="S20" s="173"/>
    </row>
    <row r="21" spans="1:19" x14ac:dyDescent="0.2">
      <c r="A21" s="272">
        <v>16</v>
      </c>
      <c r="B21" s="445" t="s">
        <v>40</v>
      </c>
      <c r="C21" s="446"/>
      <c r="D21" s="446"/>
      <c r="E21" s="446"/>
      <c r="F21" s="446"/>
      <c r="G21" s="446"/>
      <c r="H21" s="446"/>
      <c r="I21" s="293" t="s">
        <v>41</v>
      </c>
      <c r="J21" s="274"/>
      <c r="K21" s="274"/>
      <c r="L21" s="204">
        <f t="shared" si="0"/>
        <v>0</v>
      </c>
      <c r="M21" s="266"/>
      <c r="N21" s="266"/>
      <c r="O21" s="204"/>
      <c r="P21" s="266"/>
      <c r="Q21" s="266"/>
      <c r="R21" s="266"/>
      <c r="S21" s="173"/>
    </row>
    <row r="22" spans="1:19" x14ac:dyDescent="0.2">
      <c r="A22" s="272">
        <v>17</v>
      </c>
      <c r="B22" s="445" t="s">
        <v>42</v>
      </c>
      <c r="C22" s="446"/>
      <c r="D22" s="446"/>
      <c r="E22" s="446"/>
      <c r="F22" s="446"/>
      <c r="G22" s="446"/>
      <c r="H22" s="446"/>
      <c r="I22" s="293" t="s">
        <v>43</v>
      </c>
      <c r="J22" s="274"/>
      <c r="K22" s="274"/>
      <c r="L22" s="204">
        <f t="shared" si="0"/>
        <v>0</v>
      </c>
      <c r="M22" s="266"/>
      <c r="N22" s="266"/>
      <c r="O22" s="204"/>
      <c r="P22" s="266"/>
      <c r="Q22" s="266"/>
      <c r="R22" s="266"/>
      <c r="S22" s="173"/>
    </row>
    <row r="23" spans="1:19" x14ac:dyDescent="0.2">
      <c r="A23" s="272">
        <v>18</v>
      </c>
      <c r="B23" s="447" t="s">
        <v>44</v>
      </c>
      <c r="C23" s="447"/>
      <c r="D23" s="447"/>
      <c r="E23" s="447"/>
      <c r="F23" s="447"/>
      <c r="G23" s="447"/>
      <c r="H23" s="447"/>
      <c r="I23" s="277"/>
      <c r="J23" s="266">
        <f>SUM(J17+J22)</f>
        <v>92768457</v>
      </c>
      <c r="K23" s="266">
        <f>SUM(K17+K22)</f>
        <v>109257754</v>
      </c>
      <c r="L23" s="204">
        <f t="shared" si="0"/>
        <v>116708977</v>
      </c>
      <c r="M23" s="266">
        <f>SUM(M17+M22)</f>
        <v>36691926</v>
      </c>
      <c r="N23" s="266">
        <f>SUM(N17+N22)</f>
        <v>44122935</v>
      </c>
      <c r="O23" s="266">
        <f>SUM(O17+O22)</f>
        <v>44122935</v>
      </c>
      <c r="P23" s="266">
        <f>SUM(P17+P22)</f>
        <v>129460383</v>
      </c>
      <c r="Q23" s="266">
        <f>SUM(Q17+Q22)</f>
        <v>153380689</v>
      </c>
      <c r="R23" s="266">
        <f>SUM(R17)</f>
        <v>160831912</v>
      </c>
      <c r="S23" s="173"/>
    </row>
    <row r="24" spans="1:19" x14ac:dyDescent="0.2">
      <c r="A24" s="270">
        <v>19</v>
      </c>
      <c r="B24" s="448" t="s">
        <v>45</v>
      </c>
      <c r="C24" s="448"/>
      <c r="D24" s="448"/>
      <c r="E24" s="448"/>
      <c r="F24" s="448"/>
      <c r="G24" s="448"/>
      <c r="H24" s="448"/>
      <c r="I24" s="271"/>
      <c r="J24" s="100"/>
      <c r="K24" s="100"/>
      <c r="L24" s="204">
        <f t="shared" si="0"/>
        <v>0</v>
      </c>
      <c r="M24" s="207"/>
      <c r="N24" s="207"/>
      <c r="O24" s="204"/>
      <c r="P24" s="207"/>
      <c r="Q24" s="207"/>
      <c r="R24" s="207"/>
      <c r="S24" s="173"/>
    </row>
    <row r="25" spans="1:19" x14ac:dyDescent="0.2">
      <c r="A25" s="275">
        <v>20</v>
      </c>
      <c r="B25" s="435" t="s">
        <v>46</v>
      </c>
      <c r="C25" s="436"/>
      <c r="D25" s="436"/>
      <c r="E25" s="436"/>
      <c r="F25" s="436"/>
      <c r="G25" s="436"/>
      <c r="H25" s="436"/>
      <c r="I25" s="294" t="s">
        <v>47</v>
      </c>
      <c r="J25" s="269"/>
      <c r="K25" s="269"/>
      <c r="L25" s="204">
        <f t="shared" si="0"/>
        <v>0</v>
      </c>
      <c r="M25" s="269"/>
      <c r="N25" s="269"/>
      <c r="O25" s="204"/>
      <c r="P25" s="269"/>
      <c r="Q25" s="269"/>
      <c r="R25" s="269"/>
      <c r="S25" s="173"/>
    </row>
    <row r="26" spans="1:19" x14ac:dyDescent="0.2">
      <c r="A26" s="275">
        <v>21</v>
      </c>
      <c r="B26" s="449" t="s">
        <v>48</v>
      </c>
      <c r="C26" s="450"/>
      <c r="D26" s="450"/>
      <c r="E26" s="450"/>
      <c r="F26" s="450"/>
      <c r="G26" s="450"/>
      <c r="H26" s="450"/>
      <c r="I26" s="279" t="s">
        <v>49</v>
      </c>
      <c r="J26" s="269"/>
      <c r="K26" s="269"/>
      <c r="L26" s="204">
        <f t="shared" si="0"/>
        <v>0</v>
      </c>
      <c r="M26" s="269"/>
      <c r="N26" s="269"/>
      <c r="O26" s="204"/>
      <c r="P26" s="269"/>
      <c r="Q26" s="269"/>
      <c r="R26" s="269"/>
      <c r="S26" s="173"/>
    </row>
    <row r="27" spans="1:19" x14ac:dyDescent="0.2">
      <c r="A27" s="275">
        <v>22</v>
      </c>
      <c r="B27" s="435" t="s">
        <v>50</v>
      </c>
      <c r="C27" s="436"/>
      <c r="D27" s="436"/>
      <c r="E27" s="436"/>
      <c r="F27" s="436"/>
      <c r="G27" s="436"/>
      <c r="H27" s="436"/>
      <c r="I27" s="294" t="s">
        <v>51</v>
      </c>
      <c r="J27" s="269"/>
      <c r="K27" s="269"/>
      <c r="L27" s="204">
        <f t="shared" si="0"/>
        <v>0</v>
      </c>
      <c r="M27" s="269"/>
      <c r="N27" s="269"/>
      <c r="O27" s="204"/>
      <c r="P27" s="269"/>
      <c r="Q27" s="269"/>
      <c r="R27" s="269"/>
      <c r="S27" s="173"/>
    </row>
    <row r="28" spans="1:19" x14ac:dyDescent="0.2">
      <c r="A28" s="275">
        <v>23</v>
      </c>
      <c r="B28" s="449" t="s">
        <v>52</v>
      </c>
      <c r="C28" s="450"/>
      <c r="D28" s="450"/>
      <c r="E28" s="450"/>
      <c r="F28" s="450"/>
      <c r="G28" s="450"/>
      <c r="H28" s="450"/>
      <c r="I28" s="279" t="s">
        <v>53</v>
      </c>
      <c r="J28" s="269"/>
      <c r="K28" s="269"/>
      <c r="L28" s="204">
        <f t="shared" si="0"/>
        <v>0</v>
      </c>
      <c r="M28" s="269"/>
      <c r="N28" s="269"/>
      <c r="O28" s="204"/>
      <c r="P28" s="269"/>
      <c r="Q28" s="269"/>
      <c r="R28" s="269"/>
      <c r="S28" s="173"/>
    </row>
    <row r="29" spans="1:19" x14ac:dyDescent="0.2">
      <c r="A29" s="275">
        <v>24</v>
      </c>
      <c r="B29" s="449" t="s">
        <v>54</v>
      </c>
      <c r="C29" s="450"/>
      <c r="D29" s="450"/>
      <c r="E29" s="450"/>
      <c r="F29" s="450"/>
      <c r="G29" s="450"/>
      <c r="H29" s="450"/>
      <c r="I29" s="279" t="s">
        <v>55</v>
      </c>
      <c r="J29" s="269"/>
      <c r="K29" s="269"/>
      <c r="L29" s="204">
        <f t="shared" si="0"/>
        <v>0</v>
      </c>
      <c r="M29" s="269"/>
      <c r="N29" s="269"/>
      <c r="O29" s="204"/>
      <c r="P29" s="269"/>
      <c r="Q29" s="269"/>
      <c r="R29" s="269"/>
      <c r="S29" s="173"/>
    </row>
    <row r="30" spans="1:19" x14ac:dyDescent="0.2">
      <c r="A30" s="275">
        <v>25</v>
      </c>
      <c r="B30" s="435" t="s">
        <v>56</v>
      </c>
      <c r="C30" s="436"/>
      <c r="D30" s="436"/>
      <c r="E30" s="436"/>
      <c r="F30" s="436"/>
      <c r="G30" s="436"/>
      <c r="H30" s="436"/>
      <c r="I30" s="294" t="s">
        <v>57</v>
      </c>
      <c r="J30" s="269"/>
      <c r="K30" s="269"/>
      <c r="L30" s="204">
        <f t="shared" si="0"/>
        <v>0</v>
      </c>
      <c r="M30" s="269"/>
      <c r="N30" s="269"/>
      <c r="O30" s="204"/>
      <c r="P30" s="269"/>
      <c r="Q30" s="269"/>
      <c r="R30" s="269"/>
      <c r="S30" s="173"/>
    </row>
    <row r="31" spans="1:19" x14ac:dyDescent="0.2">
      <c r="A31" s="272">
        <v>26</v>
      </c>
      <c r="B31" s="435" t="s">
        <v>58</v>
      </c>
      <c r="C31" s="436"/>
      <c r="D31" s="436"/>
      <c r="E31" s="436"/>
      <c r="F31" s="436"/>
      <c r="G31" s="436"/>
      <c r="H31" s="436"/>
      <c r="I31" s="294" t="s">
        <v>59</v>
      </c>
      <c r="J31" s="269"/>
      <c r="K31" s="269"/>
      <c r="L31" s="204">
        <f t="shared" si="0"/>
        <v>0</v>
      </c>
      <c r="M31" s="269"/>
      <c r="N31" s="269"/>
      <c r="O31" s="204"/>
      <c r="P31" s="269"/>
      <c r="Q31" s="269"/>
      <c r="R31" s="269"/>
      <c r="S31" s="173"/>
    </row>
    <row r="32" spans="1:19" x14ac:dyDescent="0.2">
      <c r="A32" s="275">
        <v>27</v>
      </c>
      <c r="B32" s="437" t="s">
        <v>60</v>
      </c>
      <c r="C32" s="438"/>
      <c r="D32" s="438"/>
      <c r="E32" s="438"/>
      <c r="F32" s="438"/>
      <c r="G32" s="438"/>
      <c r="H32" s="438"/>
      <c r="I32" s="294" t="s">
        <v>61</v>
      </c>
      <c r="J32" s="266">
        <v>3250000</v>
      </c>
      <c r="K32" s="266">
        <v>3250000</v>
      </c>
      <c r="L32" s="204">
        <f t="shared" si="0"/>
        <v>3250000</v>
      </c>
      <c r="M32" s="266"/>
      <c r="N32" s="266"/>
      <c r="O32" s="204"/>
      <c r="P32" s="266">
        <v>3250000</v>
      </c>
      <c r="Q32" s="266">
        <v>3250000</v>
      </c>
      <c r="R32" s="266">
        <v>3250000</v>
      </c>
      <c r="S32" s="173"/>
    </row>
    <row r="33" spans="1:19" x14ac:dyDescent="0.2">
      <c r="A33" s="275">
        <v>28</v>
      </c>
      <c r="B33" s="435" t="s">
        <v>62</v>
      </c>
      <c r="C33" s="436"/>
      <c r="D33" s="436"/>
      <c r="E33" s="436"/>
      <c r="F33" s="436"/>
      <c r="G33" s="436"/>
      <c r="H33" s="436"/>
      <c r="I33" s="294" t="s">
        <v>63</v>
      </c>
      <c r="J33" s="269"/>
      <c r="K33" s="269"/>
      <c r="L33" s="204">
        <f t="shared" si="0"/>
        <v>0</v>
      </c>
      <c r="M33" s="269"/>
      <c r="N33" s="269"/>
      <c r="O33" s="204"/>
      <c r="P33" s="269"/>
      <c r="Q33" s="269"/>
      <c r="R33" s="269"/>
      <c r="S33" s="173"/>
    </row>
    <row r="34" spans="1:19" x14ac:dyDescent="0.2">
      <c r="A34" s="275">
        <v>29</v>
      </c>
      <c r="B34" s="439" t="s">
        <v>64</v>
      </c>
      <c r="C34" s="440"/>
      <c r="D34" s="440"/>
      <c r="E34" s="440"/>
      <c r="F34" s="440"/>
      <c r="G34" s="440"/>
      <c r="H34" s="440"/>
      <c r="I34" s="279" t="s">
        <v>65</v>
      </c>
      <c r="J34" s="269"/>
      <c r="K34" s="269"/>
      <c r="L34" s="204">
        <f t="shared" si="0"/>
        <v>0</v>
      </c>
      <c r="M34" s="269"/>
      <c r="N34" s="269"/>
      <c r="O34" s="204"/>
      <c r="P34" s="269"/>
      <c r="Q34" s="269"/>
      <c r="R34" s="269"/>
      <c r="S34" s="173"/>
    </row>
    <row r="35" spans="1:19" x14ac:dyDescent="0.2">
      <c r="A35" s="275">
        <v>30</v>
      </c>
      <c r="B35" s="435" t="s">
        <v>66</v>
      </c>
      <c r="C35" s="436"/>
      <c r="D35" s="436"/>
      <c r="E35" s="436"/>
      <c r="F35" s="436"/>
      <c r="G35" s="436"/>
      <c r="H35" s="436"/>
      <c r="I35" s="294" t="s">
        <v>67</v>
      </c>
      <c r="J35" s="269"/>
      <c r="K35" s="269"/>
      <c r="L35" s="204">
        <f t="shared" si="0"/>
        <v>0</v>
      </c>
      <c r="M35" s="269"/>
      <c r="N35" s="269"/>
      <c r="O35" s="204"/>
      <c r="P35" s="269"/>
      <c r="Q35" s="269"/>
      <c r="R35" s="269"/>
      <c r="S35" s="173"/>
    </row>
    <row r="36" spans="1:19" x14ac:dyDescent="0.2">
      <c r="A36" s="272">
        <v>31</v>
      </c>
      <c r="B36" s="439" t="s">
        <v>68</v>
      </c>
      <c r="C36" s="440"/>
      <c r="D36" s="440"/>
      <c r="E36" s="440"/>
      <c r="F36" s="440"/>
      <c r="G36" s="440"/>
      <c r="H36" s="440"/>
      <c r="I36" s="279" t="s">
        <v>69</v>
      </c>
      <c r="J36" s="269"/>
      <c r="K36" s="269"/>
      <c r="L36" s="204">
        <f t="shared" si="0"/>
        <v>0</v>
      </c>
      <c r="M36" s="269"/>
      <c r="N36" s="269"/>
      <c r="O36" s="204"/>
      <c r="P36" s="269"/>
      <c r="Q36" s="269"/>
      <c r="R36" s="269"/>
      <c r="S36" s="173"/>
    </row>
    <row r="37" spans="1:19" x14ac:dyDescent="0.2">
      <c r="A37" s="272">
        <v>32</v>
      </c>
      <c r="B37" s="435" t="s">
        <v>70</v>
      </c>
      <c r="C37" s="436"/>
      <c r="D37" s="436"/>
      <c r="E37" s="436"/>
      <c r="F37" s="436"/>
      <c r="G37" s="436"/>
      <c r="H37" s="436"/>
      <c r="I37" s="294" t="s">
        <v>71</v>
      </c>
      <c r="J37" s="269"/>
      <c r="K37" s="269"/>
      <c r="L37" s="204">
        <f t="shared" si="0"/>
        <v>0</v>
      </c>
      <c r="M37" s="269"/>
      <c r="N37" s="269"/>
      <c r="O37" s="204"/>
      <c r="P37" s="269"/>
      <c r="Q37" s="269"/>
      <c r="R37" s="269"/>
      <c r="S37" s="173"/>
    </row>
    <row r="38" spans="1:19" x14ac:dyDescent="0.2">
      <c r="A38" s="272">
        <v>33</v>
      </c>
      <c r="B38" s="437" t="s">
        <v>72</v>
      </c>
      <c r="C38" s="438"/>
      <c r="D38" s="438"/>
      <c r="E38" s="438"/>
      <c r="F38" s="438"/>
      <c r="G38" s="438"/>
      <c r="H38" s="438"/>
      <c r="I38" s="294" t="s">
        <v>73</v>
      </c>
      <c r="J38" s="266">
        <f>SUM(J27+J30+J31+J32+J33+J35+L39)</f>
        <v>3250000</v>
      </c>
      <c r="K38" s="266">
        <f>SUM(K27+K30+K31+K32+K33+K35+M39)</f>
        <v>3250000</v>
      </c>
      <c r="L38" s="204">
        <f t="shared" si="0"/>
        <v>3250000</v>
      </c>
      <c r="M38" s="266">
        <f>SUM(M27+M30+M31+M32+M33+M35+O39)</f>
        <v>0</v>
      </c>
      <c r="N38" s="266">
        <f>SUM(N27+N30+N31+N32+N33+N35+P39)</f>
        <v>0</v>
      </c>
      <c r="O38" s="204"/>
      <c r="P38" s="266">
        <f>SUM(P27+P30+P31+P32+P33+P35+S39)</f>
        <v>3250000</v>
      </c>
      <c r="Q38" s="266">
        <f>SUM(Q27+Q30+Q31+Q32+Q33+Q35+T39)</f>
        <v>3250000</v>
      </c>
      <c r="R38" s="266">
        <v>3250000</v>
      </c>
      <c r="S38" s="173"/>
    </row>
    <row r="39" spans="1:19" x14ac:dyDescent="0.2">
      <c r="A39" s="272">
        <v>34</v>
      </c>
      <c r="B39" s="441" t="s">
        <v>74</v>
      </c>
      <c r="C39" s="442"/>
      <c r="D39" s="442"/>
      <c r="E39" s="442"/>
      <c r="F39" s="442"/>
      <c r="G39" s="442"/>
      <c r="H39" s="442"/>
      <c r="I39" s="280"/>
      <c r="J39" s="110"/>
      <c r="K39" s="110"/>
      <c r="L39" s="204">
        <f t="shared" si="0"/>
        <v>0</v>
      </c>
      <c r="M39" s="208"/>
      <c r="N39" s="208"/>
      <c r="O39" s="204"/>
      <c r="P39" s="208"/>
      <c r="Q39" s="208"/>
      <c r="R39" s="208"/>
      <c r="S39" s="173"/>
    </row>
    <row r="40" spans="1:19" x14ac:dyDescent="0.2">
      <c r="A40" s="275">
        <v>35</v>
      </c>
      <c r="B40" s="433" t="s">
        <v>75</v>
      </c>
      <c r="C40" s="434"/>
      <c r="D40" s="434"/>
      <c r="E40" s="434"/>
      <c r="F40" s="434"/>
      <c r="G40" s="434"/>
      <c r="H40" s="434"/>
      <c r="I40" s="296" t="s">
        <v>76</v>
      </c>
      <c r="J40" s="282"/>
      <c r="K40" s="282"/>
      <c r="L40" s="204">
        <f t="shared" si="0"/>
        <v>0</v>
      </c>
      <c r="M40" s="283"/>
      <c r="N40" s="283"/>
      <c r="O40" s="204"/>
      <c r="P40" s="283"/>
      <c r="Q40" s="283"/>
      <c r="R40" s="283"/>
      <c r="S40" s="173"/>
    </row>
    <row r="41" spans="1:19" x14ac:dyDescent="0.2">
      <c r="A41" s="272">
        <v>36</v>
      </c>
      <c r="B41" s="420" t="s">
        <v>77</v>
      </c>
      <c r="C41" s="421"/>
      <c r="D41" s="421"/>
      <c r="E41" s="421"/>
      <c r="F41" s="421"/>
      <c r="G41" s="421"/>
      <c r="H41" s="421"/>
      <c r="I41" s="296" t="s">
        <v>78</v>
      </c>
      <c r="J41" s="282"/>
      <c r="K41" s="282"/>
      <c r="L41" s="204">
        <f t="shared" si="0"/>
        <v>0</v>
      </c>
      <c r="M41" s="283"/>
      <c r="N41" s="283"/>
      <c r="O41" s="204"/>
      <c r="P41" s="283"/>
      <c r="Q41" s="283"/>
      <c r="R41" s="283"/>
      <c r="S41" s="173"/>
    </row>
    <row r="42" spans="1:19" x14ac:dyDescent="0.2">
      <c r="A42" s="275">
        <v>37</v>
      </c>
      <c r="B42" s="433" t="s">
        <v>79</v>
      </c>
      <c r="C42" s="434"/>
      <c r="D42" s="434"/>
      <c r="E42" s="434"/>
      <c r="F42" s="434"/>
      <c r="G42" s="434"/>
      <c r="H42" s="434"/>
      <c r="I42" s="296" t="s">
        <v>80</v>
      </c>
      <c r="J42" s="282"/>
      <c r="K42" s="282"/>
      <c r="L42" s="204">
        <f t="shared" si="0"/>
        <v>0</v>
      </c>
      <c r="M42" s="283"/>
      <c r="N42" s="283"/>
      <c r="O42" s="204"/>
      <c r="P42" s="283"/>
      <c r="Q42" s="283"/>
      <c r="R42" s="283"/>
      <c r="S42" s="173"/>
    </row>
    <row r="43" spans="1:19" x14ac:dyDescent="0.2">
      <c r="A43" s="272">
        <v>38</v>
      </c>
      <c r="B43" s="422" t="s">
        <v>81</v>
      </c>
      <c r="C43" s="423"/>
      <c r="D43" s="423"/>
      <c r="E43" s="423"/>
      <c r="F43" s="423"/>
      <c r="G43" s="423"/>
      <c r="H43" s="423"/>
      <c r="I43" s="297" t="s">
        <v>82</v>
      </c>
      <c r="J43" s="282"/>
      <c r="K43" s="282"/>
      <c r="L43" s="204">
        <f t="shared" si="0"/>
        <v>0</v>
      </c>
      <c r="M43" s="283"/>
      <c r="N43" s="283"/>
      <c r="O43" s="204"/>
      <c r="P43" s="283"/>
      <c r="Q43" s="283"/>
      <c r="R43" s="283"/>
      <c r="S43" s="173"/>
    </row>
    <row r="44" spans="1:19" x14ac:dyDescent="0.2">
      <c r="A44" s="272">
        <v>39</v>
      </c>
      <c r="B44" s="424" t="s">
        <v>83</v>
      </c>
      <c r="C44" s="425"/>
      <c r="D44" s="425"/>
      <c r="E44" s="425"/>
      <c r="F44" s="425"/>
      <c r="G44" s="425"/>
      <c r="H44" s="425"/>
      <c r="I44" s="297" t="s">
        <v>84</v>
      </c>
      <c r="J44" s="282"/>
      <c r="K44" s="282"/>
      <c r="L44" s="204">
        <f t="shared" si="0"/>
        <v>0</v>
      </c>
      <c r="M44" s="283"/>
      <c r="N44" s="283"/>
      <c r="O44" s="204"/>
      <c r="P44" s="283"/>
      <c r="Q44" s="283"/>
      <c r="R44" s="283"/>
      <c r="S44" s="173"/>
    </row>
    <row r="45" spans="1:19" ht="15.75" customHeight="1" x14ac:dyDescent="0.2">
      <c r="A45" s="285">
        <v>40</v>
      </c>
      <c r="B45" s="429" t="s">
        <v>85</v>
      </c>
      <c r="C45" s="430"/>
      <c r="D45" s="430"/>
      <c r="E45" s="430"/>
      <c r="F45" s="430"/>
      <c r="G45" s="430"/>
      <c r="H45" s="430"/>
      <c r="I45" s="296" t="s">
        <v>86</v>
      </c>
      <c r="J45" s="282"/>
      <c r="K45" s="282"/>
      <c r="L45" s="204">
        <f t="shared" si="0"/>
        <v>0</v>
      </c>
      <c r="M45" s="283"/>
      <c r="N45" s="283"/>
      <c r="O45" s="204"/>
      <c r="P45" s="283"/>
      <c r="Q45" s="283"/>
      <c r="R45" s="283"/>
      <c r="S45" s="173"/>
    </row>
    <row r="46" spans="1:19" x14ac:dyDescent="0.2">
      <c r="A46" s="286">
        <v>41</v>
      </c>
      <c r="B46" s="429" t="s">
        <v>87</v>
      </c>
      <c r="C46" s="430"/>
      <c r="D46" s="430"/>
      <c r="E46" s="430"/>
      <c r="F46" s="430"/>
      <c r="G46" s="430"/>
      <c r="H46" s="430"/>
      <c r="I46" s="296" t="s">
        <v>88</v>
      </c>
      <c r="J46" s="282"/>
      <c r="K46" s="282"/>
      <c r="L46" s="204">
        <f t="shared" si="0"/>
        <v>0</v>
      </c>
      <c r="M46" s="283"/>
      <c r="N46" s="283"/>
      <c r="O46" s="204"/>
      <c r="P46" s="283"/>
      <c r="Q46" s="283"/>
      <c r="R46" s="283"/>
      <c r="S46" s="173"/>
    </row>
    <row r="47" spans="1:19" x14ac:dyDescent="0.2">
      <c r="A47" s="286">
        <v>42</v>
      </c>
      <c r="B47" s="431" t="s">
        <v>89</v>
      </c>
      <c r="C47" s="432"/>
      <c r="D47" s="432"/>
      <c r="E47" s="432"/>
      <c r="F47" s="432"/>
      <c r="G47" s="432"/>
      <c r="H47" s="432"/>
      <c r="I47" s="297" t="s">
        <v>90</v>
      </c>
      <c r="J47" s="282"/>
      <c r="K47" s="282"/>
      <c r="L47" s="204">
        <f t="shared" si="0"/>
        <v>0</v>
      </c>
      <c r="M47" s="283">
        <v>223639</v>
      </c>
      <c r="N47" s="283">
        <v>0</v>
      </c>
      <c r="O47" s="204"/>
      <c r="P47" s="283">
        <v>223639</v>
      </c>
      <c r="Q47" s="283">
        <v>0</v>
      </c>
      <c r="R47" s="283"/>
      <c r="S47" s="173"/>
    </row>
    <row r="48" spans="1:19" x14ac:dyDescent="0.2">
      <c r="A48" s="286">
        <v>43</v>
      </c>
      <c r="B48" s="433" t="s">
        <v>91</v>
      </c>
      <c r="C48" s="434"/>
      <c r="D48" s="434"/>
      <c r="E48" s="434"/>
      <c r="F48" s="434"/>
      <c r="G48" s="434"/>
      <c r="H48" s="434"/>
      <c r="I48" s="296" t="s">
        <v>92</v>
      </c>
      <c r="J48" s="116">
        <v>89518457</v>
      </c>
      <c r="K48" s="116">
        <v>106007754</v>
      </c>
      <c r="L48" s="204">
        <f t="shared" si="0"/>
        <v>113458977</v>
      </c>
      <c r="M48" s="209">
        <v>36468287</v>
      </c>
      <c r="N48" s="209">
        <v>44122935</v>
      </c>
      <c r="O48" s="209">
        <v>44122935</v>
      </c>
      <c r="P48" s="209">
        <v>125986744</v>
      </c>
      <c r="Q48" s="209">
        <v>150130689</v>
      </c>
      <c r="R48" s="209">
        <v>157581912</v>
      </c>
      <c r="S48" s="173"/>
    </row>
    <row r="49" spans="1:20" x14ac:dyDescent="0.2">
      <c r="A49" s="287">
        <v>44</v>
      </c>
      <c r="B49" s="420" t="s">
        <v>93</v>
      </c>
      <c r="C49" s="421"/>
      <c r="D49" s="421"/>
      <c r="E49" s="421"/>
      <c r="F49" s="421"/>
      <c r="G49" s="421"/>
      <c r="H49" s="421"/>
      <c r="I49" s="296" t="s">
        <v>94</v>
      </c>
      <c r="J49" s="288"/>
      <c r="K49" s="288"/>
      <c r="L49" s="204">
        <f t="shared" si="0"/>
        <v>0</v>
      </c>
      <c r="M49" s="289"/>
      <c r="N49" s="289"/>
      <c r="O49" s="204"/>
      <c r="P49" s="289"/>
      <c r="Q49" s="289"/>
      <c r="R49" s="289"/>
      <c r="S49" s="173"/>
    </row>
    <row r="50" spans="1:20" x14ac:dyDescent="0.2">
      <c r="A50" s="287">
        <v>45</v>
      </c>
      <c r="B50" s="422" t="s">
        <v>95</v>
      </c>
      <c r="C50" s="423"/>
      <c r="D50" s="423"/>
      <c r="E50" s="423"/>
      <c r="F50" s="423"/>
      <c r="G50" s="423"/>
      <c r="H50" s="423"/>
      <c r="I50" s="297" t="s">
        <v>96</v>
      </c>
      <c r="J50" s="290">
        <f>SUM(J48:J49)</f>
        <v>89518457</v>
      </c>
      <c r="K50" s="290">
        <f>SUM(K48:K49)</f>
        <v>106007754</v>
      </c>
      <c r="L50" s="204">
        <f t="shared" si="0"/>
        <v>113458977</v>
      </c>
      <c r="M50" s="289">
        <f>SUM(M48:M49)</f>
        <v>36468287</v>
      </c>
      <c r="N50" s="289">
        <f>SUM(N48:N49)</f>
        <v>44122935</v>
      </c>
      <c r="O50" s="289">
        <f>SUM(O48:O49)</f>
        <v>44122935</v>
      </c>
      <c r="P50" s="289">
        <f>SUM(P48:P49)</f>
        <v>125986744</v>
      </c>
      <c r="Q50" s="289">
        <f>SUM(Q48:Q49)</f>
        <v>150130689</v>
      </c>
      <c r="R50" s="289">
        <v>157581912</v>
      </c>
      <c r="S50" s="173"/>
    </row>
    <row r="51" spans="1:20" x14ac:dyDescent="0.2">
      <c r="A51" s="286">
        <v>46</v>
      </c>
      <c r="B51" s="424" t="s">
        <v>97</v>
      </c>
      <c r="C51" s="425"/>
      <c r="D51" s="425"/>
      <c r="E51" s="425"/>
      <c r="F51" s="425"/>
      <c r="G51" s="425"/>
      <c r="H51" s="425"/>
      <c r="I51" s="297" t="s">
        <v>98</v>
      </c>
      <c r="J51" s="290">
        <f>SUM(J43+J47+J50)</f>
        <v>89518457</v>
      </c>
      <c r="K51" s="290">
        <f>SUM(K43+K47+K50)</f>
        <v>106007754</v>
      </c>
      <c r="L51" s="204">
        <f t="shared" si="0"/>
        <v>113458977</v>
      </c>
      <c r="M51" s="289">
        <f>SUM(M43+M47+M50)</f>
        <v>36691926</v>
      </c>
      <c r="N51" s="289">
        <f>SUM(N43+N47+N50)</f>
        <v>44122935</v>
      </c>
      <c r="O51" s="289">
        <f>SUM(O43+O47+O50)</f>
        <v>44122935</v>
      </c>
      <c r="P51" s="289">
        <f>SUM(P43+P47+P50)</f>
        <v>126210383</v>
      </c>
      <c r="Q51" s="289">
        <f>SUM(Q43+Q47+Q50)</f>
        <v>150130689</v>
      </c>
      <c r="R51" s="289">
        <v>157581912</v>
      </c>
      <c r="S51" s="173"/>
    </row>
    <row r="52" spans="1:20" x14ac:dyDescent="0.2">
      <c r="A52" s="286">
        <v>47</v>
      </c>
      <c r="B52" s="426" t="s">
        <v>99</v>
      </c>
      <c r="C52" s="427"/>
      <c r="D52" s="427"/>
      <c r="E52" s="427"/>
      <c r="F52" s="427"/>
      <c r="G52" s="427"/>
      <c r="H52" s="428"/>
      <c r="I52" s="120"/>
      <c r="J52" s="121">
        <v>92768457</v>
      </c>
      <c r="K52" s="121">
        <v>109257754</v>
      </c>
      <c r="L52" s="204">
        <f t="shared" si="0"/>
        <v>116708977</v>
      </c>
      <c r="M52" s="121">
        <v>36691926</v>
      </c>
      <c r="N52" s="121">
        <v>44122935</v>
      </c>
      <c r="O52" s="121">
        <v>44122935</v>
      </c>
      <c r="P52" s="121">
        <v>129460383</v>
      </c>
      <c r="Q52" s="121">
        <v>153380689</v>
      </c>
      <c r="R52" s="121">
        <v>160831912</v>
      </c>
      <c r="S52" s="173"/>
      <c r="T52" s="203"/>
    </row>
    <row r="53" spans="1:20" x14ac:dyDescent="0.2">
      <c r="K53" s="203"/>
      <c r="L53" s="203"/>
    </row>
  </sheetData>
  <mergeCells count="52">
    <mergeCell ref="B6:H6"/>
    <mergeCell ref="A1:J1"/>
    <mergeCell ref="A2:J2"/>
    <mergeCell ref="H3:J3"/>
    <mergeCell ref="B4:H4"/>
    <mergeCell ref="A5:J5"/>
    <mergeCell ref="B18:H18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30:H30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42:H42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9:H49"/>
    <mergeCell ref="B50:H50"/>
    <mergeCell ref="B51:H51"/>
    <mergeCell ref="B52:H52"/>
    <mergeCell ref="B43:H43"/>
    <mergeCell ref="B44:H44"/>
    <mergeCell ref="B45:H45"/>
    <mergeCell ref="B46:H46"/>
    <mergeCell ref="B47:H47"/>
    <mergeCell ref="B48:H48"/>
  </mergeCells>
  <pageMargins left="0.25" right="0.25" top="0.75" bottom="0.75" header="0.3" footer="0.3"/>
  <pageSetup paperSize="8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A2CC9-4E4D-4FC2-B2E4-4C4DCBAEDE87}">
  <dimension ref="A1:L52"/>
  <sheetViews>
    <sheetView workbookViewId="0">
      <selection activeCell="S18" sqref="S18"/>
    </sheetView>
  </sheetViews>
  <sheetFormatPr defaultRowHeight="12" x14ac:dyDescent="0.2"/>
  <cols>
    <col min="1" max="1" width="4.85546875" style="85" customWidth="1"/>
    <col min="2" max="6" width="9.140625" style="85"/>
    <col min="7" max="7" width="5.7109375" style="85" customWidth="1"/>
    <col min="8" max="8" width="0.140625" style="85" customWidth="1"/>
    <col min="9" max="9" width="6.5703125" style="85" customWidth="1"/>
    <col min="10" max="10" width="12.85546875" style="85" customWidth="1"/>
    <col min="11" max="11" width="12.7109375" style="85" customWidth="1"/>
    <col min="12" max="16384" width="9.140625" style="85"/>
  </cols>
  <sheetData>
    <row r="1" spans="1:12" x14ac:dyDescent="0.2">
      <c r="A1" s="457" t="s">
        <v>334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2" ht="15" x14ac:dyDescent="0.25">
      <c r="A2" s="458" t="s">
        <v>325</v>
      </c>
      <c r="B2" s="458"/>
      <c r="C2" s="458"/>
      <c r="D2" s="458"/>
      <c r="E2" s="458"/>
      <c r="F2" s="458"/>
      <c r="G2" s="458"/>
      <c r="H2" s="458"/>
      <c r="I2" s="458"/>
      <c r="J2" s="458"/>
    </row>
    <row r="3" spans="1:12" x14ac:dyDescent="0.2">
      <c r="A3" s="86"/>
      <c r="B3" s="86"/>
      <c r="C3" s="86"/>
      <c r="D3" s="86"/>
      <c r="E3" s="86"/>
      <c r="F3" s="86"/>
      <c r="G3" s="86"/>
      <c r="H3" s="459" t="s">
        <v>0</v>
      </c>
      <c r="I3" s="459"/>
      <c r="J3" s="459"/>
    </row>
    <row r="4" spans="1:12" x14ac:dyDescent="0.2">
      <c r="A4" s="87"/>
      <c r="B4" s="426" t="s">
        <v>1</v>
      </c>
      <c r="C4" s="427"/>
      <c r="D4" s="427"/>
      <c r="E4" s="427"/>
      <c r="F4" s="427"/>
      <c r="G4" s="427"/>
      <c r="H4" s="428"/>
      <c r="I4" s="88" t="s">
        <v>2</v>
      </c>
      <c r="J4" s="88" t="s">
        <v>3</v>
      </c>
      <c r="K4" s="173"/>
      <c r="L4" s="173"/>
    </row>
    <row r="5" spans="1:12" x14ac:dyDescent="0.2">
      <c r="A5" s="460" t="s">
        <v>6</v>
      </c>
      <c r="B5" s="461"/>
      <c r="C5" s="461"/>
      <c r="D5" s="461"/>
      <c r="E5" s="461"/>
      <c r="F5" s="461"/>
      <c r="G5" s="461"/>
      <c r="H5" s="461"/>
      <c r="I5" s="461"/>
      <c r="J5" s="461"/>
      <c r="K5" s="173"/>
      <c r="L5" s="173"/>
    </row>
    <row r="6" spans="1:12" ht="21.75" customHeight="1" x14ac:dyDescent="0.2">
      <c r="A6" s="262">
        <v>1</v>
      </c>
      <c r="B6" s="455" t="s">
        <v>10</v>
      </c>
      <c r="C6" s="456"/>
      <c r="D6" s="456"/>
      <c r="E6" s="456"/>
      <c r="F6" s="456"/>
      <c r="G6" s="456"/>
      <c r="H6" s="456"/>
      <c r="I6" s="263" t="s">
        <v>11</v>
      </c>
      <c r="J6" s="91" t="s">
        <v>12</v>
      </c>
      <c r="K6" s="174" t="s">
        <v>289</v>
      </c>
      <c r="L6" s="174" t="s">
        <v>290</v>
      </c>
    </row>
    <row r="7" spans="1:12" x14ac:dyDescent="0.2">
      <c r="A7" s="264">
        <v>2</v>
      </c>
      <c r="B7" s="451" t="s">
        <v>13</v>
      </c>
      <c r="C7" s="452"/>
      <c r="D7" s="452"/>
      <c r="E7" s="452"/>
      <c r="F7" s="452"/>
      <c r="G7" s="452"/>
      <c r="H7" s="452"/>
      <c r="I7" s="265" t="s">
        <v>14</v>
      </c>
      <c r="J7" s="266">
        <v>6099354</v>
      </c>
      <c r="K7" s="266">
        <v>6099354</v>
      </c>
      <c r="L7" s="173"/>
    </row>
    <row r="8" spans="1:12" ht="24" customHeight="1" x14ac:dyDescent="0.2">
      <c r="A8" s="264">
        <v>3</v>
      </c>
      <c r="B8" s="435" t="s">
        <v>15</v>
      </c>
      <c r="C8" s="436"/>
      <c r="D8" s="436"/>
      <c r="E8" s="436"/>
      <c r="F8" s="436"/>
      <c r="G8" s="436"/>
      <c r="H8" s="436"/>
      <c r="I8" s="265" t="s">
        <v>16</v>
      </c>
      <c r="J8" s="266">
        <v>1096136</v>
      </c>
      <c r="K8" s="266">
        <v>1096136</v>
      </c>
      <c r="L8" s="173"/>
    </row>
    <row r="9" spans="1:12" x14ac:dyDescent="0.2">
      <c r="A9" s="264">
        <v>4</v>
      </c>
      <c r="B9" s="435" t="s">
        <v>17</v>
      </c>
      <c r="C9" s="436"/>
      <c r="D9" s="436"/>
      <c r="E9" s="436"/>
      <c r="F9" s="436"/>
      <c r="G9" s="436"/>
      <c r="H9" s="436"/>
      <c r="I9" s="265" t="s">
        <v>18</v>
      </c>
      <c r="J9" s="266">
        <v>255733</v>
      </c>
      <c r="K9" s="266">
        <v>255733</v>
      </c>
      <c r="L9" s="173"/>
    </row>
    <row r="10" spans="1:12" x14ac:dyDescent="0.2">
      <c r="A10" s="264">
        <v>5</v>
      </c>
      <c r="B10" s="437" t="s">
        <v>19</v>
      </c>
      <c r="C10" s="438"/>
      <c r="D10" s="438"/>
      <c r="E10" s="438"/>
      <c r="F10" s="438"/>
      <c r="G10" s="438"/>
      <c r="H10" s="438"/>
      <c r="I10" s="265" t="s">
        <v>20</v>
      </c>
      <c r="J10" s="266"/>
      <c r="K10" s="266"/>
      <c r="L10" s="173"/>
    </row>
    <row r="11" spans="1:12" x14ac:dyDescent="0.2">
      <c r="A11" s="264">
        <v>6</v>
      </c>
      <c r="B11" s="437" t="s">
        <v>21</v>
      </c>
      <c r="C11" s="438"/>
      <c r="D11" s="438"/>
      <c r="E11" s="438"/>
      <c r="F11" s="438"/>
      <c r="G11" s="438"/>
      <c r="H11" s="438"/>
      <c r="I11" s="265" t="s">
        <v>22</v>
      </c>
      <c r="J11" s="266"/>
      <c r="K11" s="266"/>
      <c r="L11" s="173"/>
    </row>
    <row r="12" spans="1:12" x14ac:dyDescent="0.2">
      <c r="A12" s="264">
        <v>7</v>
      </c>
      <c r="B12" s="453" t="s">
        <v>23</v>
      </c>
      <c r="C12" s="454"/>
      <c r="D12" s="454"/>
      <c r="E12" s="454"/>
      <c r="F12" s="454"/>
      <c r="G12" s="454"/>
      <c r="H12" s="454"/>
      <c r="I12" s="265" t="s">
        <v>24</v>
      </c>
      <c r="J12" s="266"/>
      <c r="K12" s="266"/>
      <c r="L12" s="173"/>
    </row>
    <row r="13" spans="1:12" x14ac:dyDescent="0.2">
      <c r="A13" s="264">
        <v>8</v>
      </c>
      <c r="B13" s="437" t="s">
        <v>25</v>
      </c>
      <c r="C13" s="438"/>
      <c r="D13" s="438"/>
      <c r="E13" s="438"/>
      <c r="F13" s="438"/>
      <c r="G13" s="438"/>
      <c r="H13" s="438"/>
      <c r="I13" s="265" t="s">
        <v>26</v>
      </c>
      <c r="J13" s="266"/>
      <c r="K13" s="266"/>
      <c r="L13" s="173"/>
    </row>
    <row r="14" spans="1:12" x14ac:dyDescent="0.2">
      <c r="A14" s="267">
        <v>9</v>
      </c>
      <c r="B14" s="439" t="s">
        <v>27</v>
      </c>
      <c r="C14" s="440"/>
      <c r="D14" s="440"/>
      <c r="E14" s="440"/>
      <c r="F14" s="440"/>
      <c r="G14" s="440"/>
      <c r="H14" s="440"/>
      <c r="I14" s="268" t="s">
        <v>28</v>
      </c>
      <c r="J14" s="269"/>
      <c r="K14" s="269"/>
      <c r="L14" s="173"/>
    </row>
    <row r="15" spans="1:12" x14ac:dyDescent="0.2">
      <c r="A15" s="267">
        <v>10</v>
      </c>
      <c r="B15" s="439" t="s">
        <v>29</v>
      </c>
      <c r="C15" s="440"/>
      <c r="D15" s="440"/>
      <c r="E15" s="440"/>
      <c r="F15" s="440"/>
      <c r="G15" s="440"/>
      <c r="H15" s="440"/>
      <c r="I15" s="268" t="s">
        <v>30</v>
      </c>
      <c r="J15" s="269"/>
      <c r="K15" s="269"/>
      <c r="L15" s="173"/>
    </row>
    <row r="16" spans="1:12" x14ac:dyDescent="0.2">
      <c r="A16" s="264">
        <v>11</v>
      </c>
      <c r="B16" s="437" t="s">
        <v>31</v>
      </c>
      <c r="C16" s="438"/>
      <c r="D16" s="438"/>
      <c r="E16" s="438"/>
      <c r="F16" s="438"/>
      <c r="G16" s="438"/>
      <c r="H16" s="438"/>
      <c r="I16" s="265" t="s">
        <v>32</v>
      </c>
      <c r="J16" s="266"/>
      <c r="K16" s="266"/>
      <c r="L16" s="173"/>
    </row>
    <row r="17" spans="1:12" x14ac:dyDescent="0.2">
      <c r="A17" s="264">
        <v>12</v>
      </c>
      <c r="B17" s="453" t="s">
        <v>33</v>
      </c>
      <c r="C17" s="454"/>
      <c r="D17" s="454"/>
      <c r="E17" s="454"/>
      <c r="F17" s="454"/>
      <c r="G17" s="454"/>
      <c r="H17" s="454"/>
      <c r="I17" s="265" t="s">
        <v>34</v>
      </c>
      <c r="J17" s="266">
        <f>SUM(J7:J16)</f>
        <v>7451223</v>
      </c>
      <c r="K17" s="266">
        <f>SUM(K7:K16)</f>
        <v>7451223</v>
      </c>
      <c r="L17" s="173"/>
    </row>
    <row r="18" spans="1:12" x14ac:dyDescent="0.2">
      <c r="A18" s="270">
        <v>13</v>
      </c>
      <c r="B18" s="448" t="s">
        <v>35</v>
      </c>
      <c r="C18" s="448"/>
      <c r="D18" s="448"/>
      <c r="E18" s="448"/>
      <c r="F18" s="448"/>
      <c r="G18" s="448"/>
      <c r="H18" s="448"/>
      <c r="I18" s="271"/>
      <c r="J18" s="100"/>
      <c r="K18" s="100"/>
      <c r="L18" s="173"/>
    </row>
    <row r="19" spans="1:12" x14ac:dyDescent="0.2">
      <c r="A19" s="272">
        <v>14</v>
      </c>
      <c r="B19" s="437" t="s">
        <v>36</v>
      </c>
      <c r="C19" s="438"/>
      <c r="D19" s="438"/>
      <c r="E19" s="438"/>
      <c r="F19" s="438"/>
      <c r="G19" s="438"/>
      <c r="H19" s="438"/>
      <c r="I19" s="273" t="s">
        <v>37</v>
      </c>
      <c r="J19" s="274"/>
      <c r="K19" s="274"/>
      <c r="L19" s="173"/>
    </row>
    <row r="20" spans="1:12" x14ac:dyDescent="0.2">
      <c r="A20" s="275">
        <v>15</v>
      </c>
      <c r="B20" s="443" t="s">
        <v>173</v>
      </c>
      <c r="C20" s="444"/>
      <c r="D20" s="444"/>
      <c r="E20" s="444"/>
      <c r="F20" s="444"/>
      <c r="G20" s="444"/>
      <c r="H20" s="444"/>
      <c r="I20" s="276" t="s">
        <v>39</v>
      </c>
      <c r="J20" s="274"/>
      <c r="K20" s="274"/>
      <c r="L20" s="173"/>
    </row>
    <row r="21" spans="1:12" x14ac:dyDescent="0.2">
      <c r="A21" s="272">
        <v>16</v>
      </c>
      <c r="B21" s="445" t="s">
        <v>40</v>
      </c>
      <c r="C21" s="446"/>
      <c r="D21" s="446"/>
      <c r="E21" s="446"/>
      <c r="F21" s="446"/>
      <c r="G21" s="446"/>
      <c r="H21" s="446"/>
      <c r="I21" s="273" t="s">
        <v>41</v>
      </c>
      <c r="J21" s="274"/>
      <c r="K21" s="274"/>
      <c r="L21" s="173"/>
    </row>
    <row r="22" spans="1:12" x14ac:dyDescent="0.2">
      <c r="A22" s="272">
        <v>17</v>
      </c>
      <c r="B22" s="445" t="s">
        <v>42</v>
      </c>
      <c r="C22" s="446"/>
      <c r="D22" s="446"/>
      <c r="E22" s="446"/>
      <c r="F22" s="446"/>
      <c r="G22" s="446"/>
      <c r="H22" s="446"/>
      <c r="I22" s="273" t="s">
        <v>43</v>
      </c>
      <c r="J22" s="274"/>
      <c r="K22" s="274"/>
      <c r="L22" s="173"/>
    </row>
    <row r="23" spans="1:12" x14ac:dyDescent="0.2">
      <c r="A23" s="272">
        <v>18</v>
      </c>
      <c r="B23" s="447" t="s">
        <v>44</v>
      </c>
      <c r="C23" s="447"/>
      <c r="D23" s="447"/>
      <c r="E23" s="447"/>
      <c r="F23" s="447"/>
      <c r="G23" s="447"/>
      <c r="H23" s="447"/>
      <c r="I23" s="277"/>
      <c r="J23" s="266"/>
      <c r="K23" s="266"/>
      <c r="L23" s="173"/>
    </row>
    <row r="24" spans="1:12" x14ac:dyDescent="0.2">
      <c r="A24" s="270">
        <v>19</v>
      </c>
      <c r="B24" s="448" t="s">
        <v>45</v>
      </c>
      <c r="C24" s="448"/>
      <c r="D24" s="448"/>
      <c r="E24" s="448"/>
      <c r="F24" s="448"/>
      <c r="G24" s="448"/>
      <c r="H24" s="448"/>
      <c r="I24" s="271"/>
      <c r="J24" s="100"/>
      <c r="K24" s="100"/>
      <c r="L24" s="173"/>
    </row>
    <row r="25" spans="1:12" x14ac:dyDescent="0.2">
      <c r="A25" s="275">
        <v>20</v>
      </c>
      <c r="B25" s="435" t="s">
        <v>46</v>
      </c>
      <c r="C25" s="436"/>
      <c r="D25" s="436"/>
      <c r="E25" s="436"/>
      <c r="F25" s="436"/>
      <c r="G25" s="436"/>
      <c r="H25" s="436"/>
      <c r="I25" s="278" t="s">
        <v>47</v>
      </c>
      <c r="J25" s="269"/>
      <c r="K25" s="269"/>
      <c r="L25" s="173"/>
    </row>
    <row r="26" spans="1:12" x14ac:dyDescent="0.2">
      <c r="A26" s="275">
        <v>21</v>
      </c>
      <c r="B26" s="449" t="s">
        <v>48</v>
      </c>
      <c r="C26" s="450"/>
      <c r="D26" s="450"/>
      <c r="E26" s="450"/>
      <c r="F26" s="450"/>
      <c r="G26" s="450"/>
      <c r="H26" s="450"/>
      <c r="I26" s="279" t="s">
        <v>49</v>
      </c>
      <c r="J26" s="269"/>
      <c r="K26" s="269"/>
      <c r="L26" s="173"/>
    </row>
    <row r="27" spans="1:12" x14ac:dyDescent="0.2">
      <c r="A27" s="275">
        <v>22</v>
      </c>
      <c r="B27" s="435" t="s">
        <v>50</v>
      </c>
      <c r="C27" s="436"/>
      <c r="D27" s="436"/>
      <c r="E27" s="436"/>
      <c r="F27" s="436"/>
      <c r="G27" s="436"/>
      <c r="H27" s="436"/>
      <c r="I27" s="278" t="s">
        <v>51</v>
      </c>
      <c r="J27" s="269"/>
      <c r="K27" s="269"/>
      <c r="L27" s="173"/>
    </row>
    <row r="28" spans="1:12" x14ac:dyDescent="0.2">
      <c r="A28" s="275">
        <v>23</v>
      </c>
      <c r="B28" s="449" t="s">
        <v>52</v>
      </c>
      <c r="C28" s="450"/>
      <c r="D28" s="450"/>
      <c r="E28" s="450"/>
      <c r="F28" s="450"/>
      <c r="G28" s="450"/>
      <c r="H28" s="450"/>
      <c r="I28" s="279" t="s">
        <v>53</v>
      </c>
      <c r="J28" s="269"/>
      <c r="K28" s="269"/>
      <c r="L28" s="173"/>
    </row>
    <row r="29" spans="1:12" x14ac:dyDescent="0.2">
      <c r="A29" s="275">
        <v>24</v>
      </c>
      <c r="B29" s="449" t="s">
        <v>54</v>
      </c>
      <c r="C29" s="450"/>
      <c r="D29" s="450"/>
      <c r="E29" s="450"/>
      <c r="F29" s="450"/>
      <c r="G29" s="450"/>
      <c r="H29" s="450"/>
      <c r="I29" s="279" t="s">
        <v>55</v>
      </c>
      <c r="J29" s="269"/>
      <c r="K29" s="269"/>
      <c r="L29" s="173"/>
    </row>
    <row r="30" spans="1:12" x14ac:dyDescent="0.2">
      <c r="A30" s="275">
        <v>25</v>
      </c>
      <c r="B30" s="435" t="s">
        <v>56</v>
      </c>
      <c r="C30" s="436"/>
      <c r="D30" s="436"/>
      <c r="E30" s="436"/>
      <c r="F30" s="436"/>
      <c r="G30" s="436"/>
      <c r="H30" s="436"/>
      <c r="I30" s="278" t="s">
        <v>57</v>
      </c>
      <c r="J30" s="269"/>
      <c r="K30" s="269"/>
      <c r="L30" s="173"/>
    </row>
    <row r="31" spans="1:12" x14ac:dyDescent="0.2">
      <c r="A31" s="272">
        <v>26</v>
      </c>
      <c r="B31" s="435" t="s">
        <v>58</v>
      </c>
      <c r="C31" s="436"/>
      <c r="D31" s="436"/>
      <c r="E31" s="436"/>
      <c r="F31" s="436"/>
      <c r="G31" s="436"/>
      <c r="H31" s="436"/>
      <c r="I31" s="278" t="s">
        <v>59</v>
      </c>
      <c r="J31" s="269"/>
      <c r="K31" s="269"/>
      <c r="L31" s="173"/>
    </row>
    <row r="32" spans="1:12" x14ac:dyDescent="0.2">
      <c r="A32" s="275">
        <v>27</v>
      </c>
      <c r="B32" s="437" t="s">
        <v>60</v>
      </c>
      <c r="C32" s="438"/>
      <c r="D32" s="438"/>
      <c r="E32" s="438"/>
      <c r="F32" s="438"/>
      <c r="G32" s="438"/>
      <c r="H32" s="438"/>
      <c r="I32" s="278" t="s">
        <v>61</v>
      </c>
      <c r="J32" s="266"/>
      <c r="K32" s="266"/>
      <c r="L32" s="173"/>
    </row>
    <row r="33" spans="1:12" x14ac:dyDescent="0.2">
      <c r="A33" s="275">
        <v>28</v>
      </c>
      <c r="B33" s="435" t="s">
        <v>62</v>
      </c>
      <c r="C33" s="436"/>
      <c r="D33" s="436"/>
      <c r="E33" s="436"/>
      <c r="F33" s="436"/>
      <c r="G33" s="436"/>
      <c r="H33" s="436"/>
      <c r="I33" s="278" t="s">
        <v>63</v>
      </c>
      <c r="J33" s="269"/>
      <c r="K33" s="269"/>
      <c r="L33" s="173"/>
    </row>
    <row r="34" spans="1:12" x14ac:dyDescent="0.2">
      <c r="A34" s="275">
        <v>29</v>
      </c>
      <c r="B34" s="439" t="s">
        <v>64</v>
      </c>
      <c r="C34" s="440"/>
      <c r="D34" s="440"/>
      <c r="E34" s="440"/>
      <c r="F34" s="440"/>
      <c r="G34" s="440"/>
      <c r="H34" s="440"/>
      <c r="I34" s="279" t="s">
        <v>65</v>
      </c>
      <c r="J34" s="269"/>
      <c r="K34" s="269"/>
      <c r="L34" s="173"/>
    </row>
    <row r="35" spans="1:12" x14ac:dyDescent="0.2">
      <c r="A35" s="275">
        <v>30</v>
      </c>
      <c r="B35" s="435" t="s">
        <v>66</v>
      </c>
      <c r="C35" s="436"/>
      <c r="D35" s="436"/>
      <c r="E35" s="436"/>
      <c r="F35" s="436"/>
      <c r="G35" s="436"/>
      <c r="H35" s="436"/>
      <c r="I35" s="278" t="s">
        <v>67</v>
      </c>
      <c r="J35" s="269"/>
      <c r="K35" s="269"/>
      <c r="L35" s="173"/>
    </row>
    <row r="36" spans="1:12" x14ac:dyDescent="0.2">
      <c r="A36" s="272">
        <v>31</v>
      </c>
      <c r="B36" s="439" t="s">
        <v>68</v>
      </c>
      <c r="C36" s="440"/>
      <c r="D36" s="440"/>
      <c r="E36" s="440"/>
      <c r="F36" s="440"/>
      <c r="G36" s="440"/>
      <c r="H36" s="440"/>
      <c r="I36" s="279" t="s">
        <v>69</v>
      </c>
      <c r="J36" s="269"/>
      <c r="K36" s="269"/>
      <c r="L36" s="173"/>
    </row>
    <row r="37" spans="1:12" x14ac:dyDescent="0.2">
      <c r="A37" s="272">
        <v>32</v>
      </c>
      <c r="B37" s="435" t="s">
        <v>70</v>
      </c>
      <c r="C37" s="436"/>
      <c r="D37" s="436"/>
      <c r="E37" s="436"/>
      <c r="F37" s="436"/>
      <c r="G37" s="436"/>
      <c r="H37" s="436"/>
      <c r="I37" s="278" t="s">
        <v>71</v>
      </c>
      <c r="J37" s="269"/>
      <c r="K37" s="269"/>
      <c r="L37" s="173"/>
    </row>
    <row r="38" spans="1:12" x14ac:dyDescent="0.2">
      <c r="A38" s="272">
        <v>33</v>
      </c>
      <c r="B38" s="437" t="s">
        <v>72</v>
      </c>
      <c r="C38" s="438"/>
      <c r="D38" s="438"/>
      <c r="E38" s="438"/>
      <c r="F38" s="438"/>
      <c r="G38" s="438"/>
      <c r="H38" s="438"/>
      <c r="I38" s="278" t="s">
        <v>73</v>
      </c>
      <c r="J38" s="266"/>
      <c r="K38" s="266"/>
      <c r="L38" s="173"/>
    </row>
    <row r="39" spans="1:12" x14ac:dyDescent="0.2">
      <c r="A39" s="272">
        <v>34</v>
      </c>
      <c r="B39" s="441" t="s">
        <v>74</v>
      </c>
      <c r="C39" s="442"/>
      <c r="D39" s="442"/>
      <c r="E39" s="442"/>
      <c r="F39" s="442"/>
      <c r="G39" s="442"/>
      <c r="H39" s="442"/>
      <c r="I39" s="280"/>
      <c r="J39" s="110"/>
      <c r="K39" s="110"/>
      <c r="L39" s="173"/>
    </row>
    <row r="40" spans="1:12" x14ac:dyDescent="0.2">
      <c r="A40" s="275">
        <v>35</v>
      </c>
      <c r="B40" s="433" t="s">
        <v>75</v>
      </c>
      <c r="C40" s="434"/>
      <c r="D40" s="434"/>
      <c r="E40" s="434"/>
      <c r="F40" s="434"/>
      <c r="G40" s="434"/>
      <c r="H40" s="434"/>
      <c r="I40" s="281" t="s">
        <v>76</v>
      </c>
      <c r="J40" s="282"/>
      <c r="K40" s="282"/>
      <c r="L40" s="173"/>
    </row>
    <row r="41" spans="1:12" x14ac:dyDescent="0.2">
      <c r="A41" s="272">
        <v>36</v>
      </c>
      <c r="B41" s="420" t="s">
        <v>77</v>
      </c>
      <c r="C41" s="421"/>
      <c r="D41" s="421"/>
      <c r="E41" s="421"/>
      <c r="F41" s="421"/>
      <c r="G41" s="421"/>
      <c r="H41" s="421"/>
      <c r="I41" s="281" t="s">
        <v>78</v>
      </c>
      <c r="J41" s="282"/>
      <c r="K41" s="282"/>
      <c r="L41" s="173"/>
    </row>
    <row r="42" spans="1:12" x14ac:dyDescent="0.2">
      <c r="A42" s="275">
        <v>37</v>
      </c>
      <c r="B42" s="433" t="s">
        <v>79</v>
      </c>
      <c r="C42" s="434"/>
      <c r="D42" s="434"/>
      <c r="E42" s="434"/>
      <c r="F42" s="434"/>
      <c r="G42" s="434"/>
      <c r="H42" s="434"/>
      <c r="I42" s="281" t="s">
        <v>80</v>
      </c>
      <c r="J42" s="282"/>
      <c r="K42" s="282"/>
      <c r="L42" s="173"/>
    </row>
    <row r="43" spans="1:12" x14ac:dyDescent="0.2">
      <c r="A43" s="272">
        <v>38</v>
      </c>
      <c r="B43" s="422" t="s">
        <v>81</v>
      </c>
      <c r="C43" s="423"/>
      <c r="D43" s="423"/>
      <c r="E43" s="423"/>
      <c r="F43" s="423"/>
      <c r="G43" s="423"/>
      <c r="H43" s="423"/>
      <c r="I43" s="284" t="s">
        <v>82</v>
      </c>
      <c r="J43" s="282"/>
      <c r="K43" s="282"/>
      <c r="L43" s="173"/>
    </row>
    <row r="44" spans="1:12" x14ac:dyDescent="0.2">
      <c r="A44" s="272">
        <v>39</v>
      </c>
      <c r="B44" s="424" t="s">
        <v>83</v>
      </c>
      <c r="C44" s="425"/>
      <c r="D44" s="425"/>
      <c r="E44" s="425"/>
      <c r="F44" s="425"/>
      <c r="G44" s="425"/>
      <c r="H44" s="425"/>
      <c r="I44" s="284" t="s">
        <v>84</v>
      </c>
      <c r="J44" s="282"/>
      <c r="K44" s="282"/>
      <c r="L44" s="173"/>
    </row>
    <row r="45" spans="1:12" ht="15.75" customHeight="1" x14ac:dyDescent="0.2">
      <c r="A45" s="285">
        <v>40</v>
      </c>
      <c r="B45" s="429" t="s">
        <v>85</v>
      </c>
      <c r="C45" s="430"/>
      <c r="D45" s="430"/>
      <c r="E45" s="430"/>
      <c r="F45" s="430"/>
      <c r="G45" s="430"/>
      <c r="H45" s="430"/>
      <c r="I45" s="281" t="s">
        <v>86</v>
      </c>
      <c r="J45" s="282"/>
      <c r="K45" s="282"/>
      <c r="L45" s="173"/>
    </row>
    <row r="46" spans="1:12" x14ac:dyDescent="0.2">
      <c r="A46" s="286">
        <v>41</v>
      </c>
      <c r="B46" s="429" t="s">
        <v>87</v>
      </c>
      <c r="C46" s="430"/>
      <c r="D46" s="430"/>
      <c r="E46" s="430"/>
      <c r="F46" s="430"/>
      <c r="G46" s="430"/>
      <c r="H46" s="430"/>
      <c r="I46" s="281" t="s">
        <v>88</v>
      </c>
      <c r="J46" s="282"/>
      <c r="K46" s="282"/>
      <c r="L46" s="173"/>
    </row>
    <row r="47" spans="1:12" x14ac:dyDescent="0.2">
      <c r="A47" s="286">
        <v>42</v>
      </c>
      <c r="B47" s="431" t="s">
        <v>89</v>
      </c>
      <c r="C47" s="432"/>
      <c r="D47" s="432"/>
      <c r="E47" s="432"/>
      <c r="F47" s="432"/>
      <c r="G47" s="432"/>
      <c r="H47" s="432"/>
      <c r="I47" s="284" t="s">
        <v>90</v>
      </c>
      <c r="J47" s="282"/>
      <c r="K47" s="282"/>
      <c r="L47" s="173"/>
    </row>
    <row r="48" spans="1:12" x14ac:dyDescent="0.2">
      <c r="A48" s="286">
        <v>43</v>
      </c>
      <c r="B48" s="433" t="s">
        <v>91</v>
      </c>
      <c r="C48" s="434"/>
      <c r="D48" s="434"/>
      <c r="E48" s="434"/>
      <c r="F48" s="434"/>
      <c r="G48" s="434"/>
      <c r="H48" s="434"/>
      <c r="I48" s="281" t="s">
        <v>92</v>
      </c>
      <c r="J48" s="116">
        <v>7451223</v>
      </c>
      <c r="K48" s="116">
        <v>7451223</v>
      </c>
      <c r="L48" s="173"/>
    </row>
    <row r="49" spans="1:12" x14ac:dyDescent="0.2">
      <c r="A49" s="287">
        <v>44</v>
      </c>
      <c r="B49" s="420" t="s">
        <v>93</v>
      </c>
      <c r="C49" s="421"/>
      <c r="D49" s="421"/>
      <c r="E49" s="421"/>
      <c r="F49" s="421"/>
      <c r="G49" s="421"/>
      <c r="H49" s="421"/>
      <c r="I49" s="281" t="s">
        <v>94</v>
      </c>
      <c r="J49" s="288"/>
      <c r="K49" s="288"/>
      <c r="L49" s="173"/>
    </row>
    <row r="50" spans="1:12" x14ac:dyDescent="0.2">
      <c r="A50" s="287">
        <v>45</v>
      </c>
      <c r="B50" s="422" t="s">
        <v>95</v>
      </c>
      <c r="C50" s="423"/>
      <c r="D50" s="423"/>
      <c r="E50" s="423"/>
      <c r="F50" s="423"/>
      <c r="G50" s="423"/>
      <c r="H50" s="423"/>
      <c r="I50" s="284" t="s">
        <v>96</v>
      </c>
      <c r="J50" s="290"/>
      <c r="K50" s="290"/>
      <c r="L50" s="173"/>
    </row>
    <row r="51" spans="1:12" x14ac:dyDescent="0.2">
      <c r="A51" s="286">
        <v>46</v>
      </c>
      <c r="B51" s="424" t="s">
        <v>97</v>
      </c>
      <c r="C51" s="425"/>
      <c r="D51" s="425"/>
      <c r="E51" s="425"/>
      <c r="F51" s="425"/>
      <c r="G51" s="425"/>
      <c r="H51" s="425"/>
      <c r="I51" s="284" t="s">
        <v>98</v>
      </c>
      <c r="J51" s="290"/>
      <c r="K51" s="290"/>
      <c r="L51" s="173"/>
    </row>
    <row r="52" spans="1:12" x14ac:dyDescent="0.2">
      <c r="A52" s="286">
        <v>47</v>
      </c>
      <c r="B52" s="426" t="s">
        <v>99</v>
      </c>
      <c r="C52" s="427"/>
      <c r="D52" s="427"/>
      <c r="E52" s="427"/>
      <c r="F52" s="427"/>
      <c r="G52" s="427"/>
      <c r="H52" s="428"/>
      <c r="I52" s="120"/>
      <c r="J52" s="121">
        <f>SUM(J48:J51)</f>
        <v>7451223</v>
      </c>
      <c r="K52" s="121">
        <f>SUM(K48:K51)</f>
        <v>7451223</v>
      </c>
      <c r="L52" s="173"/>
    </row>
  </sheetData>
  <mergeCells count="52">
    <mergeCell ref="B6:H6"/>
    <mergeCell ref="A1:J1"/>
    <mergeCell ref="A2:J2"/>
    <mergeCell ref="H3:J3"/>
    <mergeCell ref="B4:H4"/>
    <mergeCell ref="A5:J5"/>
    <mergeCell ref="B18:H18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30:H30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42:H42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9:H49"/>
    <mergeCell ref="B50:H50"/>
    <mergeCell ref="B51:H51"/>
    <mergeCell ref="B52:H52"/>
    <mergeCell ref="B43:H43"/>
    <mergeCell ref="B44:H44"/>
    <mergeCell ref="B45:H45"/>
    <mergeCell ref="B46:H46"/>
    <mergeCell ref="B47:H47"/>
    <mergeCell ref="B48:H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4"/>
  <sheetViews>
    <sheetView workbookViewId="0">
      <selection activeCell="S31" sqref="S31"/>
    </sheetView>
  </sheetViews>
  <sheetFormatPr defaultRowHeight="12" x14ac:dyDescent="0.2"/>
  <cols>
    <col min="1" max="1" width="4.85546875" style="85" customWidth="1"/>
    <col min="2" max="6" width="9.140625" style="85"/>
    <col min="7" max="7" width="2.7109375" style="85" customWidth="1"/>
    <col min="8" max="8" width="9.140625" style="85" hidden="1" customWidth="1"/>
    <col min="9" max="9" width="8.140625" style="85" customWidth="1"/>
    <col min="10" max="10" width="14.42578125" style="85" customWidth="1"/>
    <col min="11" max="11" width="13.42578125" style="85" customWidth="1"/>
    <col min="12" max="16384" width="9.140625" style="85"/>
  </cols>
  <sheetData>
    <row r="1" spans="1:12" x14ac:dyDescent="0.2">
      <c r="A1" s="457" t="s">
        <v>335</v>
      </c>
      <c r="B1" s="457"/>
      <c r="C1" s="457"/>
      <c r="D1" s="457"/>
      <c r="E1" s="457"/>
      <c r="F1" s="457"/>
      <c r="G1" s="457"/>
      <c r="H1" s="457"/>
      <c r="I1" s="457"/>
      <c r="J1" s="457"/>
    </row>
    <row r="3" spans="1:12" ht="12.75" x14ac:dyDescent="0.2">
      <c r="A3" s="368" t="s">
        <v>294</v>
      </c>
      <c r="B3" s="368"/>
      <c r="C3" s="368"/>
      <c r="D3" s="368"/>
      <c r="E3" s="368"/>
      <c r="F3" s="368"/>
      <c r="G3" s="368"/>
      <c r="H3" s="368"/>
      <c r="I3" s="368"/>
      <c r="J3" s="368"/>
      <c r="K3" s="85" t="s">
        <v>329</v>
      </c>
    </row>
    <row r="5" spans="1:12" x14ac:dyDescent="0.2">
      <c r="A5" s="86"/>
      <c r="B5" s="86"/>
      <c r="C5" s="86"/>
      <c r="D5" s="86"/>
      <c r="E5" s="86"/>
      <c r="F5" s="86"/>
      <c r="G5" s="86"/>
      <c r="H5" s="459" t="s">
        <v>0</v>
      </c>
      <c r="I5" s="459"/>
      <c r="J5" s="459"/>
    </row>
    <row r="6" spans="1:12" x14ac:dyDescent="0.2">
      <c r="A6" s="87"/>
      <c r="B6" s="426" t="s">
        <v>1</v>
      </c>
      <c r="C6" s="427"/>
      <c r="D6" s="427"/>
      <c r="E6" s="427"/>
      <c r="F6" s="427"/>
      <c r="G6" s="427"/>
      <c r="H6" s="428"/>
      <c r="I6" s="88" t="s">
        <v>2</v>
      </c>
      <c r="J6" s="88" t="s">
        <v>3</v>
      </c>
      <c r="K6" s="173"/>
      <c r="L6" s="173"/>
    </row>
    <row r="7" spans="1:12" x14ac:dyDescent="0.2">
      <c r="A7" s="493" t="s">
        <v>6</v>
      </c>
      <c r="B7" s="494"/>
      <c r="C7" s="494"/>
      <c r="D7" s="494"/>
      <c r="E7" s="494"/>
      <c r="F7" s="494"/>
      <c r="G7" s="494"/>
      <c r="H7" s="494"/>
      <c r="I7" s="494"/>
      <c r="J7" s="494"/>
      <c r="K7" s="173"/>
      <c r="L7" s="173"/>
    </row>
    <row r="8" spans="1:12" ht="42" customHeight="1" x14ac:dyDescent="0.2">
      <c r="A8" s="89">
        <v>1</v>
      </c>
      <c r="B8" s="491" t="s">
        <v>10</v>
      </c>
      <c r="C8" s="492"/>
      <c r="D8" s="492"/>
      <c r="E8" s="492"/>
      <c r="F8" s="492"/>
      <c r="G8" s="492"/>
      <c r="H8" s="492"/>
      <c r="I8" s="90" t="s">
        <v>11</v>
      </c>
      <c r="J8" s="91" t="s">
        <v>12</v>
      </c>
      <c r="K8" s="174" t="s">
        <v>289</v>
      </c>
      <c r="L8" s="174" t="s">
        <v>290</v>
      </c>
    </row>
    <row r="9" spans="1:12" x14ac:dyDescent="0.2">
      <c r="A9" s="92">
        <v>2</v>
      </c>
      <c r="B9" s="487" t="s">
        <v>13</v>
      </c>
      <c r="C9" s="488"/>
      <c r="D9" s="488"/>
      <c r="E9" s="488"/>
      <c r="F9" s="488"/>
      <c r="G9" s="488"/>
      <c r="H9" s="488"/>
      <c r="I9" s="93" t="s">
        <v>14</v>
      </c>
      <c r="J9" s="94">
        <v>40743740</v>
      </c>
      <c r="K9" s="94">
        <v>40743740</v>
      </c>
      <c r="L9" s="173"/>
    </row>
    <row r="10" spans="1:12" x14ac:dyDescent="0.2">
      <c r="A10" s="92">
        <v>3</v>
      </c>
      <c r="B10" s="474" t="s">
        <v>15</v>
      </c>
      <c r="C10" s="475"/>
      <c r="D10" s="475"/>
      <c r="E10" s="475"/>
      <c r="F10" s="475"/>
      <c r="G10" s="475"/>
      <c r="H10" s="475"/>
      <c r="I10" s="93" t="s">
        <v>16</v>
      </c>
      <c r="J10" s="94">
        <v>6569753</v>
      </c>
      <c r="K10" s="94">
        <v>6569753</v>
      </c>
      <c r="L10" s="173"/>
    </row>
    <row r="11" spans="1:12" x14ac:dyDescent="0.2">
      <c r="A11" s="92">
        <v>4</v>
      </c>
      <c r="B11" s="474" t="s">
        <v>17</v>
      </c>
      <c r="C11" s="475"/>
      <c r="D11" s="475"/>
      <c r="E11" s="475"/>
      <c r="F11" s="475"/>
      <c r="G11" s="475"/>
      <c r="H11" s="475"/>
      <c r="I11" s="93" t="s">
        <v>18</v>
      </c>
      <c r="J11" s="94">
        <v>104918155</v>
      </c>
      <c r="K11" s="94">
        <v>104918155</v>
      </c>
      <c r="L11" s="173"/>
    </row>
    <row r="12" spans="1:12" x14ac:dyDescent="0.2">
      <c r="A12" s="92">
        <v>5</v>
      </c>
      <c r="B12" s="476" t="s">
        <v>19</v>
      </c>
      <c r="C12" s="477"/>
      <c r="D12" s="477"/>
      <c r="E12" s="477"/>
      <c r="F12" s="477"/>
      <c r="G12" s="477"/>
      <c r="H12" s="477"/>
      <c r="I12" s="93" t="s">
        <v>20</v>
      </c>
      <c r="J12" s="94"/>
      <c r="K12" s="94"/>
      <c r="L12" s="173"/>
    </row>
    <row r="13" spans="1:12" x14ac:dyDescent="0.2">
      <c r="A13" s="92">
        <v>6</v>
      </c>
      <c r="B13" s="476" t="s">
        <v>21</v>
      </c>
      <c r="C13" s="477"/>
      <c r="D13" s="477"/>
      <c r="E13" s="477"/>
      <c r="F13" s="477"/>
      <c r="G13" s="477"/>
      <c r="H13" s="477"/>
      <c r="I13" s="93" t="s">
        <v>22</v>
      </c>
      <c r="J13" s="94"/>
      <c r="K13" s="94"/>
      <c r="L13" s="173"/>
    </row>
    <row r="14" spans="1:12" x14ac:dyDescent="0.2">
      <c r="A14" s="92">
        <v>7</v>
      </c>
      <c r="B14" s="489" t="s">
        <v>23</v>
      </c>
      <c r="C14" s="490"/>
      <c r="D14" s="490"/>
      <c r="E14" s="490"/>
      <c r="F14" s="490"/>
      <c r="G14" s="490"/>
      <c r="H14" s="490"/>
      <c r="I14" s="93" t="s">
        <v>24</v>
      </c>
      <c r="J14" s="94">
        <v>504350</v>
      </c>
      <c r="K14" s="94">
        <v>504350</v>
      </c>
      <c r="L14" s="173"/>
    </row>
    <row r="15" spans="1:12" x14ac:dyDescent="0.2">
      <c r="A15" s="92">
        <v>8</v>
      </c>
      <c r="B15" s="476" t="s">
        <v>25</v>
      </c>
      <c r="C15" s="477"/>
      <c r="D15" s="477"/>
      <c r="E15" s="477"/>
      <c r="F15" s="477"/>
      <c r="G15" s="477"/>
      <c r="H15" s="477"/>
      <c r="I15" s="93" t="s">
        <v>26</v>
      </c>
      <c r="J15" s="94"/>
      <c r="K15" s="94"/>
      <c r="L15" s="173"/>
    </row>
    <row r="16" spans="1:12" x14ac:dyDescent="0.2">
      <c r="A16" s="95">
        <v>9</v>
      </c>
      <c r="B16" s="478" t="s">
        <v>27</v>
      </c>
      <c r="C16" s="479"/>
      <c r="D16" s="479"/>
      <c r="E16" s="479"/>
      <c r="F16" s="479"/>
      <c r="G16" s="479"/>
      <c r="H16" s="479"/>
      <c r="I16" s="96" t="s">
        <v>28</v>
      </c>
      <c r="J16" s="97"/>
      <c r="K16" s="97"/>
      <c r="L16" s="173"/>
    </row>
    <row r="17" spans="1:12" x14ac:dyDescent="0.2">
      <c r="A17" s="95">
        <v>10</v>
      </c>
      <c r="B17" s="478" t="s">
        <v>29</v>
      </c>
      <c r="C17" s="479"/>
      <c r="D17" s="479"/>
      <c r="E17" s="479"/>
      <c r="F17" s="479"/>
      <c r="G17" s="479"/>
      <c r="H17" s="479"/>
      <c r="I17" s="96" t="s">
        <v>30</v>
      </c>
      <c r="J17" s="97"/>
      <c r="K17" s="97"/>
      <c r="L17" s="173"/>
    </row>
    <row r="18" spans="1:12" x14ac:dyDescent="0.2">
      <c r="A18" s="92">
        <v>11</v>
      </c>
      <c r="B18" s="476" t="s">
        <v>31</v>
      </c>
      <c r="C18" s="477"/>
      <c r="D18" s="477"/>
      <c r="E18" s="477"/>
      <c r="F18" s="477"/>
      <c r="G18" s="477"/>
      <c r="H18" s="477"/>
      <c r="I18" s="93" t="s">
        <v>32</v>
      </c>
      <c r="J18" s="94"/>
      <c r="K18" s="94"/>
      <c r="L18" s="173"/>
    </row>
    <row r="19" spans="1:12" x14ac:dyDescent="0.2">
      <c r="A19" s="92">
        <v>12</v>
      </c>
      <c r="B19" s="489" t="s">
        <v>33</v>
      </c>
      <c r="C19" s="490"/>
      <c r="D19" s="490"/>
      <c r="E19" s="490"/>
      <c r="F19" s="490"/>
      <c r="G19" s="490"/>
      <c r="H19" s="490"/>
      <c r="I19" s="93" t="s">
        <v>34</v>
      </c>
      <c r="J19" s="94">
        <f>SUM(J9+J10+J11+J12+J13+J14+J15+J18)</f>
        <v>152735998</v>
      </c>
      <c r="K19" s="94">
        <f>SUM(K9+K10+K11+K12+K13+K14+K15+K18)</f>
        <v>152735998</v>
      </c>
      <c r="L19" s="173"/>
    </row>
    <row r="20" spans="1:12" x14ac:dyDescent="0.2">
      <c r="A20" s="98">
        <v>13</v>
      </c>
      <c r="B20" s="448" t="s">
        <v>35</v>
      </c>
      <c r="C20" s="448"/>
      <c r="D20" s="448"/>
      <c r="E20" s="448"/>
      <c r="F20" s="448"/>
      <c r="G20" s="448"/>
      <c r="H20" s="448"/>
      <c r="I20" s="99"/>
      <c r="J20" s="100"/>
      <c r="K20" s="100"/>
      <c r="L20" s="173"/>
    </row>
    <row r="21" spans="1:12" x14ac:dyDescent="0.2">
      <c r="A21" s="101">
        <v>14</v>
      </c>
      <c r="B21" s="476" t="s">
        <v>36</v>
      </c>
      <c r="C21" s="477"/>
      <c r="D21" s="477"/>
      <c r="E21" s="477"/>
      <c r="F21" s="477"/>
      <c r="G21" s="477"/>
      <c r="H21" s="477"/>
      <c r="I21" s="102" t="s">
        <v>37</v>
      </c>
      <c r="J21" s="103"/>
      <c r="K21" s="103"/>
      <c r="L21" s="173"/>
    </row>
    <row r="22" spans="1:12" x14ac:dyDescent="0.2">
      <c r="A22" s="104">
        <v>15</v>
      </c>
      <c r="B22" s="480" t="s">
        <v>173</v>
      </c>
      <c r="C22" s="481"/>
      <c r="D22" s="481"/>
      <c r="E22" s="481"/>
      <c r="F22" s="481"/>
      <c r="G22" s="481"/>
      <c r="H22" s="481"/>
      <c r="I22" s="105" t="s">
        <v>39</v>
      </c>
      <c r="J22" s="103"/>
      <c r="K22" s="103"/>
      <c r="L22" s="173"/>
    </row>
    <row r="23" spans="1:12" x14ac:dyDescent="0.2">
      <c r="A23" s="101">
        <v>16</v>
      </c>
      <c r="B23" s="482" t="s">
        <v>40</v>
      </c>
      <c r="C23" s="483"/>
      <c r="D23" s="483"/>
      <c r="E23" s="483"/>
      <c r="F23" s="483"/>
      <c r="G23" s="483"/>
      <c r="H23" s="483"/>
      <c r="I23" s="102" t="s">
        <v>41</v>
      </c>
      <c r="J23" s="103"/>
      <c r="K23" s="103"/>
      <c r="L23" s="173"/>
    </row>
    <row r="24" spans="1:12" x14ac:dyDescent="0.2">
      <c r="A24" s="101">
        <v>17</v>
      </c>
      <c r="B24" s="482" t="s">
        <v>42</v>
      </c>
      <c r="C24" s="483"/>
      <c r="D24" s="483"/>
      <c r="E24" s="483"/>
      <c r="F24" s="483"/>
      <c r="G24" s="483"/>
      <c r="H24" s="483"/>
      <c r="I24" s="102" t="s">
        <v>43</v>
      </c>
      <c r="J24" s="103"/>
      <c r="K24" s="103"/>
      <c r="L24" s="173"/>
    </row>
    <row r="25" spans="1:12" x14ac:dyDescent="0.2">
      <c r="A25" s="101">
        <v>18</v>
      </c>
      <c r="B25" s="484" t="s">
        <v>44</v>
      </c>
      <c r="C25" s="484"/>
      <c r="D25" s="484"/>
      <c r="E25" s="484"/>
      <c r="F25" s="484"/>
      <c r="G25" s="484"/>
      <c r="H25" s="484"/>
      <c r="I25" s="106"/>
      <c r="J25" s="94">
        <f>SUM(J19+J24)</f>
        <v>152735998</v>
      </c>
      <c r="K25" s="94">
        <f>SUM(K19+K24)</f>
        <v>152735998</v>
      </c>
      <c r="L25" s="173"/>
    </row>
    <row r="26" spans="1:12" x14ac:dyDescent="0.2">
      <c r="A26" s="98">
        <v>19</v>
      </c>
      <c r="B26" s="448" t="s">
        <v>45</v>
      </c>
      <c r="C26" s="448"/>
      <c r="D26" s="448"/>
      <c r="E26" s="448"/>
      <c r="F26" s="448"/>
      <c r="G26" s="448"/>
      <c r="H26" s="448"/>
      <c r="I26" s="99"/>
      <c r="J26" s="100"/>
      <c r="K26" s="100"/>
      <c r="L26" s="173"/>
    </row>
    <row r="27" spans="1:12" x14ac:dyDescent="0.2">
      <c r="A27" s="104">
        <v>20</v>
      </c>
      <c r="B27" s="474" t="s">
        <v>46</v>
      </c>
      <c r="C27" s="475"/>
      <c r="D27" s="475"/>
      <c r="E27" s="475"/>
      <c r="F27" s="475"/>
      <c r="G27" s="475"/>
      <c r="H27" s="475"/>
      <c r="I27" s="107" t="s">
        <v>47</v>
      </c>
      <c r="J27" s="97"/>
      <c r="K27" s="97"/>
      <c r="L27" s="173"/>
    </row>
    <row r="28" spans="1:12" x14ac:dyDescent="0.2">
      <c r="A28" s="104">
        <v>21</v>
      </c>
      <c r="B28" s="485" t="s">
        <v>48</v>
      </c>
      <c r="C28" s="486"/>
      <c r="D28" s="486"/>
      <c r="E28" s="486"/>
      <c r="F28" s="486"/>
      <c r="G28" s="486"/>
      <c r="H28" s="486"/>
      <c r="I28" s="108" t="s">
        <v>49</v>
      </c>
      <c r="J28" s="97"/>
      <c r="K28" s="97"/>
      <c r="L28" s="173"/>
    </row>
    <row r="29" spans="1:12" x14ac:dyDescent="0.2">
      <c r="A29" s="104">
        <v>22</v>
      </c>
      <c r="B29" s="474" t="s">
        <v>50</v>
      </c>
      <c r="C29" s="475"/>
      <c r="D29" s="475"/>
      <c r="E29" s="475"/>
      <c r="F29" s="475"/>
      <c r="G29" s="475"/>
      <c r="H29" s="475"/>
      <c r="I29" s="107" t="s">
        <v>51</v>
      </c>
      <c r="J29" s="97"/>
      <c r="K29" s="97"/>
      <c r="L29" s="173"/>
    </row>
    <row r="30" spans="1:12" x14ac:dyDescent="0.2">
      <c r="A30" s="104">
        <v>23</v>
      </c>
      <c r="B30" s="485" t="s">
        <v>52</v>
      </c>
      <c r="C30" s="486"/>
      <c r="D30" s="486"/>
      <c r="E30" s="486"/>
      <c r="F30" s="486"/>
      <c r="G30" s="486"/>
      <c r="H30" s="486"/>
      <c r="I30" s="108" t="s">
        <v>53</v>
      </c>
      <c r="J30" s="97"/>
      <c r="K30" s="97"/>
      <c r="L30" s="173"/>
    </row>
    <row r="31" spans="1:12" x14ac:dyDescent="0.2">
      <c r="A31" s="104">
        <v>24</v>
      </c>
      <c r="B31" s="485" t="s">
        <v>54</v>
      </c>
      <c r="C31" s="486"/>
      <c r="D31" s="486"/>
      <c r="E31" s="486"/>
      <c r="F31" s="486"/>
      <c r="G31" s="486"/>
      <c r="H31" s="486"/>
      <c r="I31" s="108" t="s">
        <v>55</v>
      </c>
      <c r="J31" s="97"/>
      <c r="K31" s="97"/>
      <c r="L31" s="173"/>
    </row>
    <row r="32" spans="1:12" x14ac:dyDescent="0.2">
      <c r="A32" s="104">
        <v>25</v>
      </c>
      <c r="B32" s="474" t="s">
        <v>56</v>
      </c>
      <c r="C32" s="475"/>
      <c r="D32" s="475"/>
      <c r="E32" s="475"/>
      <c r="F32" s="475"/>
      <c r="G32" s="475"/>
      <c r="H32" s="475"/>
      <c r="I32" s="107" t="s">
        <v>57</v>
      </c>
      <c r="J32" s="97"/>
      <c r="K32" s="97"/>
      <c r="L32" s="173"/>
    </row>
    <row r="33" spans="1:12" x14ac:dyDescent="0.2">
      <c r="A33" s="101">
        <v>26</v>
      </c>
      <c r="B33" s="474" t="s">
        <v>58</v>
      </c>
      <c r="C33" s="475"/>
      <c r="D33" s="475"/>
      <c r="E33" s="475"/>
      <c r="F33" s="475"/>
      <c r="G33" s="475"/>
      <c r="H33" s="475"/>
      <c r="I33" s="107" t="s">
        <v>59</v>
      </c>
      <c r="J33" s="97"/>
      <c r="K33" s="97"/>
      <c r="L33" s="173"/>
    </row>
    <row r="34" spans="1:12" x14ac:dyDescent="0.2">
      <c r="A34" s="104">
        <v>27</v>
      </c>
      <c r="B34" s="476" t="s">
        <v>60</v>
      </c>
      <c r="C34" s="477"/>
      <c r="D34" s="477"/>
      <c r="E34" s="477"/>
      <c r="F34" s="477"/>
      <c r="G34" s="477"/>
      <c r="H34" s="477"/>
      <c r="I34" s="107" t="s">
        <v>61</v>
      </c>
      <c r="J34" s="94">
        <v>79492261</v>
      </c>
      <c r="K34" s="94">
        <v>79492261</v>
      </c>
      <c r="L34" s="173"/>
    </row>
    <row r="35" spans="1:12" x14ac:dyDescent="0.2">
      <c r="A35" s="104">
        <v>28</v>
      </c>
      <c r="B35" s="474" t="s">
        <v>62</v>
      </c>
      <c r="C35" s="475"/>
      <c r="D35" s="475"/>
      <c r="E35" s="475"/>
      <c r="F35" s="475"/>
      <c r="G35" s="475"/>
      <c r="H35" s="475"/>
      <c r="I35" s="107" t="s">
        <v>63</v>
      </c>
      <c r="J35" s="97"/>
      <c r="K35" s="97"/>
      <c r="L35" s="173"/>
    </row>
    <row r="36" spans="1:12" x14ac:dyDescent="0.2">
      <c r="A36" s="104">
        <v>29</v>
      </c>
      <c r="B36" s="478" t="s">
        <v>64</v>
      </c>
      <c r="C36" s="479"/>
      <c r="D36" s="479"/>
      <c r="E36" s="479"/>
      <c r="F36" s="479"/>
      <c r="G36" s="479"/>
      <c r="H36" s="479"/>
      <c r="I36" s="108" t="s">
        <v>65</v>
      </c>
      <c r="J36" s="97"/>
      <c r="K36" s="97"/>
      <c r="L36" s="173"/>
    </row>
    <row r="37" spans="1:12" x14ac:dyDescent="0.2">
      <c r="A37" s="104">
        <v>30</v>
      </c>
      <c r="B37" s="474" t="s">
        <v>66</v>
      </c>
      <c r="C37" s="475"/>
      <c r="D37" s="475"/>
      <c r="E37" s="475"/>
      <c r="F37" s="475"/>
      <c r="G37" s="475"/>
      <c r="H37" s="475"/>
      <c r="I37" s="107" t="s">
        <v>67</v>
      </c>
      <c r="J37" s="97"/>
      <c r="K37" s="97"/>
      <c r="L37" s="173"/>
    </row>
    <row r="38" spans="1:12" x14ac:dyDescent="0.2">
      <c r="A38" s="101">
        <v>31</v>
      </c>
      <c r="B38" s="478" t="s">
        <v>68</v>
      </c>
      <c r="C38" s="479"/>
      <c r="D38" s="479"/>
      <c r="E38" s="479"/>
      <c r="F38" s="479"/>
      <c r="G38" s="479"/>
      <c r="H38" s="479"/>
      <c r="I38" s="108" t="s">
        <v>69</v>
      </c>
      <c r="J38" s="97"/>
      <c r="K38" s="97"/>
      <c r="L38" s="173"/>
    </row>
    <row r="39" spans="1:12" x14ac:dyDescent="0.2">
      <c r="A39" s="101">
        <v>32</v>
      </c>
      <c r="B39" s="474" t="s">
        <v>70</v>
      </c>
      <c r="C39" s="475"/>
      <c r="D39" s="475"/>
      <c r="E39" s="475"/>
      <c r="F39" s="475"/>
      <c r="G39" s="475"/>
      <c r="H39" s="475"/>
      <c r="I39" s="107" t="s">
        <v>71</v>
      </c>
      <c r="J39" s="97"/>
      <c r="K39" s="97"/>
      <c r="L39" s="173"/>
    </row>
    <row r="40" spans="1:12" x14ac:dyDescent="0.2">
      <c r="A40" s="101">
        <v>33</v>
      </c>
      <c r="B40" s="476" t="s">
        <v>72</v>
      </c>
      <c r="C40" s="477"/>
      <c r="D40" s="477"/>
      <c r="E40" s="477"/>
      <c r="F40" s="477"/>
      <c r="G40" s="477"/>
      <c r="H40" s="477"/>
      <c r="I40" s="107" t="s">
        <v>73</v>
      </c>
      <c r="J40" s="94">
        <f>SUM(J29+J32+J33+J34+J35+J37+L41)</f>
        <v>79492261</v>
      </c>
      <c r="K40" s="94">
        <f>SUM(K29+K32+K33+K34+K35+K37+M41)</f>
        <v>79492261</v>
      </c>
      <c r="L40" s="173"/>
    </row>
    <row r="41" spans="1:12" x14ac:dyDescent="0.2">
      <c r="A41" s="101">
        <v>34</v>
      </c>
      <c r="B41" s="441" t="s">
        <v>74</v>
      </c>
      <c r="C41" s="442"/>
      <c r="D41" s="442"/>
      <c r="E41" s="442"/>
      <c r="F41" s="442"/>
      <c r="G41" s="442"/>
      <c r="H41" s="442"/>
      <c r="I41" s="109"/>
      <c r="J41" s="110"/>
      <c r="K41" s="110"/>
      <c r="L41" s="173"/>
    </row>
    <row r="42" spans="1:12" x14ac:dyDescent="0.2">
      <c r="A42" s="104">
        <v>35</v>
      </c>
      <c r="B42" s="472" t="s">
        <v>75</v>
      </c>
      <c r="C42" s="473"/>
      <c r="D42" s="473"/>
      <c r="E42" s="473"/>
      <c r="F42" s="473"/>
      <c r="G42" s="473"/>
      <c r="H42" s="473"/>
      <c r="I42" s="111" t="s">
        <v>76</v>
      </c>
      <c r="J42" s="112"/>
      <c r="K42" s="112"/>
      <c r="L42" s="173"/>
    </row>
    <row r="43" spans="1:12" x14ac:dyDescent="0.2">
      <c r="A43" s="101">
        <v>36</v>
      </c>
      <c r="B43" s="462" t="s">
        <v>77</v>
      </c>
      <c r="C43" s="463"/>
      <c r="D43" s="463"/>
      <c r="E43" s="463"/>
      <c r="F43" s="463"/>
      <c r="G43" s="463"/>
      <c r="H43" s="463"/>
      <c r="I43" s="111" t="s">
        <v>78</v>
      </c>
      <c r="J43" s="112"/>
      <c r="K43" s="112"/>
      <c r="L43" s="173"/>
    </row>
    <row r="44" spans="1:12" x14ac:dyDescent="0.2">
      <c r="A44" s="104">
        <v>37</v>
      </c>
      <c r="B44" s="472" t="s">
        <v>79</v>
      </c>
      <c r="C44" s="473"/>
      <c r="D44" s="473"/>
      <c r="E44" s="473"/>
      <c r="F44" s="473"/>
      <c r="G44" s="473"/>
      <c r="H44" s="473"/>
      <c r="I44" s="111" t="s">
        <v>80</v>
      </c>
      <c r="J44" s="112"/>
      <c r="K44" s="112"/>
      <c r="L44" s="173"/>
    </row>
    <row r="45" spans="1:12" x14ac:dyDescent="0.2">
      <c r="A45" s="101">
        <v>38</v>
      </c>
      <c r="B45" s="464" t="s">
        <v>81</v>
      </c>
      <c r="C45" s="465"/>
      <c r="D45" s="465"/>
      <c r="E45" s="465"/>
      <c r="F45" s="465"/>
      <c r="G45" s="465"/>
      <c r="H45" s="465"/>
      <c r="I45" s="113" t="s">
        <v>82</v>
      </c>
      <c r="J45" s="112"/>
      <c r="K45" s="112"/>
      <c r="L45" s="173"/>
    </row>
    <row r="46" spans="1:12" x14ac:dyDescent="0.2">
      <c r="A46" s="101">
        <v>39</v>
      </c>
      <c r="B46" s="466" t="s">
        <v>83</v>
      </c>
      <c r="C46" s="467"/>
      <c r="D46" s="467"/>
      <c r="E46" s="467"/>
      <c r="F46" s="467"/>
      <c r="G46" s="467"/>
      <c r="H46" s="467"/>
      <c r="I46" s="113" t="s">
        <v>84</v>
      </c>
      <c r="J46" s="112"/>
      <c r="K46" s="112"/>
      <c r="L46" s="173"/>
    </row>
    <row r="47" spans="1:12" ht="15.75" customHeight="1" x14ac:dyDescent="0.2">
      <c r="A47" s="114">
        <v>40</v>
      </c>
      <c r="B47" s="468" t="s">
        <v>85</v>
      </c>
      <c r="C47" s="469"/>
      <c r="D47" s="469"/>
      <c r="E47" s="469"/>
      <c r="F47" s="469"/>
      <c r="G47" s="469"/>
      <c r="H47" s="469"/>
      <c r="I47" s="111" t="s">
        <v>86</v>
      </c>
      <c r="J47" s="573">
        <v>821230</v>
      </c>
      <c r="K47" s="573">
        <v>821230</v>
      </c>
      <c r="L47" s="173"/>
    </row>
    <row r="48" spans="1:12" x14ac:dyDescent="0.2">
      <c r="A48" s="115">
        <v>41</v>
      </c>
      <c r="B48" s="468" t="s">
        <v>87</v>
      </c>
      <c r="C48" s="469"/>
      <c r="D48" s="469"/>
      <c r="E48" s="469"/>
      <c r="F48" s="469"/>
      <c r="G48" s="469"/>
      <c r="H48" s="469"/>
      <c r="I48" s="111" t="s">
        <v>88</v>
      </c>
      <c r="J48" s="573"/>
      <c r="K48" s="573"/>
      <c r="L48" s="173"/>
    </row>
    <row r="49" spans="1:12" x14ac:dyDescent="0.2">
      <c r="A49" s="115">
        <v>42</v>
      </c>
      <c r="B49" s="470" t="s">
        <v>89</v>
      </c>
      <c r="C49" s="471"/>
      <c r="D49" s="471"/>
      <c r="E49" s="471"/>
      <c r="F49" s="471"/>
      <c r="G49" s="471"/>
      <c r="H49" s="471"/>
      <c r="I49" s="113" t="s">
        <v>90</v>
      </c>
      <c r="J49" s="573">
        <v>821230</v>
      </c>
      <c r="K49" s="573">
        <v>821230</v>
      </c>
      <c r="L49" s="173"/>
    </row>
    <row r="50" spans="1:12" x14ac:dyDescent="0.2">
      <c r="A50" s="115">
        <v>43</v>
      </c>
      <c r="B50" s="472" t="s">
        <v>91</v>
      </c>
      <c r="C50" s="473"/>
      <c r="D50" s="473"/>
      <c r="E50" s="473"/>
      <c r="F50" s="473"/>
      <c r="G50" s="473"/>
      <c r="H50" s="473"/>
      <c r="I50" s="111" t="s">
        <v>92</v>
      </c>
      <c r="J50" s="116">
        <v>72422507</v>
      </c>
      <c r="K50" s="116">
        <v>72422507</v>
      </c>
      <c r="L50" s="173"/>
    </row>
    <row r="51" spans="1:12" x14ac:dyDescent="0.2">
      <c r="A51" s="117">
        <v>44</v>
      </c>
      <c r="B51" s="462" t="s">
        <v>93</v>
      </c>
      <c r="C51" s="463"/>
      <c r="D51" s="463"/>
      <c r="E51" s="463"/>
      <c r="F51" s="463"/>
      <c r="G51" s="463"/>
      <c r="H51" s="463"/>
      <c r="I51" s="111" t="s">
        <v>94</v>
      </c>
      <c r="J51" s="118"/>
      <c r="K51" s="118"/>
      <c r="L51" s="173"/>
    </row>
    <row r="52" spans="1:12" x14ac:dyDescent="0.2">
      <c r="A52" s="117">
        <v>45</v>
      </c>
      <c r="B52" s="464" t="s">
        <v>95</v>
      </c>
      <c r="C52" s="465"/>
      <c r="D52" s="465"/>
      <c r="E52" s="465"/>
      <c r="F52" s="465"/>
      <c r="G52" s="465"/>
      <c r="H52" s="465"/>
      <c r="I52" s="113" t="s">
        <v>96</v>
      </c>
      <c r="J52" s="119">
        <f>SUM(J49:J51)</f>
        <v>73243737</v>
      </c>
      <c r="K52" s="119">
        <f>SUM(K49:K51)</f>
        <v>73243737</v>
      </c>
      <c r="L52" s="173"/>
    </row>
    <row r="53" spans="1:12" x14ac:dyDescent="0.2">
      <c r="A53" s="115">
        <v>46</v>
      </c>
      <c r="B53" s="466" t="s">
        <v>97</v>
      </c>
      <c r="C53" s="467"/>
      <c r="D53" s="467"/>
      <c r="E53" s="467"/>
      <c r="F53" s="467"/>
      <c r="G53" s="467"/>
      <c r="H53" s="467"/>
      <c r="I53" s="113" t="s">
        <v>98</v>
      </c>
      <c r="J53" s="119">
        <f>SUM(J52)</f>
        <v>73243737</v>
      </c>
      <c r="K53" s="119">
        <f>SUM(K52)</f>
        <v>73243737</v>
      </c>
      <c r="L53" s="173"/>
    </row>
    <row r="54" spans="1:12" x14ac:dyDescent="0.2">
      <c r="A54" s="115">
        <v>47</v>
      </c>
      <c r="B54" s="426" t="s">
        <v>99</v>
      </c>
      <c r="C54" s="427"/>
      <c r="D54" s="427"/>
      <c r="E54" s="427"/>
      <c r="F54" s="427"/>
      <c r="G54" s="427"/>
      <c r="H54" s="428"/>
      <c r="I54" s="120"/>
      <c r="J54" s="121">
        <f>SUM(J40+J53)</f>
        <v>152735998</v>
      </c>
      <c r="K54" s="121">
        <f>SUM(K40+K53)</f>
        <v>152735998</v>
      </c>
      <c r="L54" s="173"/>
    </row>
  </sheetData>
  <mergeCells count="52">
    <mergeCell ref="B8:H8"/>
    <mergeCell ref="A1:J1"/>
    <mergeCell ref="A3:J3"/>
    <mergeCell ref="H5:J5"/>
    <mergeCell ref="B6:H6"/>
    <mergeCell ref="A7:J7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32:H32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51:H51"/>
    <mergeCell ref="B52:H52"/>
    <mergeCell ref="B53:H53"/>
    <mergeCell ref="B54:H54"/>
    <mergeCell ref="B45:H45"/>
    <mergeCell ref="B46:H46"/>
    <mergeCell ref="B47:H47"/>
    <mergeCell ref="B48:H48"/>
    <mergeCell ref="B49:H49"/>
    <mergeCell ref="B50:H50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4"/>
  <sheetViews>
    <sheetView workbookViewId="0">
      <selection sqref="A1:X33"/>
    </sheetView>
  </sheetViews>
  <sheetFormatPr defaultRowHeight="11.25" x14ac:dyDescent="0.25"/>
  <cols>
    <col min="1" max="1" width="41" style="196" customWidth="1"/>
    <col min="2" max="2" width="8.140625" style="175" hidden="1" customWidth="1"/>
    <col min="3" max="3" width="7.42578125" style="175" hidden="1" customWidth="1"/>
    <col min="4" max="4" width="9.85546875" style="175" hidden="1" customWidth="1"/>
    <col min="5" max="5" width="13" style="175" hidden="1" customWidth="1"/>
    <col min="6" max="6" width="11.140625" style="175" hidden="1" customWidth="1"/>
    <col min="7" max="7" width="10" style="175" hidden="1" customWidth="1"/>
    <col min="8" max="9" width="0" style="175" hidden="1" customWidth="1"/>
    <col min="10" max="10" width="12" style="175" hidden="1" customWidth="1"/>
    <col min="11" max="12" width="0.85546875" style="175" hidden="1" customWidth="1"/>
    <col min="13" max="14" width="12" style="175" hidden="1" customWidth="1"/>
    <col min="15" max="15" width="11.85546875" style="197" hidden="1" customWidth="1"/>
    <col min="16" max="16" width="9.5703125" style="197" hidden="1" customWidth="1"/>
    <col min="17" max="17" width="11.85546875" style="200" customWidth="1"/>
    <col min="18" max="18" width="11.28515625" style="200" customWidth="1"/>
    <col min="19" max="20" width="9.140625" style="175"/>
    <col min="21" max="21" width="15.42578125" style="175" customWidth="1"/>
    <col min="22" max="22" width="14.28515625" style="175" customWidth="1"/>
    <col min="23" max="23" width="12.7109375" style="175" customWidth="1"/>
    <col min="24" max="250" width="9.140625" style="175"/>
    <col min="251" max="251" width="41" style="175" customWidth="1"/>
    <col min="252" max="252" width="10.7109375" style="175" customWidth="1"/>
    <col min="253" max="253" width="8.140625" style="175" customWidth="1"/>
    <col min="254" max="254" width="7.42578125" style="175" customWidth="1"/>
    <col min="255" max="255" width="9.85546875" style="175" customWidth="1"/>
    <col min="256" max="256" width="13" style="175" customWidth="1"/>
    <col min="257" max="257" width="6.85546875" style="175" customWidth="1"/>
    <col min="258" max="258" width="8.85546875" style="175" customWidth="1"/>
    <col min="259" max="259" width="10" style="175" customWidth="1"/>
    <col min="260" max="506" width="9.140625" style="175"/>
    <col min="507" max="507" width="41" style="175" customWidth="1"/>
    <col min="508" max="508" width="10.7109375" style="175" customWidth="1"/>
    <col min="509" max="509" width="8.140625" style="175" customWidth="1"/>
    <col min="510" max="510" width="7.42578125" style="175" customWidth="1"/>
    <col min="511" max="511" width="9.85546875" style="175" customWidth="1"/>
    <col min="512" max="512" width="13" style="175" customWidth="1"/>
    <col min="513" max="513" width="6.85546875" style="175" customWidth="1"/>
    <col min="514" max="514" width="8.85546875" style="175" customWidth="1"/>
    <col min="515" max="515" width="10" style="175" customWidth="1"/>
    <col min="516" max="762" width="9.140625" style="175"/>
    <col min="763" max="763" width="41" style="175" customWidth="1"/>
    <col min="764" max="764" width="10.7109375" style="175" customWidth="1"/>
    <col min="765" max="765" width="8.140625" style="175" customWidth="1"/>
    <col min="766" max="766" width="7.42578125" style="175" customWidth="1"/>
    <col min="767" max="767" width="9.85546875" style="175" customWidth="1"/>
    <col min="768" max="768" width="13" style="175" customWidth="1"/>
    <col min="769" max="769" width="6.85546875" style="175" customWidth="1"/>
    <col min="770" max="770" width="8.85546875" style="175" customWidth="1"/>
    <col min="771" max="771" width="10" style="175" customWidth="1"/>
    <col min="772" max="1018" width="9.140625" style="175"/>
    <col min="1019" max="1019" width="41" style="175" customWidth="1"/>
    <col min="1020" max="1020" width="10.7109375" style="175" customWidth="1"/>
    <col min="1021" max="1021" width="8.140625" style="175" customWidth="1"/>
    <col min="1022" max="1022" width="7.42578125" style="175" customWidth="1"/>
    <col min="1023" max="1023" width="9.85546875" style="175" customWidth="1"/>
    <col min="1024" max="1024" width="13" style="175" customWidth="1"/>
    <col min="1025" max="1025" width="6.85546875" style="175" customWidth="1"/>
    <col min="1026" max="1026" width="8.85546875" style="175" customWidth="1"/>
    <col min="1027" max="1027" width="10" style="175" customWidth="1"/>
    <col min="1028" max="1274" width="9.140625" style="175"/>
    <col min="1275" max="1275" width="41" style="175" customWidth="1"/>
    <col min="1276" max="1276" width="10.7109375" style="175" customWidth="1"/>
    <col min="1277" max="1277" width="8.140625" style="175" customWidth="1"/>
    <col min="1278" max="1278" width="7.42578125" style="175" customWidth="1"/>
    <col min="1279" max="1279" width="9.85546875" style="175" customWidth="1"/>
    <col min="1280" max="1280" width="13" style="175" customWidth="1"/>
    <col min="1281" max="1281" width="6.85546875" style="175" customWidth="1"/>
    <col min="1282" max="1282" width="8.85546875" style="175" customWidth="1"/>
    <col min="1283" max="1283" width="10" style="175" customWidth="1"/>
    <col min="1284" max="1530" width="9.140625" style="175"/>
    <col min="1531" max="1531" width="41" style="175" customWidth="1"/>
    <col min="1532" max="1532" width="10.7109375" style="175" customWidth="1"/>
    <col min="1533" max="1533" width="8.140625" style="175" customWidth="1"/>
    <col min="1534" max="1534" width="7.42578125" style="175" customWidth="1"/>
    <col min="1535" max="1535" width="9.85546875" style="175" customWidth="1"/>
    <col min="1536" max="1536" width="13" style="175" customWidth="1"/>
    <col min="1537" max="1537" width="6.85546875" style="175" customWidth="1"/>
    <col min="1538" max="1538" width="8.85546875" style="175" customWidth="1"/>
    <col min="1539" max="1539" width="10" style="175" customWidth="1"/>
    <col min="1540" max="1786" width="9.140625" style="175"/>
    <col min="1787" max="1787" width="41" style="175" customWidth="1"/>
    <col min="1788" max="1788" width="10.7109375" style="175" customWidth="1"/>
    <col min="1789" max="1789" width="8.140625" style="175" customWidth="1"/>
    <col min="1790" max="1790" width="7.42578125" style="175" customWidth="1"/>
    <col min="1791" max="1791" width="9.85546875" style="175" customWidth="1"/>
    <col min="1792" max="1792" width="13" style="175" customWidth="1"/>
    <col min="1793" max="1793" width="6.85546875" style="175" customWidth="1"/>
    <col min="1794" max="1794" width="8.85546875" style="175" customWidth="1"/>
    <col min="1795" max="1795" width="10" style="175" customWidth="1"/>
    <col min="1796" max="2042" width="9.140625" style="175"/>
    <col min="2043" max="2043" width="41" style="175" customWidth="1"/>
    <col min="2044" max="2044" width="10.7109375" style="175" customWidth="1"/>
    <col min="2045" max="2045" width="8.140625" style="175" customWidth="1"/>
    <col min="2046" max="2046" width="7.42578125" style="175" customWidth="1"/>
    <col min="2047" max="2047" width="9.85546875" style="175" customWidth="1"/>
    <col min="2048" max="2048" width="13" style="175" customWidth="1"/>
    <col min="2049" max="2049" width="6.85546875" style="175" customWidth="1"/>
    <col min="2050" max="2050" width="8.85546875" style="175" customWidth="1"/>
    <col min="2051" max="2051" width="10" style="175" customWidth="1"/>
    <col min="2052" max="2298" width="9.140625" style="175"/>
    <col min="2299" max="2299" width="41" style="175" customWidth="1"/>
    <col min="2300" max="2300" width="10.7109375" style="175" customWidth="1"/>
    <col min="2301" max="2301" width="8.140625" style="175" customWidth="1"/>
    <col min="2302" max="2302" width="7.42578125" style="175" customWidth="1"/>
    <col min="2303" max="2303" width="9.85546875" style="175" customWidth="1"/>
    <col min="2304" max="2304" width="13" style="175" customWidth="1"/>
    <col min="2305" max="2305" width="6.85546875" style="175" customWidth="1"/>
    <col min="2306" max="2306" width="8.85546875" style="175" customWidth="1"/>
    <col min="2307" max="2307" width="10" style="175" customWidth="1"/>
    <col min="2308" max="2554" width="9.140625" style="175"/>
    <col min="2555" max="2555" width="41" style="175" customWidth="1"/>
    <col min="2556" max="2556" width="10.7109375" style="175" customWidth="1"/>
    <col min="2557" max="2557" width="8.140625" style="175" customWidth="1"/>
    <col min="2558" max="2558" width="7.42578125" style="175" customWidth="1"/>
    <col min="2559" max="2559" width="9.85546875" style="175" customWidth="1"/>
    <col min="2560" max="2560" width="13" style="175" customWidth="1"/>
    <col min="2561" max="2561" width="6.85546875" style="175" customWidth="1"/>
    <col min="2562" max="2562" width="8.85546875" style="175" customWidth="1"/>
    <col min="2563" max="2563" width="10" style="175" customWidth="1"/>
    <col min="2564" max="2810" width="9.140625" style="175"/>
    <col min="2811" max="2811" width="41" style="175" customWidth="1"/>
    <col min="2812" max="2812" width="10.7109375" style="175" customWidth="1"/>
    <col min="2813" max="2813" width="8.140625" style="175" customWidth="1"/>
    <col min="2814" max="2814" width="7.42578125" style="175" customWidth="1"/>
    <col min="2815" max="2815" width="9.85546875" style="175" customWidth="1"/>
    <col min="2816" max="2816" width="13" style="175" customWidth="1"/>
    <col min="2817" max="2817" width="6.85546875" style="175" customWidth="1"/>
    <col min="2818" max="2818" width="8.85546875" style="175" customWidth="1"/>
    <col min="2819" max="2819" width="10" style="175" customWidth="1"/>
    <col min="2820" max="3066" width="9.140625" style="175"/>
    <col min="3067" max="3067" width="41" style="175" customWidth="1"/>
    <col min="3068" max="3068" width="10.7109375" style="175" customWidth="1"/>
    <col min="3069" max="3069" width="8.140625" style="175" customWidth="1"/>
    <col min="3070" max="3070" width="7.42578125" style="175" customWidth="1"/>
    <col min="3071" max="3071" width="9.85546875" style="175" customWidth="1"/>
    <col min="3072" max="3072" width="13" style="175" customWidth="1"/>
    <col min="3073" max="3073" width="6.85546875" style="175" customWidth="1"/>
    <col min="3074" max="3074" width="8.85546875" style="175" customWidth="1"/>
    <col min="3075" max="3075" width="10" style="175" customWidth="1"/>
    <col min="3076" max="3322" width="9.140625" style="175"/>
    <col min="3323" max="3323" width="41" style="175" customWidth="1"/>
    <col min="3324" max="3324" width="10.7109375" style="175" customWidth="1"/>
    <col min="3325" max="3325" width="8.140625" style="175" customWidth="1"/>
    <col min="3326" max="3326" width="7.42578125" style="175" customWidth="1"/>
    <col min="3327" max="3327" width="9.85546875" style="175" customWidth="1"/>
    <col min="3328" max="3328" width="13" style="175" customWidth="1"/>
    <col min="3329" max="3329" width="6.85546875" style="175" customWidth="1"/>
    <col min="3330" max="3330" width="8.85546875" style="175" customWidth="1"/>
    <col min="3331" max="3331" width="10" style="175" customWidth="1"/>
    <col min="3332" max="3578" width="9.140625" style="175"/>
    <col min="3579" max="3579" width="41" style="175" customWidth="1"/>
    <col min="3580" max="3580" width="10.7109375" style="175" customWidth="1"/>
    <col min="3581" max="3581" width="8.140625" style="175" customWidth="1"/>
    <col min="3582" max="3582" width="7.42578125" style="175" customWidth="1"/>
    <col min="3583" max="3583" width="9.85546875" style="175" customWidth="1"/>
    <col min="3584" max="3584" width="13" style="175" customWidth="1"/>
    <col min="3585" max="3585" width="6.85546875" style="175" customWidth="1"/>
    <col min="3586" max="3586" width="8.85546875" style="175" customWidth="1"/>
    <col min="3587" max="3587" width="10" style="175" customWidth="1"/>
    <col min="3588" max="3834" width="9.140625" style="175"/>
    <col min="3835" max="3835" width="41" style="175" customWidth="1"/>
    <col min="3836" max="3836" width="10.7109375" style="175" customWidth="1"/>
    <col min="3837" max="3837" width="8.140625" style="175" customWidth="1"/>
    <col min="3838" max="3838" width="7.42578125" style="175" customWidth="1"/>
    <col min="3839" max="3839" width="9.85546875" style="175" customWidth="1"/>
    <col min="3840" max="3840" width="13" style="175" customWidth="1"/>
    <col min="3841" max="3841" width="6.85546875" style="175" customWidth="1"/>
    <col min="3842" max="3842" width="8.85546875" style="175" customWidth="1"/>
    <col min="3843" max="3843" width="10" style="175" customWidth="1"/>
    <col min="3844" max="4090" width="9.140625" style="175"/>
    <col min="4091" max="4091" width="41" style="175" customWidth="1"/>
    <col min="4092" max="4092" width="10.7109375" style="175" customWidth="1"/>
    <col min="4093" max="4093" width="8.140625" style="175" customWidth="1"/>
    <col min="4094" max="4094" width="7.42578125" style="175" customWidth="1"/>
    <col min="4095" max="4095" width="9.85546875" style="175" customWidth="1"/>
    <col min="4096" max="4096" width="13" style="175" customWidth="1"/>
    <col min="4097" max="4097" width="6.85546875" style="175" customWidth="1"/>
    <col min="4098" max="4098" width="8.85546875" style="175" customWidth="1"/>
    <col min="4099" max="4099" width="10" style="175" customWidth="1"/>
    <col min="4100" max="4346" width="9.140625" style="175"/>
    <col min="4347" max="4347" width="41" style="175" customWidth="1"/>
    <col min="4348" max="4348" width="10.7109375" style="175" customWidth="1"/>
    <col min="4349" max="4349" width="8.140625" style="175" customWidth="1"/>
    <col min="4350" max="4350" width="7.42578125" style="175" customWidth="1"/>
    <col min="4351" max="4351" width="9.85546875" style="175" customWidth="1"/>
    <col min="4352" max="4352" width="13" style="175" customWidth="1"/>
    <col min="4353" max="4353" width="6.85546875" style="175" customWidth="1"/>
    <col min="4354" max="4354" width="8.85546875" style="175" customWidth="1"/>
    <col min="4355" max="4355" width="10" style="175" customWidth="1"/>
    <col min="4356" max="4602" width="9.140625" style="175"/>
    <col min="4603" max="4603" width="41" style="175" customWidth="1"/>
    <col min="4604" max="4604" width="10.7109375" style="175" customWidth="1"/>
    <col min="4605" max="4605" width="8.140625" style="175" customWidth="1"/>
    <col min="4606" max="4606" width="7.42578125" style="175" customWidth="1"/>
    <col min="4607" max="4607" width="9.85546875" style="175" customWidth="1"/>
    <col min="4608" max="4608" width="13" style="175" customWidth="1"/>
    <col min="4609" max="4609" width="6.85546875" style="175" customWidth="1"/>
    <col min="4610" max="4610" width="8.85546875" style="175" customWidth="1"/>
    <col min="4611" max="4611" width="10" style="175" customWidth="1"/>
    <col min="4612" max="4858" width="9.140625" style="175"/>
    <col min="4859" max="4859" width="41" style="175" customWidth="1"/>
    <col min="4860" max="4860" width="10.7109375" style="175" customWidth="1"/>
    <col min="4861" max="4861" width="8.140625" style="175" customWidth="1"/>
    <col min="4862" max="4862" width="7.42578125" style="175" customWidth="1"/>
    <col min="4863" max="4863" width="9.85546875" style="175" customWidth="1"/>
    <col min="4864" max="4864" width="13" style="175" customWidth="1"/>
    <col min="4865" max="4865" width="6.85546875" style="175" customWidth="1"/>
    <col min="4866" max="4866" width="8.85546875" style="175" customWidth="1"/>
    <col min="4867" max="4867" width="10" style="175" customWidth="1"/>
    <col min="4868" max="5114" width="9.140625" style="175"/>
    <col min="5115" max="5115" width="41" style="175" customWidth="1"/>
    <col min="5116" max="5116" width="10.7109375" style="175" customWidth="1"/>
    <col min="5117" max="5117" width="8.140625" style="175" customWidth="1"/>
    <col min="5118" max="5118" width="7.42578125" style="175" customWidth="1"/>
    <col min="5119" max="5119" width="9.85546875" style="175" customWidth="1"/>
    <col min="5120" max="5120" width="13" style="175" customWidth="1"/>
    <col min="5121" max="5121" width="6.85546875" style="175" customWidth="1"/>
    <col min="5122" max="5122" width="8.85546875" style="175" customWidth="1"/>
    <col min="5123" max="5123" width="10" style="175" customWidth="1"/>
    <col min="5124" max="5370" width="9.140625" style="175"/>
    <col min="5371" max="5371" width="41" style="175" customWidth="1"/>
    <col min="5372" max="5372" width="10.7109375" style="175" customWidth="1"/>
    <col min="5373" max="5373" width="8.140625" style="175" customWidth="1"/>
    <col min="5374" max="5374" width="7.42578125" style="175" customWidth="1"/>
    <col min="5375" max="5375" width="9.85546875" style="175" customWidth="1"/>
    <col min="5376" max="5376" width="13" style="175" customWidth="1"/>
    <col min="5377" max="5377" width="6.85546875" style="175" customWidth="1"/>
    <col min="5378" max="5378" width="8.85546875" style="175" customWidth="1"/>
    <col min="5379" max="5379" width="10" style="175" customWidth="1"/>
    <col min="5380" max="5626" width="9.140625" style="175"/>
    <col min="5627" max="5627" width="41" style="175" customWidth="1"/>
    <col min="5628" max="5628" width="10.7109375" style="175" customWidth="1"/>
    <col min="5629" max="5629" width="8.140625" style="175" customWidth="1"/>
    <col min="5630" max="5630" width="7.42578125" style="175" customWidth="1"/>
    <col min="5631" max="5631" width="9.85546875" style="175" customWidth="1"/>
    <col min="5632" max="5632" width="13" style="175" customWidth="1"/>
    <col min="5633" max="5633" width="6.85546875" style="175" customWidth="1"/>
    <col min="5634" max="5634" width="8.85546875" style="175" customWidth="1"/>
    <col min="5635" max="5635" width="10" style="175" customWidth="1"/>
    <col min="5636" max="5882" width="9.140625" style="175"/>
    <col min="5883" max="5883" width="41" style="175" customWidth="1"/>
    <col min="5884" max="5884" width="10.7109375" style="175" customWidth="1"/>
    <col min="5885" max="5885" width="8.140625" style="175" customWidth="1"/>
    <col min="5886" max="5886" width="7.42578125" style="175" customWidth="1"/>
    <col min="5887" max="5887" width="9.85546875" style="175" customWidth="1"/>
    <col min="5888" max="5888" width="13" style="175" customWidth="1"/>
    <col min="5889" max="5889" width="6.85546875" style="175" customWidth="1"/>
    <col min="5890" max="5890" width="8.85546875" style="175" customWidth="1"/>
    <col min="5891" max="5891" width="10" style="175" customWidth="1"/>
    <col min="5892" max="6138" width="9.140625" style="175"/>
    <col min="6139" max="6139" width="41" style="175" customWidth="1"/>
    <col min="6140" max="6140" width="10.7109375" style="175" customWidth="1"/>
    <col min="6141" max="6141" width="8.140625" style="175" customWidth="1"/>
    <col min="6142" max="6142" width="7.42578125" style="175" customWidth="1"/>
    <col min="6143" max="6143" width="9.85546875" style="175" customWidth="1"/>
    <col min="6144" max="6144" width="13" style="175" customWidth="1"/>
    <col min="6145" max="6145" width="6.85546875" style="175" customWidth="1"/>
    <col min="6146" max="6146" width="8.85546875" style="175" customWidth="1"/>
    <col min="6147" max="6147" width="10" style="175" customWidth="1"/>
    <col min="6148" max="6394" width="9.140625" style="175"/>
    <col min="6395" max="6395" width="41" style="175" customWidth="1"/>
    <col min="6396" max="6396" width="10.7109375" style="175" customWidth="1"/>
    <col min="6397" max="6397" width="8.140625" style="175" customWidth="1"/>
    <col min="6398" max="6398" width="7.42578125" style="175" customWidth="1"/>
    <col min="6399" max="6399" width="9.85546875" style="175" customWidth="1"/>
    <col min="6400" max="6400" width="13" style="175" customWidth="1"/>
    <col min="6401" max="6401" width="6.85546875" style="175" customWidth="1"/>
    <col min="6402" max="6402" width="8.85546875" style="175" customWidth="1"/>
    <col min="6403" max="6403" width="10" style="175" customWidth="1"/>
    <col min="6404" max="6650" width="9.140625" style="175"/>
    <col min="6651" max="6651" width="41" style="175" customWidth="1"/>
    <col min="6652" max="6652" width="10.7109375" style="175" customWidth="1"/>
    <col min="6653" max="6653" width="8.140625" style="175" customWidth="1"/>
    <col min="6654" max="6654" width="7.42578125" style="175" customWidth="1"/>
    <col min="6655" max="6655" width="9.85546875" style="175" customWidth="1"/>
    <col min="6656" max="6656" width="13" style="175" customWidth="1"/>
    <col min="6657" max="6657" width="6.85546875" style="175" customWidth="1"/>
    <col min="6658" max="6658" width="8.85546875" style="175" customWidth="1"/>
    <col min="6659" max="6659" width="10" style="175" customWidth="1"/>
    <col min="6660" max="6906" width="9.140625" style="175"/>
    <col min="6907" max="6907" width="41" style="175" customWidth="1"/>
    <col min="6908" max="6908" width="10.7109375" style="175" customWidth="1"/>
    <col min="6909" max="6909" width="8.140625" style="175" customWidth="1"/>
    <col min="6910" max="6910" width="7.42578125" style="175" customWidth="1"/>
    <col min="6911" max="6911" width="9.85546875" style="175" customWidth="1"/>
    <col min="6912" max="6912" width="13" style="175" customWidth="1"/>
    <col min="6913" max="6913" width="6.85546875" style="175" customWidth="1"/>
    <col min="6914" max="6914" width="8.85546875" style="175" customWidth="1"/>
    <col min="6915" max="6915" width="10" style="175" customWidth="1"/>
    <col min="6916" max="7162" width="9.140625" style="175"/>
    <col min="7163" max="7163" width="41" style="175" customWidth="1"/>
    <col min="7164" max="7164" width="10.7109375" style="175" customWidth="1"/>
    <col min="7165" max="7165" width="8.140625" style="175" customWidth="1"/>
    <col min="7166" max="7166" width="7.42578125" style="175" customWidth="1"/>
    <col min="7167" max="7167" width="9.85546875" style="175" customWidth="1"/>
    <col min="7168" max="7168" width="13" style="175" customWidth="1"/>
    <col min="7169" max="7169" width="6.85546875" style="175" customWidth="1"/>
    <col min="7170" max="7170" width="8.85546875" style="175" customWidth="1"/>
    <col min="7171" max="7171" width="10" style="175" customWidth="1"/>
    <col min="7172" max="7418" width="9.140625" style="175"/>
    <col min="7419" max="7419" width="41" style="175" customWidth="1"/>
    <col min="7420" max="7420" width="10.7109375" style="175" customWidth="1"/>
    <col min="7421" max="7421" width="8.140625" style="175" customWidth="1"/>
    <col min="7422" max="7422" width="7.42578125" style="175" customWidth="1"/>
    <col min="7423" max="7423" width="9.85546875" style="175" customWidth="1"/>
    <col min="7424" max="7424" width="13" style="175" customWidth="1"/>
    <col min="7425" max="7425" width="6.85546875" style="175" customWidth="1"/>
    <col min="7426" max="7426" width="8.85546875" style="175" customWidth="1"/>
    <col min="7427" max="7427" width="10" style="175" customWidth="1"/>
    <col min="7428" max="7674" width="9.140625" style="175"/>
    <col min="7675" max="7675" width="41" style="175" customWidth="1"/>
    <col min="7676" max="7676" width="10.7109375" style="175" customWidth="1"/>
    <col min="7677" max="7677" width="8.140625" style="175" customWidth="1"/>
    <col min="7678" max="7678" width="7.42578125" style="175" customWidth="1"/>
    <col min="7679" max="7679" width="9.85546875" style="175" customWidth="1"/>
    <col min="7680" max="7680" width="13" style="175" customWidth="1"/>
    <col min="7681" max="7681" width="6.85546875" style="175" customWidth="1"/>
    <col min="7682" max="7682" width="8.85546875" style="175" customWidth="1"/>
    <col min="7683" max="7683" width="10" style="175" customWidth="1"/>
    <col min="7684" max="7930" width="9.140625" style="175"/>
    <col min="7931" max="7931" width="41" style="175" customWidth="1"/>
    <col min="7932" max="7932" width="10.7109375" style="175" customWidth="1"/>
    <col min="7933" max="7933" width="8.140625" style="175" customWidth="1"/>
    <col min="7934" max="7934" width="7.42578125" style="175" customWidth="1"/>
    <col min="7935" max="7935" width="9.85546875" style="175" customWidth="1"/>
    <col min="7936" max="7936" width="13" style="175" customWidth="1"/>
    <col min="7937" max="7937" width="6.85546875" style="175" customWidth="1"/>
    <col min="7938" max="7938" width="8.85546875" style="175" customWidth="1"/>
    <col min="7939" max="7939" width="10" style="175" customWidth="1"/>
    <col min="7940" max="8186" width="9.140625" style="175"/>
    <col min="8187" max="8187" width="41" style="175" customWidth="1"/>
    <col min="8188" max="8188" width="10.7109375" style="175" customWidth="1"/>
    <col min="8189" max="8189" width="8.140625" style="175" customWidth="1"/>
    <col min="8190" max="8190" width="7.42578125" style="175" customWidth="1"/>
    <col min="8191" max="8191" width="9.85546875" style="175" customWidth="1"/>
    <col min="8192" max="8192" width="13" style="175" customWidth="1"/>
    <col min="8193" max="8193" width="6.85546875" style="175" customWidth="1"/>
    <col min="8194" max="8194" width="8.85546875" style="175" customWidth="1"/>
    <col min="8195" max="8195" width="10" style="175" customWidth="1"/>
    <col min="8196" max="8442" width="9.140625" style="175"/>
    <col min="8443" max="8443" width="41" style="175" customWidth="1"/>
    <col min="8444" max="8444" width="10.7109375" style="175" customWidth="1"/>
    <col min="8445" max="8445" width="8.140625" style="175" customWidth="1"/>
    <col min="8446" max="8446" width="7.42578125" style="175" customWidth="1"/>
    <col min="8447" max="8447" width="9.85546875" style="175" customWidth="1"/>
    <col min="8448" max="8448" width="13" style="175" customWidth="1"/>
    <col min="8449" max="8449" width="6.85546875" style="175" customWidth="1"/>
    <col min="8450" max="8450" width="8.85546875" style="175" customWidth="1"/>
    <col min="8451" max="8451" width="10" style="175" customWidth="1"/>
    <col min="8452" max="8698" width="9.140625" style="175"/>
    <col min="8699" max="8699" width="41" style="175" customWidth="1"/>
    <col min="8700" max="8700" width="10.7109375" style="175" customWidth="1"/>
    <col min="8701" max="8701" width="8.140625" style="175" customWidth="1"/>
    <col min="8702" max="8702" width="7.42578125" style="175" customWidth="1"/>
    <col min="8703" max="8703" width="9.85546875" style="175" customWidth="1"/>
    <col min="8704" max="8704" width="13" style="175" customWidth="1"/>
    <col min="8705" max="8705" width="6.85546875" style="175" customWidth="1"/>
    <col min="8706" max="8706" width="8.85546875" style="175" customWidth="1"/>
    <col min="8707" max="8707" width="10" style="175" customWidth="1"/>
    <col min="8708" max="8954" width="9.140625" style="175"/>
    <col min="8955" max="8955" width="41" style="175" customWidth="1"/>
    <col min="8956" max="8956" width="10.7109375" style="175" customWidth="1"/>
    <col min="8957" max="8957" width="8.140625" style="175" customWidth="1"/>
    <col min="8958" max="8958" width="7.42578125" style="175" customWidth="1"/>
    <col min="8959" max="8959" width="9.85546875" style="175" customWidth="1"/>
    <col min="8960" max="8960" width="13" style="175" customWidth="1"/>
    <col min="8961" max="8961" width="6.85546875" style="175" customWidth="1"/>
    <col min="8962" max="8962" width="8.85546875" style="175" customWidth="1"/>
    <col min="8963" max="8963" width="10" style="175" customWidth="1"/>
    <col min="8964" max="9210" width="9.140625" style="175"/>
    <col min="9211" max="9211" width="41" style="175" customWidth="1"/>
    <col min="9212" max="9212" width="10.7109375" style="175" customWidth="1"/>
    <col min="9213" max="9213" width="8.140625" style="175" customWidth="1"/>
    <col min="9214" max="9214" width="7.42578125" style="175" customWidth="1"/>
    <col min="9215" max="9215" width="9.85546875" style="175" customWidth="1"/>
    <col min="9216" max="9216" width="13" style="175" customWidth="1"/>
    <col min="9217" max="9217" width="6.85546875" style="175" customWidth="1"/>
    <col min="9218" max="9218" width="8.85546875" style="175" customWidth="1"/>
    <col min="9219" max="9219" width="10" style="175" customWidth="1"/>
    <col min="9220" max="9466" width="9.140625" style="175"/>
    <col min="9467" max="9467" width="41" style="175" customWidth="1"/>
    <col min="9468" max="9468" width="10.7109375" style="175" customWidth="1"/>
    <col min="9469" max="9469" width="8.140625" style="175" customWidth="1"/>
    <col min="9470" max="9470" width="7.42578125" style="175" customWidth="1"/>
    <col min="9471" max="9471" width="9.85546875" style="175" customWidth="1"/>
    <col min="9472" max="9472" width="13" style="175" customWidth="1"/>
    <col min="9473" max="9473" width="6.85546875" style="175" customWidth="1"/>
    <col min="9474" max="9474" width="8.85546875" style="175" customWidth="1"/>
    <col min="9475" max="9475" width="10" style="175" customWidth="1"/>
    <col min="9476" max="9722" width="9.140625" style="175"/>
    <col min="9723" max="9723" width="41" style="175" customWidth="1"/>
    <col min="9724" max="9724" width="10.7109375" style="175" customWidth="1"/>
    <col min="9725" max="9725" width="8.140625" style="175" customWidth="1"/>
    <col min="9726" max="9726" width="7.42578125" style="175" customWidth="1"/>
    <col min="9727" max="9727" width="9.85546875" style="175" customWidth="1"/>
    <col min="9728" max="9728" width="13" style="175" customWidth="1"/>
    <col min="9729" max="9729" width="6.85546875" style="175" customWidth="1"/>
    <col min="9730" max="9730" width="8.85546875" style="175" customWidth="1"/>
    <col min="9731" max="9731" width="10" style="175" customWidth="1"/>
    <col min="9732" max="9978" width="9.140625" style="175"/>
    <col min="9979" max="9979" width="41" style="175" customWidth="1"/>
    <col min="9980" max="9980" width="10.7109375" style="175" customWidth="1"/>
    <col min="9981" max="9981" width="8.140625" style="175" customWidth="1"/>
    <col min="9982" max="9982" width="7.42578125" style="175" customWidth="1"/>
    <col min="9983" max="9983" width="9.85546875" style="175" customWidth="1"/>
    <col min="9984" max="9984" width="13" style="175" customWidth="1"/>
    <col min="9985" max="9985" width="6.85546875" style="175" customWidth="1"/>
    <col min="9986" max="9986" width="8.85546875" style="175" customWidth="1"/>
    <col min="9987" max="9987" width="10" style="175" customWidth="1"/>
    <col min="9988" max="10234" width="9.140625" style="175"/>
    <col min="10235" max="10235" width="41" style="175" customWidth="1"/>
    <col min="10236" max="10236" width="10.7109375" style="175" customWidth="1"/>
    <col min="10237" max="10237" width="8.140625" style="175" customWidth="1"/>
    <col min="10238" max="10238" width="7.42578125" style="175" customWidth="1"/>
    <col min="10239" max="10239" width="9.85546875" style="175" customWidth="1"/>
    <col min="10240" max="10240" width="13" style="175" customWidth="1"/>
    <col min="10241" max="10241" width="6.85546875" style="175" customWidth="1"/>
    <col min="10242" max="10242" width="8.85546875" style="175" customWidth="1"/>
    <col min="10243" max="10243" width="10" style="175" customWidth="1"/>
    <col min="10244" max="10490" width="9.140625" style="175"/>
    <col min="10491" max="10491" width="41" style="175" customWidth="1"/>
    <col min="10492" max="10492" width="10.7109375" style="175" customWidth="1"/>
    <col min="10493" max="10493" width="8.140625" style="175" customWidth="1"/>
    <col min="10494" max="10494" width="7.42578125" style="175" customWidth="1"/>
    <col min="10495" max="10495" width="9.85546875" style="175" customWidth="1"/>
    <col min="10496" max="10496" width="13" style="175" customWidth="1"/>
    <col min="10497" max="10497" width="6.85546875" style="175" customWidth="1"/>
    <col min="10498" max="10498" width="8.85546875" style="175" customWidth="1"/>
    <col min="10499" max="10499" width="10" style="175" customWidth="1"/>
    <col min="10500" max="10746" width="9.140625" style="175"/>
    <col min="10747" max="10747" width="41" style="175" customWidth="1"/>
    <col min="10748" max="10748" width="10.7109375" style="175" customWidth="1"/>
    <col min="10749" max="10749" width="8.140625" style="175" customWidth="1"/>
    <col min="10750" max="10750" width="7.42578125" style="175" customWidth="1"/>
    <col min="10751" max="10751" width="9.85546875" style="175" customWidth="1"/>
    <col min="10752" max="10752" width="13" style="175" customWidth="1"/>
    <col min="10753" max="10753" width="6.85546875" style="175" customWidth="1"/>
    <col min="10754" max="10754" width="8.85546875" style="175" customWidth="1"/>
    <col min="10755" max="10755" width="10" style="175" customWidth="1"/>
    <col min="10756" max="11002" width="9.140625" style="175"/>
    <col min="11003" max="11003" width="41" style="175" customWidth="1"/>
    <col min="11004" max="11004" width="10.7109375" style="175" customWidth="1"/>
    <col min="11005" max="11005" width="8.140625" style="175" customWidth="1"/>
    <col min="11006" max="11006" width="7.42578125" style="175" customWidth="1"/>
    <col min="11007" max="11007" width="9.85546875" style="175" customWidth="1"/>
    <col min="11008" max="11008" width="13" style="175" customWidth="1"/>
    <col min="11009" max="11009" width="6.85546875" style="175" customWidth="1"/>
    <col min="11010" max="11010" width="8.85546875" style="175" customWidth="1"/>
    <col min="11011" max="11011" width="10" style="175" customWidth="1"/>
    <col min="11012" max="11258" width="9.140625" style="175"/>
    <col min="11259" max="11259" width="41" style="175" customWidth="1"/>
    <col min="11260" max="11260" width="10.7109375" style="175" customWidth="1"/>
    <col min="11261" max="11261" width="8.140625" style="175" customWidth="1"/>
    <col min="11262" max="11262" width="7.42578125" style="175" customWidth="1"/>
    <col min="11263" max="11263" width="9.85546875" style="175" customWidth="1"/>
    <col min="11264" max="11264" width="13" style="175" customWidth="1"/>
    <col min="11265" max="11265" width="6.85546875" style="175" customWidth="1"/>
    <col min="11266" max="11266" width="8.85546875" style="175" customWidth="1"/>
    <col min="11267" max="11267" width="10" style="175" customWidth="1"/>
    <col min="11268" max="11514" width="9.140625" style="175"/>
    <col min="11515" max="11515" width="41" style="175" customWidth="1"/>
    <col min="11516" max="11516" width="10.7109375" style="175" customWidth="1"/>
    <col min="11517" max="11517" width="8.140625" style="175" customWidth="1"/>
    <col min="11518" max="11518" width="7.42578125" style="175" customWidth="1"/>
    <col min="11519" max="11519" width="9.85546875" style="175" customWidth="1"/>
    <col min="11520" max="11520" width="13" style="175" customWidth="1"/>
    <col min="11521" max="11521" width="6.85546875" style="175" customWidth="1"/>
    <col min="11522" max="11522" width="8.85546875" style="175" customWidth="1"/>
    <col min="11523" max="11523" width="10" style="175" customWidth="1"/>
    <col min="11524" max="11770" width="9.140625" style="175"/>
    <col min="11771" max="11771" width="41" style="175" customWidth="1"/>
    <col min="11772" max="11772" width="10.7109375" style="175" customWidth="1"/>
    <col min="11773" max="11773" width="8.140625" style="175" customWidth="1"/>
    <col min="11774" max="11774" width="7.42578125" style="175" customWidth="1"/>
    <col min="11775" max="11775" width="9.85546875" style="175" customWidth="1"/>
    <col min="11776" max="11776" width="13" style="175" customWidth="1"/>
    <col min="11777" max="11777" width="6.85546875" style="175" customWidth="1"/>
    <col min="11778" max="11778" width="8.85546875" style="175" customWidth="1"/>
    <col min="11779" max="11779" width="10" style="175" customWidth="1"/>
    <col min="11780" max="12026" width="9.140625" style="175"/>
    <col min="12027" max="12027" width="41" style="175" customWidth="1"/>
    <col min="12028" max="12028" width="10.7109375" style="175" customWidth="1"/>
    <col min="12029" max="12029" width="8.140625" style="175" customWidth="1"/>
    <col min="12030" max="12030" width="7.42578125" style="175" customWidth="1"/>
    <col min="12031" max="12031" width="9.85546875" style="175" customWidth="1"/>
    <col min="12032" max="12032" width="13" style="175" customWidth="1"/>
    <col min="12033" max="12033" width="6.85546875" style="175" customWidth="1"/>
    <col min="12034" max="12034" width="8.85546875" style="175" customWidth="1"/>
    <col min="12035" max="12035" width="10" style="175" customWidth="1"/>
    <col min="12036" max="12282" width="9.140625" style="175"/>
    <col min="12283" max="12283" width="41" style="175" customWidth="1"/>
    <col min="12284" max="12284" width="10.7109375" style="175" customWidth="1"/>
    <col min="12285" max="12285" width="8.140625" style="175" customWidth="1"/>
    <col min="12286" max="12286" width="7.42578125" style="175" customWidth="1"/>
    <col min="12287" max="12287" width="9.85546875" style="175" customWidth="1"/>
    <col min="12288" max="12288" width="13" style="175" customWidth="1"/>
    <col min="12289" max="12289" width="6.85546875" style="175" customWidth="1"/>
    <col min="12290" max="12290" width="8.85546875" style="175" customWidth="1"/>
    <col min="12291" max="12291" width="10" style="175" customWidth="1"/>
    <col min="12292" max="12538" width="9.140625" style="175"/>
    <col min="12539" max="12539" width="41" style="175" customWidth="1"/>
    <col min="12540" max="12540" width="10.7109375" style="175" customWidth="1"/>
    <col min="12541" max="12541" width="8.140625" style="175" customWidth="1"/>
    <col min="12542" max="12542" width="7.42578125" style="175" customWidth="1"/>
    <col min="12543" max="12543" width="9.85546875" style="175" customWidth="1"/>
    <col min="12544" max="12544" width="13" style="175" customWidth="1"/>
    <col min="12545" max="12545" width="6.85546875" style="175" customWidth="1"/>
    <col min="12546" max="12546" width="8.85546875" style="175" customWidth="1"/>
    <col min="12547" max="12547" width="10" style="175" customWidth="1"/>
    <col min="12548" max="12794" width="9.140625" style="175"/>
    <col min="12795" max="12795" width="41" style="175" customWidth="1"/>
    <col min="12796" max="12796" width="10.7109375" style="175" customWidth="1"/>
    <col min="12797" max="12797" width="8.140625" style="175" customWidth="1"/>
    <col min="12798" max="12798" width="7.42578125" style="175" customWidth="1"/>
    <col min="12799" max="12799" width="9.85546875" style="175" customWidth="1"/>
    <col min="12800" max="12800" width="13" style="175" customWidth="1"/>
    <col min="12801" max="12801" width="6.85546875" style="175" customWidth="1"/>
    <col min="12802" max="12802" width="8.85546875" style="175" customWidth="1"/>
    <col min="12803" max="12803" width="10" style="175" customWidth="1"/>
    <col min="12804" max="13050" width="9.140625" style="175"/>
    <col min="13051" max="13051" width="41" style="175" customWidth="1"/>
    <col min="13052" max="13052" width="10.7109375" style="175" customWidth="1"/>
    <col min="13053" max="13053" width="8.140625" style="175" customWidth="1"/>
    <col min="13054" max="13054" width="7.42578125" style="175" customWidth="1"/>
    <col min="13055" max="13055" width="9.85546875" style="175" customWidth="1"/>
    <col min="13056" max="13056" width="13" style="175" customWidth="1"/>
    <col min="13057" max="13057" width="6.85546875" style="175" customWidth="1"/>
    <col min="13058" max="13058" width="8.85546875" style="175" customWidth="1"/>
    <col min="13059" max="13059" width="10" style="175" customWidth="1"/>
    <col min="13060" max="13306" width="9.140625" style="175"/>
    <col min="13307" max="13307" width="41" style="175" customWidth="1"/>
    <col min="13308" max="13308" width="10.7109375" style="175" customWidth="1"/>
    <col min="13309" max="13309" width="8.140625" style="175" customWidth="1"/>
    <col min="13310" max="13310" width="7.42578125" style="175" customWidth="1"/>
    <col min="13311" max="13311" width="9.85546875" style="175" customWidth="1"/>
    <col min="13312" max="13312" width="13" style="175" customWidth="1"/>
    <col min="13313" max="13313" width="6.85546875" style="175" customWidth="1"/>
    <col min="13314" max="13314" width="8.85546875" style="175" customWidth="1"/>
    <col min="13315" max="13315" width="10" style="175" customWidth="1"/>
    <col min="13316" max="13562" width="9.140625" style="175"/>
    <col min="13563" max="13563" width="41" style="175" customWidth="1"/>
    <col min="13564" max="13564" width="10.7109375" style="175" customWidth="1"/>
    <col min="13565" max="13565" width="8.140625" style="175" customWidth="1"/>
    <col min="13566" max="13566" width="7.42578125" style="175" customWidth="1"/>
    <col min="13567" max="13567" width="9.85546875" style="175" customWidth="1"/>
    <col min="13568" max="13568" width="13" style="175" customWidth="1"/>
    <col min="13569" max="13569" width="6.85546875" style="175" customWidth="1"/>
    <col min="13570" max="13570" width="8.85546875" style="175" customWidth="1"/>
    <col min="13571" max="13571" width="10" style="175" customWidth="1"/>
    <col min="13572" max="13818" width="9.140625" style="175"/>
    <col min="13819" max="13819" width="41" style="175" customWidth="1"/>
    <col min="13820" max="13820" width="10.7109375" style="175" customWidth="1"/>
    <col min="13821" max="13821" width="8.140625" style="175" customWidth="1"/>
    <col min="13822" max="13822" width="7.42578125" style="175" customWidth="1"/>
    <col min="13823" max="13823" width="9.85546875" style="175" customWidth="1"/>
    <col min="13824" max="13824" width="13" style="175" customWidth="1"/>
    <col min="13825" max="13825" width="6.85546875" style="175" customWidth="1"/>
    <col min="13826" max="13826" width="8.85546875" style="175" customWidth="1"/>
    <col min="13827" max="13827" width="10" style="175" customWidth="1"/>
    <col min="13828" max="14074" width="9.140625" style="175"/>
    <col min="14075" max="14075" width="41" style="175" customWidth="1"/>
    <col min="14076" max="14076" width="10.7109375" style="175" customWidth="1"/>
    <col min="14077" max="14077" width="8.140625" style="175" customWidth="1"/>
    <col min="14078" max="14078" width="7.42578125" style="175" customWidth="1"/>
    <col min="14079" max="14079" width="9.85546875" style="175" customWidth="1"/>
    <col min="14080" max="14080" width="13" style="175" customWidth="1"/>
    <col min="14081" max="14081" width="6.85546875" style="175" customWidth="1"/>
    <col min="14082" max="14082" width="8.85546875" style="175" customWidth="1"/>
    <col min="14083" max="14083" width="10" style="175" customWidth="1"/>
    <col min="14084" max="14330" width="9.140625" style="175"/>
    <col min="14331" max="14331" width="41" style="175" customWidth="1"/>
    <col min="14332" max="14332" width="10.7109375" style="175" customWidth="1"/>
    <col min="14333" max="14333" width="8.140625" style="175" customWidth="1"/>
    <col min="14334" max="14334" width="7.42578125" style="175" customWidth="1"/>
    <col min="14335" max="14335" width="9.85546875" style="175" customWidth="1"/>
    <col min="14336" max="14336" width="13" style="175" customWidth="1"/>
    <col min="14337" max="14337" width="6.85546875" style="175" customWidth="1"/>
    <col min="14338" max="14338" width="8.85546875" style="175" customWidth="1"/>
    <col min="14339" max="14339" width="10" style="175" customWidth="1"/>
    <col min="14340" max="14586" width="9.140625" style="175"/>
    <col min="14587" max="14587" width="41" style="175" customWidth="1"/>
    <col min="14588" max="14588" width="10.7109375" style="175" customWidth="1"/>
    <col min="14589" max="14589" width="8.140625" style="175" customWidth="1"/>
    <col min="14590" max="14590" width="7.42578125" style="175" customWidth="1"/>
    <col min="14591" max="14591" width="9.85546875" style="175" customWidth="1"/>
    <col min="14592" max="14592" width="13" style="175" customWidth="1"/>
    <col min="14593" max="14593" width="6.85546875" style="175" customWidth="1"/>
    <col min="14594" max="14594" width="8.85546875" style="175" customWidth="1"/>
    <col min="14595" max="14595" width="10" style="175" customWidth="1"/>
    <col min="14596" max="14842" width="9.140625" style="175"/>
    <col min="14843" max="14843" width="41" style="175" customWidth="1"/>
    <col min="14844" max="14844" width="10.7109375" style="175" customWidth="1"/>
    <col min="14845" max="14845" width="8.140625" style="175" customWidth="1"/>
    <col min="14846" max="14846" width="7.42578125" style="175" customWidth="1"/>
    <col min="14847" max="14847" width="9.85546875" style="175" customWidth="1"/>
    <col min="14848" max="14848" width="13" style="175" customWidth="1"/>
    <col min="14849" max="14849" width="6.85546875" style="175" customWidth="1"/>
    <col min="14850" max="14850" width="8.85546875" style="175" customWidth="1"/>
    <col min="14851" max="14851" width="10" style="175" customWidth="1"/>
    <col min="14852" max="15098" width="9.140625" style="175"/>
    <col min="15099" max="15099" width="41" style="175" customWidth="1"/>
    <col min="15100" max="15100" width="10.7109375" style="175" customWidth="1"/>
    <col min="15101" max="15101" width="8.140625" style="175" customWidth="1"/>
    <col min="15102" max="15102" width="7.42578125" style="175" customWidth="1"/>
    <col min="15103" max="15103" width="9.85546875" style="175" customWidth="1"/>
    <col min="15104" max="15104" width="13" style="175" customWidth="1"/>
    <col min="15105" max="15105" width="6.85546875" style="175" customWidth="1"/>
    <col min="15106" max="15106" width="8.85546875" style="175" customWidth="1"/>
    <col min="15107" max="15107" width="10" style="175" customWidth="1"/>
    <col min="15108" max="15354" width="9.140625" style="175"/>
    <col min="15355" max="15355" width="41" style="175" customWidth="1"/>
    <col min="15356" max="15356" width="10.7109375" style="175" customWidth="1"/>
    <col min="15357" max="15357" width="8.140625" style="175" customWidth="1"/>
    <col min="15358" max="15358" width="7.42578125" style="175" customWidth="1"/>
    <col min="15359" max="15359" width="9.85546875" style="175" customWidth="1"/>
    <col min="15360" max="15360" width="13" style="175" customWidth="1"/>
    <col min="15361" max="15361" width="6.85546875" style="175" customWidth="1"/>
    <col min="15362" max="15362" width="8.85546875" style="175" customWidth="1"/>
    <col min="15363" max="15363" width="10" style="175" customWidth="1"/>
    <col min="15364" max="15610" width="9.140625" style="175"/>
    <col min="15611" max="15611" width="41" style="175" customWidth="1"/>
    <col min="15612" max="15612" width="10.7109375" style="175" customWidth="1"/>
    <col min="15613" max="15613" width="8.140625" style="175" customWidth="1"/>
    <col min="15614" max="15614" width="7.42578125" style="175" customWidth="1"/>
    <col min="15615" max="15615" width="9.85546875" style="175" customWidth="1"/>
    <col min="15616" max="15616" width="13" style="175" customWidth="1"/>
    <col min="15617" max="15617" width="6.85546875" style="175" customWidth="1"/>
    <col min="15618" max="15618" width="8.85546875" style="175" customWidth="1"/>
    <col min="15619" max="15619" width="10" style="175" customWidth="1"/>
    <col min="15620" max="15866" width="9.140625" style="175"/>
    <col min="15867" max="15867" width="41" style="175" customWidth="1"/>
    <col min="15868" max="15868" width="10.7109375" style="175" customWidth="1"/>
    <col min="15869" max="15869" width="8.140625" style="175" customWidth="1"/>
    <col min="15870" max="15870" width="7.42578125" style="175" customWidth="1"/>
    <col min="15871" max="15871" width="9.85546875" style="175" customWidth="1"/>
    <col min="15872" max="15872" width="13" style="175" customWidth="1"/>
    <col min="15873" max="15873" width="6.85546875" style="175" customWidth="1"/>
    <col min="15874" max="15874" width="8.85546875" style="175" customWidth="1"/>
    <col min="15875" max="15875" width="10" style="175" customWidth="1"/>
    <col min="15876" max="16122" width="9.140625" style="175"/>
    <col min="16123" max="16123" width="41" style="175" customWidth="1"/>
    <col min="16124" max="16124" width="10.7109375" style="175" customWidth="1"/>
    <col min="16125" max="16125" width="8.140625" style="175" customWidth="1"/>
    <col min="16126" max="16126" width="7.42578125" style="175" customWidth="1"/>
    <col min="16127" max="16127" width="9.85546875" style="175" customWidth="1"/>
    <col min="16128" max="16128" width="13" style="175" customWidth="1"/>
    <col min="16129" max="16129" width="6.85546875" style="175" customWidth="1"/>
    <col min="16130" max="16130" width="8.85546875" style="175" customWidth="1"/>
    <col min="16131" max="16131" width="10" style="175" customWidth="1"/>
    <col min="16132" max="16384" width="9.140625" style="175"/>
  </cols>
  <sheetData>
    <row r="1" spans="1:24" s="298" customFormat="1" ht="33.75" customHeight="1" thickBot="1" x14ac:dyDescent="0.3">
      <c r="A1" s="585" t="s">
        <v>296</v>
      </c>
      <c r="B1" s="586"/>
      <c r="C1" s="586"/>
      <c r="D1" s="586"/>
      <c r="E1" s="586"/>
      <c r="F1" s="587" t="s">
        <v>297</v>
      </c>
      <c r="G1" s="588"/>
      <c r="H1" s="588"/>
      <c r="I1" s="587"/>
      <c r="J1" s="587"/>
      <c r="K1" s="587"/>
      <c r="L1" s="587"/>
      <c r="M1" s="587"/>
      <c r="N1" s="587"/>
      <c r="O1" s="589"/>
      <c r="P1" s="589"/>
      <c r="Q1" s="590" t="s">
        <v>235</v>
      </c>
      <c r="R1" s="590"/>
      <c r="S1" s="587"/>
      <c r="T1" s="587"/>
      <c r="U1" s="587"/>
      <c r="V1" s="587"/>
      <c r="W1" s="587"/>
      <c r="X1" s="591"/>
    </row>
    <row r="2" spans="1:24" ht="45" x14ac:dyDescent="0.2">
      <c r="A2" s="176" t="s">
        <v>321</v>
      </c>
      <c r="B2" s="177" t="s">
        <v>174</v>
      </c>
      <c r="C2" s="177" t="s">
        <v>175</v>
      </c>
      <c r="D2" s="177" t="s">
        <v>176</v>
      </c>
      <c r="E2" s="177" t="s">
        <v>177</v>
      </c>
      <c r="F2" s="178" t="s">
        <v>222</v>
      </c>
      <c r="G2" s="179" t="s">
        <v>178</v>
      </c>
      <c r="H2" s="179" t="s">
        <v>179</v>
      </c>
      <c r="I2" s="495" t="s">
        <v>291</v>
      </c>
      <c r="J2" s="496"/>
      <c r="K2" s="300"/>
      <c r="L2" s="300"/>
      <c r="M2" s="300"/>
      <c r="N2" s="180"/>
      <c r="O2" s="299" t="s">
        <v>298</v>
      </c>
      <c r="P2" s="181"/>
      <c r="Q2" s="198" t="s">
        <v>299</v>
      </c>
      <c r="R2" s="198" t="s">
        <v>291</v>
      </c>
      <c r="S2" s="592"/>
      <c r="T2" s="582" t="s">
        <v>336</v>
      </c>
      <c r="U2" s="583"/>
      <c r="V2" s="583"/>
      <c r="W2" s="583"/>
      <c r="X2" s="593"/>
    </row>
    <row r="3" spans="1:24" ht="22.5" x14ac:dyDescent="0.25">
      <c r="A3" s="594">
        <v>1</v>
      </c>
      <c r="B3" s="182">
        <v>3</v>
      </c>
      <c r="C3" s="182">
        <v>4</v>
      </c>
      <c r="D3" s="182">
        <v>5</v>
      </c>
      <c r="E3" s="182">
        <v>6</v>
      </c>
      <c r="F3" s="178"/>
      <c r="G3" s="299"/>
      <c r="H3" s="299"/>
      <c r="I3" s="299"/>
      <c r="J3" s="299"/>
      <c r="K3" s="299"/>
      <c r="L3" s="299"/>
      <c r="M3" s="299"/>
      <c r="N3" s="181"/>
      <c r="O3" s="299"/>
      <c r="P3" s="181"/>
      <c r="Q3" s="198"/>
      <c r="R3" s="198"/>
      <c r="S3" s="592"/>
      <c r="T3" s="584"/>
      <c r="U3" s="584" t="s">
        <v>106</v>
      </c>
      <c r="V3" s="584" t="s">
        <v>337</v>
      </c>
      <c r="W3" s="584" t="s">
        <v>338</v>
      </c>
      <c r="X3" s="595"/>
    </row>
    <row r="4" spans="1:24" ht="33.75" x14ac:dyDescent="0.2">
      <c r="A4" s="596" t="s">
        <v>182</v>
      </c>
      <c r="B4" s="183" t="s">
        <v>181</v>
      </c>
      <c r="C4" s="183" t="s">
        <v>281</v>
      </c>
      <c r="D4" s="184">
        <v>6799580</v>
      </c>
      <c r="E4" s="185">
        <v>63504340</v>
      </c>
      <c r="F4" s="299">
        <v>51287202</v>
      </c>
      <c r="G4" s="299">
        <v>9000000</v>
      </c>
      <c r="H4" s="299">
        <v>1719900</v>
      </c>
      <c r="I4" s="299"/>
      <c r="J4" s="299"/>
      <c r="K4" s="299"/>
      <c r="L4" s="299"/>
      <c r="M4" s="299">
        <v>-10719900</v>
      </c>
      <c r="N4" s="181">
        <v>-647700</v>
      </c>
      <c r="O4" s="299">
        <v>39919602</v>
      </c>
      <c r="P4" s="181"/>
      <c r="Q4" s="198">
        <v>27744380</v>
      </c>
      <c r="R4" s="198"/>
      <c r="S4" s="592"/>
      <c r="T4" s="584"/>
      <c r="U4" s="584">
        <v>3</v>
      </c>
      <c r="V4" s="584">
        <v>4</v>
      </c>
      <c r="W4" s="584">
        <v>5</v>
      </c>
      <c r="X4" s="595"/>
    </row>
    <row r="5" spans="1:24" ht="56.25" x14ac:dyDescent="0.2">
      <c r="A5" s="596" t="s">
        <v>300</v>
      </c>
      <c r="B5" s="183" t="s">
        <v>181</v>
      </c>
      <c r="C5" s="183" t="s">
        <v>281</v>
      </c>
      <c r="D5" s="184">
        <v>73647789</v>
      </c>
      <c r="E5" s="185">
        <v>84493922</v>
      </c>
      <c r="F5" s="299">
        <v>6889362</v>
      </c>
      <c r="G5" s="299"/>
      <c r="H5" s="299"/>
      <c r="I5" s="299"/>
      <c r="J5" s="299"/>
      <c r="K5" s="299"/>
      <c r="L5" s="299"/>
      <c r="M5" s="299"/>
      <c r="N5" s="181"/>
      <c r="O5" s="299">
        <v>6889362</v>
      </c>
      <c r="P5" s="181"/>
      <c r="Q5" s="198">
        <v>6894452</v>
      </c>
      <c r="R5" s="198"/>
      <c r="S5" s="592"/>
      <c r="T5" s="575" t="s">
        <v>339</v>
      </c>
      <c r="U5" s="576" t="s">
        <v>340</v>
      </c>
      <c r="V5" s="577">
        <v>0</v>
      </c>
      <c r="W5" s="577">
        <v>600000</v>
      </c>
      <c r="X5" s="597"/>
    </row>
    <row r="6" spans="1:24" ht="57" customHeight="1" x14ac:dyDescent="0.2">
      <c r="A6" s="596" t="s">
        <v>301</v>
      </c>
      <c r="B6" s="183" t="s">
        <v>181</v>
      </c>
      <c r="C6" s="183" t="s">
        <v>180</v>
      </c>
      <c r="D6" s="184">
        <v>122278700</v>
      </c>
      <c r="E6" s="185">
        <v>136975436</v>
      </c>
      <c r="F6" s="299">
        <v>9348805</v>
      </c>
      <c r="G6" s="299"/>
      <c r="H6" s="299"/>
      <c r="I6" s="299"/>
      <c r="J6" s="299"/>
      <c r="K6" s="299"/>
      <c r="L6" s="299"/>
      <c r="M6" s="299"/>
      <c r="N6" s="299"/>
      <c r="O6" s="299">
        <v>9348805</v>
      </c>
      <c r="P6" s="299"/>
      <c r="Q6" s="198">
        <v>9348805</v>
      </c>
      <c r="R6" s="198"/>
      <c r="S6" s="592"/>
      <c r="T6" s="575" t="s">
        <v>341</v>
      </c>
      <c r="U6" s="576" t="s">
        <v>342</v>
      </c>
      <c r="V6" s="577">
        <v>166820620</v>
      </c>
      <c r="W6" s="577">
        <v>478083757</v>
      </c>
      <c r="X6" s="597"/>
    </row>
    <row r="7" spans="1:24" ht="37.5" customHeight="1" x14ac:dyDescent="0.25">
      <c r="A7" s="598" t="s">
        <v>354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Q7" s="198">
        <v>5771399</v>
      </c>
      <c r="R7" s="198"/>
      <c r="S7" s="592"/>
      <c r="T7" s="575" t="s">
        <v>343</v>
      </c>
      <c r="U7" s="576" t="s">
        <v>344</v>
      </c>
      <c r="V7" s="577">
        <v>0</v>
      </c>
      <c r="W7" s="577">
        <v>661881</v>
      </c>
      <c r="X7" s="597"/>
    </row>
    <row r="8" spans="1:24" ht="50.25" customHeight="1" x14ac:dyDescent="0.2">
      <c r="A8" s="596" t="s">
        <v>302</v>
      </c>
      <c r="B8" s="183" t="s">
        <v>181</v>
      </c>
      <c r="C8" s="183" t="s">
        <v>281</v>
      </c>
      <c r="D8" s="184">
        <v>11517000</v>
      </c>
      <c r="E8" s="185">
        <v>165317400</v>
      </c>
      <c r="F8" s="299">
        <v>2839429</v>
      </c>
      <c r="G8" s="299"/>
      <c r="H8" s="299"/>
      <c r="I8" s="299"/>
      <c r="J8" s="299"/>
      <c r="K8" s="299"/>
      <c r="L8" s="299"/>
      <c r="M8" s="299"/>
      <c r="N8" s="181"/>
      <c r="O8" s="299">
        <v>2839429</v>
      </c>
      <c r="P8" s="181"/>
      <c r="Q8" s="198">
        <v>994571</v>
      </c>
      <c r="R8" s="198"/>
      <c r="S8" s="592"/>
      <c r="T8" s="575" t="s">
        <v>345</v>
      </c>
      <c r="U8" s="576" t="s">
        <v>346</v>
      </c>
      <c r="V8" s="577">
        <v>314960</v>
      </c>
      <c r="W8" s="577">
        <v>1716044</v>
      </c>
      <c r="X8" s="597"/>
    </row>
    <row r="9" spans="1:24" ht="33.75" x14ac:dyDescent="0.25">
      <c r="A9" s="599" t="s">
        <v>303</v>
      </c>
      <c r="B9" s="183" t="s">
        <v>180</v>
      </c>
      <c r="C9" s="183" t="s">
        <v>283</v>
      </c>
      <c r="D9" s="184"/>
      <c r="E9" s="184">
        <v>194558270</v>
      </c>
      <c r="F9" s="299">
        <v>184972270</v>
      </c>
      <c r="G9" s="299"/>
      <c r="H9" s="299"/>
      <c r="I9" s="299"/>
      <c r="J9" s="299"/>
      <c r="K9" s="299"/>
      <c r="L9" s="299"/>
      <c r="M9" s="299">
        <v>-4981500</v>
      </c>
      <c r="N9" s="181"/>
      <c r="O9" s="299">
        <v>179990770</v>
      </c>
      <c r="P9" s="181"/>
      <c r="Q9" s="198">
        <v>125120281</v>
      </c>
      <c r="R9" s="198"/>
      <c r="S9" s="592"/>
      <c r="T9" s="592"/>
      <c r="U9" s="592"/>
      <c r="V9" s="592"/>
      <c r="W9" s="592"/>
      <c r="X9" s="600"/>
    </row>
    <row r="10" spans="1:24" s="574" customFormat="1" ht="33.75" x14ac:dyDescent="0.2">
      <c r="A10" s="601" t="s">
        <v>350</v>
      </c>
      <c r="B10" s="197">
        <v>272783465</v>
      </c>
      <c r="C10" s="578" t="s">
        <v>287</v>
      </c>
      <c r="D10" s="579" t="s">
        <v>349</v>
      </c>
      <c r="E10" s="580">
        <v>254647965</v>
      </c>
      <c r="F10" s="580">
        <v>254647965</v>
      </c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197">
        <v>272783465</v>
      </c>
      <c r="R10" s="580"/>
      <c r="S10" s="602"/>
      <c r="T10" s="602"/>
      <c r="U10" s="602"/>
      <c r="V10" s="602"/>
      <c r="W10" s="602"/>
      <c r="X10" s="603"/>
    </row>
    <row r="11" spans="1:24" s="574" customFormat="1" ht="33.75" x14ac:dyDescent="0.2">
      <c r="A11" s="601" t="s">
        <v>351</v>
      </c>
      <c r="B11" s="197">
        <v>116055020</v>
      </c>
      <c r="C11" s="578" t="s">
        <v>287</v>
      </c>
      <c r="D11" s="579" t="s">
        <v>349</v>
      </c>
      <c r="E11" s="580">
        <v>107855020</v>
      </c>
      <c r="F11" s="580">
        <v>107855020</v>
      </c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197">
        <v>116055020</v>
      </c>
      <c r="R11" s="580"/>
      <c r="S11" s="602"/>
      <c r="T11" s="602"/>
      <c r="U11" s="602"/>
      <c r="V11" s="602"/>
      <c r="W11" s="602"/>
      <c r="X11" s="603"/>
    </row>
    <row r="12" spans="1:24" ht="6.75" customHeight="1" x14ac:dyDescent="0.2">
      <c r="A12" s="604"/>
      <c r="B12" s="183" t="s">
        <v>281</v>
      </c>
      <c r="C12" s="183" t="s">
        <v>281</v>
      </c>
      <c r="D12" s="184"/>
      <c r="E12" s="184"/>
      <c r="F12" s="186">
        <v>5000000</v>
      </c>
      <c r="G12" s="299"/>
      <c r="H12" s="299"/>
      <c r="I12" s="186">
        <v>250000</v>
      </c>
      <c r="J12" s="299"/>
      <c r="K12" s="299"/>
      <c r="L12" s="299"/>
      <c r="M12" s="299">
        <v>-5000000</v>
      </c>
      <c r="N12" s="181"/>
      <c r="O12" s="299">
        <v>0</v>
      </c>
      <c r="P12" s="187"/>
      <c r="Q12" s="198"/>
      <c r="R12" s="198"/>
      <c r="S12" s="592"/>
      <c r="T12" s="592"/>
      <c r="U12" s="592"/>
      <c r="V12" s="592"/>
      <c r="W12" s="592"/>
      <c r="X12" s="600"/>
    </row>
    <row r="13" spans="1:24" ht="45" x14ac:dyDescent="0.2">
      <c r="A13" s="605" t="s">
        <v>352</v>
      </c>
      <c r="B13" s="197">
        <v>400000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Q13" s="197">
        <v>400000</v>
      </c>
      <c r="R13" s="197">
        <v>400000</v>
      </c>
      <c r="S13" s="592"/>
      <c r="T13" s="592"/>
      <c r="U13" s="592"/>
      <c r="V13" s="592"/>
      <c r="W13" s="592"/>
      <c r="X13" s="600"/>
    </row>
    <row r="14" spans="1:24" ht="22.5" x14ac:dyDescent="0.2">
      <c r="A14" s="605" t="s">
        <v>353</v>
      </c>
      <c r="B14" s="197">
        <v>1500000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Q14" s="197">
        <v>1500000</v>
      </c>
      <c r="R14" s="197">
        <v>1500000</v>
      </c>
      <c r="S14" s="592"/>
      <c r="T14" s="592"/>
      <c r="U14" s="592"/>
      <c r="V14" s="592"/>
      <c r="W14" s="592"/>
      <c r="X14" s="600"/>
    </row>
    <row r="15" spans="1:24" ht="22.5" x14ac:dyDescent="0.2">
      <c r="A15" s="604" t="s">
        <v>304</v>
      </c>
      <c r="B15" s="183" t="s">
        <v>281</v>
      </c>
      <c r="C15" s="183" t="s">
        <v>281</v>
      </c>
      <c r="D15" s="184"/>
      <c r="E15" s="184"/>
      <c r="F15" s="186">
        <v>17013174</v>
      </c>
      <c r="G15" s="299"/>
      <c r="H15" s="299"/>
      <c r="I15" s="186">
        <v>17013174</v>
      </c>
      <c r="J15" s="299"/>
      <c r="K15" s="299"/>
      <c r="L15" s="299"/>
      <c r="M15" s="299"/>
      <c r="N15" s="299"/>
      <c r="O15" s="299">
        <v>27013174</v>
      </c>
      <c r="P15" s="186"/>
      <c r="Q15" s="198">
        <v>17294860</v>
      </c>
      <c r="R15" s="198">
        <v>17294860</v>
      </c>
      <c r="S15" s="592"/>
      <c r="T15" s="592"/>
      <c r="U15" s="592"/>
      <c r="V15" s="592"/>
      <c r="W15" s="592"/>
      <c r="X15" s="600"/>
    </row>
    <row r="16" spans="1:24" ht="270" hidden="1" customHeight="1" x14ac:dyDescent="0.2">
      <c r="A16" s="604" t="s">
        <v>305</v>
      </c>
      <c r="B16" s="183"/>
      <c r="C16" s="183"/>
      <c r="D16" s="184"/>
      <c r="E16" s="184"/>
      <c r="F16" s="186"/>
      <c r="G16" s="299"/>
      <c r="H16" s="299"/>
      <c r="I16" s="186">
        <v>0</v>
      </c>
      <c r="J16" s="299"/>
      <c r="K16" s="299"/>
      <c r="L16" s="299"/>
      <c r="M16" s="299"/>
      <c r="N16" s="299"/>
      <c r="O16" s="299"/>
      <c r="P16" s="186"/>
      <c r="Q16" s="198"/>
      <c r="R16" s="198"/>
      <c r="S16" s="592"/>
      <c r="T16" s="592"/>
      <c r="U16" s="592"/>
      <c r="V16" s="592"/>
      <c r="W16" s="592"/>
      <c r="X16" s="600"/>
    </row>
    <row r="17" spans="1:24" x14ac:dyDescent="0.2">
      <c r="A17" s="604" t="s">
        <v>306</v>
      </c>
      <c r="B17" s="183"/>
      <c r="C17" s="183"/>
      <c r="D17" s="184"/>
      <c r="E17" s="184"/>
      <c r="F17" s="186"/>
      <c r="G17" s="299"/>
      <c r="H17" s="299"/>
      <c r="I17" s="186"/>
      <c r="J17" s="299"/>
      <c r="K17" s="299"/>
      <c r="L17" s="299"/>
      <c r="M17" s="299"/>
      <c r="N17" s="299"/>
      <c r="O17" s="299"/>
      <c r="P17" s="186"/>
      <c r="Q17" s="198">
        <v>508000</v>
      </c>
      <c r="R17" s="198">
        <v>508000</v>
      </c>
      <c r="S17" s="592"/>
      <c r="T17" s="592"/>
      <c r="U17" s="592"/>
      <c r="V17" s="592"/>
      <c r="W17" s="592"/>
      <c r="X17" s="600"/>
    </row>
    <row r="18" spans="1:24" x14ac:dyDescent="0.2">
      <c r="A18" s="604" t="s">
        <v>307</v>
      </c>
      <c r="B18" s="183"/>
      <c r="C18" s="183"/>
      <c r="D18" s="184"/>
      <c r="E18" s="184"/>
      <c r="F18" s="186"/>
      <c r="G18" s="299"/>
      <c r="H18" s="299"/>
      <c r="I18" s="186"/>
      <c r="J18" s="299"/>
      <c r="K18" s="299"/>
      <c r="L18" s="299"/>
      <c r="M18" s="299"/>
      <c r="N18" s="299"/>
      <c r="O18" s="299"/>
      <c r="P18" s="186"/>
      <c r="Q18" s="198">
        <v>4749800</v>
      </c>
      <c r="R18" s="198">
        <v>4749800</v>
      </c>
      <c r="S18" s="592"/>
      <c r="T18" s="592"/>
      <c r="U18" s="592"/>
      <c r="V18" s="592"/>
      <c r="W18" s="592"/>
      <c r="X18" s="600"/>
    </row>
    <row r="19" spans="1:24" x14ac:dyDescent="0.2">
      <c r="A19" s="604" t="s">
        <v>308</v>
      </c>
      <c r="B19" s="183"/>
      <c r="C19" s="183"/>
      <c r="D19" s="184"/>
      <c r="E19" s="184"/>
      <c r="F19" s="186"/>
      <c r="G19" s="299"/>
      <c r="H19" s="299"/>
      <c r="I19" s="186"/>
      <c r="J19" s="299"/>
      <c r="K19" s="299"/>
      <c r="L19" s="299"/>
      <c r="M19" s="299"/>
      <c r="N19" s="299"/>
      <c r="O19" s="299"/>
      <c r="P19" s="186"/>
      <c r="Q19" s="198">
        <v>2413000</v>
      </c>
      <c r="R19" s="198"/>
      <c r="S19" s="592"/>
      <c r="T19" s="592"/>
      <c r="U19" s="592"/>
      <c r="V19" s="592"/>
      <c r="W19" s="592"/>
      <c r="X19" s="600"/>
    </row>
    <row r="20" spans="1:24" x14ac:dyDescent="0.2">
      <c r="A20" s="604" t="s">
        <v>309</v>
      </c>
      <c r="B20" s="183"/>
      <c r="C20" s="183"/>
      <c r="D20" s="184"/>
      <c r="E20" s="184"/>
      <c r="F20" s="186"/>
      <c r="G20" s="299"/>
      <c r="H20" s="299"/>
      <c r="I20" s="186"/>
      <c r="J20" s="299"/>
      <c r="K20" s="299"/>
      <c r="L20" s="299"/>
      <c r="M20" s="299"/>
      <c r="N20" s="299"/>
      <c r="O20" s="299"/>
      <c r="P20" s="186"/>
      <c r="Q20" s="198">
        <v>2528570</v>
      </c>
      <c r="R20" s="198">
        <v>2528570</v>
      </c>
      <c r="S20" s="592"/>
      <c r="T20" s="592"/>
      <c r="U20" s="592"/>
      <c r="V20" s="592"/>
      <c r="W20" s="592"/>
      <c r="X20" s="600"/>
    </row>
    <row r="21" spans="1:24" x14ac:dyDescent="0.2">
      <c r="A21" s="604" t="s">
        <v>310</v>
      </c>
      <c r="B21" s="183"/>
      <c r="C21" s="183"/>
      <c r="D21" s="184"/>
      <c r="E21" s="184"/>
      <c r="F21" s="186"/>
      <c r="G21" s="299"/>
      <c r="H21" s="299"/>
      <c r="I21" s="186"/>
      <c r="J21" s="299"/>
      <c r="K21" s="299"/>
      <c r="L21" s="299"/>
      <c r="M21" s="299"/>
      <c r="N21" s="299"/>
      <c r="O21" s="299"/>
      <c r="P21" s="186"/>
      <c r="Q21" s="198">
        <v>8940800</v>
      </c>
      <c r="R21" s="198">
        <v>8940800</v>
      </c>
      <c r="S21" s="592"/>
      <c r="T21" s="592"/>
      <c r="U21" s="592"/>
      <c r="V21" s="592"/>
      <c r="W21" s="592"/>
      <c r="X21" s="600"/>
    </row>
    <row r="22" spans="1:24" x14ac:dyDescent="0.2">
      <c r="A22" s="604" t="s">
        <v>311</v>
      </c>
      <c r="B22" s="183"/>
      <c r="C22" s="183"/>
      <c r="D22" s="184"/>
      <c r="E22" s="184"/>
      <c r="F22" s="186"/>
      <c r="G22" s="299"/>
      <c r="H22" s="299"/>
      <c r="I22" s="186"/>
      <c r="J22" s="299"/>
      <c r="K22" s="299"/>
      <c r="L22" s="299"/>
      <c r="M22" s="299"/>
      <c r="N22" s="299"/>
      <c r="O22" s="299"/>
      <c r="P22" s="186"/>
      <c r="Q22" s="198">
        <v>4921250</v>
      </c>
      <c r="R22" s="198"/>
      <c r="S22" s="592"/>
      <c r="T22" s="592"/>
      <c r="U22" s="592"/>
      <c r="V22" s="592"/>
      <c r="W22" s="592"/>
      <c r="X22" s="600"/>
    </row>
    <row r="23" spans="1:24" x14ac:dyDescent="0.25">
      <c r="A23" s="606" t="s">
        <v>183</v>
      </c>
      <c r="B23" s="188"/>
      <c r="C23" s="188"/>
      <c r="D23" s="189">
        <f>SUM(D4:D13)</f>
        <v>214243069</v>
      </c>
      <c r="E23" s="189">
        <f>SUM(E4:E13)</f>
        <v>1007352353</v>
      </c>
      <c r="F23" s="190">
        <f>SUM(F4:F16)</f>
        <v>639853227</v>
      </c>
      <c r="G23" s="190">
        <f>SUM(G4:G13)</f>
        <v>9000000</v>
      </c>
      <c r="H23" s="190">
        <f>SUM(H4:H13)</f>
        <v>1719900</v>
      </c>
      <c r="I23" s="299">
        <f>SUM(I4:I16)</f>
        <v>17263174</v>
      </c>
      <c r="J23" s="299">
        <f>SUM(J4:J16)</f>
        <v>0</v>
      </c>
      <c r="K23" s="299"/>
      <c r="L23" s="299"/>
      <c r="M23" s="299"/>
      <c r="N23" s="299"/>
      <c r="O23" s="299">
        <f>SUM(O4:O16)</f>
        <v>266001142</v>
      </c>
      <c r="P23" s="299"/>
      <c r="Q23" s="198">
        <f>SUM(Q2:Q22)</f>
        <v>607968653</v>
      </c>
      <c r="R23" s="198">
        <f t="shared" ref="R23" si="0">SUM(R2:R22)</f>
        <v>35922030</v>
      </c>
      <c r="S23" s="592"/>
      <c r="T23" s="592"/>
      <c r="U23" s="592"/>
      <c r="V23" s="592"/>
      <c r="W23" s="592"/>
      <c r="X23" s="600"/>
    </row>
    <row r="24" spans="1:24" s="191" customFormat="1" x14ac:dyDescent="0.25">
      <c r="A24" s="596" t="s">
        <v>184</v>
      </c>
      <c r="B24" s="184">
        <f t="shared" ref="B24:R24" si="1">SUM(B23:B23)</f>
        <v>0</v>
      </c>
      <c r="C24" s="184">
        <f t="shared" si="1"/>
        <v>0</v>
      </c>
      <c r="D24" s="184">
        <f t="shared" si="1"/>
        <v>214243069</v>
      </c>
      <c r="E24" s="184">
        <f t="shared" si="1"/>
        <v>1007352353</v>
      </c>
      <c r="F24" s="184">
        <f t="shared" si="1"/>
        <v>639853227</v>
      </c>
      <c r="G24" s="184">
        <f t="shared" si="1"/>
        <v>9000000</v>
      </c>
      <c r="H24" s="184">
        <f t="shared" si="1"/>
        <v>1719900</v>
      </c>
      <c r="I24" s="184">
        <f t="shared" si="1"/>
        <v>17263174</v>
      </c>
      <c r="J24" s="184">
        <f t="shared" si="1"/>
        <v>0</v>
      </c>
      <c r="K24" s="184">
        <f t="shared" si="1"/>
        <v>0</v>
      </c>
      <c r="L24" s="184">
        <f t="shared" si="1"/>
        <v>0</v>
      </c>
      <c r="M24" s="184">
        <f t="shared" si="1"/>
        <v>0</v>
      </c>
      <c r="N24" s="184">
        <f t="shared" si="1"/>
        <v>0</v>
      </c>
      <c r="O24" s="184">
        <f t="shared" si="1"/>
        <v>266001142</v>
      </c>
      <c r="P24" s="184">
        <f t="shared" si="1"/>
        <v>0</v>
      </c>
      <c r="Q24" s="199">
        <f t="shared" si="1"/>
        <v>607968653</v>
      </c>
      <c r="R24" s="199">
        <f t="shared" si="1"/>
        <v>35922030</v>
      </c>
      <c r="S24" s="607"/>
      <c r="T24" s="607"/>
      <c r="U24" s="607"/>
      <c r="V24" s="607"/>
      <c r="W24" s="607"/>
      <c r="X24" s="608"/>
    </row>
    <row r="25" spans="1:24" ht="33.75" hidden="1" customHeight="1" x14ac:dyDescent="0.25">
      <c r="A25" s="596" t="s">
        <v>185</v>
      </c>
      <c r="B25" s="183"/>
      <c r="C25" s="183"/>
      <c r="D25" s="184"/>
      <c r="E25" s="184"/>
      <c r="F25" s="299">
        <v>10719900</v>
      </c>
      <c r="G25" s="299"/>
      <c r="H25" s="299"/>
      <c r="I25" s="299"/>
      <c r="J25" s="299"/>
      <c r="K25" s="299"/>
      <c r="L25" s="299"/>
      <c r="M25" s="299"/>
      <c r="N25" s="299"/>
      <c r="O25" s="299">
        <v>10719900</v>
      </c>
      <c r="P25" s="299"/>
      <c r="Q25" s="198"/>
      <c r="R25" s="198"/>
      <c r="S25" s="592"/>
      <c r="T25" s="592"/>
      <c r="U25" s="592"/>
      <c r="V25" s="592"/>
      <c r="W25" s="592"/>
      <c r="X25" s="600"/>
    </row>
    <row r="26" spans="1:24" ht="213.75" hidden="1" customHeight="1" x14ac:dyDescent="0.25">
      <c r="A26" s="596" t="s">
        <v>186</v>
      </c>
      <c r="B26" s="183"/>
      <c r="C26" s="183"/>
      <c r="D26" s="184"/>
      <c r="E26" s="192"/>
      <c r="F26" s="299">
        <f>SUM(F24-F25)</f>
        <v>629133327</v>
      </c>
      <c r="G26" s="299"/>
      <c r="H26" s="299"/>
      <c r="I26" s="299"/>
      <c r="J26" s="299"/>
      <c r="K26" s="299"/>
      <c r="L26" s="299"/>
      <c r="M26" s="299"/>
      <c r="N26" s="299"/>
      <c r="O26" s="299">
        <f>SUM(O24-O25)</f>
        <v>255281242</v>
      </c>
      <c r="P26" s="299"/>
      <c r="Q26" s="198"/>
      <c r="R26" s="198"/>
      <c r="S26" s="592"/>
      <c r="T26" s="592"/>
      <c r="U26" s="592"/>
      <c r="V26" s="592"/>
      <c r="W26" s="592"/>
      <c r="X26" s="600"/>
    </row>
    <row r="27" spans="1:24" ht="112.5" hidden="1" customHeight="1" x14ac:dyDescent="0.25">
      <c r="A27" s="598" t="s">
        <v>284</v>
      </c>
      <c r="B27" s="193"/>
      <c r="C27" s="193"/>
      <c r="D27" s="193"/>
      <c r="E27" s="193"/>
      <c r="F27" s="299">
        <v>10518010</v>
      </c>
      <c r="G27" s="299"/>
      <c r="H27" s="299"/>
      <c r="I27" s="299"/>
      <c r="J27" s="299"/>
      <c r="K27" s="299"/>
      <c r="L27" s="299"/>
      <c r="M27" s="299"/>
      <c r="N27" s="299"/>
      <c r="O27" s="299">
        <v>10518010</v>
      </c>
      <c r="P27" s="299"/>
      <c r="Q27" s="198"/>
      <c r="R27" s="198"/>
      <c r="S27" s="592"/>
      <c r="T27" s="592"/>
      <c r="U27" s="592"/>
      <c r="V27" s="592"/>
      <c r="W27" s="592"/>
      <c r="X27" s="600"/>
    </row>
    <row r="28" spans="1:24" ht="22.5" hidden="1" customHeight="1" x14ac:dyDescent="0.25">
      <c r="A28" s="598"/>
      <c r="B28" s="193"/>
      <c r="C28" s="193"/>
      <c r="D28" s="193"/>
      <c r="E28" s="193"/>
      <c r="F28" s="299">
        <f>SUM(F26:F27)</f>
        <v>639651337</v>
      </c>
      <c r="G28" s="299"/>
      <c r="H28" s="299"/>
      <c r="I28" s="299"/>
      <c r="J28" s="299"/>
      <c r="K28" s="299"/>
      <c r="L28" s="299"/>
      <c r="M28" s="299"/>
      <c r="N28" s="299"/>
      <c r="O28" s="299">
        <f>SUM(O26:O27)</f>
        <v>265799252</v>
      </c>
      <c r="P28" s="299"/>
      <c r="Q28" s="198"/>
      <c r="R28" s="198"/>
      <c r="S28" s="592"/>
      <c r="T28" s="592"/>
      <c r="U28" s="592"/>
      <c r="V28" s="592"/>
      <c r="W28" s="592"/>
      <c r="X28" s="600"/>
    </row>
    <row r="29" spans="1:24" ht="326.25" hidden="1" customHeight="1" x14ac:dyDescent="0.25">
      <c r="A29" s="598" t="s">
        <v>285</v>
      </c>
      <c r="B29" s="193"/>
      <c r="C29" s="193"/>
      <c r="D29" s="193"/>
      <c r="E29" s="193"/>
      <c r="F29" s="194">
        <v>38020752</v>
      </c>
      <c r="G29" s="299"/>
      <c r="H29" s="299"/>
      <c r="I29" s="299"/>
      <c r="J29" s="299"/>
      <c r="K29" s="299"/>
      <c r="L29" s="299"/>
      <c r="M29" s="299"/>
      <c r="N29" s="299"/>
      <c r="O29" s="299">
        <v>38020752</v>
      </c>
      <c r="P29" s="299"/>
      <c r="Q29" s="198"/>
      <c r="R29" s="198"/>
      <c r="S29" s="592"/>
      <c r="T29" s="592"/>
      <c r="U29" s="592"/>
      <c r="V29" s="592"/>
      <c r="W29" s="592"/>
      <c r="X29" s="600"/>
    </row>
    <row r="30" spans="1:24" ht="292.5" hidden="1" customHeight="1" x14ac:dyDescent="0.25">
      <c r="A30" s="598"/>
      <c r="B30" s="193"/>
      <c r="C30" s="193"/>
      <c r="D30" s="193"/>
      <c r="E30" s="193"/>
      <c r="F30" s="195">
        <f>SUM(F28:F29)</f>
        <v>677672089</v>
      </c>
      <c r="G30" s="299"/>
      <c r="H30" s="299"/>
      <c r="I30" s="299"/>
      <c r="J30" s="299"/>
      <c r="K30" s="299"/>
      <c r="L30" s="299"/>
      <c r="M30" s="299" t="s">
        <v>312</v>
      </c>
      <c r="N30" s="299">
        <v>360288030</v>
      </c>
      <c r="O30" s="299">
        <f>SUM(O28:O29)</f>
        <v>303820004</v>
      </c>
      <c r="P30" s="299"/>
      <c r="Q30" s="198"/>
      <c r="R30" s="198"/>
      <c r="S30" s="592"/>
      <c r="T30" s="592"/>
      <c r="U30" s="592"/>
      <c r="V30" s="592"/>
      <c r="W30" s="592"/>
      <c r="X30" s="600"/>
    </row>
    <row r="31" spans="1:24" x14ac:dyDescent="0.25">
      <c r="A31" s="598" t="s">
        <v>282</v>
      </c>
      <c r="B31" s="193"/>
      <c r="C31" s="193"/>
      <c r="D31" s="193"/>
      <c r="E31" s="193"/>
      <c r="F31" s="299">
        <v>1000000</v>
      </c>
      <c r="G31" s="299"/>
      <c r="H31" s="299"/>
      <c r="I31" s="299"/>
      <c r="J31" s="299"/>
      <c r="K31" s="299"/>
      <c r="L31" s="299"/>
      <c r="M31" s="299"/>
      <c r="N31" s="299">
        <v>1000000</v>
      </c>
      <c r="O31" s="299">
        <v>1000000</v>
      </c>
      <c r="P31" s="299"/>
      <c r="Q31" s="198">
        <v>583999</v>
      </c>
      <c r="R31" s="198">
        <v>583999</v>
      </c>
      <c r="S31" s="592"/>
      <c r="T31" s="592"/>
      <c r="U31" s="592"/>
      <c r="V31" s="592"/>
      <c r="W31" s="592"/>
      <c r="X31" s="600"/>
    </row>
    <row r="32" spans="1:24" x14ac:dyDescent="0.25">
      <c r="A32" s="598" t="s">
        <v>355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Q32" s="198">
        <v>504350</v>
      </c>
      <c r="R32" s="198">
        <v>504350</v>
      </c>
      <c r="S32" s="592"/>
      <c r="T32" s="592"/>
      <c r="U32" s="592"/>
      <c r="V32" s="592"/>
      <c r="W32" s="592"/>
      <c r="X32" s="600"/>
    </row>
    <row r="33" spans="1:24" ht="12" thickBot="1" x14ac:dyDescent="0.3">
      <c r="A33" s="609" t="s">
        <v>286</v>
      </c>
      <c r="B33" s="610"/>
      <c r="C33" s="610"/>
      <c r="D33" s="610"/>
      <c r="E33" s="610"/>
      <c r="F33" s="611">
        <f>SUM(F30:F31)</f>
        <v>678672089</v>
      </c>
      <c r="G33" s="611"/>
      <c r="H33" s="611"/>
      <c r="I33" s="611"/>
      <c r="J33" s="611"/>
      <c r="K33" s="611"/>
      <c r="L33" s="611"/>
      <c r="M33" s="611"/>
      <c r="N33" s="611">
        <v>361288030</v>
      </c>
      <c r="O33" s="611">
        <f>SUM(O30:O31)</f>
        <v>304820004</v>
      </c>
      <c r="P33" s="611"/>
      <c r="Q33" s="612">
        <f>SUM(Q24:Q32)</f>
        <v>609057002</v>
      </c>
      <c r="R33" s="612">
        <f>SUM(R24:R32)</f>
        <v>37010379</v>
      </c>
      <c r="S33" s="613"/>
      <c r="T33" s="613"/>
      <c r="U33" s="613"/>
      <c r="V33" s="613"/>
      <c r="W33" s="613"/>
      <c r="X33" s="614"/>
    </row>
    <row r="34" spans="1:24" x14ac:dyDescent="0.25">
      <c r="O34" s="581"/>
      <c r="P34" s="581"/>
    </row>
  </sheetData>
  <mergeCells count="3">
    <mergeCell ref="T2:X2"/>
    <mergeCell ref="A1:E1"/>
    <mergeCell ref="I2:J2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0"/>
  <sheetViews>
    <sheetView workbookViewId="0">
      <selection activeCell="O48" sqref="O48"/>
    </sheetView>
  </sheetViews>
  <sheetFormatPr defaultRowHeight="15" x14ac:dyDescent="0.25"/>
  <cols>
    <col min="1" max="1" width="4.140625" customWidth="1"/>
    <col min="2" max="2" width="4.85546875" customWidth="1"/>
    <col min="3" max="3" width="4.42578125" customWidth="1"/>
    <col min="4" max="4" width="5.5703125" customWidth="1"/>
    <col min="5" max="5" width="6" customWidth="1"/>
    <col min="6" max="6" width="7" customWidth="1"/>
    <col min="7" max="7" width="6.85546875" customWidth="1"/>
    <col min="8" max="8" width="6.5703125" customWidth="1"/>
    <col min="9" max="9" width="7.5703125" customWidth="1"/>
    <col min="10" max="10" width="7.7109375" customWidth="1"/>
    <col min="11" max="11" width="27.85546875" customWidth="1"/>
    <col min="12" max="12" width="16.28515625" customWidth="1"/>
    <col min="13" max="13" width="16.7109375" customWidth="1"/>
    <col min="14" max="14" width="17" customWidth="1"/>
    <col min="257" max="257" width="4.140625" customWidth="1"/>
    <col min="258" max="258" width="4.85546875" customWidth="1"/>
    <col min="259" max="259" width="4.42578125" customWidth="1"/>
    <col min="260" max="260" width="5.5703125" customWidth="1"/>
    <col min="261" max="261" width="6" customWidth="1"/>
    <col min="262" max="262" width="7" customWidth="1"/>
    <col min="263" max="263" width="6.85546875" customWidth="1"/>
    <col min="264" max="264" width="6.5703125" customWidth="1"/>
    <col min="265" max="265" width="7.5703125" customWidth="1"/>
    <col min="266" max="266" width="7.7109375" customWidth="1"/>
    <col min="267" max="267" width="27.85546875" customWidth="1"/>
    <col min="268" max="268" width="16.28515625" customWidth="1"/>
    <col min="269" max="269" width="16.7109375" customWidth="1"/>
    <col min="270" max="270" width="14.5703125" customWidth="1"/>
    <col min="513" max="513" width="4.140625" customWidth="1"/>
    <col min="514" max="514" width="4.85546875" customWidth="1"/>
    <col min="515" max="515" width="4.42578125" customWidth="1"/>
    <col min="516" max="516" width="5.5703125" customWidth="1"/>
    <col min="517" max="517" width="6" customWidth="1"/>
    <col min="518" max="518" width="7" customWidth="1"/>
    <col min="519" max="519" width="6.85546875" customWidth="1"/>
    <col min="520" max="520" width="6.5703125" customWidth="1"/>
    <col min="521" max="521" width="7.5703125" customWidth="1"/>
    <col min="522" max="522" width="7.7109375" customWidth="1"/>
    <col min="523" max="523" width="27.85546875" customWidth="1"/>
    <col min="524" max="524" width="16.28515625" customWidth="1"/>
    <col min="525" max="525" width="16.7109375" customWidth="1"/>
    <col min="526" max="526" width="14.5703125" customWidth="1"/>
    <col min="769" max="769" width="4.140625" customWidth="1"/>
    <col min="770" max="770" width="4.85546875" customWidth="1"/>
    <col min="771" max="771" width="4.42578125" customWidth="1"/>
    <col min="772" max="772" width="5.5703125" customWidth="1"/>
    <col min="773" max="773" width="6" customWidth="1"/>
    <col min="774" max="774" width="7" customWidth="1"/>
    <col min="775" max="775" width="6.85546875" customWidth="1"/>
    <col min="776" max="776" width="6.5703125" customWidth="1"/>
    <col min="777" max="777" width="7.5703125" customWidth="1"/>
    <col min="778" max="778" width="7.7109375" customWidth="1"/>
    <col min="779" max="779" width="27.85546875" customWidth="1"/>
    <col min="780" max="780" width="16.28515625" customWidth="1"/>
    <col min="781" max="781" width="16.7109375" customWidth="1"/>
    <col min="782" max="782" width="14.5703125" customWidth="1"/>
    <col min="1025" max="1025" width="4.140625" customWidth="1"/>
    <col min="1026" max="1026" width="4.85546875" customWidth="1"/>
    <col min="1027" max="1027" width="4.42578125" customWidth="1"/>
    <col min="1028" max="1028" width="5.5703125" customWidth="1"/>
    <col min="1029" max="1029" width="6" customWidth="1"/>
    <col min="1030" max="1030" width="7" customWidth="1"/>
    <col min="1031" max="1031" width="6.85546875" customWidth="1"/>
    <col min="1032" max="1032" width="6.5703125" customWidth="1"/>
    <col min="1033" max="1033" width="7.5703125" customWidth="1"/>
    <col min="1034" max="1034" width="7.7109375" customWidth="1"/>
    <col min="1035" max="1035" width="27.85546875" customWidth="1"/>
    <col min="1036" max="1036" width="16.28515625" customWidth="1"/>
    <col min="1037" max="1037" width="16.7109375" customWidth="1"/>
    <col min="1038" max="1038" width="14.5703125" customWidth="1"/>
    <col min="1281" max="1281" width="4.140625" customWidth="1"/>
    <col min="1282" max="1282" width="4.85546875" customWidth="1"/>
    <col min="1283" max="1283" width="4.42578125" customWidth="1"/>
    <col min="1284" max="1284" width="5.5703125" customWidth="1"/>
    <col min="1285" max="1285" width="6" customWidth="1"/>
    <col min="1286" max="1286" width="7" customWidth="1"/>
    <col min="1287" max="1287" width="6.85546875" customWidth="1"/>
    <col min="1288" max="1288" width="6.5703125" customWidth="1"/>
    <col min="1289" max="1289" width="7.5703125" customWidth="1"/>
    <col min="1290" max="1290" width="7.7109375" customWidth="1"/>
    <col min="1291" max="1291" width="27.85546875" customWidth="1"/>
    <col min="1292" max="1292" width="16.28515625" customWidth="1"/>
    <col min="1293" max="1293" width="16.7109375" customWidth="1"/>
    <col min="1294" max="1294" width="14.5703125" customWidth="1"/>
    <col min="1537" max="1537" width="4.140625" customWidth="1"/>
    <col min="1538" max="1538" width="4.85546875" customWidth="1"/>
    <col min="1539" max="1539" width="4.42578125" customWidth="1"/>
    <col min="1540" max="1540" width="5.5703125" customWidth="1"/>
    <col min="1541" max="1541" width="6" customWidth="1"/>
    <col min="1542" max="1542" width="7" customWidth="1"/>
    <col min="1543" max="1543" width="6.85546875" customWidth="1"/>
    <col min="1544" max="1544" width="6.5703125" customWidth="1"/>
    <col min="1545" max="1545" width="7.5703125" customWidth="1"/>
    <col min="1546" max="1546" width="7.7109375" customWidth="1"/>
    <col min="1547" max="1547" width="27.85546875" customWidth="1"/>
    <col min="1548" max="1548" width="16.28515625" customWidth="1"/>
    <col min="1549" max="1549" width="16.7109375" customWidth="1"/>
    <col min="1550" max="1550" width="14.5703125" customWidth="1"/>
    <col min="1793" max="1793" width="4.140625" customWidth="1"/>
    <col min="1794" max="1794" width="4.85546875" customWidth="1"/>
    <col min="1795" max="1795" width="4.42578125" customWidth="1"/>
    <col min="1796" max="1796" width="5.5703125" customWidth="1"/>
    <col min="1797" max="1797" width="6" customWidth="1"/>
    <col min="1798" max="1798" width="7" customWidth="1"/>
    <col min="1799" max="1799" width="6.85546875" customWidth="1"/>
    <col min="1800" max="1800" width="6.5703125" customWidth="1"/>
    <col min="1801" max="1801" width="7.5703125" customWidth="1"/>
    <col min="1802" max="1802" width="7.7109375" customWidth="1"/>
    <col min="1803" max="1803" width="27.85546875" customWidth="1"/>
    <col min="1804" max="1804" width="16.28515625" customWidth="1"/>
    <col min="1805" max="1805" width="16.7109375" customWidth="1"/>
    <col min="1806" max="1806" width="14.5703125" customWidth="1"/>
    <col min="2049" max="2049" width="4.140625" customWidth="1"/>
    <col min="2050" max="2050" width="4.85546875" customWidth="1"/>
    <col min="2051" max="2051" width="4.42578125" customWidth="1"/>
    <col min="2052" max="2052" width="5.5703125" customWidth="1"/>
    <col min="2053" max="2053" width="6" customWidth="1"/>
    <col min="2054" max="2054" width="7" customWidth="1"/>
    <col min="2055" max="2055" width="6.85546875" customWidth="1"/>
    <col min="2056" max="2056" width="6.5703125" customWidth="1"/>
    <col min="2057" max="2057" width="7.5703125" customWidth="1"/>
    <col min="2058" max="2058" width="7.7109375" customWidth="1"/>
    <col min="2059" max="2059" width="27.85546875" customWidth="1"/>
    <col min="2060" max="2060" width="16.28515625" customWidth="1"/>
    <col min="2061" max="2061" width="16.7109375" customWidth="1"/>
    <col min="2062" max="2062" width="14.5703125" customWidth="1"/>
    <col min="2305" max="2305" width="4.140625" customWidth="1"/>
    <col min="2306" max="2306" width="4.85546875" customWidth="1"/>
    <col min="2307" max="2307" width="4.42578125" customWidth="1"/>
    <col min="2308" max="2308" width="5.5703125" customWidth="1"/>
    <col min="2309" max="2309" width="6" customWidth="1"/>
    <col min="2310" max="2310" width="7" customWidth="1"/>
    <col min="2311" max="2311" width="6.85546875" customWidth="1"/>
    <col min="2312" max="2312" width="6.5703125" customWidth="1"/>
    <col min="2313" max="2313" width="7.5703125" customWidth="1"/>
    <col min="2314" max="2314" width="7.7109375" customWidth="1"/>
    <col min="2315" max="2315" width="27.85546875" customWidth="1"/>
    <col min="2316" max="2316" width="16.28515625" customWidth="1"/>
    <col min="2317" max="2317" width="16.7109375" customWidth="1"/>
    <col min="2318" max="2318" width="14.5703125" customWidth="1"/>
    <col min="2561" max="2561" width="4.140625" customWidth="1"/>
    <col min="2562" max="2562" width="4.85546875" customWidth="1"/>
    <col min="2563" max="2563" width="4.42578125" customWidth="1"/>
    <col min="2564" max="2564" width="5.5703125" customWidth="1"/>
    <col min="2565" max="2565" width="6" customWidth="1"/>
    <col min="2566" max="2566" width="7" customWidth="1"/>
    <col min="2567" max="2567" width="6.85546875" customWidth="1"/>
    <col min="2568" max="2568" width="6.5703125" customWidth="1"/>
    <col min="2569" max="2569" width="7.5703125" customWidth="1"/>
    <col min="2570" max="2570" width="7.7109375" customWidth="1"/>
    <col min="2571" max="2571" width="27.85546875" customWidth="1"/>
    <col min="2572" max="2572" width="16.28515625" customWidth="1"/>
    <col min="2573" max="2573" width="16.7109375" customWidth="1"/>
    <col min="2574" max="2574" width="14.5703125" customWidth="1"/>
    <col min="2817" max="2817" width="4.140625" customWidth="1"/>
    <col min="2818" max="2818" width="4.85546875" customWidth="1"/>
    <col min="2819" max="2819" width="4.42578125" customWidth="1"/>
    <col min="2820" max="2820" width="5.5703125" customWidth="1"/>
    <col min="2821" max="2821" width="6" customWidth="1"/>
    <col min="2822" max="2822" width="7" customWidth="1"/>
    <col min="2823" max="2823" width="6.85546875" customWidth="1"/>
    <col min="2824" max="2824" width="6.5703125" customWidth="1"/>
    <col min="2825" max="2825" width="7.5703125" customWidth="1"/>
    <col min="2826" max="2826" width="7.7109375" customWidth="1"/>
    <col min="2827" max="2827" width="27.85546875" customWidth="1"/>
    <col min="2828" max="2828" width="16.28515625" customWidth="1"/>
    <col min="2829" max="2829" width="16.7109375" customWidth="1"/>
    <col min="2830" max="2830" width="14.5703125" customWidth="1"/>
    <col min="3073" max="3073" width="4.140625" customWidth="1"/>
    <col min="3074" max="3074" width="4.85546875" customWidth="1"/>
    <col min="3075" max="3075" width="4.42578125" customWidth="1"/>
    <col min="3076" max="3076" width="5.5703125" customWidth="1"/>
    <col min="3077" max="3077" width="6" customWidth="1"/>
    <col min="3078" max="3078" width="7" customWidth="1"/>
    <col min="3079" max="3079" width="6.85546875" customWidth="1"/>
    <col min="3080" max="3080" width="6.5703125" customWidth="1"/>
    <col min="3081" max="3081" width="7.5703125" customWidth="1"/>
    <col min="3082" max="3082" width="7.7109375" customWidth="1"/>
    <col min="3083" max="3083" width="27.85546875" customWidth="1"/>
    <col min="3084" max="3084" width="16.28515625" customWidth="1"/>
    <col min="3085" max="3085" width="16.7109375" customWidth="1"/>
    <col min="3086" max="3086" width="14.5703125" customWidth="1"/>
    <col min="3329" max="3329" width="4.140625" customWidth="1"/>
    <col min="3330" max="3330" width="4.85546875" customWidth="1"/>
    <col min="3331" max="3331" width="4.42578125" customWidth="1"/>
    <col min="3332" max="3332" width="5.5703125" customWidth="1"/>
    <col min="3333" max="3333" width="6" customWidth="1"/>
    <col min="3334" max="3334" width="7" customWidth="1"/>
    <col min="3335" max="3335" width="6.85546875" customWidth="1"/>
    <col min="3336" max="3336" width="6.5703125" customWidth="1"/>
    <col min="3337" max="3337" width="7.5703125" customWidth="1"/>
    <col min="3338" max="3338" width="7.7109375" customWidth="1"/>
    <col min="3339" max="3339" width="27.85546875" customWidth="1"/>
    <col min="3340" max="3340" width="16.28515625" customWidth="1"/>
    <col min="3341" max="3341" width="16.7109375" customWidth="1"/>
    <col min="3342" max="3342" width="14.5703125" customWidth="1"/>
    <col min="3585" max="3585" width="4.140625" customWidth="1"/>
    <col min="3586" max="3586" width="4.85546875" customWidth="1"/>
    <col min="3587" max="3587" width="4.42578125" customWidth="1"/>
    <col min="3588" max="3588" width="5.5703125" customWidth="1"/>
    <col min="3589" max="3589" width="6" customWidth="1"/>
    <col min="3590" max="3590" width="7" customWidth="1"/>
    <col min="3591" max="3591" width="6.85546875" customWidth="1"/>
    <col min="3592" max="3592" width="6.5703125" customWidth="1"/>
    <col min="3593" max="3593" width="7.5703125" customWidth="1"/>
    <col min="3594" max="3594" width="7.7109375" customWidth="1"/>
    <col min="3595" max="3595" width="27.85546875" customWidth="1"/>
    <col min="3596" max="3596" width="16.28515625" customWidth="1"/>
    <col min="3597" max="3597" width="16.7109375" customWidth="1"/>
    <col min="3598" max="3598" width="14.5703125" customWidth="1"/>
    <col min="3841" max="3841" width="4.140625" customWidth="1"/>
    <col min="3842" max="3842" width="4.85546875" customWidth="1"/>
    <col min="3843" max="3843" width="4.42578125" customWidth="1"/>
    <col min="3844" max="3844" width="5.5703125" customWidth="1"/>
    <col min="3845" max="3845" width="6" customWidth="1"/>
    <col min="3846" max="3846" width="7" customWidth="1"/>
    <col min="3847" max="3847" width="6.85546875" customWidth="1"/>
    <col min="3848" max="3848" width="6.5703125" customWidth="1"/>
    <col min="3849" max="3849" width="7.5703125" customWidth="1"/>
    <col min="3850" max="3850" width="7.7109375" customWidth="1"/>
    <col min="3851" max="3851" width="27.85546875" customWidth="1"/>
    <col min="3852" max="3852" width="16.28515625" customWidth="1"/>
    <col min="3853" max="3853" width="16.7109375" customWidth="1"/>
    <col min="3854" max="3854" width="14.5703125" customWidth="1"/>
    <col min="4097" max="4097" width="4.140625" customWidth="1"/>
    <col min="4098" max="4098" width="4.85546875" customWidth="1"/>
    <col min="4099" max="4099" width="4.42578125" customWidth="1"/>
    <col min="4100" max="4100" width="5.5703125" customWidth="1"/>
    <col min="4101" max="4101" width="6" customWidth="1"/>
    <col min="4102" max="4102" width="7" customWidth="1"/>
    <col min="4103" max="4103" width="6.85546875" customWidth="1"/>
    <col min="4104" max="4104" width="6.5703125" customWidth="1"/>
    <col min="4105" max="4105" width="7.5703125" customWidth="1"/>
    <col min="4106" max="4106" width="7.7109375" customWidth="1"/>
    <col min="4107" max="4107" width="27.85546875" customWidth="1"/>
    <col min="4108" max="4108" width="16.28515625" customWidth="1"/>
    <col min="4109" max="4109" width="16.7109375" customWidth="1"/>
    <col min="4110" max="4110" width="14.5703125" customWidth="1"/>
    <col min="4353" max="4353" width="4.140625" customWidth="1"/>
    <col min="4354" max="4354" width="4.85546875" customWidth="1"/>
    <col min="4355" max="4355" width="4.42578125" customWidth="1"/>
    <col min="4356" max="4356" width="5.5703125" customWidth="1"/>
    <col min="4357" max="4357" width="6" customWidth="1"/>
    <col min="4358" max="4358" width="7" customWidth="1"/>
    <col min="4359" max="4359" width="6.85546875" customWidth="1"/>
    <col min="4360" max="4360" width="6.5703125" customWidth="1"/>
    <col min="4361" max="4361" width="7.5703125" customWidth="1"/>
    <col min="4362" max="4362" width="7.7109375" customWidth="1"/>
    <col min="4363" max="4363" width="27.85546875" customWidth="1"/>
    <col min="4364" max="4364" width="16.28515625" customWidth="1"/>
    <col min="4365" max="4365" width="16.7109375" customWidth="1"/>
    <col min="4366" max="4366" width="14.5703125" customWidth="1"/>
    <col min="4609" max="4609" width="4.140625" customWidth="1"/>
    <col min="4610" max="4610" width="4.85546875" customWidth="1"/>
    <col min="4611" max="4611" width="4.42578125" customWidth="1"/>
    <col min="4612" max="4612" width="5.5703125" customWidth="1"/>
    <col min="4613" max="4613" width="6" customWidth="1"/>
    <col min="4614" max="4614" width="7" customWidth="1"/>
    <col min="4615" max="4615" width="6.85546875" customWidth="1"/>
    <col min="4616" max="4616" width="6.5703125" customWidth="1"/>
    <col min="4617" max="4617" width="7.5703125" customWidth="1"/>
    <col min="4618" max="4618" width="7.7109375" customWidth="1"/>
    <col min="4619" max="4619" width="27.85546875" customWidth="1"/>
    <col min="4620" max="4620" width="16.28515625" customWidth="1"/>
    <col min="4621" max="4621" width="16.7109375" customWidth="1"/>
    <col min="4622" max="4622" width="14.5703125" customWidth="1"/>
    <col min="4865" max="4865" width="4.140625" customWidth="1"/>
    <col min="4866" max="4866" width="4.85546875" customWidth="1"/>
    <col min="4867" max="4867" width="4.42578125" customWidth="1"/>
    <col min="4868" max="4868" width="5.5703125" customWidth="1"/>
    <col min="4869" max="4869" width="6" customWidth="1"/>
    <col min="4870" max="4870" width="7" customWidth="1"/>
    <col min="4871" max="4871" width="6.85546875" customWidth="1"/>
    <col min="4872" max="4872" width="6.5703125" customWidth="1"/>
    <col min="4873" max="4873" width="7.5703125" customWidth="1"/>
    <col min="4874" max="4874" width="7.7109375" customWidth="1"/>
    <col min="4875" max="4875" width="27.85546875" customWidth="1"/>
    <col min="4876" max="4876" width="16.28515625" customWidth="1"/>
    <col min="4877" max="4877" width="16.7109375" customWidth="1"/>
    <col min="4878" max="4878" width="14.5703125" customWidth="1"/>
    <col min="5121" max="5121" width="4.140625" customWidth="1"/>
    <col min="5122" max="5122" width="4.85546875" customWidth="1"/>
    <col min="5123" max="5123" width="4.42578125" customWidth="1"/>
    <col min="5124" max="5124" width="5.5703125" customWidth="1"/>
    <col min="5125" max="5125" width="6" customWidth="1"/>
    <col min="5126" max="5126" width="7" customWidth="1"/>
    <col min="5127" max="5127" width="6.85546875" customWidth="1"/>
    <col min="5128" max="5128" width="6.5703125" customWidth="1"/>
    <col min="5129" max="5129" width="7.5703125" customWidth="1"/>
    <col min="5130" max="5130" width="7.7109375" customWidth="1"/>
    <col min="5131" max="5131" width="27.85546875" customWidth="1"/>
    <col min="5132" max="5132" width="16.28515625" customWidth="1"/>
    <col min="5133" max="5133" width="16.7109375" customWidth="1"/>
    <col min="5134" max="5134" width="14.5703125" customWidth="1"/>
    <col min="5377" max="5377" width="4.140625" customWidth="1"/>
    <col min="5378" max="5378" width="4.85546875" customWidth="1"/>
    <col min="5379" max="5379" width="4.42578125" customWidth="1"/>
    <col min="5380" max="5380" width="5.5703125" customWidth="1"/>
    <col min="5381" max="5381" width="6" customWidth="1"/>
    <col min="5382" max="5382" width="7" customWidth="1"/>
    <col min="5383" max="5383" width="6.85546875" customWidth="1"/>
    <col min="5384" max="5384" width="6.5703125" customWidth="1"/>
    <col min="5385" max="5385" width="7.5703125" customWidth="1"/>
    <col min="5386" max="5386" width="7.7109375" customWidth="1"/>
    <col min="5387" max="5387" width="27.85546875" customWidth="1"/>
    <col min="5388" max="5388" width="16.28515625" customWidth="1"/>
    <col min="5389" max="5389" width="16.7109375" customWidth="1"/>
    <col min="5390" max="5390" width="14.5703125" customWidth="1"/>
    <col min="5633" max="5633" width="4.140625" customWidth="1"/>
    <col min="5634" max="5634" width="4.85546875" customWidth="1"/>
    <col min="5635" max="5635" width="4.42578125" customWidth="1"/>
    <col min="5636" max="5636" width="5.5703125" customWidth="1"/>
    <col min="5637" max="5637" width="6" customWidth="1"/>
    <col min="5638" max="5638" width="7" customWidth="1"/>
    <col min="5639" max="5639" width="6.85546875" customWidth="1"/>
    <col min="5640" max="5640" width="6.5703125" customWidth="1"/>
    <col min="5641" max="5641" width="7.5703125" customWidth="1"/>
    <col min="5642" max="5642" width="7.7109375" customWidth="1"/>
    <col min="5643" max="5643" width="27.85546875" customWidth="1"/>
    <col min="5644" max="5644" width="16.28515625" customWidth="1"/>
    <col min="5645" max="5645" width="16.7109375" customWidth="1"/>
    <col min="5646" max="5646" width="14.5703125" customWidth="1"/>
    <col min="5889" max="5889" width="4.140625" customWidth="1"/>
    <col min="5890" max="5890" width="4.85546875" customWidth="1"/>
    <col min="5891" max="5891" width="4.42578125" customWidth="1"/>
    <col min="5892" max="5892" width="5.5703125" customWidth="1"/>
    <col min="5893" max="5893" width="6" customWidth="1"/>
    <col min="5894" max="5894" width="7" customWidth="1"/>
    <col min="5895" max="5895" width="6.85546875" customWidth="1"/>
    <col min="5896" max="5896" width="6.5703125" customWidth="1"/>
    <col min="5897" max="5897" width="7.5703125" customWidth="1"/>
    <col min="5898" max="5898" width="7.7109375" customWidth="1"/>
    <col min="5899" max="5899" width="27.85546875" customWidth="1"/>
    <col min="5900" max="5900" width="16.28515625" customWidth="1"/>
    <col min="5901" max="5901" width="16.7109375" customWidth="1"/>
    <col min="5902" max="5902" width="14.5703125" customWidth="1"/>
    <col min="6145" max="6145" width="4.140625" customWidth="1"/>
    <col min="6146" max="6146" width="4.85546875" customWidth="1"/>
    <col min="6147" max="6147" width="4.42578125" customWidth="1"/>
    <col min="6148" max="6148" width="5.5703125" customWidth="1"/>
    <col min="6149" max="6149" width="6" customWidth="1"/>
    <col min="6150" max="6150" width="7" customWidth="1"/>
    <col min="6151" max="6151" width="6.85546875" customWidth="1"/>
    <col min="6152" max="6152" width="6.5703125" customWidth="1"/>
    <col min="6153" max="6153" width="7.5703125" customWidth="1"/>
    <col min="6154" max="6154" width="7.7109375" customWidth="1"/>
    <col min="6155" max="6155" width="27.85546875" customWidth="1"/>
    <col min="6156" max="6156" width="16.28515625" customWidth="1"/>
    <col min="6157" max="6157" width="16.7109375" customWidth="1"/>
    <col min="6158" max="6158" width="14.5703125" customWidth="1"/>
    <col min="6401" max="6401" width="4.140625" customWidth="1"/>
    <col min="6402" max="6402" width="4.85546875" customWidth="1"/>
    <col min="6403" max="6403" width="4.42578125" customWidth="1"/>
    <col min="6404" max="6404" width="5.5703125" customWidth="1"/>
    <col min="6405" max="6405" width="6" customWidth="1"/>
    <col min="6406" max="6406" width="7" customWidth="1"/>
    <col min="6407" max="6407" width="6.85546875" customWidth="1"/>
    <col min="6408" max="6408" width="6.5703125" customWidth="1"/>
    <col min="6409" max="6409" width="7.5703125" customWidth="1"/>
    <col min="6410" max="6410" width="7.7109375" customWidth="1"/>
    <col min="6411" max="6411" width="27.85546875" customWidth="1"/>
    <col min="6412" max="6412" width="16.28515625" customWidth="1"/>
    <col min="6413" max="6413" width="16.7109375" customWidth="1"/>
    <col min="6414" max="6414" width="14.5703125" customWidth="1"/>
    <col min="6657" max="6657" width="4.140625" customWidth="1"/>
    <col min="6658" max="6658" width="4.85546875" customWidth="1"/>
    <col min="6659" max="6659" width="4.42578125" customWidth="1"/>
    <col min="6660" max="6660" width="5.5703125" customWidth="1"/>
    <col min="6661" max="6661" width="6" customWidth="1"/>
    <col min="6662" max="6662" width="7" customWidth="1"/>
    <col min="6663" max="6663" width="6.85546875" customWidth="1"/>
    <col min="6664" max="6664" width="6.5703125" customWidth="1"/>
    <col min="6665" max="6665" width="7.5703125" customWidth="1"/>
    <col min="6666" max="6666" width="7.7109375" customWidth="1"/>
    <col min="6667" max="6667" width="27.85546875" customWidth="1"/>
    <col min="6668" max="6668" width="16.28515625" customWidth="1"/>
    <col min="6669" max="6669" width="16.7109375" customWidth="1"/>
    <col min="6670" max="6670" width="14.5703125" customWidth="1"/>
    <col min="6913" max="6913" width="4.140625" customWidth="1"/>
    <col min="6914" max="6914" width="4.85546875" customWidth="1"/>
    <col min="6915" max="6915" width="4.42578125" customWidth="1"/>
    <col min="6916" max="6916" width="5.5703125" customWidth="1"/>
    <col min="6917" max="6917" width="6" customWidth="1"/>
    <col min="6918" max="6918" width="7" customWidth="1"/>
    <col min="6919" max="6919" width="6.85546875" customWidth="1"/>
    <col min="6920" max="6920" width="6.5703125" customWidth="1"/>
    <col min="6921" max="6921" width="7.5703125" customWidth="1"/>
    <col min="6922" max="6922" width="7.7109375" customWidth="1"/>
    <col min="6923" max="6923" width="27.85546875" customWidth="1"/>
    <col min="6924" max="6924" width="16.28515625" customWidth="1"/>
    <col min="6925" max="6925" width="16.7109375" customWidth="1"/>
    <col min="6926" max="6926" width="14.5703125" customWidth="1"/>
    <col min="7169" max="7169" width="4.140625" customWidth="1"/>
    <col min="7170" max="7170" width="4.85546875" customWidth="1"/>
    <col min="7171" max="7171" width="4.42578125" customWidth="1"/>
    <col min="7172" max="7172" width="5.5703125" customWidth="1"/>
    <col min="7173" max="7173" width="6" customWidth="1"/>
    <col min="7174" max="7174" width="7" customWidth="1"/>
    <col min="7175" max="7175" width="6.85546875" customWidth="1"/>
    <col min="7176" max="7176" width="6.5703125" customWidth="1"/>
    <col min="7177" max="7177" width="7.5703125" customWidth="1"/>
    <col min="7178" max="7178" width="7.7109375" customWidth="1"/>
    <col min="7179" max="7179" width="27.85546875" customWidth="1"/>
    <col min="7180" max="7180" width="16.28515625" customWidth="1"/>
    <col min="7181" max="7181" width="16.7109375" customWidth="1"/>
    <col min="7182" max="7182" width="14.5703125" customWidth="1"/>
    <col min="7425" max="7425" width="4.140625" customWidth="1"/>
    <col min="7426" max="7426" width="4.85546875" customWidth="1"/>
    <col min="7427" max="7427" width="4.42578125" customWidth="1"/>
    <col min="7428" max="7428" width="5.5703125" customWidth="1"/>
    <col min="7429" max="7429" width="6" customWidth="1"/>
    <col min="7430" max="7430" width="7" customWidth="1"/>
    <col min="7431" max="7431" width="6.85546875" customWidth="1"/>
    <col min="7432" max="7432" width="6.5703125" customWidth="1"/>
    <col min="7433" max="7433" width="7.5703125" customWidth="1"/>
    <col min="7434" max="7434" width="7.7109375" customWidth="1"/>
    <col min="7435" max="7435" width="27.85546875" customWidth="1"/>
    <col min="7436" max="7436" width="16.28515625" customWidth="1"/>
    <col min="7437" max="7437" width="16.7109375" customWidth="1"/>
    <col min="7438" max="7438" width="14.5703125" customWidth="1"/>
    <col min="7681" max="7681" width="4.140625" customWidth="1"/>
    <col min="7682" max="7682" width="4.85546875" customWidth="1"/>
    <col min="7683" max="7683" width="4.42578125" customWidth="1"/>
    <col min="7684" max="7684" width="5.5703125" customWidth="1"/>
    <col min="7685" max="7685" width="6" customWidth="1"/>
    <col min="7686" max="7686" width="7" customWidth="1"/>
    <col min="7687" max="7687" width="6.85546875" customWidth="1"/>
    <col min="7688" max="7688" width="6.5703125" customWidth="1"/>
    <col min="7689" max="7689" width="7.5703125" customWidth="1"/>
    <col min="7690" max="7690" width="7.7109375" customWidth="1"/>
    <col min="7691" max="7691" width="27.85546875" customWidth="1"/>
    <col min="7692" max="7692" width="16.28515625" customWidth="1"/>
    <col min="7693" max="7693" width="16.7109375" customWidth="1"/>
    <col min="7694" max="7694" width="14.5703125" customWidth="1"/>
    <col min="7937" max="7937" width="4.140625" customWidth="1"/>
    <col min="7938" max="7938" width="4.85546875" customWidth="1"/>
    <col min="7939" max="7939" width="4.42578125" customWidth="1"/>
    <col min="7940" max="7940" width="5.5703125" customWidth="1"/>
    <col min="7941" max="7941" width="6" customWidth="1"/>
    <col min="7942" max="7942" width="7" customWidth="1"/>
    <col min="7943" max="7943" width="6.85546875" customWidth="1"/>
    <col min="7944" max="7944" width="6.5703125" customWidth="1"/>
    <col min="7945" max="7945" width="7.5703125" customWidth="1"/>
    <col min="7946" max="7946" width="7.7109375" customWidth="1"/>
    <col min="7947" max="7947" width="27.85546875" customWidth="1"/>
    <col min="7948" max="7948" width="16.28515625" customWidth="1"/>
    <col min="7949" max="7949" width="16.7109375" customWidth="1"/>
    <col min="7950" max="7950" width="14.5703125" customWidth="1"/>
    <col min="8193" max="8193" width="4.140625" customWidth="1"/>
    <col min="8194" max="8194" width="4.85546875" customWidth="1"/>
    <col min="8195" max="8195" width="4.42578125" customWidth="1"/>
    <col min="8196" max="8196" width="5.5703125" customWidth="1"/>
    <col min="8197" max="8197" width="6" customWidth="1"/>
    <col min="8198" max="8198" width="7" customWidth="1"/>
    <col min="8199" max="8199" width="6.85546875" customWidth="1"/>
    <col min="8200" max="8200" width="6.5703125" customWidth="1"/>
    <col min="8201" max="8201" width="7.5703125" customWidth="1"/>
    <col min="8202" max="8202" width="7.7109375" customWidth="1"/>
    <col min="8203" max="8203" width="27.85546875" customWidth="1"/>
    <col min="8204" max="8204" width="16.28515625" customWidth="1"/>
    <col min="8205" max="8205" width="16.7109375" customWidth="1"/>
    <col min="8206" max="8206" width="14.5703125" customWidth="1"/>
    <col min="8449" max="8449" width="4.140625" customWidth="1"/>
    <col min="8450" max="8450" width="4.85546875" customWidth="1"/>
    <col min="8451" max="8451" width="4.42578125" customWidth="1"/>
    <col min="8452" max="8452" width="5.5703125" customWidth="1"/>
    <col min="8453" max="8453" width="6" customWidth="1"/>
    <col min="8454" max="8454" width="7" customWidth="1"/>
    <col min="8455" max="8455" width="6.85546875" customWidth="1"/>
    <col min="8456" max="8456" width="6.5703125" customWidth="1"/>
    <col min="8457" max="8457" width="7.5703125" customWidth="1"/>
    <col min="8458" max="8458" width="7.7109375" customWidth="1"/>
    <col min="8459" max="8459" width="27.85546875" customWidth="1"/>
    <col min="8460" max="8460" width="16.28515625" customWidth="1"/>
    <col min="8461" max="8461" width="16.7109375" customWidth="1"/>
    <col min="8462" max="8462" width="14.5703125" customWidth="1"/>
    <col min="8705" max="8705" width="4.140625" customWidth="1"/>
    <col min="8706" max="8706" width="4.85546875" customWidth="1"/>
    <col min="8707" max="8707" width="4.42578125" customWidth="1"/>
    <col min="8708" max="8708" width="5.5703125" customWidth="1"/>
    <col min="8709" max="8709" width="6" customWidth="1"/>
    <col min="8710" max="8710" width="7" customWidth="1"/>
    <col min="8711" max="8711" width="6.85546875" customWidth="1"/>
    <col min="8712" max="8712" width="6.5703125" customWidth="1"/>
    <col min="8713" max="8713" width="7.5703125" customWidth="1"/>
    <col min="8714" max="8714" width="7.7109375" customWidth="1"/>
    <col min="8715" max="8715" width="27.85546875" customWidth="1"/>
    <col min="8716" max="8716" width="16.28515625" customWidth="1"/>
    <col min="8717" max="8717" width="16.7109375" customWidth="1"/>
    <col min="8718" max="8718" width="14.5703125" customWidth="1"/>
    <col min="8961" max="8961" width="4.140625" customWidth="1"/>
    <col min="8962" max="8962" width="4.85546875" customWidth="1"/>
    <col min="8963" max="8963" width="4.42578125" customWidth="1"/>
    <col min="8964" max="8964" width="5.5703125" customWidth="1"/>
    <col min="8965" max="8965" width="6" customWidth="1"/>
    <col min="8966" max="8966" width="7" customWidth="1"/>
    <col min="8967" max="8967" width="6.85546875" customWidth="1"/>
    <col min="8968" max="8968" width="6.5703125" customWidth="1"/>
    <col min="8969" max="8969" width="7.5703125" customWidth="1"/>
    <col min="8970" max="8970" width="7.7109375" customWidth="1"/>
    <col min="8971" max="8971" width="27.85546875" customWidth="1"/>
    <col min="8972" max="8972" width="16.28515625" customWidth="1"/>
    <col min="8973" max="8973" width="16.7109375" customWidth="1"/>
    <col min="8974" max="8974" width="14.5703125" customWidth="1"/>
    <col min="9217" max="9217" width="4.140625" customWidth="1"/>
    <col min="9218" max="9218" width="4.85546875" customWidth="1"/>
    <col min="9219" max="9219" width="4.42578125" customWidth="1"/>
    <col min="9220" max="9220" width="5.5703125" customWidth="1"/>
    <col min="9221" max="9221" width="6" customWidth="1"/>
    <col min="9222" max="9222" width="7" customWidth="1"/>
    <col min="9223" max="9223" width="6.85546875" customWidth="1"/>
    <col min="9224" max="9224" width="6.5703125" customWidth="1"/>
    <col min="9225" max="9225" width="7.5703125" customWidth="1"/>
    <col min="9226" max="9226" width="7.7109375" customWidth="1"/>
    <col min="9227" max="9227" width="27.85546875" customWidth="1"/>
    <col min="9228" max="9228" width="16.28515625" customWidth="1"/>
    <col min="9229" max="9229" width="16.7109375" customWidth="1"/>
    <col min="9230" max="9230" width="14.5703125" customWidth="1"/>
    <col min="9473" max="9473" width="4.140625" customWidth="1"/>
    <col min="9474" max="9474" width="4.85546875" customWidth="1"/>
    <col min="9475" max="9475" width="4.42578125" customWidth="1"/>
    <col min="9476" max="9476" width="5.5703125" customWidth="1"/>
    <col min="9477" max="9477" width="6" customWidth="1"/>
    <col min="9478" max="9478" width="7" customWidth="1"/>
    <col min="9479" max="9479" width="6.85546875" customWidth="1"/>
    <col min="9480" max="9480" width="6.5703125" customWidth="1"/>
    <col min="9481" max="9481" width="7.5703125" customWidth="1"/>
    <col min="9482" max="9482" width="7.7109375" customWidth="1"/>
    <col min="9483" max="9483" width="27.85546875" customWidth="1"/>
    <col min="9484" max="9484" width="16.28515625" customWidth="1"/>
    <col min="9485" max="9485" width="16.7109375" customWidth="1"/>
    <col min="9486" max="9486" width="14.5703125" customWidth="1"/>
    <col min="9729" max="9729" width="4.140625" customWidth="1"/>
    <col min="9730" max="9730" width="4.85546875" customWidth="1"/>
    <col min="9731" max="9731" width="4.42578125" customWidth="1"/>
    <col min="9732" max="9732" width="5.5703125" customWidth="1"/>
    <col min="9733" max="9733" width="6" customWidth="1"/>
    <col min="9734" max="9734" width="7" customWidth="1"/>
    <col min="9735" max="9735" width="6.85546875" customWidth="1"/>
    <col min="9736" max="9736" width="6.5703125" customWidth="1"/>
    <col min="9737" max="9737" width="7.5703125" customWidth="1"/>
    <col min="9738" max="9738" width="7.7109375" customWidth="1"/>
    <col min="9739" max="9739" width="27.85546875" customWidth="1"/>
    <col min="9740" max="9740" width="16.28515625" customWidth="1"/>
    <col min="9741" max="9741" width="16.7109375" customWidth="1"/>
    <col min="9742" max="9742" width="14.5703125" customWidth="1"/>
    <col min="9985" max="9985" width="4.140625" customWidth="1"/>
    <col min="9986" max="9986" width="4.85546875" customWidth="1"/>
    <col min="9987" max="9987" width="4.42578125" customWidth="1"/>
    <col min="9988" max="9988" width="5.5703125" customWidth="1"/>
    <col min="9989" max="9989" width="6" customWidth="1"/>
    <col min="9990" max="9990" width="7" customWidth="1"/>
    <col min="9991" max="9991" width="6.85546875" customWidth="1"/>
    <col min="9992" max="9992" width="6.5703125" customWidth="1"/>
    <col min="9993" max="9993" width="7.5703125" customWidth="1"/>
    <col min="9994" max="9994" width="7.7109375" customWidth="1"/>
    <col min="9995" max="9995" width="27.85546875" customWidth="1"/>
    <col min="9996" max="9996" width="16.28515625" customWidth="1"/>
    <col min="9997" max="9997" width="16.7109375" customWidth="1"/>
    <col min="9998" max="9998" width="14.5703125" customWidth="1"/>
    <col min="10241" max="10241" width="4.140625" customWidth="1"/>
    <col min="10242" max="10242" width="4.85546875" customWidth="1"/>
    <col min="10243" max="10243" width="4.42578125" customWidth="1"/>
    <col min="10244" max="10244" width="5.5703125" customWidth="1"/>
    <col min="10245" max="10245" width="6" customWidth="1"/>
    <col min="10246" max="10246" width="7" customWidth="1"/>
    <col min="10247" max="10247" width="6.85546875" customWidth="1"/>
    <col min="10248" max="10248" width="6.5703125" customWidth="1"/>
    <col min="10249" max="10249" width="7.5703125" customWidth="1"/>
    <col min="10250" max="10250" width="7.7109375" customWidth="1"/>
    <col min="10251" max="10251" width="27.85546875" customWidth="1"/>
    <col min="10252" max="10252" width="16.28515625" customWidth="1"/>
    <col min="10253" max="10253" width="16.7109375" customWidth="1"/>
    <col min="10254" max="10254" width="14.5703125" customWidth="1"/>
    <col min="10497" max="10497" width="4.140625" customWidth="1"/>
    <col min="10498" max="10498" width="4.85546875" customWidth="1"/>
    <col min="10499" max="10499" width="4.42578125" customWidth="1"/>
    <col min="10500" max="10500" width="5.5703125" customWidth="1"/>
    <col min="10501" max="10501" width="6" customWidth="1"/>
    <col min="10502" max="10502" width="7" customWidth="1"/>
    <col min="10503" max="10503" width="6.85546875" customWidth="1"/>
    <col min="10504" max="10504" width="6.5703125" customWidth="1"/>
    <col min="10505" max="10505" width="7.5703125" customWidth="1"/>
    <col min="10506" max="10506" width="7.7109375" customWidth="1"/>
    <col min="10507" max="10507" width="27.85546875" customWidth="1"/>
    <col min="10508" max="10508" width="16.28515625" customWidth="1"/>
    <col min="10509" max="10509" width="16.7109375" customWidth="1"/>
    <col min="10510" max="10510" width="14.5703125" customWidth="1"/>
    <col min="10753" max="10753" width="4.140625" customWidth="1"/>
    <col min="10754" max="10754" width="4.85546875" customWidth="1"/>
    <col min="10755" max="10755" width="4.42578125" customWidth="1"/>
    <col min="10756" max="10756" width="5.5703125" customWidth="1"/>
    <col min="10757" max="10757" width="6" customWidth="1"/>
    <col min="10758" max="10758" width="7" customWidth="1"/>
    <col min="10759" max="10759" width="6.85546875" customWidth="1"/>
    <col min="10760" max="10760" width="6.5703125" customWidth="1"/>
    <col min="10761" max="10761" width="7.5703125" customWidth="1"/>
    <col min="10762" max="10762" width="7.7109375" customWidth="1"/>
    <col min="10763" max="10763" width="27.85546875" customWidth="1"/>
    <col min="10764" max="10764" width="16.28515625" customWidth="1"/>
    <col min="10765" max="10765" width="16.7109375" customWidth="1"/>
    <col min="10766" max="10766" width="14.5703125" customWidth="1"/>
    <col min="11009" max="11009" width="4.140625" customWidth="1"/>
    <col min="11010" max="11010" width="4.85546875" customWidth="1"/>
    <col min="11011" max="11011" width="4.42578125" customWidth="1"/>
    <col min="11012" max="11012" width="5.5703125" customWidth="1"/>
    <col min="11013" max="11013" width="6" customWidth="1"/>
    <col min="11014" max="11014" width="7" customWidth="1"/>
    <col min="11015" max="11015" width="6.85546875" customWidth="1"/>
    <col min="11016" max="11016" width="6.5703125" customWidth="1"/>
    <col min="11017" max="11017" width="7.5703125" customWidth="1"/>
    <col min="11018" max="11018" width="7.7109375" customWidth="1"/>
    <col min="11019" max="11019" width="27.85546875" customWidth="1"/>
    <col min="11020" max="11020" width="16.28515625" customWidth="1"/>
    <col min="11021" max="11021" width="16.7109375" customWidth="1"/>
    <col min="11022" max="11022" width="14.5703125" customWidth="1"/>
    <col min="11265" max="11265" width="4.140625" customWidth="1"/>
    <col min="11266" max="11266" width="4.85546875" customWidth="1"/>
    <col min="11267" max="11267" width="4.42578125" customWidth="1"/>
    <col min="11268" max="11268" width="5.5703125" customWidth="1"/>
    <col min="11269" max="11269" width="6" customWidth="1"/>
    <col min="11270" max="11270" width="7" customWidth="1"/>
    <col min="11271" max="11271" width="6.85546875" customWidth="1"/>
    <col min="11272" max="11272" width="6.5703125" customWidth="1"/>
    <col min="11273" max="11273" width="7.5703125" customWidth="1"/>
    <col min="11274" max="11274" width="7.7109375" customWidth="1"/>
    <col min="11275" max="11275" width="27.85546875" customWidth="1"/>
    <col min="11276" max="11276" width="16.28515625" customWidth="1"/>
    <col min="11277" max="11277" width="16.7109375" customWidth="1"/>
    <col min="11278" max="11278" width="14.5703125" customWidth="1"/>
    <col min="11521" max="11521" width="4.140625" customWidth="1"/>
    <col min="11522" max="11522" width="4.85546875" customWidth="1"/>
    <col min="11523" max="11523" width="4.42578125" customWidth="1"/>
    <col min="11524" max="11524" width="5.5703125" customWidth="1"/>
    <col min="11525" max="11525" width="6" customWidth="1"/>
    <col min="11526" max="11526" width="7" customWidth="1"/>
    <col min="11527" max="11527" width="6.85546875" customWidth="1"/>
    <col min="11528" max="11528" width="6.5703125" customWidth="1"/>
    <col min="11529" max="11529" width="7.5703125" customWidth="1"/>
    <col min="11530" max="11530" width="7.7109375" customWidth="1"/>
    <col min="11531" max="11531" width="27.85546875" customWidth="1"/>
    <col min="11532" max="11532" width="16.28515625" customWidth="1"/>
    <col min="11533" max="11533" width="16.7109375" customWidth="1"/>
    <col min="11534" max="11534" width="14.5703125" customWidth="1"/>
    <col min="11777" max="11777" width="4.140625" customWidth="1"/>
    <col min="11778" max="11778" width="4.85546875" customWidth="1"/>
    <col min="11779" max="11779" width="4.42578125" customWidth="1"/>
    <col min="11780" max="11780" width="5.5703125" customWidth="1"/>
    <col min="11781" max="11781" width="6" customWidth="1"/>
    <col min="11782" max="11782" width="7" customWidth="1"/>
    <col min="11783" max="11783" width="6.85546875" customWidth="1"/>
    <col min="11784" max="11784" width="6.5703125" customWidth="1"/>
    <col min="11785" max="11785" width="7.5703125" customWidth="1"/>
    <col min="11786" max="11786" width="7.7109375" customWidth="1"/>
    <col min="11787" max="11787" width="27.85546875" customWidth="1"/>
    <col min="11788" max="11788" width="16.28515625" customWidth="1"/>
    <col min="11789" max="11789" width="16.7109375" customWidth="1"/>
    <col min="11790" max="11790" width="14.5703125" customWidth="1"/>
    <col min="12033" max="12033" width="4.140625" customWidth="1"/>
    <col min="12034" max="12034" width="4.85546875" customWidth="1"/>
    <col min="12035" max="12035" width="4.42578125" customWidth="1"/>
    <col min="12036" max="12036" width="5.5703125" customWidth="1"/>
    <col min="12037" max="12037" width="6" customWidth="1"/>
    <col min="12038" max="12038" width="7" customWidth="1"/>
    <col min="12039" max="12039" width="6.85546875" customWidth="1"/>
    <col min="12040" max="12040" width="6.5703125" customWidth="1"/>
    <col min="12041" max="12041" width="7.5703125" customWidth="1"/>
    <col min="12042" max="12042" width="7.7109375" customWidth="1"/>
    <col min="12043" max="12043" width="27.85546875" customWidth="1"/>
    <col min="12044" max="12044" width="16.28515625" customWidth="1"/>
    <col min="12045" max="12045" width="16.7109375" customWidth="1"/>
    <col min="12046" max="12046" width="14.5703125" customWidth="1"/>
    <col min="12289" max="12289" width="4.140625" customWidth="1"/>
    <col min="12290" max="12290" width="4.85546875" customWidth="1"/>
    <col min="12291" max="12291" width="4.42578125" customWidth="1"/>
    <col min="12292" max="12292" width="5.5703125" customWidth="1"/>
    <col min="12293" max="12293" width="6" customWidth="1"/>
    <col min="12294" max="12294" width="7" customWidth="1"/>
    <col min="12295" max="12295" width="6.85546875" customWidth="1"/>
    <col min="12296" max="12296" width="6.5703125" customWidth="1"/>
    <col min="12297" max="12297" width="7.5703125" customWidth="1"/>
    <col min="12298" max="12298" width="7.7109375" customWidth="1"/>
    <col min="12299" max="12299" width="27.85546875" customWidth="1"/>
    <col min="12300" max="12300" width="16.28515625" customWidth="1"/>
    <col min="12301" max="12301" width="16.7109375" customWidth="1"/>
    <col min="12302" max="12302" width="14.5703125" customWidth="1"/>
    <col min="12545" max="12545" width="4.140625" customWidth="1"/>
    <col min="12546" max="12546" width="4.85546875" customWidth="1"/>
    <col min="12547" max="12547" width="4.42578125" customWidth="1"/>
    <col min="12548" max="12548" width="5.5703125" customWidth="1"/>
    <col min="12549" max="12549" width="6" customWidth="1"/>
    <col min="12550" max="12550" width="7" customWidth="1"/>
    <col min="12551" max="12551" width="6.85546875" customWidth="1"/>
    <col min="12552" max="12552" width="6.5703125" customWidth="1"/>
    <col min="12553" max="12553" width="7.5703125" customWidth="1"/>
    <col min="12554" max="12554" width="7.7109375" customWidth="1"/>
    <col min="12555" max="12555" width="27.85546875" customWidth="1"/>
    <col min="12556" max="12556" width="16.28515625" customWidth="1"/>
    <col min="12557" max="12557" width="16.7109375" customWidth="1"/>
    <col min="12558" max="12558" width="14.5703125" customWidth="1"/>
    <col min="12801" max="12801" width="4.140625" customWidth="1"/>
    <col min="12802" max="12802" width="4.85546875" customWidth="1"/>
    <col min="12803" max="12803" width="4.42578125" customWidth="1"/>
    <col min="12804" max="12804" width="5.5703125" customWidth="1"/>
    <col min="12805" max="12805" width="6" customWidth="1"/>
    <col min="12806" max="12806" width="7" customWidth="1"/>
    <col min="12807" max="12807" width="6.85546875" customWidth="1"/>
    <col min="12808" max="12808" width="6.5703125" customWidth="1"/>
    <col min="12809" max="12809" width="7.5703125" customWidth="1"/>
    <col min="12810" max="12810" width="7.7109375" customWidth="1"/>
    <col min="12811" max="12811" width="27.85546875" customWidth="1"/>
    <col min="12812" max="12812" width="16.28515625" customWidth="1"/>
    <col min="12813" max="12813" width="16.7109375" customWidth="1"/>
    <col min="12814" max="12814" width="14.5703125" customWidth="1"/>
    <col min="13057" max="13057" width="4.140625" customWidth="1"/>
    <col min="13058" max="13058" width="4.85546875" customWidth="1"/>
    <col min="13059" max="13059" width="4.42578125" customWidth="1"/>
    <col min="13060" max="13060" width="5.5703125" customWidth="1"/>
    <col min="13061" max="13061" width="6" customWidth="1"/>
    <col min="13062" max="13062" width="7" customWidth="1"/>
    <col min="13063" max="13063" width="6.85546875" customWidth="1"/>
    <col min="13064" max="13064" width="6.5703125" customWidth="1"/>
    <col min="13065" max="13065" width="7.5703125" customWidth="1"/>
    <col min="13066" max="13066" width="7.7109375" customWidth="1"/>
    <col min="13067" max="13067" width="27.85546875" customWidth="1"/>
    <col min="13068" max="13068" width="16.28515625" customWidth="1"/>
    <col min="13069" max="13069" width="16.7109375" customWidth="1"/>
    <col min="13070" max="13070" width="14.5703125" customWidth="1"/>
    <col min="13313" max="13313" width="4.140625" customWidth="1"/>
    <col min="13314" max="13314" width="4.85546875" customWidth="1"/>
    <col min="13315" max="13315" width="4.42578125" customWidth="1"/>
    <col min="13316" max="13316" width="5.5703125" customWidth="1"/>
    <col min="13317" max="13317" width="6" customWidth="1"/>
    <col min="13318" max="13318" width="7" customWidth="1"/>
    <col min="13319" max="13319" width="6.85546875" customWidth="1"/>
    <col min="13320" max="13320" width="6.5703125" customWidth="1"/>
    <col min="13321" max="13321" width="7.5703125" customWidth="1"/>
    <col min="13322" max="13322" width="7.7109375" customWidth="1"/>
    <col min="13323" max="13323" width="27.85546875" customWidth="1"/>
    <col min="13324" max="13324" width="16.28515625" customWidth="1"/>
    <col min="13325" max="13325" width="16.7109375" customWidth="1"/>
    <col min="13326" max="13326" width="14.5703125" customWidth="1"/>
    <col min="13569" max="13569" width="4.140625" customWidth="1"/>
    <col min="13570" max="13570" width="4.85546875" customWidth="1"/>
    <col min="13571" max="13571" width="4.42578125" customWidth="1"/>
    <col min="13572" max="13572" width="5.5703125" customWidth="1"/>
    <col min="13573" max="13573" width="6" customWidth="1"/>
    <col min="13574" max="13574" width="7" customWidth="1"/>
    <col min="13575" max="13575" width="6.85546875" customWidth="1"/>
    <col min="13576" max="13576" width="6.5703125" customWidth="1"/>
    <col min="13577" max="13577" width="7.5703125" customWidth="1"/>
    <col min="13578" max="13578" width="7.7109375" customWidth="1"/>
    <col min="13579" max="13579" width="27.85546875" customWidth="1"/>
    <col min="13580" max="13580" width="16.28515625" customWidth="1"/>
    <col min="13581" max="13581" width="16.7109375" customWidth="1"/>
    <col min="13582" max="13582" width="14.5703125" customWidth="1"/>
    <col min="13825" max="13825" width="4.140625" customWidth="1"/>
    <col min="13826" max="13826" width="4.85546875" customWidth="1"/>
    <col min="13827" max="13827" width="4.42578125" customWidth="1"/>
    <col min="13828" max="13828" width="5.5703125" customWidth="1"/>
    <col min="13829" max="13829" width="6" customWidth="1"/>
    <col min="13830" max="13830" width="7" customWidth="1"/>
    <col min="13831" max="13831" width="6.85546875" customWidth="1"/>
    <col min="13832" max="13832" width="6.5703125" customWidth="1"/>
    <col min="13833" max="13833" width="7.5703125" customWidth="1"/>
    <col min="13834" max="13834" width="7.7109375" customWidth="1"/>
    <col min="13835" max="13835" width="27.85546875" customWidth="1"/>
    <col min="13836" max="13836" width="16.28515625" customWidth="1"/>
    <col min="13837" max="13837" width="16.7109375" customWidth="1"/>
    <col min="13838" max="13838" width="14.5703125" customWidth="1"/>
    <col min="14081" max="14081" width="4.140625" customWidth="1"/>
    <col min="14082" max="14082" width="4.85546875" customWidth="1"/>
    <col min="14083" max="14083" width="4.42578125" customWidth="1"/>
    <col min="14084" max="14084" width="5.5703125" customWidth="1"/>
    <col min="14085" max="14085" width="6" customWidth="1"/>
    <col min="14086" max="14086" width="7" customWidth="1"/>
    <col min="14087" max="14087" width="6.85546875" customWidth="1"/>
    <col min="14088" max="14088" width="6.5703125" customWidth="1"/>
    <col min="14089" max="14089" width="7.5703125" customWidth="1"/>
    <col min="14090" max="14090" width="7.7109375" customWidth="1"/>
    <col min="14091" max="14091" width="27.85546875" customWidth="1"/>
    <col min="14092" max="14092" width="16.28515625" customWidth="1"/>
    <col min="14093" max="14093" width="16.7109375" customWidth="1"/>
    <col min="14094" max="14094" width="14.5703125" customWidth="1"/>
    <col min="14337" max="14337" width="4.140625" customWidth="1"/>
    <col min="14338" max="14338" width="4.85546875" customWidth="1"/>
    <col min="14339" max="14339" width="4.42578125" customWidth="1"/>
    <col min="14340" max="14340" width="5.5703125" customWidth="1"/>
    <col min="14341" max="14341" width="6" customWidth="1"/>
    <col min="14342" max="14342" width="7" customWidth="1"/>
    <col min="14343" max="14343" width="6.85546875" customWidth="1"/>
    <col min="14344" max="14344" width="6.5703125" customWidth="1"/>
    <col min="14345" max="14345" width="7.5703125" customWidth="1"/>
    <col min="14346" max="14346" width="7.7109375" customWidth="1"/>
    <col min="14347" max="14347" width="27.85546875" customWidth="1"/>
    <col min="14348" max="14348" width="16.28515625" customWidth="1"/>
    <col min="14349" max="14349" width="16.7109375" customWidth="1"/>
    <col min="14350" max="14350" width="14.5703125" customWidth="1"/>
    <col min="14593" max="14593" width="4.140625" customWidth="1"/>
    <col min="14594" max="14594" width="4.85546875" customWidth="1"/>
    <col min="14595" max="14595" width="4.42578125" customWidth="1"/>
    <col min="14596" max="14596" width="5.5703125" customWidth="1"/>
    <col min="14597" max="14597" width="6" customWidth="1"/>
    <col min="14598" max="14598" width="7" customWidth="1"/>
    <col min="14599" max="14599" width="6.85546875" customWidth="1"/>
    <col min="14600" max="14600" width="6.5703125" customWidth="1"/>
    <col min="14601" max="14601" width="7.5703125" customWidth="1"/>
    <col min="14602" max="14602" width="7.7109375" customWidth="1"/>
    <col min="14603" max="14603" width="27.85546875" customWidth="1"/>
    <col min="14604" max="14604" width="16.28515625" customWidth="1"/>
    <col min="14605" max="14605" width="16.7109375" customWidth="1"/>
    <col min="14606" max="14606" width="14.5703125" customWidth="1"/>
    <col min="14849" max="14849" width="4.140625" customWidth="1"/>
    <col min="14850" max="14850" width="4.85546875" customWidth="1"/>
    <col min="14851" max="14851" width="4.42578125" customWidth="1"/>
    <col min="14852" max="14852" width="5.5703125" customWidth="1"/>
    <col min="14853" max="14853" width="6" customWidth="1"/>
    <col min="14854" max="14854" width="7" customWidth="1"/>
    <col min="14855" max="14855" width="6.85546875" customWidth="1"/>
    <col min="14856" max="14856" width="6.5703125" customWidth="1"/>
    <col min="14857" max="14857" width="7.5703125" customWidth="1"/>
    <col min="14858" max="14858" width="7.7109375" customWidth="1"/>
    <col min="14859" max="14859" width="27.85546875" customWidth="1"/>
    <col min="14860" max="14860" width="16.28515625" customWidth="1"/>
    <col min="14861" max="14861" width="16.7109375" customWidth="1"/>
    <col min="14862" max="14862" width="14.5703125" customWidth="1"/>
    <col min="15105" max="15105" width="4.140625" customWidth="1"/>
    <col min="15106" max="15106" width="4.85546875" customWidth="1"/>
    <col min="15107" max="15107" width="4.42578125" customWidth="1"/>
    <col min="15108" max="15108" width="5.5703125" customWidth="1"/>
    <col min="15109" max="15109" width="6" customWidth="1"/>
    <col min="15110" max="15110" width="7" customWidth="1"/>
    <col min="15111" max="15111" width="6.85546875" customWidth="1"/>
    <col min="15112" max="15112" width="6.5703125" customWidth="1"/>
    <col min="15113" max="15113" width="7.5703125" customWidth="1"/>
    <col min="15114" max="15114" width="7.7109375" customWidth="1"/>
    <col min="15115" max="15115" width="27.85546875" customWidth="1"/>
    <col min="15116" max="15116" width="16.28515625" customWidth="1"/>
    <col min="15117" max="15117" width="16.7109375" customWidth="1"/>
    <col min="15118" max="15118" width="14.5703125" customWidth="1"/>
    <col min="15361" max="15361" width="4.140625" customWidth="1"/>
    <col min="15362" max="15362" width="4.85546875" customWidth="1"/>
    <col min="15363" max="15363" width="4.42578125" customWidth="1"/>
    <col min="15364" max="15364" width="5.5703125" customWidth="1"/>
    <col min="15365" max="15365" width="6" customWidth="1"/>
    <col min="15366" max="15366" width="7" customWidth="1"/>
    <col min="15367" max="15367" width="6.85546875" customWidth="1"/>
    <col min="15368" max="15368" width="6.5703125" customWidth="1"/>
    <col min="15369" max="15369" width="7.5703125" customWidth="1"/>
    <col min="15370" max="15370" width="7.7109375" customWidth="1"/>
    <col min="15371" max="15371" width="27.85546875" customWidth="1"/>
    <col min="15372" max="15372" width="16.28515625" customWidth="1"/>
    <col min="15373" max="15373" width="16.7109375" customWidth="1"/>
    <col min="15374" max="15374" width="14.5703125" customWidth="1"/>
    <col min="15617" max="15617" width="4.140625" customWidth="1"/>
    <col min="15618" max="15618" width="4.85546875" customWidth="1"/>
    <col min="15619" max="15619" width="4.42578125" customWidth="1"/>
    <col min="15620" max="15620" width="5.5703125" customWidth="1"/>
    <col min="15621" max="15621" width="6" customWidth="1"/>
    <col min="15622" max="15622" width="7" customWidth="1"/>
    <col min="15623" max="15623" width="6.85546875" customWidth="1"/>
    <col min="15624" max="15624" width="6.5703125" customWidth="1"/>
    <col min="15625" max="15625" width="7.5703125" customWidth="1"/>
    <col min="15626" max="15626" width="7.7109375" customWidth="1"/>
    <col min="15627" max="15627" width="27.85546875" customWidth="1"/>
    <col min="15628" max="15628" width="16.28515625" customWidth="1"/>
    <col min="15629" max="15629" width="16.7109375" customWidth="1"/>
    <col min="15630" max="15630" width="14.5703125" customWidth="1"/>
    <col min="15873" max="15873" width="4.140625" customWidth="1"/>
    <col min="15874" max="15874" width="4.85546875" customWidth="1"/>
    <col min="15875" max="15875" width="4.42578125" customWidth="1"/>
    <col min="15876" max="15876" width="5.5703125" customWidth="1"/>
    <col min="15877" max="15877" width="6" customWidth="1"/>
    <col min="15878" max="15878" width="7" customWidth="1"/>
    <col min="15879" max="15879" width="6.85546875" customWidth="1"/>
    <col min="15880" max="15880" width="6.5703125" customWidth="1"/>
    <col min="15881" max="15881" width="7.5703125" customWidth="1"/>
    <col min="15882" max="15882" width="7.7109375" customWidth="1"/>
    <col min="15883" max="15883" width="27.85546875" customWidth="1"/>
    <col min="15884" max="15884" width="16.28515625" customWidth="1"/>
    <col min="15885" max="15885" width="16.7109375" customWidth="1"/>
    <col min="15886" max="15886" width="14.5703125" customWidth="1"/>
    <col min="16129" max="16129" width="4.140625" customWidth="1"/>
    <col min="16130" max="16130" width="4.85546875" customWidth="1"/>
    <col min="16131" max="16131" width="4.42578125" customWidth="1"/>
    <col min="16132" max="16132" width="5.5703125" customWidth="1"/>
    <col min="16133" max="16133" width="6" customWidth="1"/>
    <col min="16134" max="16134" width="7" customWidth="1"/>
    <col min="16135" max="16135" width="6.85546875" customWidth="1"/>
    <col min="16136" max="16136" width="6.5703125" customWidth="1"/>
    <col min="16137" max="16137" width="7.5703125" customWidth="1"/>
    <col min="16138" max="16138" width="7.7109375" customWidth="1"/>
    <col min="16139" max="16139" width="27.85546875" customWidth="1"/>
    <col min="16140" max="16140" width="16.28515625" customWidth="1"/>
    <col min="16141" max="16141" width="16.7109375" customWidth="1"/>
    <col min="16142" max="16142" width="14.5703125" customWidth="1"/>
  </cols>
  <sheetData>
    <row r="1" spans="1:14" x14ac:dyDescent="0.25">
      <c r="A1" s="508" t="s">
        <v>356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spans="1:14" x14ac:dyDescent="0.25">
      <c r="K2" t="s">
        <v>329</v>
      </c>
      <c r="M2" s="510" t="s">
        <v>187</v>
      </c>
      <c r="N2" s="510"/>
    </row>
    <row r="3" spans="1:14" x14ac:dyDescent="0.25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188</v>
      </c>
      <c r="H3" s="4" t="s">
        <v>189</v>
      </c>
      <c r="I3" s="4" t="s">
        <v>190</v>
      </c>
      <c r="J3" s="4" t="s">
        <v>191</v>
      </c>
      <c r="K3" s="4" t="s">
        <v>192</v>
      </c>
      <c r="L3" s="4" t="s">
        <v>193</v>
      </c>
      <c r="M3" s="4" t="s">
        <v>194</v>
      </c>
      <c r="N3" s="4" t="s">
        <v>195</v>
      </c>
    </row>
    <row r="4" spans="1:14" ht="60.75" x14ac:dyDescent="0.25">
      <c r="A4" s="4">
        <v>1</v>
      </c>
      <c r="B4" s="123" t="s">
        <v>196</v>
      </c>
      <c r="C4" s="123" t="s">
        <v>197</v>
      </c>
      <c r="D4" s="123" t="s">
        <v>198</v>
      </c>
      <c r="E4" s="123" t="s">
        <v>199</v>
      </c>
      <c r="F4" s="123" t="s">
        <v>200</v>
      </c>
      <c r="G4" s="123" t="s">
        <v>201</v>
      </c>
      <c r="H4" s="123" t="s">
        <v>202</v>
      </c>
      <c r="I4" s="123" t="s">
        <v>203</v>
      </c>
      <c r="J4" s="123" t="s">
        <v>204</v>
      </c>
      <c r="K4" s="124" t="s">
        <v>322</v>
      </c>
      <c r="L4" s="123" t="s">
        <v>205</v>
      </c>
      <c r="M4" s="125" t="s">
        <v>206</v>
      </c>
      <c r="N4" s="125" t="s">
        <v>207</v>
      </c>
    </row>
    <row r="5" spans="1:14" x14ac:dyDescent="0.25">
      <c r="A5" s="4">
        <v>2</v>
      </c>
      <c r="B5" s="126">
        <v>1</v>
      </c>
      <c r="C5" s="126"/>
      <c r="D5" s="126"/>
      <c r="E5" s="126"/>
      <c r="F5" s="126"/>
      <c r="G5" s="504" t="s">
        <v>327</v>
      </c>
      <c r="H5" s="504"/>
      <c r="I5" s="504"/>
      <c r="J5" s="504"/>
      <c r="K5" s="504"/>
      <c r="L5" s="127"/>
      <c r="M5" s="127"/>
      <c r="N5" s="127">
        <v>157581912</v>
      </c>
    </row>
    <row r="6" spans="1:14" x14ac:dyDescent="0.25">
      <c r="A6" s="4">
        <v>3</v>
      </c>
      <c r="B6" s="4"/>
      <c r="C6" s="4"/>
      <c r="D6" s="4">
        <v>1</v>
      </c>
      <c r="E6" s="4"/>
      <c r="F6" s="4"/>
      <c r="G6" s="128"/>
      <c r="H6" s="128"/>
      <c r="I6" s="500" t="s">
        <v>208</v>
      </c>
      <c r="J6" s="500"/>
      <c r="K6" s="500"/>
      <c r="L6" s="129"/>
      <c r="M6" s="129">
        <v>3250000</v>
      </c>
      <c r="N6" s="129"/>
    </row>
    <row r="7" spans="1:14" x14ac:dyDescent="0.25">
      <c r="A7" s="4">
        <v>4</v>
      </c>
      <c r="B7" s="4"/>
      <c r="C7" s="4"/>
      <c r="D7" s="4"/>
      <c r="E7" s="4">
        <v>1</v>
      </c>
      <c r="F7" s="4"/>
      <c r="G7" s="4"/>
      <c r="H7" s="4"/>
      <c r="I7" s="4"/>
      <c r="J7" s="500" t="s">
        <v>111</v>
      </c>
      <c r="K7" s="500"/>
      <c r="L7" s="129">
        <v>115139830</v>
      </c>
      <c r="M7" s="129"/>
      <c r="N7" s="129"/>
    </row>
    <row r="8" spans="1:14" x14ac:dyDescent="0.25">
      <c r="A8" s="4">
        <v>5</v>
      </c>
      <c r="B8" s="4"/>
      <c r="C8" s="4"/>
      <c r="D8" s="4"/>
      <c r="E8" s="4">
        <v>2</v>
      </c>
      <c r="F8" s="4"/>
      <c r="G8" s="4"/>
      <c r="H8" s="4"/>
      <c r="I8" s="4"/>
      <c r="J8" s="500" t="s">
        <v>209</v>
      </c>
      <c r="K8" s="500"/>
      <c r="L8" s="129">
        <v>19754663</v>
      </c>
      <c r="M8" s="129"/>
      <c r="N8" s="129"/>
    </row>
    <row r="9" spans="1:14" x14ac:dyDescent="0.25">
      <c r="A9" s="4">
        <v>6</v>
      </c>
      <c r="B9" s="4"/>
      <c r="C9" s="4"/>
      <c r="D9" s="4"/>
      <c r="E9" s="4">
        <v>3</v>
      </c>
      <c r="F9" s="4"/>
      <c r="G9" s="4"/>
      <c r="H9" s="4"/>
      <c r="I9" s="4"/>
      <c r="J9" s="500" t="s">
        <v>210</v>
      </c>
      <c r="K9" s="500"/>
      <c r="L9" s="129">
        <v>25353420</v>
      </c>
      <c r="M9" s="129"/>
      <c r="N9" s="129"/>
    </row>
    <row r="10" spans="1:14" x14ac:dyDescent="0.25">
      <c r="A10" s="4">
        <v>7</v>
      </c>
      <c r="B10" s="4"/>
      <c r="C10" s="4"/>
      <c r="D10" s="4">
        <v>2</v>
      </c>
      <c r="E10" s="4"/>
      <c r="F10" s="4"/>
      <c r="G10" s="4"/>
      <c r="H10" s="4"/>
      <c r="I10" s="500" t="s">
        <v>211</v>
      </c>
      <c r="J10" s="500"/>
      <c r="K10" s="500"/>
      <c r="L10" s="129"/>
      <c r="M10" s="129"/>
      <c r="N10" s="129"/>
    </row>
    <row r="11" spans="1:14" x14ac:dyDescent="0.25">
      <c r="A11" s="4">
        <v>8</v>
      </c>
      <c r="B11" s="4"/>
      <c r="C11" s="4"/>
      <c r="D11" s="4"/>
      <c r="E11" s="4">
        <v>1</v>
      </c>
      <c r="F11" s="4"/>
      <c r="G11" s="4"/>
      <c r="H11" s="4"/>
      <c r="I11" s="128"/>
      <c r="J11" s="501" t="s">
        <v>212</v>
      </c>
      <c r="K11" s="502"/>
      <c r="L11" s="129">
        <v>583999</v>
      </c>
      <c r="M11" s="129"/>
      <c r="N11" s="129"/>
    </row>
    <row r="12" spans="1:14" x14ac:dyDescent="0.25">
      <c r="A12" s="4">
        <v>9</v>
      </c>
      <c r="B12" s="4"/>
      <c r="C12" s="4"/>
      <c r="D12" s="4"/>
      <c r="E12" s="4"/>
      <c r="F12" s="4"/>
      <c r="G12" s="4"/>
      <c r="H12" s="4"/>
      <c r="I12" s="4"/>
      <c r="J12" s="497" t="s">
        <v>213</v>
      </c>
      <c r="K12" s="499"/>
      <c r="L12" s="127">
        <f>SUM(L7:L11)</f>
        <v>160831912</v>
      </c>
      <c r="M12" s="127">
        <f>SUM(M5:M9)</f>
        <v>3250000</v>
      </c>
      <c r="N12" s="127">
        <f>SUM(N5:N9)</f>
        <v>157581912</v>
      </c>
    </row>
    <row r="13" spans="1:14" x14ac:dyDescent="0.25">
      <c r="A13" s="4">
        <v>10</v>
      </c>
      <c r="B13" s="126">
        <v>2</v>
      </c>
      <c r="C13" s="126"/>
      <c r="D13" s="126"/>
      <c r="E13" s="126"/>
      <c r="F13" s="126"/>
      <c r="G13" s="504" t="s">
        <v>214</v>
      </c>
      <c r="H13" s="504"/>
      <c r="I13" s="504"/>
      <c r="J13" s="504"/>
      <c r="K13" s="504"/>
      <c r="L13" s="127"/>
      <c r="M13" s="127"/>
      <c r="N13" s="127">
        <v>73243737</v>
      </c>
    </row>
    <row r="14" spans="1:14" x14ac:dyDescent="0.25">
      <c r="A14" s="4">
        <v>11</v>
      </c>
      <c r="B14" s="4"/>
      <c r="C14" s="4"/>
      <c r="D14" s="4">
        <v>1</v>
      </c>
      <c r="E14" s="4"/>
      <c r="F14" s="4"/>
      <c r="G14" s="4"/>
      <c r="H14" s="4"/>
      <c r="I14" s="500" t="s">
        <v>208</v>
      </c>
      <c r="J14" s="500"/>
      <c r="K14" s="500"/>
      <c r="L14" s="129"/>
      <c r="M14" s="129">
        <v>79492261</v>
      </c>
      <c r="N14" s="129"/>
    </row>
    <row r="15" spans="1:14" x14ac:dyDescent="0.25">
      <c r="A15" s="4">
        <v>12</v>
      </c>
      <c r="B15" s="4"/>
      <c r="C15" s="4"/>
      <c r="D15" s="4"/>
      <c r="E15" s="4">
        <v>1</v>
      </c>
      <c r="F15" s="4"/>
      <c r="G15" s="4"/>
      <c r="H15" s="4"/>
      <c r="I15" s="4"/>
      <c r="J15" s="500" t="s">
        <v>111</v>
      </c>
      <c r="K15" s="500"/>
      <c r="L15" s="129">
        <v>40743740</v>
      </c>
      <c r="M15" s="129"/>
      <c r="N15" s="129"/>
    </row>
    <row r="16" spans="1:14" x14ac:dyDescent="0.25">
      <c r="A16" s="4">
        <v>13</v>
      </c>
      <c r="B16" s="4"/>
      <c r="C16" s="4"/>
      <c r="D16" s="4"/>
      <c r="E16" s="4">
        <v>2</v>
      </c>
      <c r="F16" s="4"/>
      <c r="G16" s="4"/>
      <c r="H16" s="4"/>
      <c r="I16" s="4"/>
      <c r="J16" s="500" t="s">
        <v>209</v>
      </c>
      <c r="K16" s="500"/>
      <c r="L16" s="129">
        <v>6569753</v>
      </c>
      <c r="M16" s="129"/>
      <c r="N16" s="129"/>
    </row>
    <row r="17" spans="1:14" x14ac:dyDescent="0.25">
      <c r="A17" s="4">
        <v>14</v>
      </c>
      <c r="B17" s="4"/>
      <c r="C17" s="4"/>
      <c r="D17" s="4"/>
      <c r="E17" s="4">
        <v>3</v>
      </c>
      <c r="F17" s="4"/>
      <c r="G17" s="4"/>
      <c r="H17" s="4"/>
      <c r="I17" s="4"/>
      <c r="J17" s="500" t="s">
        <v>210</v>
      </c>
      <c r="K17" s="500"/>
      <c r="L17" s="129">
        <v>104918155</v>
      </c>
      <c r="M17" s="129"/>
      <c r="N17" s="129"/>
    </row>
    <row r="18" spans="1:14" x14ac:dyDescent="0.25">
      <c r="A18" s="4">
        <v>15</v>
      </c>
      <c r="B18" s="4"/>
      <c r="C18" s="4"/>
      <c r="D18" s="4">
        <v>2</v>
      </c>
      <c r="E18" s="4"/>
      <c r="F18" s="4"/>
      <c r="G18" s="4"/>
      <c r="H18" s="4"/>
      <c r="I18" s="500" t="s">
        <v>211</v>
      </c>
      <c r="J18" s="500"/>
      <c r="K18" s="500"/>
      <c r="L18" s="129"/>
      <c r="M18" s="129"/>
      <c r="N18" s="129"/>
    </row>
    <row r="19" spans="1:14" x14ac:dyDescent="0.25">
      <c r="A19" s="4">
        <v>16</v>
      </c>
      <c r="B19" s="4"/>
      <c r="C19" s="4"/>
      <c r="D19" s="4"/>
      <c r="E19" s="4">
        <v>1</v>
      </c>
      <c r="F19" s="4"/>
      <c r="G19" s="4"/>
      <c r="H19" s="4"/>
      <c r="I19" s="128"/>
      <c r="J19" s="501" t="s">
        <v>212</v>
      </c>
      <c r="K19" s="502"/>
      <c r="L19" s="129"/>
      <c r="M19" s="129"/>
      <c r="N19" s="129"/>
    </row>
    <row r="20" spans="1:14" x14ac:dyDescent="0.25">
      <c r="A20" s="4">
        <v>17</v>
      </c>
      <c r="B20" s="4"/>
      <c r="C20" s="4"/>
      <c r="D20" s="4"/>
      <c r="E20" s="4"/>
      <c r="F20" s="4"/>
      <c r="G20" s="4"/>
      <c r="H20" s="4"/>
      <c r="I20" s="4"/>
      <c r="J20" s="505" t="s">
        <v>215</v>
      </c>
      <c r="K20" s="505"/>
      <c r="L20" s="127">
        <f>SUM(L13:L19)</f>
        <v>152231648</v>
      </c>
      <c r="M20" s="127">
        <f>SUM(M13:M19)</f>
        <v>79492261</v>
      </c>
      <c r="N20" s="127">
        <v>73243737</v>
      </c>
    </row>
    <row r="21" spans="1:14" s="130" customFormat="1" x14ac:dyDescent="0.25">
      <c r="J21" s="506"/>
      <c r="K21" s="506"/>
      <c r="L21" s="131"/>
      <c r="M21" s="131"/>
      <c r="N21" s="131"/>
    </row>
    <row r="22" spans="1:14" s="130" customFormat="1" x14ac:dyDescent="0.25">
      <c r="J22" s="507"/>
      <c r="K22" s="507"/>
      <c r="L22" s="132"/>
      <c r="M22" s="132"/>
      <c r="N22" s="132"/>
    </row>
    <row r="23" spans="1:14" s="130" customFormat="1" x14ac:dyDescent="0.25">
      <c r="J23" s="261"/>
      <c r="K23" s="261"/>
      <c r="L23" s="132"/>
      <c r="M23" s="132"/>
      <c r="N23" s="132"/>
    </row>
    <row r="24" spans="1:14" s="130" customFormat="1" x14ac:dyDescent="0.25">
      <c r="J24" s="261"/>
      <c r="K24" s="261"/>
      <c r="L24" s="132"/>
      <c r="M24" s="132"/>
      <c r="N24" s="132"/>
    </row>
    <row r="25" spans="1:14" s="130" customFormat="1" x14ac:dyDescent="0.25">
      <c r="J25" s="261"/>
      <c r="K25" s="261"/>
      <c r="L25" s="132"/>
      <c r="M25" s="132"/>
      <c r="N25" s="132"/>
    </row>
    <row r="26" spans="1:14" s="130" customFormat="1" x14ac:dyDescent="0.25">
      <c r="J26" s="261"/>
      <c r="K26" s="261"/>
      <c r="L26" s="132"/>
      <c r="M26" s="132"/>
      <c r="N26" s="132"/>
    </row>
    <row r="27" spans="1:14" s="130" customFormat="1" x14ac:dyDescent="0.25">
      <c r="J27" s="261"/>
      <c r="K27" s="261"/>
      <c r="L27" s="132"/>
      <c r="M27" s="132"/>
      <c r="N27" s="132"/>
    </row>
    <row r="28" spans="1:14" s="130" customFormat="1" x14ac:dyDescent="0.25">
      <c r="J28" s="261"/>
      <c r="K28" s="261"/>
      <c r="L28" s="132"/>
      <c r="M28" s="132"/>
      <c r="N28" s="132"/>
    </row>
    <row r="29" spans="1:14" s="130" customFormat="1" x14ac:dyDescent="0.25">
      <c r="L29" s="131"/>
      <c r="M29" s="131"/>
      <c r="N29" s="131"/>
    </row>
    <row r="30" spans="1:14" s="130" customFormat="1" x14ac:dyDescent="0.25">
      <c r="L30" s="131"/>
      <c r="M30" s="131"/>
      <c r="N30" s="131"/>
    </row>
    <row r="31" spans="1:14" s="130" customFormat="1" x14ac:dyDescent="0.25">
      <c r="L31" s="131"/>
      <c r="M31" s="131"/>
      <c r="N31" s="131"/>
    </row>
    <row r="32" spans="1:14" ht="60.75" x14ac:dyDescent="0.25">
      <c r="A32" s="4"/>
      <c r="B32" s="123" t="s">
        <v>196</v>
      </c>
      <c r="C32" s="123" t="s">
        <v>197</v>
      </c>
      <c r="D32" s="123" t="s">
        <v>198</v>
      </c>
      <c r="E32" s="123" t="s">
        <v>199</v>
      </c>
      <c r="F32" s="123" t="s">
        <v>200</v>
      </c>
      <c r="G32" s="123" t="s">
        <v>201</v>
      </c>
      <c r="H32" s="123" t="s">
        <v>202</v>
      </c>
      <c r="I32" s="123" t="s">
        <v>203</v>
      </c>
      <c r="J32" s="123" t="s">
        <v>204</v>
      </c>
      <c r="K32" s="124" t="s">
        <v>322</v>
      </c>
      <c r="L32" s="133" t="s">
        <v>205</v>
      </c>
      <c r="M32" s="134" t="s">
        <v>206</v>
      </c>
      <c r="N32" s="134" t="s">
        <v>207</v>
      </c>
    </row>
    <row r="33" spans="1:14" x14ac:dyDescent="0.25">
      <c r="A33" s="4">
        <v>34</v>
      </c>
      <c r="B33" s="126">
        <v>3</v>
      </c>
      <c r="C33" s="126"/>
      <c r="D33" s="126"/>
      <c r="E33" s="126"/>
      <c r="F33" s="126"/>
      <c r="G33" s="504" t="s">
        <v>216</v>
      </c>
      <c r="H33" s="504"/>
      <c r="I33" s="504"/>
      <c r="J33" s="504"/>
      <c r="K33" s="504"/>
      <c r="L33" s="127"/>
      <c r="M33" s="127"/>
      <c r="N33" s="127"/>
    </row>
    <row r="34" spans="1:14" x14ac:dyDescent="0.25">
      <c r="A34" s="4">
        <v>35</v>
      </c>
      <c r="B34" s="4"/>
      <c r="C34" s="4"/>
      <c r="D34" s="4">
        <v>1</v>
      </c>
      <c r="E34" s="4"/>
      <c r="F34" s="4"/>
      <c r="G34" s="128"/>
      <c r="H34" s="128"/>
      <c r="I34" s="500" t="s">
        <v>208</v>
      </c>
      <c r="J34" s="500"/>
      <c r="K34" s="500"/>
      <c r="L34" s="129"/>
      <c r="M34" s="129">
        <v>123228739</v>
      </c>
      <c r="N34" s="129">
        <v>1285004099</v>
      </c>
    </row>
    <row r="35" spans="1:14" x14ac:dyDescent="0.25">
      <c r="A35" s="4">
        <v>36</v>
      </c>
      <c r="B35" s="4"/>
      <c r="C35" s="4"/>
      <c r="D35" s="4"/>
      <c r="E35" s="4">
        <v>1</v>
      </c>
      <c r="F35" s="4"/>
      <c r="G35" s="4"/>
      <c r="H35" s="4"/>
      <c r="I35" s="4"/>
      <c r="J35" s="500" t="s">
        <v>111</v>
      </c>
      <c r="K35" s="500"/>
      <c r="L35" s="129">
        <v>305068890</v>
      </c>
      <c r="M35" s="129"/>
      <c r="N35" s="129"/>
    </row>
    <row r="36" spans="1:14" x14ac:dyDescent="0.25">
      <c r="A36" s="4">
        <v>37</v>
      </c>
      <c r="B36" s="4"/>
      <c r="C36" s="4"/>
      <c r="D36" s="4"/>
      <c r="E36" s="4">
        <v>2</v>
      </c>
      <c r="F36" s="4"/>
      <c r="G36" s="4"/>
      <c r="H36" s="4"/>
      <c r="I36" s="4"/>
      <c r="J36" s="500" t="s">
        <v>209</v>
      </c>
      <c r="K36" s="500"/>
      <c r="L36" s="129">
        <v>35460611</v>
      </c>
      <c r="M36" s="129"/>
      <c r="N36" s="129"/>
    </row>
    <row r="37" spans="1:14" x14ac:dyDescent="0.25">
      <c r="A37" s="4">
        <v>38</v>
      </c>
      <c r="B37" s="4"/>
      <c r="C37" s="4"/>
      <c r="D37" s="4"/>
      <c r="E37" s="4">
        <v>3</v>
      </c>
      <c r="F37" s="4"/>
      <c r="G37" s="4"/>
      <c r="H37" s="4"/>
      <c r="I37" s="4"/>
      <c r="J37" s="500" t="s">
        <v>210</v>
      </c>
      <c r="K37" s="500"/>
      <c r="L37" s="129">
        <v>208195194</v>
      </c>
      <c r="M37" s="129"/>
      <c r="N37" s="129"/>
    </row>
    <row r="38" spans="1:14" x14ac:dyDescent="0.25">
      <c r="A38" s="4">
        <v>39</v>
      </c>
      <c r="B38" s="4"/>
      <c r="C38" s="4"/>
      <c r="D38" s="4"/>
      <c r="E38" s="4">
        <v>4</v>
      </c>
      <c r="F38" s="4"/>
      <c r="G38" s="4"/>
      <c r="H38" s="4"/>
      <c r="I38" s="4"/>
      <c r="J38" s="501" t="s">
        <v>119</v>
      </c>
      <c r="K38" s="502"/>
      <c r="L38" s="129">
        <v>234974673</v>
      </c>
      <c r="M38" s="129"/>
      <c r="N38" s="129"/>
    </row>
    <row r="39" spans="1:14" x14ac:dyDescent="0.25">
      <c r="A39" s="4">
        <v>40</v>
      </c>
      <c r="B39" s="4"/>
      <c r="C39" s="4"/>
      <c r="D39" s="4"/>
      <c r="E39" s="4">
        <v>5</v>
      </c>
      <c r="F39" s="4"/>
      <c r="G39" s="135"/>
      <c r="H39" s="135"/>
      <c r="I39" s="135"/>
      <c r="J39" s="501" t="s">
        <v>117</v>
      </c>
      <c r="K39" s="502"/>
      <c r="L39" s="129">
        <v>25813865</v>
      </c>
      <c r="M39" s="129"/>
      <c r="N39" s="129"/>
    </row>
    <row r="40" spans="1:14" x14ac:dyDescent="0.25">
      <c r="A40" s="4">
        <v>41</v>
      </c>
      <c r="B40" s="4"/>
      <c r="C40" s="4"/>
      <c r="D40" s="4">
        <v>2</v>
      </c>
      <c r="E40" s="4"/>
      <c r="F40" s="4"/>
      <c r="G40" s="135"/>
      <c r="H40" s="135"/>
      <c r="I40" s="501" t="s">
        <v>153</v>
      </c>
      <c r="J40" s="503"/>
      <c r="K40" s="502"/>
      <c r="L40" s="129"/>
      <c r="M40" s="129"/>
      <c r="N40" s="129"/>
    </row>
    <row r="41" spans="1:14" x14ac:dyDescent="0.25">
      <c r="A41" s="4">
        <v>42</v>
      </c>
      <c r="B41" s="4"/>
      <c r="C41" s="4"/>
      <c r="D41" s="4">
        <v>3</v>
      </c>
      <c r="E41" s="4"/>
      <c r="F41" s="4"/>
      <c r="G41" s="4"/>
      <c r="H41" s="4"/>
      <c r="I41" s="501" t="s">
        <v>211</v>
      </c>
      <c r="J41" s="503"/>
      <c r="K41" s="502"/>
      <c r="L41" s="129"/>
      <c r="M41" s="129">
        <v>257985778</v>
      </c>
      <c r="N41" s="129"/>
    </row>
    <row r="42" spans="1:14" x14ac:dyDescent="0.25">
      <c r="A42" s="4">
        <v>43</v>
      </c>
      <c r="B42" s="4"/>
      <c r="C42" s="4"/>
      <c r="D42" s="4"/>
      <c r="E42" s="4">
        <v>1</v>
      </c>
      <c r="F42" s="4"/>
      <c r="G42" s="4"/>
      <c r="H42" s="4"/>
      <c r="I42" s="136"/>
      <c r="J42" s="503" t="s">
        <v>212</v>
      </c>
      <c r="K42" s="502"/>
      <c r="L42" s="129">
        <v>607968653</v>
      </c>
      <c r="M42" s="129"/>
      <c r="N42" s="129"/>
    </row>
    <row r="43" spans="1:14" x14ac:dyDescent="0.25">
      <c r="A43" s="4">
        <v>44</v>
      </c>
      <c r="B43" s="4"/>
      <c r="C43" s="4"/>
      <c r="D43" s="4"/>
      <c r="E43" s="4">
        <v>2</v>
      </c>
      <c r="F43" s="4"/>
      <c r="G43" s="4"/>
      <c r="H43" s="4"/>
      <c r="I43" s="4"/>
      <c r="J43" s="500" t="s">
        <v>217</v>
      </c>
      <c r="K43" s="500"/>
      <c r="L43" s="129"/>
      <c r="M43" s="129"/>
      <c r="N43" s="129"/>
    </row>
    <row r="44" spans="1:14" x14ac:dyDescent="0.25">
      <c r="A44" s="4">
        <v>45</v>
      </c>
      <c r="B44" s="4"/>
      <c r="C44" s="4"/>
      <c r="D44" s="4"/>
      <c r="E44" s="4">
        <v>3</v>
      </c>
      <c r="F44" s="4"/>
      <c r="G44" s="4"/>
      <c r="H44" s="4"/>
      <c r="I44" s="4"/>
      <c r="J44" s="500" t="s">
        <v>218</v>
      </c>
      <c r="K44" s="500"/>
      <c r="L44" s="129"/>
      <c r="M44" s="129"/>
      <c r="N44" s="129"/>
    </row>
    <row r="45" spans="1:14" x14ac:dyDescent="0.25">
      <c r="A45" s="4">
        <v>46</v>
      </c>
      <c r="B45" s="4"/>
      <c r="C45" s="4"/>
      <c r="D45" s="4">
        <v>4</v>
      </c>
      <c r="E45" s="4"/>
      <c r="F45" s="4"/>
      <c r="G45" s="4"/>
      <c r="H45" s="4"/>
      <c r="I45" s="501" t="s">
        <v>219</v>
      </c>
      <c r="J45" s="503"/>
      <c r="K45" s="502"/>
      <c r="L45" s="129">
        <v>248736730</v>
      </c>
      <c r="M45" s="129"/>
      <c r="N45" s="129"/>
    </row>
    <row r="46" spans="1:14" x14ac:dyDescent="0.25">
      <c r="A46" s="4">
        <v>47</v>
      </c>
      <c r="B46" s="4"/>
      <c r="C46" s="4"/>
      <c r="D46" s="4"/>
      <c r="E46" s="4"/>
      <c r="F46" s="4"/>
      <c r="G46" s="4"/>
      <c r="H46" s="4"/>
      <c r="I46" s="497" t="s">
        <v>220</v>
      </c>
      <c r="J46" s="498"/>
      <c r="K46" s="499"/>
      <c r="L46" s="127">
        <f>SUM(L35:L45)</f>
        <v>1666218616</v>
      </c>
      <c r="M46" s="127">
        <f>SUM(M33:M45)</f>
        <v>381214517</v>
      </c>
      <c r="N46" s="127">
        <f>SUM(N33:N45)</f>
        <v>1285004099</v>
      </c>
    </row>
    <row r="47" spans="1:14" x14ac:dyDescent="0.25">
      <c r="A47" s="4">
        <v>48</v>
      </c>
      <c r="B47" s="126">
        <v>4</v>
      </c>
      <c r="C47" s="126"/>
      <c r="D47" s="126"/>
      <c r="E47" s="126"/>
      <c r="F47" s="126"/>
      <c r="G47" s="504" t="s">
        <v>184</v>
      </c>
      <c r="H47" s="504"/>
      <c r="I47" s="504"/>
      <c r="J47" s="504"/>
      <c r="K47" s="504"/>
      <c r="L47" s="127"/>
      <c r="M47" s="127"/>
      <c r="N47" s="127"/>
    </row>
    <row r="48" spans="1:14" x14ac:dyDescent="0.25">
      <c r="A48" s="4">
        <v>49</v>
      </c>
      <c r="B48" s="4"/>
      <c r="C48" s="4"/>
      <c r="D48" s="4">
        <v>1</v>
      </c>
      <c r="E48" s="4"/>
      <c r="F48" s="4"/>
      <c r="G48" s="128"/>
      <c r="H48" s="128"/>
      <c r="I48" s="500" t="s">
        <v>208</v>
      </c>
      <c r="J48" s="500"/>
      <c r="K48" s="500"/>
      <c r="L48" s="129"/>
      <c r="M48" s="129">
        <v>205971000</v>
      </c>
      <c r="N48" s="129">
        <v>1285004099</v>
      </c>
    </row>
    <row r="49" spans="1:14" x14ac:dyDescent="0.25">
      <c r="A49" s="4">
        <v>50</v>
      </c>
      <c r="B49" s="4"/>
      <c r="C49" s="4"/>
      <c r="D49" s="4"/>
      <c r="E49" s="4">
        <v>1</v>
      </c>
      <c r="F49" s="4"/>
      <c r="G49" s="4"/>
      <c r="H49" s="4"/>
      <c r="I49" s="4"/>
      <c r="J49" s="500" t="s">
        <v>111</v>
      </c>
      <c r="K49" s="500"/>
      <c r="L49" s="129">
        <v>460952460</v>
      </c>
      <c r="M49" s="129"/>
      <c r="N49" s="129"/>
    </row>
    <row r="50" spans="1:14" x14ac:dyDescent="0.25">
      <c r="A50" s="4">
        <v>51</v>
      </c>
      <c r="B50" s="4"/>
      <c r="C50" s="4"/>
      <c r="D50" s="4"/>
      <c r="E50" s="4">
        <v>2</v>
      </c>
      <c r="F50" s="4"/>
      <c r="G50" s="4"/>
      <c r="H50" s="4"/>
      <c r="I50" s="4"/>
      <c r="J50" s="500" t="s">
        <v>209</v>
      </c>
      <c r="K50" s="500"/>
      <c r="L50" s="129">
        <v>61785027</v>
      </c>
      <c r="M50" s="129"/>
      <c r="N50" s="129"/>
    </row>
    <row r="51" spans="1:14" x14ac:dyDescent="0.25">
      <c r="A51" s="4">
        <v>52</v>
      </c>
      <c r="B51" s="4"/>
      <c r="C51" s="4"/>
      <c r="D51" s="4"/>
      <c r="E51" s="4">
        <v>3</v>
      </c>
      <c r="F51" s="4"/>
      <c r="G51" s="4"/>
      <c r="H51" s="4"/>
      <c r="I51" s="4"/>
      <c r="J51" s="500" t="s">
        <v>210</v>
      </c>
      <c r="K51" s="500"/>
      <c r="L51" s="129">
        <v>338466769</v>
      </c>
      <c r="M51" s="129"/>
      <c r="N51" s="129"/>
    </row>
    <row r="52" spans="1:14" x14ac:dyDescent="0.25">
      <c r="A52" s="4">
        <v>53</v>
      </c>
      <c r="B52" s="4"/>
      <c r="C52" s="4"/>
      <c r="D52" s="4"/>
      <c r="E52" s="4">
        <v>4</v>
      </c>
      <c r="F52" s="4"/>
      <c r="G52" s="4"/>
      <c r="H52" s="4"/>
      <c r="I52" s="4"/>
      <c r="J52" s="501" t="s">
        <v>119</v>
      </c>
      <c r="K52" s="502"/>
      <c r="L52" s="129">
        <v>234974673</v>
      </c>
      <c r="M52" s="129"/>
      <c r="N52" s="129"/>
    </row>
    <row r="53" spans="1:14" x14ac:dyDescent="0.25">
      <c r="A53" s="4">
        <v>54</v>
      </c>
      <c r="B53" s="4"/>
      <c r="C53" s="4"/>
      <c r="D53" s="4"/>
      <c r="E53" s="4">
        <v>5</v>
      </c>
      <c r="F53" s="4"/>
      <c r="G53" s="135"/>
      <c r="H53" s="135"/>
      <c r="I53" s="135"/>
      <c r="J53" s="501" t="s">
        <v>117</v>
      </c>
      <c r="K53" s="502"/>
      <c r="L53" s="129">
        <v>25813865</v>
      </c>
      <c r="M53" s="129"/>
      <c r="N53" s="129"/>
    </row>
    <row r="54" spans="1:14" x14ac:dyDescent="0.25">
      <c r="A54" s="4">
        <v>55</v>
      </c>
      <c r="B54" s="4"/>
      <c r="C54" s="4"/>
      <c r="D54" s="4">
        <v>2</v>
      </c>
      <c r="E54" s="4"/>
      <c r="F54" s="4"/>
      <c r="G54" s="4"/>
      <c r="H54" s="4"/>
      <c r="I54" s="501" t="s">
        <v>211</v>
      </c>
      <c r="J54" s="503"/>
      <c r="K54" s="502"/>
      <c r="L54" s="129"/>
      <c r="M54" s="129">
        <v>258807008</v>
      </c>
      <c r="N54" s="129"/>
    </row>
    <row r="55" spans="1:14" x14ac:dyDescent="0.25">
      <c r="A55" s="4">
        <v>56</v>
      </c>
      <c r="B55" s="4"/>
      <c r="C55" s="4"/>
      <c r="D55" s="4"/>
      <c r="E55" s="4">
        <v>1</v>
      </c>
      <c r="F55" s="4"/>
      <c r="G55" s="4"/>
      <c r="H55" s="4"/>
      <c r="I55" s="137"/>
      <c r="J55" s="501" t="s">
        <v>212</v>
      </c>
      <c r="K55" s="502"/>
      <c r="L55" s="129">
        <v>609057002</v>
      </c>
      <c r="M55" s="129"/>
      <c r="N55" s="129"/>
    </row>
    <row r="56" spans="1:14" x14ac:dyDescent="0.25">
      <c r="A56" s="4">
        <v>57</v>
      </c>
      <c r="B56" s="4"/>
      <c r="C56" s="4"/>
      <c r="D56" s="4"/>
      <c r="E56" s="4">
        <v>2</v>
      </c>
      <c r="F56" s="4"/>
      <c r="G56" s="4"/>
      <c r="H56" s="4"/>
      <c r="I56" s="4"/>
      <c r="J56" s="500" t="s">
        <v>217</v>
      </c>
      <c r="K56" s="500"/>
      <c r="L56" s="129"/>
      <c r="M56" s="129"/>
      <c r="N56" s="129"/>
    </row>
    <row r="57" spans="1:14" x14ac:dyDescent="0.25">
      <c r="A57" s="4">
        <v>58</v>
      </c>
      <c r="B57" s="4"/>
      <c r="C57" s="4"/>
      <c r="D57" s="4"/>
      <c r="E57" s="4">
        <v>3</v>
      </c>
      <c r="F57" s="4"/>
      <c r="G57" s="4"/>
      <c r="H57" s="4"/>
      <c r="I57" s="4"/>
      <c r="J57" s="500" t="s">
        <v>218</v>
      </c>
      <c r="K57" s="500"/>
      <c r="L57" s="129"/>
      <c r="M57" s="129"/>
      <c r="N57" s="129"/>
    </row>
    <row r="58" spans="1:14" x14ac:dyDescent="0.25">
      <c r="A58" s="4">
        <v>59</v>
      </c>
      <c r="B58" s="4"/>
      <c r="C58" s="4"/>
      <c r="D58" s="4">
        <v>3</v>
      </c>
      <c r="E58" s="4"/>
      <c r="F58" s="4"/>
      <c r="G58" s="4"/>
      <c r="H58" s="4"/>
      <c r="I58" s="501" t="s">
        <v>219</v>
      </c>
      <c r="J58" s="503"/>
      <c r="K58" s="502"/>
      <c r="L58" s="129">
        <v>18732311</v>
      </c>
      <c r="M58" s="129"/>
      <c r="N58" s="129"/>
    </row>
    <row r="59" spans="1:14" x14ac:dyDescent="0.25">
      <c r="A59" s="4">
        <v>60</v>
      </c>
      <c r="B59" s="4"/>
      <c r="C59" s="4"/>
      <c r="D59" s="4">
        <v>4</v>
      </c>
      <c r="E59" s="4"/>
      <c r="F59" s="4"/>
      <c r="G59" s="4"/>
      <c r="H59" s="4"/>
      <c r="I59" s="501" t="s">
        <v>153</v>
      </c>
      <c r="J59" s="503"/>
      <c r="K59" s="502"/>
      <c r="L59" s="129">
        <v>0</v>
      </c>
      <c r="M59" s="129"/>
      <c r="N59" s="129"/>
    </row>
    <row r="60" spans="1:14" x14ac:dyDescent="0.25">
      <c r="A60" s="4">
        <v>61</v>
      </c>
      <c r="B60" s="4"/>
      <c r="C60" s="4"/>
      <c r="D60" s="4"/>
      <c r="E60" s="4"/>
      <c r="F60" s="4"/>
      <c r="G60" s="4"/>
      <c r="H60" s="4"/>
      <c r="I60" s="497" t="s">
        <v>184</v>
      </c>
      <c r="J60" s="498"/>
      <c r="K60" s="499"/>
      <c r="L60" s="127">
        <f>SUM(L48:L59)</f>
        <v>1749782107</v>
      </c>
      <c r="M60" s="127">
        <f>SUM(M48:M59)</f>
        <v>464778008</v>
      </c>
      <c r="N60" s="127">
        <v>1285004099</v>
      </c>
    </row>
  </sheetData>
  <mergeCells count="48">
    <mergeCell ref="I14:K14"/>
    <mergeCell ref="A1:N1"/>
    <mergeCell ref="M2:N2"/>
    <mergeCell ref="G5:K5"/>
    <mergeCell ref="I6:K6"/>
    <mergeCell ref="J7:K7"/>
    <mergeCell ref="J8:K8"/>
    <mergeCell ref="J9:K9"/>
    <mergeCell ref="I10:K10"/>
    <mergeCell ref="J11:K11"/>
    <mergeCell ref="J12:K12"/>
    <mergeCell ref="G13:K13"/>
    <mergeCell ref="J36:K36"/>
    <mergeCell ref="J15:K15"/>
    <mergeCell ref="J16:K16"/>
    <mergeCell ref="J17:K17"/>
    <mergeCell ref="I18:K18"/>
    <mergeCell ref="J19:K19"/>
    <mergeCell ref="J20:K20"/>
    <mergeCell ref="J21:K21"/>
    <mergeCell ref="J22:K22"/>
    <mergeCell ref="G33:K33"/>
    <mergeCell ref="I34:K34"/>
    <mergeCell ref="J35:K35"/>
    <mergeCell ref="I48:K48"/>
    <mergeCell ref="J37:K37"/>
    <mergeCell ref="J38:K38"/>
    <mergeCell ref="J39:K39"/>
    <mergeCell ref="I40:K40"/>
    <mergeCell ref="I41:K41"/>
    <mergeCell ref="J42:K42"/>
    <mergeCell ref="J43:K43"/>
    <mergeCell ref="J44:K44"/>
    <mergeCell ref="I45:K45"/>
    <mergeCell ref="I46:K46"/>
    <mergeCell ref="G47:K47"/>
    <mergeCell ref="I60:K60"/>
    <mergeCell ref="J49:K49"/>
    <mergeCell ref="J50:K50"/>
    <mergeCell ref="J51:K51"/>
    <mergeCell ref="J52:K52"/>
    <mergeCell ref="J53:K53"/>
    <mergeCell ref="I54:K54"/>
    <mergeCell ref="J55:K55"/>
    <mergeCell ref="J56:K56"/>
    <mergeCell ref="J57:K57"/>
    <mergeCell ref="I58:K58"/>
    <mergeCell ref="I59:K5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1.mell.</vt:lpstr>
      <vt:lpstr>2.mell.</vt:lpstr>
      <vt:lpstr>3.mell.</vt:lpstr>
      <vt:lpstr>4.mell.</vt:lpstr>
      <vt:lpstr>5.mell.</vt:lpstr>
      <vt:lpstr>5.a mell</vt:lpstr>
      <vt:lpstr>6.mell.</vt:lpstr>
      <vt:lpstr>7.mell.</vt:lpstr>
      <vt:lpstr>8.mell.</vt:lpstr>
      <vt:lpstr>10.mell.</vt:lpstr>
      <vt:lpstr>11.mell.</vt:lpstr>
      <vt:lpstr>12.mell.</vt:lpstr>
      <vt:lpstr>3.tájék.</vt:lpstr>
      <vt:lpstr>6.tájék.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2021-05-14T17:52:47Z</dcterms:modified>
</cp:coreProperties>
</file>