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LOCLEX\LÖVŐPETRI\2020. évi zárszámadás\"/>
    </mc:Choice>
  </mc:AlternateContent>
  <bookViews>
    <workbookView xWindow="0" yWindow="0" windowWidth="28800" windowHeight="11835"/>
  </bookViews>
  <sheets>
    <sheet name="Z_2.2.sz.mell" sheetId="1" r:id="rId1"/>
  </sheets>
  <externalReferences>
    <externalReference r:id="rId2"/>
    <externalReference r:id="rId3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" i="1" l="1"/>
  <c r="C4" i="1"/>
  <c r="G4" i="1" s="1"/>
  <c r="D4" i="1"/>
  <c r="H4" i="1" s="1"/>
  <c r="E4" i="1"/>
  <c r="I4" i="1"/>
  <c r="C17" i="1"/>
  <c r="D17" i="1"/>
  <c r="E17" i="1"/>
  <c r="G17" i="1"/>
  <c r="C32" i="1" s="1"/>
  <c r="H17" i="1"/>
  <c r="D32" i="1" s="1"/>
  <c r="I17" i="1"/>
  <c r="C18" i="1"/>
  <c r="C30" i="1" s="1"/>
  <c r="D18" i="1"/>
  <c r="D30" i="1" s="1"/>
  <c r="D31" i="1" s="1"/>
  <c r="E18" i="1"/>
  <c r="C24" i="1"/>
  <c r="D24" i="1"/>
  <c r="E24" i="1"/>
  <c r="E30" i="1" s="1"/>
  <c r="G30" i="1"/>
  <c r="H30" i="1"/>
  <c r="I30" i="1"/>
  <c r="H31" i="1"/>
  <c r="I31" i="1"/>
  <c r="E32" i="1"/>
  <c r="G32" i="1"/>
  <c r="H32" i="1"/>
  <c r="D33" i="1" l="1"/>
  <c r="H33" i="1"/>
  <c r="C31" i="1"/>
  <c r="E31" i="1"/>
  <c r="I32" i="1"/>
  <c r="G31" i="1"/>
  <c r="G33" i="1" l="1"/>
  <c r="C33" i="1"/>
  <c r="E33" i="1"/>
  <c r="I33" i="1"/>
</calcChain>
</file>

<file path=xl/sharedStrings.xml><?xml version="1.0" encoding="utf-8"?>
<sst xmlns="http://schemas.openxmlformats.org/spreadsheetml/2006/main" count="85" uniqueCount="84">
  <si>
    <t>Bruttó  többlet:</t>
  </si>
  <si>
    <t>Bruttó  hiány:</t>
  </si>
  <si>
    <t>28.</t>
  </si>
  <si>
    <t>Költségvetési többlet:</t>
  </si>
  <si>
    <t>Költségvetési hiány:</t>
  </si>
  <si>
    <t>27.</t>
  </si>
  <si>
    <t>KIADÁSOK ÖSSZESEN (12+25)</t>
  </si>
  <si>
    <t>BEVÉTEL ÖSSZESEN (12+25)</t>
  </si>
  <si>
    <t>26.</t>
  </si>
  <si>
    <t>Felhalmozási célú finanszírozási kiadások összesen
(13.+...+24.)</t>
  </si>
  <si>
    <t>Felhalmozási célú finanszírozási bevételek összesen (13.+19.)</t>
  </si>
  <si>
    <t>25.</t>
  </si>
  <si>
    <t>Egyéb külső finanszírozási bevételek</t>
  </si>
  <si>
    <t>24.</t>
  </si>
  <si>
    <t>Értékpapírok kibocsátása</t>
  </si>
  <si>
    <t>23.</t>
  </si>
  <si>
    <t>Rövid lejáratú hitelek, kölcsönök felvétele</t>
  </si>
  <si>
    <t>22.</t>
  </si>
  <si>
    <t>Likviditási célú hitelek, kölcsönök felvétele</t>
  </si>
  <si>
    <t>21.</t>
  </si>
  <si>
    <t>Pénzügyi lízing kiadásai</t>
  </si>
  <si>
    <t>Hosszú lejáratú hitelek, kölcsönök felvétele</t>
  </si>
  <si>
    <t>20.</t>
  </si>
  <si>
    <t>Betét elhelyezése</t>
  </si>
  <si>
    <t>Hiány külső finanszírozásának bevételei (20+…+24 )</t>
  </si>
  <si>
    <t>19.</t>
  </si>
  <si>
    <t>Befektetési célú belföldi, külföldi értékpapírok vásárlása</t>
  </si>
  <si>
    <t>Egyéb belső finanszírozási bevételek</t>
  </si>
  <si>
    <t>18.</t>
  </si>
  <si>
    <t>Kölcsön törlesztése</t>
  </si>
  <si>
    <t>Értékpapír értékesítése</t>
  </si>
  <si>
    <t>17.</t>
  </si>
  <si>
    <t>Hosszú lejáratú hitelek törlesztése</t>
  </si>
  <si>
    <t xml:space="preserve">Betét visszavonásából származó bevétel </t>
  </si>
  <si>
    <t>16.</t>
  </si>
  <si>
    <t>Rövid lejáratú hitelek törlesztése</t>
  </si>
  <si>
    <t xml:space="preserve">Vállalkozási maradvány igénybevétele </t>
  </si>
  <si>
    <t>15.</t>
  </si>
  <si>
    <t>Hitelek törlesztése</t>
  </si>
  <si>
    <t>Költségvetési maradvány igénybevétele</t>
  </si>
  <si>
    <t>14.</t>
  </si>
  <si>
    <t>Értékpapír vásárlása, visszavásárlása</t>
  </si>
  <si>
    <t>Hiány belső finanszírozás bevételei ( 14+…+18)</t>
  </si>
  <si>
    <t>13.</t>
  </si>
  <si>
    <t>Költségvetési kiadások összesen: (1.+3.+5.+...+11.)</t>
  </si>
  <si>
    <t>Költségvetési bevételek összesen: (1.+3.+4.+6.+…+11.)</t>
  </si>
  <si>
    <t>12.</t>
  </si>
  <si>
    <t>Tartalékok</t>
  </si>
  <si>
    <t>11.</t>
  </si>
  <si>
    <t>10.</t>
  </si>
  <si>
    <t>9.</t>
  </si>
  <si>
    <t>8.</t>
  </si>
  <si>
    <t>7.</t>
  </si>
  <si>
    <t>Egyéb felhalmozási célú bevételek</t>
  </si>
  <si>
    <t>6.</t>
  </si>
  <si>
    <t>Egyéb felhalmozási kiadások</t>
  </si>
  <si>
    <t>4.-ből EU-s támogatás (közvetlen)</t>
  </si>
  <si>
    <t>5.</t>
  </si>
  <si>
    <t>3.-ból EU-s forrásból megvalósuló felújítás</t>
  </si>
  <si>
    <t>Felhalmozási célú átvett pénzeszközök átvétele</t>
  </si>
  <si>
    <t>4.</t>
  </si>
  <si>
    <t>Felújítások</t>
  </si>
  <si>
    <t>Felhalmozási bevételek</t>
  </si>
  <si>
    <t>3.</t>
  </si>
  <si>
    <t>1.-ből EU-s forrásból megvalósuló beruházás</t>
  </si>
  <si>
    <t>1.-ből EU-s támogatás</t>
  </si>
  <si>
    <t>2.</t>
  </si>
  <si>
    <t>Beruházások</t>
  </si>
  <si>
    <t>Felhalmozási célú támogatások államháztartáson belülről</t>
  </si>
  <si>
    <t>1.</t>
  </si>
  <si>
    <t>I</t>
  </si>
  <si>
    <t>H</t>
  </si>
  <si>
    <t>G</t>
  </si>
  <si>
    <t>F</t>
  </si>
  <si>
    <t>E</t>
  </si>
  <si>
    <t>D</t>
  </si>
  <si>
    <t>C</t>
  </si>
  <si>
    <t>B</t>
  </si>
  <si>
    <t>A</t>
  </si>
  <si>
    <t>Megnevezés</t>
  </si>
  <si>
    <t>Kiadások</t>
  </si>
  <si>
    <t>Bevételek</t>
  </si>
  <si>
    <t>Sor-
szám</t>
  </si>
  <si>
    <t>II. Felhalmozási célú bevételek és kiadások mérlege
(Önkormányzati szinten)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</si>
</sst>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12" x14ac:knownFonts="1">
    <font>
      <sz val="10"/>
      <name val="Times New Roman CE"/>
      <charset val="238"/>
    </font>
    <font>
      <i/>
      <sz val="11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sz val="8"/>
      <name val="Times New Roman CE"/>
      <family val="1"/>
      <charset val="238"/>
    </font>
    <font>
      <i/>
      <sz val="8"/>
      <name val="Times New Roman CE"/>
      <charset val="238"/>
    </font>
    <font>
      <b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71">
    <xf numFmtId="0" fontId="0" fillId="0" borderId="0" xfId="0"/>
    <xf numFmtId="164" fontId="0" fillId="0" borderId="0" xfId="0" applyNumberFormat="1" applyFill="1" applyAlignment="1" applyProtection="1">
      <alignment vertical="center" wrapText="1"/>
    </xf>
    <xf numFmtId="164" fontId="0" fillId="0" borderId="0" xfId="0" applyNumberFormat="1" applyFill="1" applyAlignment="1" applyProtection="1">
      <alignment horizontal="center" vertical="center" wrapText="1"/>
    </xf>
    <xf numFmtId="164" fontId="1" fillId="0" borderId="0" xfId="0" applyNumberFormat="1" applyFont="1" applyFill="1" applyAlignment="1" applyProtection="1">
      <alignment horizontal="center" textRotation="180" wrapText="1"/>
      <protection locked="0"/>
    </xf>
    <xf numFmtId="164" fontId="2" fillId="0" borderId="1" xfId="0" applyNumberFormat="1" applyFont="1" applyFill="1" applyBorder="1" applyAlignment="1" applyProtection="1">
      <alignment horizontal="right" vertical="center" wrapText="1" indent="1"/>
    </xf>
    <xf numFmtId="164" fontId="3" fillId="0" borderId="2" xfId="0" applyNumberFormat="1" applyFont="1" applyFill="1" applyBorder="1" applyAlignment="1" applyProtection="1">
      <alignment horizontal="left" vertical="center" wrapText="1" indent="1"/>
    </xf>
    <xf numFmtId="164" fontId="3" fillId="0" borderId="3" xfId="0" applyNumberFormat="1" applyFont="1" applyFill="1" applyBorder="1" applyAlignment="1" applyProtection="1">
      <alignment horizontal="left" vertical="center" wrapText="1" indent="1"/>
    </xf>
    <xf numFmtId="164" fontId="2" fillId="0" borderId="4" xfId="0" applyNumberFormat="1" applyFont="1" applyFill="1" applyBorder="1" applyAlignment="1" applyProtection="1">
      <alignment horizontal="right" vertical="center" wrapText="1" indent="1"/>
    </xf>
    <xf numFmtId="164" fontId="4" fillId="0" borderId="4" xfId="0" applyNumberFormat="1" applyFont="1" applyFill="1" applyBorder="1" applyAlignment="1" applyProtection="1">
      <alignment horizontal="right" vertical="center" wrapText="1" indent="1"/>
    </xf>
    <xf numFmtId="164" fontId="4" fillId="0" borderId="1" xfId="0" applyNumberFormat="1" applyFont="1" applyFill="1" applyBorder="1" applyAlignment="1" applyProtection="1">
      <alignment horizontal="right" vertical="center" wrapText="1" indent="1"/>
    </xf>
    <xf numFmtId="164" fontId="4" fillId="0" borderId="2" xfId="0" applyNumberFormat="1" applyFont="1" applyFill="1" applyBorder="1" applyAlignment="1" applyProtection="1">
      <alignment horizontal="left" vertical="center" wrapText="1" indent="1"/>
    </xf>
    <xf numFmtId="164" fontId="5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164" fontId="5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7" xfId="0" applyNumberFormat="1" applyFont="1" applyFill="1" applyBorder="1" applyAlignment="1" applyProtection="1">
      <alignment horizontal="left" vertical="center" wrapText="1" indent="1"/>
      <protection locked="0"/>
    </xf>
    <xf numFmtId="164" fontId="6" fillId="0" borderId="8" xfId="0" applyNumberFormat="1" applyFont="1" applyFill="1" applyBorder="1" applyAlignment="1" applyProtection="1">
      <alignment horizontal="left" vertical="center" wrapText="1" indent="2"/>
    </xf>
    <xf numFmtId="164" fontId="0" fillId="0" borderId="9" xfId="0" applyNumberFormat="1" applyFill="1" applyBorder="1" applyAlignment="1" applyProtection="1">
      <alignment horizontal="left" vertical="center" wrapText="1" indent="1"/>
    </xf>
    <xf numFmtId="164" fontId="6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4" fontId="6" fillId="0" borderId="7" xfId="0" applyNumberFormat="1" applyFont="1" applyFill="1" applyBorder="1" applyAlignment="1" applyProtection="1">
      <alignment horizontal="left" vertical="center" wrapText="1" indent="2"/>
    </xf>
    <xf numFmtId="164" fontId="0" fillId="0" borderId="11" xfId="0" applyNumberFormat="1" applyFill="1" applyBorder="1" applyAlignment="1" applyProtection="1">
      <alignment horizontal="left" vertical="center" wrapText="1" indent="1"/>
    </xf>
    <xf numFmtId="164" fontId="5" fillId="0" borderId="10" xfId="0" applyNumberFormat="1" applyFont="1" applyFill="1" applyBorder="1" applyAlignment="1" applyProtection="1">
      <alignment horizontal="left" vertical="center" wrapText="1" indent="2"/>
    </xf>
    <xf numFmtId="164" fontId="5" fillId="0" borderId="7" xfId="0" applyNumberFormat="1" applyFont="1" applyFill="1" applyBorder="1" applyAlignment="1" applyProtection="1">
      <alignment horizontal="left" vertical="center" wrapText="1" indent="1"/>
      <protection locked="0"/>
    </xf>
    <xf numFmtId="164" fontId="5" fillId="0" borderId="6" xfId="0" applyNumberFormat="1" applyFont="1" applyFill="1" applyBorder="1" applyAlignment="1" applyProtection="1">
      <alignment horizontal="left" vertical="center" wrapText="1" indent="2"/>
    </xf>
    <xf numFmtId="164" fontId="5" fillId="0" borderId="7" xfId="0" applyNumberFormat="1" applyFont="1" applyFill="1" applyBorder="1" applyAlignment="1" applyProtection="1">
      <alignment horizontal="left" vertical="center" wrapText="1" indent="1"/>
    </xf>
    <xf numFmtId="164" fontId="7" fillId="0" borderId="6" xfId="0" applyNumberFormat="1" applyFont="1" applyFill="1" applyBorder="1" applyAlignment="1" applyProtection="1">
      <alignment horizontal="right" vertical="center" wrapText="1" indent="1"/>
    </xf>
    <xf numFmtId="164" fontId="7" fillId="0" borderId="6" xfId="0" applyNumberFormat="1" applyFont="1" applyFill="1" applyBorder="1" applyAlignment="1" applyProtection="1">
      <alignment horizontal="left" vertical="center" wrapText="1" indent="1"/>
    </xf>
    <xf numFmtId="164" fontId="5" fillId="0" borderId="10" xfId="0" applyNumberFormat="1" applyFont="1" applyFill="1" applyBorder="1" applyAlignment="1" applyProtection="1">
      <alignment horizontal="left" vertical="center" wrapText="1" indent="1"/>
    </xf>
    <xf numFmtId="164" fontId="5" fillId="0" borderId="12" xfId="0" applyNumberFormat="1" applyFont="1" applyFill="1" applyBorder="1" applyAlignment="1" applyProtection="1">
      <alignment horizontal="left" vertical="center" wrapText="1" indent="1"/>
    </xf>
    <xf numFmtId="164" fontId="5" fillId="0" borderId="13" xfId="0" applyNumberFormat="1" applyFont="1" applyFill="1" applyBorder="1" applyAlignment="1" applyProtection="1">
      <alignment horizontal="right" vertical="center" wrapText="1" indent="1"/>
      <protection locked="0"/>
    </xf>
    <xf numFmtId="164" fontId="5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14" xfId="0" applyNumberFormat="1" applyFont="1" applyFill="1" applyBorder="1" applyAlignment="1" applyProtection="1">
      <alignment horizontal="right" vertical="center" wrapText="1" indent="1"/>
    </xf>
    <xf numFmtId="164" fontId="7" fillId="0" borderId="12" xfId="0" applyNumberFormat="1" applyFont="1" applyFill="1" applyBorder="1" applyAlignment="1" applyProtection="1">
      <alignment horizontal="left" vertical="center" wrapText="1" indent="1"/>
    </xf>
    <xf numFmtId="164" fontId="6" fillId="0" borderId="15" xfId="0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12" xfId="0" applyNumberFormat="1" applyFont="1" applyFill="1" applyBorder="1" applyAlignment="1" applyProtection="1">
      <alignment horizontal="left" vertical="center" wrapText="1" indent="1"/>
    </xf>
    <xf numFmtId="164" fontId="6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12" xfId="0" applyNumberFormat="1" applyFont="1" applyFill="1" applyBorder="1" applyAlignment="1" applyProtection="1">
      <alignment horizontal="left" vertical="center" wrapText="1" indent="1"/>
      <protection locked="0"/>
    </xf>
    <xf numFmtId="164" fontId="0" fillId="0" borderId="18" xfId="0" applyNumberFormat="1" applyFill="1" applyBorder="1" applyAlignment="1" applyProtection="1">
      <alignment horizontal="left" vertical="center" wrapText="1" indent="1"/>
    </xf>
    <xf numFmtId="164" fontId="6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10" xfId="0" quotePrefix="1" applyNumberFormat="1" applyFont="1" applyFill="1" applyBorder="1" applyAlignment="1" applyProtection="1">
      <alignment horizontal="left" vertical="center" wrapText="1" indent="6"/>
      <protection locked="0"/>
    </xf>
    <xf numFmtId="164" fontId="6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10" xfId="0" quotePrefix="1" applyNumberFormat="1" applyFont="1" applyFill="1" applyBorder="1" applyAlignment="1" applyProtection="1">
      <alignment horizontal="left" vertical="center" wrapText="1" indent="3"/>
      <protection locked="0"/>
    </xf>
    <xf numFmtId="164" fontId="5" fillId="0" borderId="10" xfId="0" quotePrefix="1" applyNumberFormat="1" applyFont="1" applyFill="1" applyBorder="1" applyAlignment="1" applyProtection="1">
      <alignment horizontal="left" vertical="center" wrapText="1" indent="6"/>
      <protection locked="0"/>
    </xf>
    <xf numFmtId="164" fontId="6" fillId="0" borderId="10" xfId="0" applyNumberFormat="1" applyFont="1" applyFill="1" applyBorder="1" applyAlignment="1" applyProtection="1">
      <alignment horizontal="left" vertical="center" wrapText="1" indent="1"/>
    </xf>
    <xf numFmtId="164" fontId="6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7" xfId="0" applyNumberFormat="1" applyFont="1" applyFill="1" applyBorder="1" applyAlignment="1" applyProtection="1">
      <alignment horizontal="left" vertical="center" wrapText="1" indent="1"/>
    </xf>
    <xf numFmtId="164" fontId="8" fillId="0" borderId="0" xfId="0" applyNumberFormat="1" applyFont="1" applyFill="1" applyAlignment="1" applyProtection="1">
      <alignment horizontal="center" vertical="center" wrapText="1"/>
    </xf>
    <xf numFmtId="164" fontId="4" fillId="0" borderId="15" xfId="0" applyNumberFormat="1" applyFont="1" applyFill="1" applyBorder="1" applyAlignment="1" applyProtection="1">
      <alignment horizontal="center" vertical="center" wrapText="1"/>
      <protection locked="0"/>
    </xf>
    <xf numFmtId="164" fontId="4" fillId="0" borderId="22" xfId="0" applyNumberFormat="1" applyFont="1" applyFill="1" applyBorder="1" applyAlignment="1" applyProtection="1">
      <alignment horizontal="center" vertical="center" wrapText="1"/>
      <protection locked="0"/>
    </xf>
    <xf numFmtId="164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4" fillId="0" borderId="2" xfId="0" applyNumberFormat="1" applyFont="1" applyFill="1" applyBorder="1" applyAlignment="1" applyProtection="1">
      <alignment horizontal="center" vertical="center" wrapText="1"/>
      <protection locked="0"/>
    </xf>
    <xf numFmtId="164" fontId="4" fillId="0" borderId="3" xfId="0" applyNumberFormat="1" applyFont="1" applyFill="1" applyBorder="1" applyAlignment="1" applyProtection="1">
      <alignment horizontal="center" vertical="center" wrapText="1"/>
      <protection locked="0"/>
    </xf>
    <xf numFmtId="164" fontId="9" fillId="0" borderId="4" xfId="0" applyNumberFormat="1" applyFont="1" applyFill="1" applyBorder="1" applyAlignment="1" applyProtection="1">
      <alignment horizontal="center" vertical="center" wrapText="1"/>
      <protection locked="0"/>
    </xf>
    <xf numFmtId="164" fontId="9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9" fillId="0" borderId="2" xfId="0" applyNumberFormat="1" applyFont="1" applyFill="1" applyBorder="1" applyAlignment="1" applyProtection="1">
      <alignment horizontal="center" vertical="center" wrapText="1"/>
      <protection locked="0"/>
    </xf>
    <xf numFmtId="164" fontId="9" fillId="0" borderId="23" xfId="0" applyNumberFormat="1" applyFont="1" applyFill="1" applyBorder="1" applyAlignment="1" applyProtection="1">
      <alignment horizontal="center" vertical="center" wrapText="1"/>
      <protection locked="0"/>
    </xf>
    <xf numFmtId="164" fontId="2" fillId="0" borderId="24" xfId="0" applyNumberFormat="1" applyFont="1" applyFill="1" applyBorder="1" applyAlignment="1" applyProtection="1">
      <alignment horizontal="center" vertical="center" wrapText="1"/>
      <protection locked="0"/>
    </xf>
    <xf numFmtId="164" fontId="9" fillId="0" borderId="25" xfId="0" applyNumberFormat="1" applyFont="1" applyFill="1" applyBorder="1" applyAlignment="1" applyProtection="1">
      <alignment horizontal="centerContinuous" vertical="center" wrapText="1"/>
      <protection locked="0"/>
    </xf>
    <xf numFmtId="164" fontId="9" fillId="0" borderId="26" xfId="0" applyNumberFormat="1" applyFont="1" applyFill="1" applyBorder="1" applyAlignment="1" applyProtection="1">
      <alignment horizontal="centerContinuous" vertical="center" wrapText="1"/>
      <protection locked="0"/>
    </xf>
    <xf numFmtId="164" fontId="9" fillId="0" borderId="27" xfId="0" applyNumberFormat="1" applyFont="1" applyFill="1" applyBorder="1" applyAlignment="1" applyProtection="1">
      <alignment horizontal="centerContinuous" vertical="center" wrapText="1"/>
      <protection locked="0"/>
    </xf>
    <xf numFmtId="164" fontId="9" fillId="0" borderId="2" xfId="0" applyNumberFormat="1" applyFont="1" applyFill="1" applyBorder="1" applyAlignment="1" applyProtection="1">
      <alignment horizontal="centerContinuous" vertical="center" wrapText="1"/>
      <protection locked="0"/>
    </xf>
    <xf numFmtId="164" fontId="9" fillId="0" borderId="23" xfId="0" applyNumberFormat="1" applyFont="1" applyFill="1" applyBorder="1" applyAlignment="1" applyProtection="1">
      <alignment horizontal="centerContinuous" vertical="center" wrapText="1"/>
      <protection locked="0"/>
    </xf>
    <xf numFmtId="164" fontId="9" fillId="0" borderId="1" xfId="0" applyNumberFormat="1" applyFont="1" applyFill="1" applyBorder="1" applyAlignment="1" applyProtection="1">
      <alignment horizontal="centerContinuous" vertical="center" wrapText="1"/>
      <protection locked="0"/>
    </xf>
    <xf numFmtId="164" fontId="2" fillId="0" borderId="28" xfId="0" applyNumberFormat="1" applyFont="1" applyFill="1" applyBorder="1" applyAlignment="1" applyProtection="1">
      <alignment horizontal="center" vertical="center" wrapText="1"/>
      <protection locked="0"/>
    </xf>
    <xf numFmtId="164" fontId="10" fillId="0" borderId="0" xfId="0" applyNumberFormat="1" applyFont="1" applyFill="1" applyAlignment="1" applyProtection="1">
      <alignment horizontal="right" vertical="center"/>
      <protection locked="0"/>
    </xf>
    <xf numFmtId="164" fontId="0" fillId="0" borderId="0" xfId="0" applyNumberFormat="1" applyFill="1" applyAlignment="1" applyProtection="1">
      <alignment vertical="center" wrapText="1"/>
      <protection locked="0"/>
    </xf>
    <xf numFmtId="164" fontId="0" fillId="0" borderId="0" xfId="0" applyNumberFormat="1" applyFill="1" applyAlignment="1" applyProtection="1">
      <alignment horizontal="center" vertical="center" wrapText="1"/>
      <protection locked="0"/>
    </xf>
    <xf numFmtId="164" fontId="0" fillId="0" borderId="0" xfId="0" applyNumberFormat="1" applyFill="1" applyAlignment="1" applyProtection="1">
      <alignment horizontal="centerContinuous" vertical="center"/>
      <protection locked="0"/>
    </xf>
    <xf numFmtId="164" fontId="11" fillId="0" borderId="0" xfId="0" applyNumberFormat="1" applyFont="1" applyFill="1" applyAlignment="1" applyProtection="1">
      <alignment horizontal="centerContinuous" vertical="center" wrapText="1"/>
      <protection locked="0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5.%20mell&#233;kle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1.%20mell&#233;kle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_2.1.sz.mell"/>
    </sheetNames>
    <sheetDataSet>
      <sheetData sheetId="0">
        <row r="2">
          <cell r="I2" t="str">
            <v xml:space="preserve"> Forintban</v>
          </cell>
        </row>
        <row r="4">
          <cell r="E4" t="str">
            <v>2020. XII. 31.
teljesítés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_1.1.sz.mell."/>
    </sheetNames>
    <sheetDataSet>
      <sheetData sheetId="0">
        <row r="3">
          <cell r="A3" t="str">
            <v>2020. évi ZÁRSZÁMADÁSÁNAK PÉNZÜGYI MÉRLEGE</v>
          </cell>
        </row>
        <row r="8">
          <cell r="C8" t="str">
            <v>2020. évi</v>
          </cell>
        </row>
      </sheetData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33"/>
  <sheetViews>
    <sheetView tabSelected="1" zoomScale="120" zoomScaleNormal="120" zoomScaleSheetLayoutView="115" workbookViewId="0">
      <selection activeCell="J1" sqref="J1:J33"/>
    </sheetView>
  </sheetViews>
  <sheetFormatPr defaultRowHeight="12.75" x14ac:dyDescent="0.2"/>
  <cols>
    <col min="1" max="1" width="6.83203125" style="1" customWidth="1"/>
    <col min="2" max="2" width="49.83203125" style="2" customWidth="1"/>
    <col min="3" max="5" width="15.5" style="1" customWidth="1"/>
    <col min="6" max="6" width="49.83203125" style="1" customWidth="1"/>
    <col min="7" max="9" width="15.5" style="1" customWidth="1"/>
    <col min="10" max="10" width="4.83203125" style="1" customWidth="1"/>
    <col min="11" max="16384" width="9.33203125" style="1"/>
  </cols>
  <sheetData>
    <row r="1" spans="1:10" ht="31.5" x14ac:dyDescent="0.2">
      <c r="A1" s="67"/>
      <c r="B1" s="70" t="s">
        <v>83</v>
      </c>
      <c r="C1" s="69"/>
      <c r="D1" s="69"/>
      <c r="E1" s="69"/>
      <c r="F1" s="69"/>
      <c r="G1" s="69"/>
      <c r="H1" s="69"/>
      <c r="I1" s="69"/>
      <c r="J1" s="3"/>
    </row>
    <row r="2" spans="1:10" ht="14.25" thickBot="1" x14ac:dyDescent="0.25">
      <c r="A2" s="67"/>
      <c r="B2" s="68"/>
      <c r="C2" s="67"/>
      <c r="D2" s="67"/>
      <c r="E2" s="67"/>
      <c r="F2" s="67"/>
      <c r="G2" s="66"/>
      <c r="H2" s="66"/>
      <c r="I2" s="66" t="str">
        <f>'[1]Z_2.1.sz.mell'!I2</f>
        <v xml:space="preserve"> Forintban</v>
      </c>
      <c r="J2" s="3"/>
    </row>
    <row r="3" spans="1:10" ht="13.5" customHeight="1" thickBot="1" x14ac:dyDescent="0.25">
      <c r="A3" s="65" t="s">
        <v>82</v>
      </c>
      <c r="B3" s="62" t="s">
        <v>81</v>
      </c>
      <c r="C3" s="64"/>
      <c r="D3" s="63"/>
      <c r="E3" s="63"/>
      <c r="F3" s="62" t="s">
        <v>80</v>
      </c>
      <c r="G3" s="61"/>
      <c r="H3" s="60"/>
      <c r="I3" s="59"/>
      <c r="J3" s="3"/>
    </row>
    <row r="4" spans="1:10" s="48" customFormat="1" ht="36.75" thickBot="1" x14ac:dyDescent="0.25">
      <c r="A4" s="58"/>
      <c r="B4" s="56" t="s">
        <v>79</v>
      </c>
      <c r="C4" s="55" t="str">
        <f>+CONCATENATE('[2]Z_1.1.sz.mell.'!C8," eredeti előirányzat")</f>
        <v>2020. évi eredeti előirányzat</v>
      </c>
      <c r="D4" s="57" t="str">
        <f>+CONCATENATE('[2]Z_1.1.sz.mell.'!C8," módosított előirányzat")</f>
        <v>2020. évi módosított előirányzat</v>
      </c>
      <c r="E4" s="57" t="str">
        <f>CONCATENATE('[1]Z_2.1.sz.mell'!E4)</f>
        <v>2020. XII. 31.
teljesítés</v>
      </c>
      <c r="F4" s="56" t="s">
        <v>79</v>
      </c>
      <c r="G4" s="55" t="str">
        <f>+C4</f>
        <v>2020. évi eredeti előirányzat</v>
      </c>
      <c r="H4" s="55" t="str">
        <f>+D4</f>
        <v>2020. évi módosított előirányzat</v>
      </c>
      <c r="I4" s="54" t="str">
        <f>+E4</f>
        <v>2020. XII. 31.
teljesítés</v>
      </c>
      <c r="J4" s="3"/>
    </row>
    <row r="5" spans="1:10" s="48" customFormat="1" ht="13.5" thickBot="1" x14ac:dyDescent="0.25">
      <c r="A5" s="53" t="s">
        <v>78</v>
      </c>
      <c r="B5" s="52" t="s">
        <v>77</v>
      </c>
      <c r="C5" s="51" t="s">
        <v>76</v>
      </c>
      <c r="D5" s="51" t="s">
        <v>75</v>
      </c>
      <c r="E5" s="51" t="s">
        <v>74</v>
      </c>
      <c r="F5" s="52" t="s">
        <v>73</v>
      </c>
      <c r="G5" s="51" t="s">
        <v>72</v>
      </c>
      <c r="H5" s="50" t="s">
        <v>71</v>
      </c>
      <c r="I5" s="49" t="s">
        <v>70</v>
      </c>
      <c r="J5" s="3"/>
    </row>
    <row r="6" spans="1:10" ht="12.95" customHeight="1" x14ac:dyDescent="0.2">
      <c r="A6" s="18" t="s">
        <v>69</v>
      </c>
      <c r="B6" s="47" t="s">
        <v>68</v>
      </c>
      <c r="C6" s="46"/>
      <c r="D6" s="46"/>
      <c r="E6" s="46"/>
      <c r="F6" s="47" t="s">
        <v>67</v>
      </c>
      <c r="G6" s="46">
        <v>22004114</v>
      </c>
      <c r="H6" s="45">
        <v>21733910</v>
      </c>
      <c r="I6" s="44">
        <v>21733910</v>
      </c>
      <c r="J6" s="3"/>
    </row>
    <row r="7" spans="1:10" x14ac:dyDescent="0.2">
      <c r="A7" s="15" t="s">
        <v>66</v>
      </c>
      <c r="B7" s="43" t="s">
        <v>65</v>
      </c>
      <c r="C7" s="38"/>
      <c r="D7" s="38"/>
      <c r="E7" s="38"/>
      <c r="F7" s="43" t="s">
        <v>64</v>
      </c>
      <c r="G7" s="38"/>
      <c r="H7" s="38"/>
      <c r="I7" s="37"/>
      <c r="J7" s="3"/>
    </row>
    <row r="8" spans="1:10" ht="12.95" customHeight="1" x14ac:dyDescent="0.2">
      <c r="A8" s="15" t="s">
        <v>63</v>
      </c>
      <c r="B8" s="43" t="s">
        <v>62</v>
      </c>
      <c r="C8" s="38"/>
      <c r="D8" s="38">
        <v>502500</v>
      </c>
      <c r="E8" s="38">
        <v>502500</v>
      </c>
      <c r="F8" s="43" t="s">
        <v>61</v>
      </c>
      <c r="G8" s="38">
        <v>13918488</v>
      </c>
      <c r="H8" s="38">
        <v>1214730</v>
      </c>
      <c r="I8" s="37">
        <v>294383</v>
      </c>
      <c r="J8" s="3"/>
    </row>
    <row r="9" spans="1:10" ht="12.95" customHeight="1" x14ac:dyDescent="0.2">
      <c r="A9" s="15" t="s">
        <v>60</v>
      </c>
      <c r="B9" s="43" t="s">
        <v>59</v>
      </c>
      <c r="C9" s="38">
        <v>85000</v>
      </c>
      <c r="D9" s="38">
        <v>41660</v>
      </c>
      <c r="E9" s="38">
        <v>41660</v>
      </c>
      <c r="F9" s="43" t="s">
        <v>58</v>
      </c>
      <c r="G9" s="38"/>
      <c r="H9" s="38"/>
      <c r="I9" s="37"/>
      <c r="J9" s="3"/>
    </row>
    <row r="10" spans="1:10" ht="12.75" customHeight="1" x14ac:dyDescent="0.2">
      <c r="A10" s="15" t="s">
        <v>57</v>
      </c>
      <c r="B10" s="43" t="s">
        <v>56</v>
      </c>
      <c r="C10" s="38"/>
      <c r="D10" s="38"/>
      <c r="E10" s="38"/>
      <c r="F10" s="43" t="s">
        <v>55</v>
      </c>
      <c r="G10" s="38">
        <v>0</v>
      </c>
      <c r="H10" s="38"/>
      <c r="I10" s="37"/>
      <c r="J10" s="3"/>
    </row>
    <row r="11" spans="1:10" ht="12.95" customHeight="1" x14ac:dyDescent="0.2">
      <c r="A11" s="15" t="s">
        <v>54</v>
      </c>
      <c r="B11" s="43" t="s">
        <v>53</v>
      </c>
      <c r="C11" s="40"/>
      <c r="D11" s="40"/>
      <c r="E11" s="40"/>
      <c r="F11" s="39"/>
      <c r="G11" s="38"/>
      <c r="H11" s="38"/>
      <c r="I11" s="37"/>
      <c r="J11" s="3"/>
    </row>
    <row r="12" spans="1:10" ht="12.95" customHeight="1" x14ac:dyDescent="0.2">
      <c r="A12" s="15" t="s">
        <v>52</v>
      </c>
      <c r="B12" s="16"/>
      <c r="C12" s="38"/>
      <c r="D12" s="38"/>
      <c r="E12" s="38"/>
      <c r="F12" s="39"/>
      <c r="G12" s="38"/>
      <c r="H12" s="38"/>
      <c r="I12" s="37"/>
      <c r="J12" s="3"/>
    </row>
    <row r="13" spans="1:10" ht="12.95" customHeight="1" x14ac:dyDescent="0.2">
      <c r="A13" s="15" t="s">
        <v>51</v>
      </c>
      <c r="B13" s="16"/>
      <c r="C13" s="38"/>
      <c r="D13" s="38"/>
      <c r="E13" s="38"/>
      <c r="F13" s="42"/>
      <c r="G13" s="38"/>
      <c r="H13" s="38"/>
      <c r="I13" s="37"/>
      <c r="J13" s="3"/>
    </row>
    <row r="14" spans="1:10" ht="12.95" customHeight="1" x14ac:dyDescent="0.2">
      <c r="A14" s="15" t="s">
        <v>50</v>
      </c>
      <c r="B14" s="41"/>
      <c r="C14" s="40"/>
      <c r="D14" s="40"/>
      <c r="E14" s="40"/>
      <c r="F14" s="39"/>
      <c r="G14" s="38"/>
      <c r="H14" s="38"/>
      <c r="I14" s="37"/>
      <c r="J14" s="3"/>
    </row>
    <row r="15" spans="1:10" x14ac:dyDescent="0.2">
      <c r="A15" s="15" t="s">
        <v>49</v>
      </c>
      <c r="B15" s="16"/>
      <c r="C15" s="40"/>
      <c r="D15" s="40"/>
      <c r="E15" s="40"/>
      <c r="F15" s="39"/>
      <c r="G15" s="38"/>
      <c r="H15" s="38"/>
      <c r="I15" s="37"/>
      <c r="J15" s="3"/>
    </row>
    <row r="16" spans="1:10" ht="12.95" customHeight="1" thickBot="1" x14ac:dyDescent="0.25">
      <c r="A16" s="36" t="s">
        <v>48</v>
      </c>
      <c r="B16" s="35"/>
      <c r="C16" s="34"/>
      <c r="D16" s="34"/>
      <c r="E16" s="34"/>
      <c r="F16" s="33" t="s">
        <v>47</v>
      </c>
      <c r="G16" s="32"/>
      <c r="H16" s="32"/>
      <c r="I16" s="31"/>
      <c r="J16" s="3"/>
    </row>
    <row r="17" spans="1:10" ht="15.95" customHeight="1" thickBot="1" x14ac:dyDescent="0.25">
      <c r="A17" s="6" t="s">
        <v>46</v>
      </c>
      <c r="B17" s="10" t="s">
        <v>45</v>
      </c>
      <c r="C17" s="9">
        <f>+C6+C8+C9+C11+C12+C13+C14+C15+C16</f>
        <v>85000</v>
      </c>
      <c r="D17" s="9">
        <f>+D6+D8+D9+D11+D12+D13+D14+D15+D16</f>
        <v>544160</v>
      </c>
      <c r="E17" s="9">
        <f>+E6+E8+E9+E11+E12+E13+E14+E15+E16</f>
        <v>544160</v>
      </c>
      <c r="F17" s="10" t="s">
        <v>44</v>
      </c>
      <c r="G17" s="9">
        <f>+G6+G8+G10+G11+G12+G13+G14+G15+G16</f>
        <v>35922602</v>
      </c>
      <c r="H17" s="9">
        <f>+H6+H8+H10+H11+H12+H13+H14+H15+H16</f>
        <v>22948640</v>
      </c>
      <c r="I17" s="8">
        <f>+I6+I8+I10+I11+I12+I13+I14+I15+I16</f>
        <v>22028293</v>
      </c>
      <c r="J17" s="3"/>
    </row>
    <row r="18" spans="1:10" ht="12.95" customHeight="1" x14ac:dyDescent="0.2">
      <c r="A18" s="18" t="s">
        <v>43</v>
      </c>
      <c r="B18" s="30" t="s">
        <v>42</v>
      </c>
      <c r="C18" s="29">
        <f>+C19+C20+C21+C22+C23</f>
        <v>33889862</v>
      </c>
      <c r="D18" s="29">
        <f>+D19+D20+D21+D22+D23</f>
        <v>40803382</v>
      </c>
      <c r="E18" s="29">
        <f>+E19+E20+E21+E22+E23</f>
        <v>40803382</v>
      </c>
      <c r="F18" s="25" t="s">
        <v>41</v>
      </c>
      <c r="G18" s="28"/>
      <c r="H18" s="28"/>
      <c r="I18" s="27"/>
      <c r="J18" s="3"/>
    </row>
    <row r="19" spans="1:10" ht="12.95" customHeight="1" x14ac:dyDescent="0.2">
      <c r="A19" s="15" t="s">
        <v>40</v>
      </c>
      <c r="B19" s="19" t="s">
        <v>39</v>
      </c>
      <c r="C19" s="12">
        <v>33889862</v>
      </c>
      <c r="D19" s="12">
        <v>40803382</v>
      </c>
      <c r="E19" s="12">
        <v>40803382</v>
      </c>
      <c r="F19" s="25" t="s">
        <v>38</v>
      </c>
      <c r="G19" s="12"/>
      <c r="H19" s="12"/>
      <c r="I19" s="11"/>
      <c r="J19" s="3"/>
    </row>
    <row r="20" spans="1:10" ht="12.95" customHeight="1" x14ac:dyDescent="0.2">
      <c r="A20" s="18" t="s">
        <v>37</v>
      </c>
      <c r="B20" s="19" t="s">
        <v>36</v>
      </c>
      <c r="C20" s="12"/>
      <c r="D20" s="12"/>
      <c r="E20" s="12"/>
      <c r="F20" s="25" t="s">
        <v>35</v>
      </c>
      <c r="G20" s="12"/>
      <c r="H20" s="12"/>
      <c r="I20" s="11"/>
      <c r="J20" s="3"/>
    </row>
    <row r="21" spans="1:10" ht="12.95" customHeight="1" x14ac:dyDescent="0.2">
      <c r="A21" s="15" t="s">
        <v>34</v>
      </c>
      <c r="B21" s="19" t="s">
        <v>33</v>
      </c>
      <c r="C21" s="12"/>
      <c r="D21" s="12"/>
      <c r="E21" s="12"/>
      <c r="F21" s="25" t="s">
        <v>32</v>
      </c>
      <c r="G21" s="12"/>
      <c r="H21" s="12"/>
      <c r="I21" s="11"/>
      <c r="J21" s="3"/>
    </row>
    <row r="22" spans="1:10" ht="12.95" customHeight="1" x14ac:dyDescent="0.2">
      <c r="A22" s="18" t="s">
        <v>31</v>
      </c>
      <c r="B22" s="19" t="s">
        <v>30</v>
      </c>
      <c r="C22" s="12"/>
      <c r="D22" s="12"/>
      <c r="E22" s="12"/>
      <c r="F22" s="26" t="s">
        <v>29</v>
      </c>
      <c r="G22" s="12"/>
      <c r="H22" s="12"/>
      <c r="I22" s="11"/>
      <c r="J22" s="3"/>
    </row>
    <row r="23" spans="1:10" ht="12.95" customHeight="1" x14ac:dyDescent="0.2">
      <c r="A23" s="15" t="s">
        <v>28</v>
      </c>
      <c r="B23" s="21" t="s">
        <v>27</v>
      </c>
      <c r="C23" s="12"/>
      <c r="D23" s="12"/>
      <c r="E23" s="12"/>
      <c r="F23" s="25" t="s">
        <v>26</v>
      </c>
      <c r="G23" s="12"/>
      <c r="H23" s="12"/>
      <c r="I23" s="11"/>
      <c r="J23" s="3"/>
    </row>
    <row r="24" spans="1:10" ht="12.95" customHeight="1" x14ac:dyDescent="0.2">
      <c r="A24" s="18" t="s">
        <v>25</v>
      </c>
      <c r="B24" s="24" t="s">
        <v>24</v>
      </c>
      <c r="C24" s="23">
        <f>+C25+C26+C27+C28+C29</f>
        <v>0</v>
      </c>
      <c r="D24" s="23">
        <f>+D25+D26+D27+D28+D29</f>
        <v>0</v>
      </c>
      <c r="E24" s="23">
        <f>+E25+E26+E27+E28+E29</f>
        <v>0</v>
      </c>
      <c r="F24" s="22" t="s">
        <v>23</v>
      </c>
      <c r="G24" s="12"/>
      <c r="H24" s="12"/>
      <c r="I24" s="11"/>
      <c r="J24" s="3"/>
    </row>
    <row r="25" spans="1:10" ht="12.95" customHeight="1" x14ac:dyDescent="0.2">
      <c r="A25" s="15" t="s">
        <v>22</v>
      </c>
      <c r="B25" s="21" t="s">
        <v>21</v>
      </c>
      <c r="C25" s="12"/>
      <c r="D25" s="12"/>
      <c r="E25" s="12"/>
      <c r="F25" s="22" t="s">
        <v>20</v>
      </c>
      <c r="G25" s="12"/>
      <c r="H25" s="12"/>
      <c r="I25" s="11"/>
      <c r="J25" s="3"/>
    </row>
    <row r="26" spans="1:10" ht="12.95" customHeight="1" x14ac:dyDescent="0.2">
      <c r="A26" s="18" t="s">
        <v>19</v>
      </c>
      <c r="B26" s="21" t="s">
        <v>18</v>
      </c>
      <c r="C26" s="12"/>
      <c r="D26" s="12"/>
      <c r="E26" s="12"/>
      <c r="F26" s="20"/>
      <c r="G26" s="12"/>
      <c r="H26" s="12"/>
      <c r="I26" s="11"/>
      <c r="J26" s="3"/>
    </row>
    <row r="27" spans="1:10" ht="12.95" customHeight="1" x14ac:dyDescent="0.2">
      <c r="A27" s="15" t="s">
        <v>17</v>
      </c>
      <c r="B27" s="19" t="s">
        <v>16</v>
      </c>
      <c r="C27" s="12"/>
      <c r="D27" s="12"/>
      <c r="E27" s="12"/>
      <c r="F27" s="13"/>
      <c r="G27" s="12"/>
      <c r="H27" s="12"/>
      <c r="I27" s="11"/>
      <c r="J27" s="3"/>
    </row>
    <row r="28" spans="1:10" ht="12.95" customHeight="1" x14ac:dyDescent="0.2">
      <c r="A28" s="18" t="s">
        <v>15</v>
      </c>
      <c r="B28" s="17" t="s">
        <v>14</v>
      </c>
      <c r="C28" s="12"/>
      <c r="D28" s="12"/>
      <c r="E28" s="12"/>
      <c r="F28" s="16"/>
      <c r="G28" s="12"/>
      <c r="H28" s="12"/>
      <c r="I28" s="11"/>
      <c r="J28" s="3"/>
    </row>
    <row r="29" spans="1:10" ht="12.95" customHeight="1" thickBot="1" x14ac:dyDescent="0.25">
      <c r="A29" s="15" t="s">
        <v>13</v>
      </c>
      <c r="B29" s="14" t="s">
        <v>12</v>
      </c>
      <c r="C29" s="12"/>
      <c r="D29" s="12"/>
      <c r="E29" s="12"/>
      <c r="F29" s="13"/>
      <c r="G29" s="12"/>
      <c r="H29" s="12"/>
      <c r="I29" s="11"/>
      <c r="J29" s="3"/>
    </row>
    <row r="30" spans="1:10" ht="21.75" customHeight="1" thickBot="1" x14ac:dyDescent="0.25">
      <c r="A30" s="6" t="s">
        <v>11</v>
      </c>
      <c r="B30" s="10" t="s">
        <v>10</v>
      </c>
      <c r="C30" s="9">
        <f>+C18+C24</f>
        <v>33889862</v>
      </c>
      <c r="D30" s="9">
        <f>+D18+D24</f>
        <v>40803382</v>
      </c>
      <c r="E30" s="9">
        <f>+E18+E24</f>
        <v>40803382</v>
      </c>
      <c r="F30" s="10" t="s">
        <v>9</v>
      </c>
      <c r="G30" s="9">
        <f>SUM(G18:G29)</f>
        <v>0</v>
      </c>
      <c r="H30" s="9">
        <f>SUM(H18:H29)</f>
        <v>0</v>
      </c>
      <c r="I30" s="8">
        <f>SUM(I18:I29)</f>
        <v>0</v>
      </c>
      <c r="J30" s="3"/>
    </row>
    <row r="31" spans="1:10" ht="13.5" thickBot="1" x14ac:dyDescent="0.25">
      <c r="A31" s="6" t="s">
        <v>8</v>
      </c>
      <c r="B31" s="5" t="s">
        <v>7</v>
      </c>
      <c r="C31" s="4">
        <f>+C17+C30</f>
        <v>33974862</v>
      </c>
      <c r="D31" s="4">
        <f>+D17+D30</f>
        <v>41347542</v>
      </c>
      <c r="E31" s="7">
        <f>+E17+E30</f>
        <v>41347542</v>
      </c>
      <c r="F31" s="5" t="s">
        <v>6</v>
      </c>
      <c r="G31" s="4">
        <f>+G17+G30</f>
        <v>35922602</v>
      </c>
      <c r="H31" s="4">
        <f>+H17+H30</f>
        <v>22948640</v>
      </c>
      <c r="I31" s="7">
        <f>+I17+I30</f>
        <v>22028293</v>
      </c>
      <c r="J31" s="3"/>
    </row>
    <row r="32" spans="1:10" ht="13.5" thickBot="1" x14ac:dyDescent="0.25">
      <c r="A32" s="6" t="s">
        <v>5</v>
      </c>
      <c r="B32" s="5" t="s">
        <v>4</v>
      </c>
      <c r="C32" s="4">
        <f>IF(C17-G17&lt;0,G17-C17,"-")</f>
        <v>35837602</v>
      </c>
      <c r="D32" s="4">
        <f>IF(D17-H17&lt;0,H17-D17,"-")</f>
        <v>22404480</v>
      </c>
      <c r="E32" s="7">
        <f>IF(E17-I17&lt;0,I17-E17,"-")</f>
        <v>21484133</v>
      </c>
      <c r="F32" s="5" t="s">
        <v>3</v>
      </c>
      <c r="G32" s="4" t="str">
        <f>IF(C17-G17&gt;0,C17-G17,"-")</f>
        <v>-</v>
      </c>
      <c r="H32" s="4" t="str">
        <f>IF(D17-H17&gt;0,D17-H17,"-")</f>
        <v>-</v>
      </c>
      <c r="I32" s="7" t="str">
        <f>IF(E17-I17&gt;0,E17-I17,"-")</f>
        <v>-</v>
      </c>
      <c r="J32" s="3"/>
    </row>
    <row r="33" spans="1:10" ht="13.5" thickBot="1" x14ac:dyDescent="0.25">
      <c r="A33" s="6" t="s">
        <v>2</v>
      </c>
      <c r="B33" s="5" t="s">
        <v>1</v>
      </c>
      <c r="C33" s="4">
        <f>IF(C31-G31&lt;0,G31-C31,"-")</f>
        <v>1947740</v>
      </c>
      <c r="D33" s="4" t="str">
        <f>IF(D31-H31&lt;0,H31-D31,"-")</f>
        <v>-</v>
      </c>
      <c r="E33" s="4" t="str">
        <f>IF(E31-I31&lt;0,I31-E31,"-")</f>
        <v>-</v>
      </c>
      <c r="F33" s="5" t="s">
        <v>0</v>
      </c>
      <c r="G33" s="4" t="str">
        <f>IF(C31-G31&gt;0,C31-G31,"-")</f>
        <v>-</v>
      </c>
      <c r="H33" s="4">
        <f>IF(D31-H31&gt;0,D31-H31,"-")</f>
        <v>18398902</v>
      </c>
      <c r="I33" s="4">
        <f>IF(E31-I31&gt;0,E31-I31,"-")</f>
        <v>19319249</v>
      </c>
      <c r="J33" s="3"/>
    </row>
  </sheetData>
  <sheetProtection sheet="1" formatCells="0"/>
  <mergeCells count="2">
    <mergeCell ref="A3:A4"/>
    <mergeCell ref="J1:J33"/>
  </mergeCells>
  <printOptions horizontalCentered="1"/>
  <pageMargins left="0.78740157480314965" right="0.78740157480314965" top="0.47244094488188981" bottom="0.78740157480314965" header="0.47244094488188981" footer="0.78740157480314965"/>
  <pageSetup paperSize="9" scale="70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Z_2.2.sz.mell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Windows-felhasználó</dc:creator>
  <cp:lastModifiedBy>Windows-felhasználó</cp:lastModifiedBy>
  <dcterms:created xsi:type="dcterms:W3CDTF">2021-05-26T12:54:37Z</dcterms:created>
  <dcterms:modified xsi:type="dcterms:W3CDTF">2021-05-26T12:54:50Z</dcterms:modified>
</cp:coreProperties>
</file>