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OCLEX\LÖVŐPETRI\2020. évi zárszámadás\"/>
    </mc:Choice>
  </mc:AlternateContent>
  <bookViews>
    <workbookView xWindow="0" yWindow="0" windowWidth="28800" windowHeight="11835"/>
  </bookViews>
  <sheets>
    <sheet name="Z_1.tájékoztató_t." sheetId="1" r:id="rId1"/>
  </sheets>
  <externalReferences>
    <externalReference r:id="rId2"/>
  </externalReferences>
  <definedNames>
    <definedName name="_xlnm.Print_Area" localSheetId="0">'Z_1.tájékoztató_t.'!$A$1:$E$155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3" i="1"/>
  <c r="C6" i="1"/>
  <c r="C93" i="1" s="1"/>
  <c r="D6" i="1"/>
  <c r="C9" i="1"/>
  <c r="D9" i="1"/>
  <c r="E9" i="1"/>
  <c r="C16" i="1"/>
  <c r="C66" i="1" s="1"/>
  <c r="C90" i="1" s="1"/>
  <c r="D16" i="1"/>
  <c r="D66" i="1" s="1"/>
  <c r="E16" i="1"/>
  <c r="C23" i="1"/>
  <c r="D23" i="1"/>
  <c r="E23" i="1"/>
  <c r="C30" i="1"/>
  <c r="D30" i="1"/>
  <c r="E30" i="1"/>
  <c r="C38" i="1"/>
  <c r="D38" i="1"/>
  <c r="E38" i="1"/>
  <c r="C50" i="1"/>
  <c r="D50" i="1"/>
  <c r="E50" i="1"/>
  <c r="C56" i="1"/>
  <c r="D56" i="1"/>
  <c r="E56" i="1"/>
  <c r="C61" i="1"/>
  <c r="D61" i="1"/>
  <c r="E61" i="1"/>
  <c r="E66" i="1"/>
  <c r="E90" i="1" s="1"/>
  <c r="C67" i="1"/>
  <c r="D67" i="1"/>
  <c r="E67" i="1"/>
  <c r="C71" i="1"/>
  <c r="C89" i="1" s="1"/>
  <c r="D71" i="1"/>
  <c r="E71" i="1"/>
  <c r="C76" i="1"/>
  <c r="D76" i="1"/>
  <c r="D89" i="1" s="1"/>
  <c r="E76" i="1"/>
  <c r="E89" i="1" s="1"/>
  <c r="C79" i="1"/>
  <c r="D79" i="1"/>
  <c r="E79" i="1"/>
  <c r="C83" i="1"/>
  <c r="D83" i="1"/>
  <c r="E83" i="1"/>
  <c r="E92" i="1"/>
  <c r="D93" i="1"/>
  <c r="C96" i="1"/>
  <c r="C131" i="1" s="1"/>
  <c r="C155" i="1" s="1"/>
  <c r="D96" i="1"/>
  <c r="E96" i="1"/>
  <c r="C117" i="1"/>
  <c r="D117" i="1"/>
  <c r="E117" i="1"/>
  <c r="D131" i="1"/>
  <c r="E131" i="1"/>
  <c r="E155" i="1" s="1"/>
  <c r="C132" i="1"/>
  <c r="D132" i="1"/>
  <c r="E132" i="1"/>
  <c r="C136" i="1"/>
  <c r="C154" i="1" s="1"/>
  <c r="D136" i="1"/>
  <c r="D154" i="1" s="1"/>
  <c r="E136" i="1"/>
  <c r="C141" i="1"/>
  <c r="D141" i="1"/>
  <c r="E141" i="1"/>
  <c r="C146" i="1"/>
  <c r="D146" i="1"/>
  <c r="E146" i="1"/>
  <c r="E154" i="1"/>
  <c r="D155" i="1" l="1"/>
  <c r="D90" i="1"/>
  <c r="D156" i="1" s="1"/>
</calcChain>
</file>

<file path=xl/sharedStrings.xml><?xml version="1.0" encoding="utf-8"?>
<sst xmlns="http://schemas.openxmlformats.org/spreadsheetml/2006/main" count="307" uniqueCount="264">
  <si>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</si>
  <si>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</si>
  <si>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</si>
  <si>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</si>
  <si>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</si>
  <si>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</si>
  <si>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</si>
  <si>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</si>
  <si>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</si>
  <si>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</t>
  </si>
  <si>
    <t>Hitelek, kölcsönök törlesztése külföldi kormányoknak nemz. Szervezeteknek</t>
  </si>
  <si>
    <t>7.4.</t>
  </si>
  <si>
    <t xml:space="preserve"> Külföldi értékpapírok beváltása</t>
  </si>
  <si>
    <t>7.3.</t>
  </si>
  <si>
    <t xml:space="preserve"> Befektetési célú külföldi értékpapírok beváltása</t>
  </si>
  <si>
    <t>7.2.</t>
  </si>
  <si>
    <t xml:space="preserve"> Forgatási célú külföldi értékpapírok vásárlása</t>
  </si>
  <si>
    <t>7.1.</t>
  </si>
  <si>
    <t>Külföldi finanszírozás kiadásai (7.1. + … + 7.4.)</t>
  </si>
  <si>
    <t>7.</t>
  </si>
  <si>
    <t>Pénzügyi lízing kiadásai</t>
  </si>
  <si>
    <t>6.4.</t>
  </si>
  <si>
    <t xml:space="preserve">Pénzeszközök betétként elhelyezése 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</si>
  <si>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</si>
  <si>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</si>
  <si>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</si>
  <si>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</si>
  <si>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</si>
  <si>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</si>
  <si>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</si>
  <si>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Befektetési célú belföldi értékpapírok beváltása</t>
  </si>
  <si>
    <t>5.4.</t>
  </si>
  <si>
    <t>Befektetési célú belföldi értékpapírok vásárlása</t>
  </si>
  <si>
    <t>5.3.</t>
  </si>
  <si>
    <t>Forgatási célú belföldi értékpapírok beváltása</t>
  </si>
  <si>
    <t>5.2.</t>
  </si>
  <si>
    <t>Forgatási célú belföldi értékpapírok vásárlása</t>
  </si>
  <si>
    <t>5.1.</t>
  </si>
  <si>
    <t>Belföldi értékpapírok kiadásai (5.1. + … + 5.4.)</t>
  </si>
  <si>
    <t>5.</t>
  </si>
  <si>
    <t>Rövid lejáratú hitelek, kölcsönök törlesztése</t>
  </si>
  <si>
    <t>4.3.</t>
  </si>
  <si>
    <t>Likviditási célú hitelek, kölcsönök törlesztése pénzügyi vállalkozásnak</t>
  </si>
  <si>
    <t>4.2.</t>
  </si>
  <si>
    <t>Hosszú lejáratú hitelek, kölcsönök törlesztése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</si>
  <si>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</si>
  <si>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</si>
  <si>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</si>
  <si>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</si>
  <si>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</si>
  <si>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</si>
  <si>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</si>
  <si>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</si>
  <si>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</si>
  <si>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</si>
  <si>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</si>
  <si>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</si>
  <si>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</si>
  <si>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</si>
  <si>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</si>
  <si>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</si>
  <si>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</si>
  <si>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</si>
  <si>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</si>
  <si>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</si>
  <si>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</si>
  <si>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</si>
  <si>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</si>
  <si>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</si>
  <si>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</si>
  <si>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</si>
  <si>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</si>
  <si>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</si>
  <si>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</si>
  <si>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</si>
  <si>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</si>
  <si>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t>Felhalmozási költségvetés kiadásai (2.1.+2.3.+2.5.)</t>
  </si>
  <si>
    <t>2.</t>
  </si>
  <si>
    <t xml:space="preserve">   - Céltartalék</t>
  </si>
  <si>
    <t>1.20.</t>
  </si>
  <si>
    <t xml:space="preserve"> -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</si>
  <si>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</si>
  <si>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</si>
  <si>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</si>
  <si>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</si>
  <si>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</si>
  <si>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</si>
  <si>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</si>
  <si>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</si>
  <si>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</si>
  <si>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</si>
  <si>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</si>
  <si>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</si>
  <si>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</si>
  <si>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</si>
  <si>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</si>
  <si>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</si>
  <si>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</si>
  <si>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</si>
  <si>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</si>
  <si>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</si>
  <si>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</si>
  <si>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</si>
  <si>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</si>
  <si>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</si>
  <si>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</si>
  <si>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</si>
  <si>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</si>
  <si>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</si>
  <si>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</si>
  <si>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</si>
  <si>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</si>
  <si>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</si>
  <si>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</si>
  <si>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</si>
  <si>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</si>
  <si>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</si>
  <si>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</si>
  <si>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F</t>
  </si>
  <si>
    <t>E</t>
  </si>
  <si>
    <t>C</t>
  </si>
  <si>
    <t>B</t>
  </si>
  <si>
    <t>A</t>
  </si>
  <si>
    <t>Teljesítés</t>
  </si>
  <si>
    <t>Módosított előirányzat</t>
  </si>
  <si>
    <t>Kiadási jogcím</t>
  </si>
  <si>
    <t>Sor-
szám</t>
  </si>
  <si>
    <t>2. sz. táblázat</t>
  </si>
  <si>
    <t>K I A D Á S O K</t>
  </si>
  <si>
    <t>KÖLTSÉGVETÉSI ÉS FINANSZÍROZÁSI BEVÉTELEK ÖSSZESEN: (9+16)</t>
  </si>
  <si>
    <t xml:space="preserve">    17.</t>
  </si>
  <si>
    <t>FINANSZÍROZÁSI BEVÉTELEK ÖSSZESEN: (10. + … +15.)</t>
  </si>
  <si>
    <t xml:space="preserve">    16.</t>
  </si>
  <si>
    <t>Adóssághoz nem kapcsolódó származékos ügyletek bevételei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</si>
  <si>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</si>
  <si>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</si>
  <si>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</si>
  <si>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</si>
  <si>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</si>
  <si>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</si>
  <si>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</si>
  <si>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</si>
  <si>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</si>
  <si>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</si>
  <si>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</si>
  <si>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Lejötött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</si>
  <si>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</si>
  <si>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</si>
  <si>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</si>
  <si>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</si>
  <si>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</si>
  <si>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</si>
  <si>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</si>
  <si>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</si>
  <si>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</si>
  <si>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</si>
  <si>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</si>
  <si>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</si>
  <si>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</si>
  <si>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</si>
  <si>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</si>
  <si>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</si>
  <si>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</si>
  <si>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</si>
  <si>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</si>
  <si>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</si>
  <si>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</si>
  <si>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</si>
  <si>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</si>
  <si>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>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</si>
  <si>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</si>
  <si>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</si>
  <si>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</si>
  <si>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</si>
  <si>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</si>
  <si>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(10.1.+…+10.3.)</t>
  </si>
  <si>
    <t xml:space="preserve">   10.</t>
  </si>
  <si>
    <t>KÖLTSÉGVETÉSI BEVÉTELEK ÖSSZESEN: (1+…+8)</t>
  </si>
  <si>
    <t>8.3.-ból EU-s támogatás (közvetlen)</t>
  </si>
  <si>
    <t>8.4.</t>
  </si>
  <si>
    <t>Egyéb felhalmozási célú átvett pénzeszköz</t>
  </si>
  <si>
    <t>8.3.</t>
  </si>
  <si>
    <t>Felhalm. célú visszatérítendő támogatások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</si>
  <si>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</si>
  <si>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</si>
  <si>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</si>
  <si>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</si>
  <si>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</si>
  <si>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</si>
  <si>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</si>
  <si>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</si>
  <si>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</si>
  <si>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</si>
  <si>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</si>
  <si>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</si>
  <si>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</si>
  <si>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</si>
  <si>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</si>
  <si>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</si>
  <si>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</si>
  <si>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</si>
  <si>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</si>
  <si>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</si>
  <si>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</si>
  <si>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</si>
  <si>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</si>
  <si>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</si>
  <si>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</si>
  <si>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</si>
  <si>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</si>
  <si>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</si>
  <si>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5.6.</t>
  </si>
  <si>
    <t>Ellátási díjak</t>
  </si>
  <si>
    <t>5.5.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</si>
  <si>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</si>
  <si>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</si>
  <si>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</si>
  <si>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</si>
  <si>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(5.1.+…+ 5.10.)</t>
  </si>
  <si>
    <t>Kommunális adó</t>
  </si>
  <si>
    <t>4.7.</t>
  </si>
  <si>
    <t>Telekadó</t>
  </si>
  <si>
    <t>4.6.</t>
  </si>
  <si>
    <t>Gépjárműadó</t>
  </si>
  <si>
    <t>4.5.</t>
  </si>
  <si>
    <t xml:space="preserve">Talajterhelési díj </t>
  </si>
  <si>
    <t>4.4.</t>
  </si>
  <si>
    <t>Iparűzési adó</t>
  </si>
  <si>
    <t>Idegenforgalmi adó</t>
  </si>
  <si>
    <t>Építményadó</t>
  </si>
  <si>
    <t>Közhatalmi bevételek (4.1.+...+4.7.)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</si>
  <si>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</si>
  <si>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</si>
  <si>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</si>
  <si>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</si>
  <si>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</si>
  <si>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</si>
  <si>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</si>
  <si>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</si>
  <si>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</si>
  <si>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</si>
  <si>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</si>
  <si>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</si>
  <si>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</si>
  <si>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</si>
  <si>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</si>
  <si>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</si>
  <si>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</si>
  <si>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</si>
  <si>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</si>
  <si>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</si>
  <si>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</si>
  <si>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</si>
  <si>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 xml:space="preserve">Működési célú kvi támogatások és kiegészítő támogatások 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</si>
  <si>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</si>
  <si>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</si>
  <si>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</si>
  <si>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</si>
  <si>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</si>
  <si>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</si>
  <si>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</si>
  <si>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>Forintban</t>
  </si>
  <si>
    <t>1. sz. táblázat</t>
  </si>
  <si>
    <t>B E V É T E L E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</si>
</sst>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0" x14ac:knownFonts="1">
    <font>
      <sz val="10"/>
      <name val="Times New Roman CE"/>
      <charset val="238"/>
    </font>
    <font>
      <sz val="12"/>
      <name val="Times New Roman CE"/>
      <charset val="238"/>
    </font>
    <font>
      <sz val="12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sz val="12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1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  <xf numFmtId="164" fontId="2" fillId="0" borderId="0" xfId="1" applyNumberFormat="1" applyFont="1" applyFill="1" applyProtection="1"/>
    <xf numFmtId="164" fontId="3" fillId="0" borderId="1" xfId="0" quotePrefix="1" applyNumberFormat="1" applyFont="1" applyBorder="1" applyAlignment="1" applyProtection="1">
      <alignment horizontal="right" vertical="center" wrapText="1" indent="1"/>
    </xf>
    <xf numFmtId="164" fontId="3" fillId="0" borderId="2" xfId="0" quotePrefix="1" applyNumberFormat="1" applyFont="1" applyBorder="1" applyAlignment="1" applyProtection="1">
      <alignment horizontal="right" vertical="center" wrapText="1" indent="1"/>
    </xf>
    <xf numFmtId="0" fontId="3" fillId="0" borderId="3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 indent="1"/>
    </xf>
    <xf numFmtId="0" fontId="5" fillId="0" borderId="2" xfId="1" applyFont="1" applyFill="1" applyBorder="1" applyAlignment="1" applyProtection="1">
      <alignment horizontal="left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164" fontId="7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164" fontId="7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7" xfId="1" applyFont="1" applyFill="1" applyBorder="1" applyAlignment="1" applyProtection="1">
      <alignment horizontal="left" vertical="center" wrapText="1"/>
    </xf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1" applyFont="1" applyFill="1" applyBorder="1" applyAlignment="1" applyProtection="1">
      <alignment horizontal="left" vertical="center" wrapText="1"/>
    </xf>
    <xf numFmtId="49" fontId="7" fillId="0" borderId="12" xfId="1" applyNumberFormat="1" applyFont="1" applyFill="1" applyBorder="1" applyAlignment="1" applyProtection="1">
      <alignment horizontal="left" vertical="center" wrapText="1" indent="1"/>
    </xf>
    <xf numFmtId="0" fontId="8" fillId="0" borderId="0" xfId="1" applyFont="1" applyFill="1" applyProtection="1"/>
    <xf numFmtId="0" fontId="9" fillId="0" borderId="0" xfId="1" applyFont="1" applyFill="1" applyProtection="1"/>
    <xf numFmtId="0" fontId="10" fillId="0" borderId="0" xfId="1" applyFont="1" applyFill="1" applyProtection="1"/>
    <xf numFmtId="164" fontId="4" fillId="0" borderId="1" xfId="0" applyNumberFormat="1" applyFont="1" applyBorder="1" applyAlignment="1" applyProtection="1">
      <alignment horizontal="right" vertical="center" wrapText="1" indent="1"/>
    </xf>
    <xf numFmtId="164" fontId="4" fillId="0" borderId="2" xfId="0" applyNumberFormat="1" applyFont="1" applyBorder="1" applyAlignment="1" applyProtection="1">
      <alignment horizontal="right" vertical="center" wrapText="1" indent="1"/>
    </xf>
    <xf numFmtId="164" fontId="5" fillId="0" borderId="1" xfId="1" applyNumberFormat="1" applyFont="1" applyFill="1" applyBorder="1" applyAlignment="1" applyProtection="1">
      <alignment horizontal="right" vertical="center" wrapText="1" indent="1"/>
    </xf>
    <xf numFmtId="164" fontId="5" fillId="0" borderId="2" xfId="1" applyNumberFormat="1" applyFont="1" applyFill="1" applyBorder="1" applyAlignment="1" applyProtection="1">
      <alignment horizontal="right" vertical="center" wrapText="1" indent="1"/>
    </xf>
    <xf numFmtId="164" fontId="6" fillId="0" borderId="1" xfId="1" applyNumberFormat="1" applyFont="1" applyFill="1" applyBorder="1" applyAlignment="1" applyProtection="1">
      <alignment horizontal="right" vertical="center" wrapText="1" indent="1"/>
    </xf>
    <xf numFmtId="164" fontId="6" fillId="0" borderId="2" xfId="1" applyNumberFormat="1" applyFont="1" applyFill="1" applyBorder="1" applyAlignment="1" applyProtection="1">
      <alignment horizontal="right" vertical="center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1" applyFont="1" applyFill="1" applyBorder="1" applyAlignment="1" applyProtection="1">
      <alignment horizontal="left" vertical="center" wrapText="1"/>
    </xf>
    <xf numFmtId="0" fontId="1" fillId="0" borderId="0" xfId="1" applyFill="1" applyAlignment="1" applyProtection="1">
      <alignment horizontal="left" vertical="center" indent="1"/>
    </xf>
    <xf numFmtId="0" fontId="11" fillId="0" borderId="10" xfId="0" applyFont="1" applyBorder="1" applyAlignment="1" applyProtection="1">
      <alignment horizontal="left" vertical="center" wrapText="1"/>
    </xf>
    <xf numFmtId="0" fontId="11" fillId="0" borderId="14" xfId="0" applyFont="1" applyBorder="1" applyAlignment="1" applyProtection="1">
      <alignment horizontal="left" vertical="center" wrapText="1"/>
    </xf>
    <xf numFmtId="0" fontId="7" fillId="0" borderId="14" xfId="1" applyFont="1" applyFill="1" applyBorder="1" applyAlignment="1" applyProtection="1">
      <alignment horizontal="left" vertical="center" wrapText="1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" xfId="1" applyFont="1" applyFill="1" applyBorder="1" applyAlignment="1" applyProtection="1">
      <alignment vertical="center" wrapTex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7" xfId="1" applyFont="1" applyFill="1" applyBorder="1" applyAlignment="1" applyProtection="1">
      <alignment horizontal="left" vertical="center" wrapText="1"/>
    </xf>
    <xf numFmtId="49" fontId="7" fillId="0" borderId="18" xfId="1" applyNumberFormat="1" applyFont="1" applyFill="1" applyBorder="1" applyAlignment="1" applyProtection="1">
      <alignment horizontal="lef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10" xfId="1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left" vertical="center" wrapText="1"/>
    </xf>
    <xf numFmtId="0" fontId="7" fillId="0" borderId="20" xfId="1" applyFont="1" applyFill="1" applyBorder="1" applyAlignment="1" applyProtection="1">
      <alignment horizontal="left" vertical="center" wrapTex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2" xfId="1" applyFont="1" applyFill="1" applyBorder="1" applyAlignment="1" applyProtection="1">
      <alignment horizontal="left" vertical="center" wrapText="1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164" fontId="6" fillId="0" borderId="24" xfId="1" applyNumberFormat="1" applyFont="1" applyFill="1" applyBorder="1" applyAlignment="1" applyProtection="1">
      <alignment horizontal="right" vertical="center" wrapText="1" indent="1"/>
    </xf>
    <xf numFmtId="164" fontId="6" fillId="0" borderId="25" xfId="1" applyNumberFormat="1" applyFont="1" applyFill="1" applyBorder="1" applyAlignment="1" applyProtection="1">
      <alignment horizontal="right" vertical="center" wrapText="1" indent="1"/>
    </xf>
    <xf numFmtId="0" fontId="6" fillId="0" borderId="25" xfId="1" applyFont="1" applyFill="1" applyBorder="1" applyAlignment="1" applyProtection="1">
      <alignment vertical="center" wrapText="1"/>
    </xf>
    <xf numFmtId="0" fontId="6" fillId="0" borderId="26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Protection="1"/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12" fillId="0" borderId="27" xfId="1" applyFont="1" applyFill="1" applyBorder="1" applyAlignment="1" applyProtection="1">
      <alignment horizontal="center" vertical="center" wrapText="1"/>
    </xf>
    <xf numFmtId="0" fontId="12" fillId="0" borderId="17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2" fillId="0" borderId="17" xfId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/>
    <xf numFmtId="164" fontId="13" fillId="0" borderId="28" xfId="1" applyNumberFormat="1" applyFont="1" applyFill="1" applyBorder="1" applyAlignment="1" applyProtection="1">
      <alignment horizontal="center" vertical="center"/>
    </xf>
    <xf numFmtId="164" fontId="13" fillId="0" borderId="22" xfId="1" applyNumberFormat="1" applyFont="1" applyFill="1" applyBorder="1" applyAlignment="1" applyProtection="1">
      <alignment horizontal="center" vertical="center"/>
    </xf>
    <xf numFmtId="0" fontId="12" fillId="0" borderId="25" xfId="1" applyFont="1" applyFill="1" applyBorder="1" applyAlignment="1" applyProtection="1">
      <alignment horizontal="center" vertical="center" wrapText="1"/>
    </xf>
    <xf numFmtId="0" fontId="12" fillId="0" borderId="22" xfId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center" vertical="center" wrapText="1"/>
    </xf>
    <xf numFmtId="0" fontId="14" fillId="0" borderId="29" xfId="0" applyFont="1" applyFill="1" applyBorder="1" applyAlignment="1" applyProtection="1">
      <alignment horizontal="right"/>
    </xf>
    <xf numFmtId="164" fontId="15" fillId="0" borderId="29" xfId="1" applyNumberFormat="1" applyFont="1" applyFill="1" applyBorder="1" applyAlignment="1" applyProtection="1"/>
    <xf numFmtId="164" fontId="16" fillId="0" borderId="0" xfId="1" applyNumberFormat="1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vertical="center" wrapText="1"/>
    </xf>
    <xf numFmtId="164" fontId="6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" xfId="0" applyFont="1" applyBorder="1" applyAlignment="1" applyProtection="1">
      <alignment horizontal="left" vertical="center" wrapText="1"/>
    </xf>
    <xf numFmtId="164" fontId="1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0" xfId="0" applyFont="1" applyBorder="1" applyAlignment="1" applyProtection="1">
      <alignment vertical="center" wrapText="1"/>
    </xf>
    <xf numFmtId="0" fontId="11" fillId="0" borderId="19" xfId="0" applyFont="1" applyBorder="1" applyAlignment="1" applyProtection="1">
      <alignment vertical="center" wrapText="1"/>
    </xf>
    <xf numFmtId="0" fontId="11" fillId="0" borderId="11" xfId="0" applyFont="1" applyBorder="1" applyAlignment="1" applyProtection="1">
      <alignment horizontal="left" vertical="center" wrapText="1"/>
    </xf>
    <xf numFmtId="0" fontId="11" fillId="0" borderId="12" xfId="0" applyFont="1" applyBorder="1" applyAlignment="1" applyProtection="1">
      <alignment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wrapText="1"/>
    </xf>
    <xf numFmtId="0" fontId="11" fillId="0" borderId="14" xfId="0" applyFont="1" applyBorder="1" applyAlignment="1" applyProtection="1">
      <alignment vertical="center" wrapText="1"/>
    </xf>
    <xf numFmtId="0" fontId="6" fillId="0" borderId="2" xfId="1" applyFont="1" applyFill="1" applyBorder="1" applyAlignment="1" applyProtection="1">
      <alignment horizontal="left" vertical="center" wrapText="1"/>
    </xf>
    <xf numFmtId="49" fontId="7" fillId="0" borderId="30" xfId="1" applyNumberFormat="1" applyFont="1" applyFill="1" applyBorder="1" applyAlignment="1" applyProtection="1">
      <alignment horizontal="left" vertical="center" wrapText="1" indent="1"/>
    </xf>
    <xf numFmtId="164" fontId="1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1" xfId="0" applyFont="1" applyBorder="1" applyAlignment="1" applyProtection="1">
      <alignment horizontal="left" wrapText="1" indent="1"/>
    </xf>
    <xf numFmtId="49" fontId="7" fillId="0" borderId="30" xfId="1" applyNumberFormat="1" applyFont="1" applyFill="1" applyBorder="1" applyAlignment="1" applyProtection="1">
      <alignment horizontal="center" vertical="center" wrapText="1"/>
    </xf>
    <xf numFmtId="49" fontId="7" fillId="0" borderId="19" xfId="1" applyNumberFormat="1" applyFont="1" applyFill="1" applyBorder="1" applyAlignment="1" applyProtection="1">
      <alignment horizontal="center" vertical="center" wrapText="1"/>
    </xf>
    <xf numFmtId="49" fontId="7" fillId="0" borderId="12" xfId="1" applyNumberFormat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164" fontId="7" fillId="2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2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1" xfId="1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6" fillId="0" borderId="5" xfId="1" applyFont="1" applyFill="1" applyBorder="1" applyAlignment="1" applyProtection="1">
      <alignment horizontal="center" vertical="center" wrapText="1"/>
      <protection locked="0"/>
    </xf>
    <xf numFmtId="0" fontId="12" fillId="0" borderId="27" xfId="1" applyFont="1" applyFill="1" applyBorder="1" applyAlignment="1" applyProtection="1">
      <alignment horizontal="center" vertical="center" wrapText="1"/>
      <protection locked="0"/>
    </xf>
    <xf numFmtId="0" fontId="12" fillId="0" borderId="17" xfId="1" applyFont="1" applyFill="1" applyBorder="1" applyAlignment="1" applyProtection="1">
      <alignment horizontal="center" vertical="center" wrapText="1"/>
      <protection locked="0"/>
    </xf>
    <xf numFmtId="0" fontId="12" fillId="0" borderId="3" xfId="1" applyFont="1" applyFill="1" applyBorder="1" applyAlignment="1" applyProtection="1">
      <alignment horizontal="center" vertical="center" wrapText="1"/>
      <protection locked="0"/>
    </xf>
    <xf numFmtId="0" fontId="12" fillId="0" borderId="17" xfId="1" applyFont="1" applyFill="1" applyBorder="1" applyAlignment="1" applyProtection="1">
      <alignment horizontal="center" vertical="center" wrapText="1"/>
      <protection locked="0"/>
    </xf>
    <xf numFmtId="0" fontId="12" fillId="0" borderId="18" xfId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/>
      <protection locked="0"/>
    </xf>
    <xf numFmtId="164" fontId="13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5" xfId="1" applyFont="1" applyFill="1" applyBorder="1" applyAlignment="1" applyProtection="1">
      <alignment horizontal="center" vertical="center" wrapText="1"/>
      <protection locked="0"/>
    </xf>
    <xf numFmtId="0" fontId="12" fillId="0" borderId="22" xfId="1" applyFont="1" applyFill="1" applyBorder="1" applyAlignment="1" applyProtection="1">
      <alignment horizontal="center" vertical="center" wrapText="1"/>
      <protection locked="0"/>
    </xf>
    <xf numFmtId="0" fontId="12" fillId="0" borderId="23" xfId="1" applyFont="1" applyFill="1" applyBorder="1" applyAlignment="1" applyProtection="1">
      <alignment horizontal="center" vertical="center" wrapText="1"/>
      <protection locked="0"/>
    </xf>
    <xf numFmtId="0" fontId="14" fillId="0" borderId="29" xfId="0" applyFont="1" applyFill="1" applyBorder="1" applyAlignment="1" applyProtection="1">
      <alignment horizontal="right" vertical="center"/>
      <protection locked="0"/>
    </xf>
    <xf numFmtId="164" fontId="15" fillId="0" borderId="29" xfId="1" applyNumberFormat="1" applyFont="1" applyFill="1" applyBorder="1" applyAlignment="1" applyProtection="1">
      <alignment vertical="center"/>
      <protection locked="0"/>
    </xf>
    <xf numFmtId="164" fontId="16" fillId="0" borderId="0" xfId="1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9" fillId="0" borderId="0" xfId="1" applyFont="1" applyFill="1" applyAlignment="1" applyProtection="1">
      <alignment horizontal="center"/>
      <protection locked="0"/>
    </xf>
    <xf numFmtId="0" fontId="19" fillId="0" borderId="0" xfId="0" applyFont="1" applyAlignment="1" applyProtection="1">
      <alignment horizontal="right"/>
      <protection locked="0"/>
    </xf>
    <xf numFmtId="0" fontId="19" fillId="0" borderId="0" xfId="1" applyFont="1" applyFill="1" applyAlignment="1" applyProtection="1">
      <alignment horizontal="right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vatalpap4\Desktop\Z&#193;RSZ&#193;M_2020_L&#246;v&#337;pe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ELLENŐRZÉS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1">
          <cell r="B1">
            <v>2020</v>
          </cell>
        </row>
        <row r="3">
          <cell r="A3" t="str">
            <v>Lövőpetri Község Önkormányzata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7"/>
  <sheetViews>
    <sheetView tabSelected="1" zoomScale="120" zoomScaleNormal="120" zoomScaleSheetLayoutView="100" workbookViewId="0">
      <selection sqref="A1:E1"/>
    </sheetView>
  </sheetViews>
  <sheetFormatPr defaultRowHeight="15.75" x14ac:dyDescent="0.25"/>
  <cols>
    <col min="1" max="1" width="9" style="3" customWidth="1"/>
    <col min="2" max="2" width="68.83203125" style="3" customWidth="1"/>
    <col min="3" max="3" width="18.83203125" style="3" customWidth="1"/>
    <col min="4" max="5" width="18.83203125" style="2" customWidth="1"/>
    <col min="6" max="16384" width="9.33203125" style="1"/>
  </cols>
  <sheetData>
    <row r="1" spans="1:5" x14ac:dyDescent="0.25">
      <c r="A1" s="125"/>
      <c r="B1" s="124"/>
      <c r="C1" s="124"/>
      <c r="D1" s="124"/>
      <c r="E1" s="124"/>
    </row>
    <row r="2" spans="1:5" x14ac:dyDescent="0.25">
      <c r="A2" s="123" t="str">
        <f>CONCATENATE([1]Z_ALAPADATOK!A3)</f>
        <v>Lövőpetri Község Önkormányzata</v>
      </c>
      <c r="B2" s="122"/>
      <c r="C2" s="122"/>
      <c r="D2" s="122"/>
      <c r="E2" s="122"/>
    </row>
    <row r="3" spans="1:5" x14ac:dyDescent="0.25">
      <c r="A3" s="123" t="str">
        <f>CONCATENATE([1]Z_ALAPADATOK!B1,". ÉVI ZÁRSZÁMADÁSÁNAK PÉNZÜGYI MÉRLEGE")</f>
        <v>2020. ÉVI ZÁRSZÁMADÁSÁNAK PÉNZÜGYI MÉRLEGE</v>
      </c>
      <c r="B3" s="122"/>
      <c r="C3" s="122"/>
      <c r="D3" s="122"/>
      <c r="E3" s="122"/>
    </row>
    <row r="4" spans="1:5" ht="15.95" customHeight="1" x14ac:dyDescent="0.25">
      <c r="A4" s="121" t="s">
        <v>263</v>
      </c>
      <c r="B4" s="121"/>
      <c r="C4" s="121"/>
      <c r="D4" s="121"/>
      <c r="E4" s="121"/>
    </row>
    <row r="5" spans="1:5" ht="15.95" customHeight="1" thickBot="1" x14ac:dyDescent="0.3">
      <c r="A5" s="120" t="s">
        <v>262</v>
      </c>
      <c r="B5" s="120"/>
      <c r="C5" s="120"/>
      <c r="D5" s="119"/>
      <c r="E5" s="119" t="s">
        <v>261</v>
      </c>
    </row>
    <row r="6" spans="1:5" ht="15.95" customHeight="1" x14ac:dyDescent="0.25">
      <c r="A6" s="118" t="s">
        <v>126</v>
      </c>
      <c r="B6" s="117" t="s">
        <v>260</v>
      </c>
      <c r="C6" s="116" t="str">
        <f>CONCATENATE([1]Z_ALAPADATOK!B1-1," évi tény")</f>
        <v>2019 évi tény</v>
      </c>
      <c r="D6" s="115" t="str">
        <f>CONCATENATE([1]Z_ALAPADATOK!B1,". évi")</f>
        <v>2020. évi</v>
      </c>
      <c r="E6" s="114"/>
    </row>
    <row r="7" spans="1:5" ht="38.1" customHeight="1" thickBot="1" x14ac:dyDescent="0.3">
      <c r="A7" s="113"/>
      <c r="B7" s="112"/>
      <c r="C7" s="111"/>
      <c r="D7" s="110" t="s">
        <v>124</v>
      </c>
      <c r="E7" s="109" t="s">
        <v>123</v>
      </c>
    </row>
    <row r="8" spans="1:5" s="58" customFormat="1" ht="12" customHeight="1" thickBot="1" x14ac:dyDescent="0.25">
      <c r="A8" s="108" t="s">
        <v>122</v>
      </c>
      <c r="B8" s="107" t="s">
        <v>121</v>
      </c>
      <c r="C8" s="107" t="s">
        <v>120</v>
      </c>
      <c r="D8" s="107" t="s">
        <v>119</v>
      </c>
      <c r="E8" s="106" t="s">
        <v>118</v>
      </c>
    </row>
    <row r="9" spans="1:5" s="23" customFormat="1" ht="12" customHeight="1" thickBot="1" x14ac:dyDescent="0.25">
      <c r="A9" s="10" t="s">
        <v>117</v>
      </c>
      <c r="B9" s="93" t="s">
        <v>259</v>
      </c>
      <c r="C9" s="31">
        <f>+C10+C11+C12+C13+C14+C15</f>
        <v>25186848</v>
      </c>
      <c r="D9" s="31">
        <f>+D10+D11+D12+D13+D14+D15</f>
        <v>36074732</v>
      </c>
      <c r="E9" s="30">
        <f>+E10+E11+E12+E13+E14+E15</f>
        <v>36074732</v>
      </c>
    </row>
    <row r="10" spans="1:5" s="23" customFormat="1" ht="12" customHeight="1" x14ac:dyDescent="0.2">
      <c r="A10" s="22" t="s">
        <v>115</v>
      </c>
      <c r="B10" s="87" t="s">
        <v>258</v>
      </c>
      <c r="C10" s="40">
        <v>10881464</v>
      </c>
      <c r="D10" s="40">
        <v>16894337</v>
      </c>
      <c r="E10" s="39">
        <v>16894337</v>
      </c>
    </row>
    <row r="11" spans="1:5" s="23" customFormat="1" ht="12" customHeight="1" x14ac:dyDescent="0.2">
      <c r="A11" s="46" t="s">
        <v>113</v>
      </c>
      <c r="B11" s="36" t="s">
        <v>257</v>
      </c>
      <c r="C11" s="20"/>
      <c r="D11" s="20"/>
      <c r="E11" s="19"/>
    </row>
    <row r="12" spans="1:5" s="23" customFormat="1" ht="12" customHeight="1" x14ac:dyDescent="0.2">
      <c r="A12" s="46" t="s">
        <v>111</v>
      </c>
      <c r="B12" s="36" t="s">
        <v>256</v>
      </c>
      <c r="C12" s="20">
        <v>10969724</v>
      </c>
      <c r="D12" s="20">
        <v>15075183</v>
      </c>
      <c r="E12" s="19">
        <v>15075183</v>
      </c>
    </row>
    <row r="13" spans="1:5" s="23" customFormat="1" ht="12" customHeight="1" x14ac:dyDescent="0.2">
      <c r="A13" s="46" t="s">
        <v>109</v>
      </c>
      <c r="B13" s="36" t="s">
        <v>255</v>
      </c>
      <c r="C13" s="20">
        <v>1800000</v>
      </c>
      <c r="D13" s="20">
        <v>2024460</v>
      </c>
      <c r="E13" s="19">
        <v>2024460</v>
      </c>
    </row>
    <row r="14" spans="1:5" s="23" customFormat="1" ht="12" customHeight="1" x14ac:dyDescent="0.2">
      <c r="A14" s="46" t="s">
        <v>254</v>
      </c>
      <c r="B14" s="36" t="s">
        <v>253</v>
      </c>
      <c r="C14" s="105">
        <v>1424940</v>
      </c>
      <c r="D14" s="20">
        <v>2080752</v>
      </c>
      <c r="E14" s="19">
        <v>2080752</v>
      </c>
    </row>
    <row r="15" spans="1:5" s="23" customFormat="1" ht="12" customHeight="1" thickBot="1" x14ac:dyDescent="0.25">
      <c r="A15" s="94" t="s">
        <v>105</v>
      </c>
      <c r="B15" s="37" t="s">
        <v>252</v>
      </c>
      <c r="C15" s="104">
        <v>110720</v>
      </c>
      <c r="D15" s="33"/>
      <c r="E15" s="32"/>
    </row>
    <row r="16" spans="1:5" s="23" customFormat="1" ht="12" customHeight="1" thickBot="1" x14ac:dyDescent="0.25">
      <c r="A16" s="10" t="s">
        <v>77</v>
      </c>
      <c r="B16" s="82" t="s">
        <v>251</v>
      </c>
      <c r="C16" s="31">
        <f>+C17+C18+C19+C20+C21</f>
        <v>81943641</v>
      </c>
      <c r="D16" s="31">
        <f>+D17+D18+D19+D20+D21</f>
        <v>63687310</v>
      </c>
      <c r="E16" s="30">
        <f>+E17+E18+E19+E20+E21</f>
        <v>63687310</v>
      </c>
    </row>
    <row r="17" spans="1:5" s="23" customFormat="1" ht="12" customHeight="1" x14ac:dyDescent="0.2">
      <c r="A17" s="22" t="s">
        <v>75</v>
      </c>
      <c r="B17" s="87" t="s">
        <v>250</v>
      </c>
      <c r="C17" s="40"/>
      <c r="D17" s="40"/>
      <c r="E17" s="39"/>
    </row>
    <row r="18" spans="1:5" s="23" customFormat="1" ht="12" customHeight="1" x14ac:dyDescent="0.2">
      <c r="A18" s="46" t="s">
        <v>73</v>
      </c>
      <c r="B18" s="36" t="s">
        <v>249</v>
      </c>
      <c r="C18" s="20"/>
      <c r="D18" s="20"/>
      <c r="E18" s="19"/>
    </row>
    <row r="19" spans="1:5" s="23" customFormat="1" ht="12" customHeight="1" x14ac:dyDescent="0.2">
      <c r="A19" s="46" t="s">
        <v>71</v>
      </c>
      <c r="B19" s="36" t="s">
        <v>248</v>
      </c>
      <c r="C19" s="20"/>
      <c r="D19" s="20"/>
      <c r="E19" s="19"/>
    </row>
    <row r="20" spans="1:5" s="23" customFormat="1" ht="12" customHeight="1" x14ac:dyDescent="0.2">
      <c r="A20" s="46" t="s">
        <v>69</v>
      </c>
      <c r="B20" s="36" t="s">
        <v>247</v>
      </c>
      <c r="C20" s="20"/>
      <c r="D20" s="20"/>
      <c r="E20" s="19"/>
    </row>
    <row r="21" spans="1:5" s="23" customFormat="1" ht="12" customHeight="1" x14ac:dyDescent="0.2">
      <c r="A21" s="46" t="s">
        <v>67</v>
      </c>
      <c r="B21" s="36" t="s">
        <v>246</v>
      </c>
      <c r="C21" s="20">
        <v>81943641</v>
      </c>
      <c r="D21" s="20">
        <v>63687310</v>
      </c>
      <c r="E21" s="19">
        <v>63687310</v>
      </c>
    </row>
    <row r="22" spans="1:5" s="23" customFormat="1" ht="12" customHeight="1" thickBot="1" x14ac:dyDescent="0.25">
      <c r="A22" s="94" t="s">
        <v>65</v>
      </c>
      <c r="B22" s="37" t="s">
        <v>245</v>
      </c>
      <c r="C22" s="33"/>
      <c r="D22" s="33"/>
      <c r="E22" s="32"/>
    </row>
    <row r="23" spans="1:5" s="23" customFormat="1" ht="12" customHeight="1" thickBot="1" x14ac:dyDescent="0.25">
      <c r="A23" s="10" t="s">
        <v>49</v>
      </c>
      <c r="B23" s="93" t="s">
        <v>244</v>
      </c>
      <c r="C23" s="31">
        <f>+C24+C25+C26+C27+C28</f>
        <v>6633864</v>
      </c>
      <c r="D23" s="31">
        <f>+D24+D25+D26+D27+D28</f>
        <v>0</v>
      </c>
      <c r="E23" s="30">
        <f>+E24+E25+E26+E27+E28</f>
        <v>0</v>
      </c>
    </row>
    <row r="24" spans="1:5" s="23" customFormat="1" ht="12" customHeight="1" x14ac:dyDescent="0.2">
      <c r="A24" s="22" t="s">
        <v>243</v>
      </c>
      <c r="B24" s="87" t="s">
        <v>242</v>
      </c>
      <c r="C24" s="40"/>
      <c r="D24" s="40"/>
      <c r="E24" s="39"/>
    </row>
    <row r="25" spans="1:5" s="23" customFormat="1" ht="12" customHeight="1" x14ac:dyDescent="0.2">
      <c r="A25" s="46" t="s">
        <v>241</v>
      </c>
      <c r="B25" s="36" t="s">
        <v>240</v>
      </c>
      <c r="C25" s="20"/>
      <c r="D25" s="20"/>
      <c r="E25" s="19"/>
    </row>
    <row r="26" spans="1:5" s="23" customFormat="1" ht="12" customHeight="1" x14ac:dyDescent="0.2">
      <c r="A26" s="46" t="s">
        <v>239</v>
      </c>
      <c r="B26" s="36" t="s">
        <v>238</v>
      </c>
      <c r="C26" s="20"/>
      <c r="D26" s="20"/>
      <c r="E26" s="19"/>
    </row>
    <row r="27" spans="1:5" s="23" customFormat="1" ht="12" customHeight="1" x14ac:dyDescent="0.2">
      <c r="A27" s="46" t="s">
        <v>237</v>
      </c>
      <c r="B27" s="36" t="s">
        <v>236</v>
      </c>
      <c r="C27" s="20"/>
      <c r="D27" s="20"/>
      <c r="E27" s="19"/>
    </row>
    <row r="28" spans="1:5" s="23" customFormat="1" ht="12" customHeight="1" x14ac:dyDescent="0.2">
      <c r="A28" s="46" t="s">
        <v>235</v>
      </c>
      <c r="B28" s="36" t="s">
        <v>234</v>
      </c>
      <c r="C28" s="20">
        <v>6633864</v>
      </c>
      <c r="D28" s="20"/>
      <c r="E28" s="19"/>
    </row>
    <row r="29" spans="1:5" s="23" customFormat="1" ht="12" customHeight="1" thickBot="1" x14ac:dyDescent="0.25">
      <c r="A29" s="94" t="s">
        <v>233</v>
      </c>
      <c r="B29" s="37" t="s">
        <v>232</v>
      </c>
      <c r="C29" s="33"/>
      <c r="D29" s="33"/>
      <c r="E29" s="32"/>
    </row>
    <row r="30" spans="1:5" s="23" customFormat="1" ht="12" customHeight="1" thickBot="1" x14ac:dyDescent="0.25">
      <c r="A30" s="61" t="s">
        <v>231</v>
      </c>
      <c r="B30" s="103" t="s">
        <v>230</v>
      </c>
      <c r="C30" s="29">
        <f>SUM(C31:C37)</f>
        <v>4011632</v>
      </c>
      <c r="D30" s="29">
        <f>SUM(D31:D37)</f>
        <v>3848288</v>
      </c>
      <c r="E30" s="28">
        <f>SUM(E31:E37)</f>
        <v>3848288</v>
      </c>
    </row>
    <row r="31" spans="1:5" s="23" customFormat="1" ht="12" customHeight="1" x14ac:dyDescent="0.2">
      <c r="A31" s="102" t="s">
        <v>45</v>
      </c>
      <c r="B31" s="99" t="s">
        <v>229</v>
      </c>
      <c r="C31" s="40"/>
      <c r="D31" s="40">
        <v>697143</v>
      </c>
      <c r="E31" s="39">
        <v>697143</v>
      </c>
    </row>
    <row r="32" spans="1:5" s="23" customFormat="1" ht="12" customHeight="1" x14ac:dyDescent="0.2">
      <c r="A32" s="101" t="s">
        <v>43</v>
      </c>
      <c r="B32" s="99" t="s">
        <v>228</v>
      </c>
      <c r="C32" s="20"/>
      <c r="D32" s="20"/>
      <c r="E32" s="19"/>
    </row>
    <row r="33" spans="1:5" s="23" customFormat="1" ht="12" customHeight="1" x14ac:dyDescent="0.2">
      <c r="A33" s="101" t="s">
        <v>41</v>
      </c>
      <c r="B33" s="99" t="s">
        <v>227</v>
      </c>
      <c r="C33" s="20">
        <v>1950715</v>
      </c>
      <c r="D33" s="20">
        <v>2644742</v>
      </c>
      <c r="E33" s="19">
        <v>2644742</v>
      </c>
    </row>
    <row r="34" spans="1:5" s="23" customFormat="1" ht="12" customHeight="1" x14ac:dyDescent="0.2">
      <c r="A34" s="101" t="s">
        <v>226</v>
      </c>
      <c r="B34" s="99" t="s">
        <v>225</v>
      </c>
      <c r="C34" s="20"/>
      <c r="D34" s="20"/>
      <c r="E34" s="19"/>
    </row>
    <row r="35" spans="1:5" s="23" customFormat="1" ht="12" customHeight="1" x14ac:dyDescent="0.2">
      <c r="A35" s="101" t="s">
        <v>224</v>
      </c>
      <c r="B35" s="99" t="s">
        <v>223</v>
      </c>
      <c r="C35" s="20">
        <v>1467117</v>
      </c>
      <c r="D35" s="20"/>
      <c r="E35" s="19"/>
    </row>
    <row r="36" spans="1:5" s="23" customFormat="1" ht="12" customHeight="1" x14ac:dyDescent="0.2">
      <c r="A36" s="101" t="s">
        <v>222</v>
      </c>
      <c r="B36" s="99" t="s">
        <v>221</v>
      </c>
      <c r="C36" s="20">
        <v>12000</v>
      </c>
      <c r="D36" s="20"/>
      <c r="E36" s="19"/>
    </row>
    <row r="37" spans="1:5" s="23" customFormat="1" ht="12" customHeight="1" thickBot="1" x14ac:dyDescent="0.25">
      <c r="A37" s="100" t="s">
        <v>220</v>
      </c>
      <c r="B37" s="99" t="s">
        <v>219</v>
      </c>
      <c r="C37" s="33">
        <v>581800</v>
      </c>
      <c r="D37" s="33">
        <v>506403</v>
      </c>
      <c r="E37" s="32">
        <v>506403</v>
      </c>
    </row>
    <row r="38" spans="1:5" s="23" customFormat="1" ht="12" customHeight="1" thickBot="1" x14ac:dyDescent="0.25">
      <c r="A38" s="10" t="s">
        <v>39</v>
      </c>
      <c r="B38" s="93" t="s">
        <v>218</v>
      </c>
      <c r="C38" s="31">
        <f>SUM(C39:C49)</f>
        <v>4325417</v>
      </c>
      <c r="D38" s="31">
        <f>SUM(D39:D49)</f>
        <v>5356318</v>
      </c>
      <c r="E38" s="30">
        <f>SUM(E39:E49)</f>
        <v>4504156</v>
      </c>
    </row>
    <row r="39" spans="1:5" s="23" customFormat="1" ht="12" customHeight="1" x14ac:dyDescent="0.2">
      <c r="A39" s="22" t="s">
        <v>37</v>
      </c>
      <c r="B39" s="87" t="s">
        <v>217</v>
      </c>
      <c r="C39" s="40">
        <v>910880</v>
      </c>
      <c r="D39" s="40">
        <v>521872</v>
      </c>
      <c r="E39" s="39">
        <v>521872</v>
      </c>
    </row>
    <row r="40" spans="1:5" s="23" customFormat="1" ht="12" customHeight="1" x14ac:dyDescent="0.2">
      <c r="A40" s="46" t="s">
        <v>35</v>
      </c>
      <c r="B40" s="36" t="s">
        <v>216</v>
      </c>
      <c r="C40" s="20">
        <v>295274</v>
      </c>
      <c r="D40" s="20">
        <v>130508</v>
      </c>
      <c r="E40" s="19">
        <v>130508</v>
      </c>
    </row>
    <row r="41" spans="1:5" s="23" customFormat="1" ht="12" customHeight="1" x14ac:dyDescent="0.2">
      <c r="A41" s="46" t="s">
        <v>33</v>
      </c>
      <c r="B41" s="36" t="s">
        <v>215</v>
      </c>
      <c r="C41" s="20">
        <v>0</v>
      </c>
      <c r="D41" s="20"/>
      <c r="E41" s="19"/>
    </row>
    <row r="42" spans="1:5" s="23" customFormat="1" ht="12" customHeight="1" x14ac:dyDescent="0.2">
      <c r="A42" s="46" t="s">
        <v>31</v>
      </c>
      <c r="B42" s="36" t="s">
        <v>214</v>
      </c>
      <c r="C42" s="20">
        <v>0</v>
      </c>
      <c r="D42" s="20"/>
      <c r="E42" s="19"/>
    </row>
    <row r="43" spans="1:5" s="23" customFormat="1" ht="12" customHeight="1" x14ac:dyDescent="0.2">
      <c r="A43" s="46" t="s">
        <v>213</v>
      </c>
      <c r="B43" s="36" t="s">
        <v>212</v>
      </c>
      <c r="C43" s="20">
        <v>3109424</v>
      </c>
      <c r="D43" s="20">
        <v>732812</v>
      </c>
      <c r="E43" s="19">
        <v>732812</v>
      </c>
    </row>
    <row r="44" spans="1:5" s="23" customFormat="1" ht="12" customHeight="1" x14ac:dyDescent="0.2">
      <c r="A44" s="46" t="s">
        <v>211</v>
      </c>
      <c r="B44" s="36" t="s">
        <v>210</v>
      </c>
      <c r="C44" s="20">
        <v>1190</v>
      </c>
      <c r="D44" s="20">
        <v>1050000</v>
      </c>
      <c r="E44" s="19">
        <v>197838</v>
      </c>
    </row>
    <row r="45" spans="1:5" s="23" customFormat="1" ht="12" customHeight="1" x14ac:dyDescent="0.2">
      <c r="A45" s="46" t="s">
        <v>209</v>
      </c>
      <c r="B45" s="36" t="s">
        <v>208</v>
      </c>
      <c r="C45" s="20">
        <v>0</v>
      </c>
      <c r="D45" s="20"/>
      <c r="E45" s="19"/>
    </row>
    <row r="46" spans="1:5" s="23" customFormat="1" ht="12" customHeight="1" x14ac:dyDescent="0.2">
      <c r="A46" s="46" t="s">
        <v>207</v>
      </c>
      <c r="B46" s="36" t="s">
        <v>206</v>
      </c>
      <c r="C46" s="20">
        <v>6</v>
      </c>
      <c r="D46" s="20">
        <v>23</v>
      </c>
      <c r="E46" s="19">
        <v>23</v>
      </c>
    </row>
    <row r="47" spans="1:5" s="23" customFormat="1" ht="12" customHeight="1" x14ac:dyDescent="0.2">
      <c r="A47" s="46" t="s">
        <v>205</v>
      </c>
      <c r="B47" s="36" t="s">
        <v>204</v>
      </c>
      <c r="C47" s="20">
        <v>0</v>
      </c>
      <c r="D47" s="20"/>
      <c r="E47" s="19"/>
    </row>
    <row r="48" spans="1:5" s="23" customFormat="1" ht="12" customHeight="1" x14ac:dyDescent="0.2">
      <c r="A48" s="46" t="s">
        <v>203</v>
      </c>
      <c r="B48" s="36" t="s">
        <v>202</v>
      </c>
      <c r="C48" s="84">
        <v>0</v>
      </c>
      <c r="D48" s="84">
        <v>59000</v>
      </c>
      <c r="E48" s="83">
        <v>59000</v>
      </c>
    </row>
    <row r="49" spans="1:5" s="23" customFormat="1" ht="12" customHeight="1" thickBot="1" x14ac:dyDescent="0.25">
      <c r="A49" s="94" t="s">
        <v>201</v>
      </c>
      <c r="B49" s="37" t="s">
        <v>200</v>
      </c>
      <c r="C49" s="96">
        <v>8643</v>
      </c>
      <c r="D49" s="96">
        <v>2862103</v>
      </c>
      <c r="E49" s="95">
        <v>2862103</v>
      </c>
    </row>
    <row r="50" spans="1:5" s="23" customFormat="1" ht="12" customHeight="1" thickBot="1" x14ac:dyDescent="0.25">
      <c r="A50" s="10" t="s">
        <v>29</v>
      </c>
      <c r="B50" s="93" t="s">
        <v>199</v>
      </c>
      <c r="C50" s="31">
        <f>SUM(C51:C55)</f>
        <v>8000</v>
      </c>
      <c r="D50" s="31">
        <f>SUM(D51:D55)</f>
        <v>502500</v>
      </c>
      <c r="E50" s="30">
        <f>SUM(E51:E55)</f>
        <v>502500</v>
      </c>
    </row>
    <row r="51" spans="1:5" s="23" customFormat="1" ht="12" customHeight="1" x14ac:dyDescent="0.2">
      <c r="A51" s="22" t="s">
        <v>27</v>
      </c>
      <c r="B51" s="87" t="s">
        <v>198</v>
      </c>
      <c r="C51" s="98"/>
      <c r="D51" s="98"/>
      <c r="E51" s="97"/>
    </row>
    <row r="52" spans="1:5" s="23" customFormat="1" ht="12" customHeight="1" x14ac:dyDescent="0.2">
      <c r="A52" s="46" t="s">
        <v>25</v>
      </c>
      <c r="B52" s="36" t="s">
        <v>197</v>
      </c>
      <c r="C52" s="84"/>
      <c r="D52" s="84"/>
      <c r="E52" s="83"/>
    </row>
    <row r="53" spans="1:5" s="23" customFormat="1" ht="12" customHeight="1" x14ac:dyDescent="0.2">
      <c r="A53" s="46" t="s">
        <v>23</v>
      </c>
      <c r="B53" s="36" t="s">
        <v>196</v>
      </c>
      <c r="C53" s="84">
        <v>8000</v>
      </c>
      <c r="D53" s="84">
        <v>502500</v>
      </c>
      <c r="E53" s="83">
        <v>502500</v>
      </c>
    </row>
    <row r="54" spans="1:5" s="23" customFormat="1" ht="12" customHeight="1" x14ac:dyDescent="0.2">
      <c r="A54" s="46" t="s">
        <v>21</v>
      </c>
      <c r="B54" s="36" t="s">
        <v>195</v>
      </c>
      <c r="C54" s="84"/>
      <c r="D54" s="84"/>
      <c r="E54" s="83"/>
    </row>
    <row r="55" spans="1:5" s="23" customFormat="1" ht="12" customHeight="1" thickBot="1" x14ac:dyDescent="0.25">
      <c r="A55" s="94" t="s">
        <v>194</v>
      </c>
      <c r="B55" s="37" t="s">
        <v>193</v>
      </c>
      <c r="C55" s="96"/>
      <c r="D55" s="96"/>
      <c r="E55" s="95"/>
    </row>
    <row r="56" spans="1:5" s="23" customFormat="1" ht="13.5" thickBot="1" x14ac:dyDescent="0.25">
      <c r="A56" s="10" t="s">
        <v>192</v>
      </c>
      <c r="B56" s="93" t="s">
        <v>191</v>
      </c>
      <c r="C56" s="31">
        <f>SUM(C57:C59)</f>
        <v>0</v>
      </c>
      <c r="D56" s="31">
        <f>SUM(D57:D59)</f>
        <v>75000</v>
      </c>
      <c r="E56" s="30">
        <f>SUM(E57:E59)</f>
        <v>75000</v>
      </c>
    </row>
    <row r="57" spans="1:5" s="23" customFormat="1" ht="12.75" x14ac:dyDescent="0.2">
      <c r="A57" s="22" t="s">
        <v>17</v>
      </c>
      <c r="B57" s="87" t="s">
        <v>190</v>
      </c>
      <c r="C57" s="40"/>
      <c r="D57" s="40"/>
      <c r="E57" s="39"/>
    </row>
    <row r="58" spans="1:5" s="23" customFormat="1" ht="14.45" customHeight="1" x14ac:dyDescent="0.2">
      <c r="A58" s="46" t="s">
        <v>15</v>
      </c>
      <c r="B58" s="36" t="s">
        <v>189</v>
      </c>
      <c r="C58" s="20"/>
      <c r="D58" s="20"/>
      <c r="E58" s="19"/>
    </row>
    <row r="59" spans="1:5" s="23" customFormat="1" ht="12.75" x14ac:dyDescent="0.2">
      <c r="A59" s="46" t="s">
        <v>13</v>
      </c>
      <c r="B59" s="36" t="s">
        <v>188</v>
      </c>
      <c r="C59" s="20"/>
      <c r="D59" s="20">
        <v>75000</v>
      </c>
      <c r="E59" s="19">
        <v>75000</v>
      </c>
    </row>
    <row r="60" spans="1:5" s="23" customFormat="1" ht="13.5" thickBot="1" x14ac:dyDescent="0.25">
      <c r="A60" s="94" t="s">
        <v>11</v>
      </c>
      <c r="B60" s="37" t="s">
        <v>187</v>
      </c>
      <c r="C60" s="33"/>
      <c r="D60" s="33"/>
      <c r="E60" s="32"/>
    </row>
    <row r="61" spans="1:5" s="23" customFormat="1" ht="13.5" thickBot="1" x14ac:dyDescent="0.25">
      <c r="A61" s="10" t="s">
        <v>7</v>
      </c>
      <c r="B61" s="82" t="s">
        <v>186</v>
      </c>
      <c r="C61" s="31">
        <f>SUM(C62:C64)</f>
        <v>58454</v>
      </c>
      <c r="D61" s="31">
        <f>SUM(D62:D64)</f>
        <v>41660</v>
      </c>
      <c r="E61" s="30">
        <f>SUM(E62:E64)</f>
        <v>41660</v>
      </c>
    </row>
    <row r="62" spans="1:5" s="23" customFormat="1" ht="12.75" x14ac:dyDescent="0.2">
      <c r="A62" s="46" t="s">
        <v>185</v>
      </c>
      <c r="B62" s="87" t="s">
        <v>184</v>
      </c>
      <c r="C62" s="84"/>
      <c r="D62" s="84"/>
      <c r="E62" s="83"/>
    </row>
    <row r="63" spans="1:5" s="23" customFormat="1" ht="12.75" customHeight="1" x14ac:dyDescent="0.2">
      <c r="A63" s="46" t="s">
        <v>183</v>
      </c>
      <c r="B63" s="36" t="s">
        <v>182</v>
      </c>
      <c r="C63" s="84">
        <v>58454</v>
      </c>
      <c r="D63" s="84">
        <v>41660</v>
      </c>
      <c r="E63" s="83">
        <v>41660</v>
      </c>
    </row>
    <row r="64" spans="1:5" s="23" customFormat="1" ht="12.75" x14ac:dyDescent="0.2">
      <c r="A64" s="46" t="s">
        <v>181</v>
      </c>
      <c r="B64" s="36" t="s">
        <v>180</v>
      </c>
      <c r="C64" s="84"/>
      <c r="D64" s="84"/>
      <c r="E64" s="83"/>
    </row>
    <row r="65" spans="1:5" s="23" customFormat="1" ht="13.5" thickBot="1" x14ac:dyDescent="0.25">
      <c r="A65" s="46" t="s">
        <v>179</v>
      </c>
      <c r="B65" s="37" t="s">
        <v>178</v>
      </c>
      <c r="C65" s="84"/>
      <c r="D65" s="84"/>
      <c r="E65" s="83"/>
    </row>
    <row r="66" spans="1:5" s="23" customFormat="1" ht="13.5" thickBot="1" x14ac:dyDescent="0.25">
      <c r="A66" s="10" t="s">
        <v>5</v>
      </c>
      <c r="B66" s="93" t="s">
        <v>177</v>
      </c>
      <c r="C66" s="29">
        <f>+C9+C16+C23+C30+C38+C50+C56+C61</f>
        <v>122167856</v>
      </c>
      <c r="D66" s="29">
        <f>+D9+D16+D23+D30+D38+D50+D56+D61</f>
        <v>109585808</v>
      </c>
      <c r="E66" s="28">
        <f>+E9+E16+E23+E30+E38+E50+E56+E61</f>
        <v>108733646</v>
      </c>
    </row>
    <row r="67" spans="1:5" s="23" customFormat="1" ht="13.5" thickBot="1" x14ac:dyDescent="0.25">
      <c r="A67" s="79" t="s">
        <v>176</v>
      </c>
      <c r="B67" s="82" t="s">
        <v>175</v>
      </c>
      <c r="C67" s="31">
        <f>SUM(C68:C70)</f>
        <v>0</v>
      </c>
      <c r="D67" s="31">
        <f>SUM(D68:D70)</f>
        <v>0</v>
      </c>
      <c r="E67" s="30">
        <f>SUM(E68:E70)</f>
        <v>0</v>
      </c>
    </row>
    <row r="68" spans="1:5" s="23" customFormat="1" ht="12.75" x14ac:dyDescent="0.2">
      <c r="A68" s="46" t="s">
        <v>174</v>
      </c>
      <c r="B68" s="87" t="s">
        <v>173</v>
      </c>
      <c r="C68" s="84"/>
      <c r="D68" s="84"/>
      <c r="E68" s="83"/>
    </row>
    <row r="69" spans="1:5" s="23" customFormat="1" ht="12.75" x14ac:dyDescent="0.2">
      <c r="A69" s="46" t="s">
        <v>172</v>
      </c>
      <c r="B69" s="36" t="s">
        <v>171</v>
      </c>
      <c r="C69" s="84"/>
      <c r="D69" s="84"/>
      <c r="E69" s="83"/>
    </row>
    <row r="70" spans="1:5" s="23" customFormat="1" ht="13.5" thickBot="1" x14ac:dyDescent="0.25">
      <c r="A70" s="46" t="s">
        <v>170</v>
      </c>
      <c r="B70" s="92" t="s">
        <v>169</v>
      </c>
      <c r="C70" s="84"/>
      <c r="D70" s="84"/>
      <c r="E70" s="83"/>
    </row>
    <row r="71" spans="1:5" s="23" customFormat="1" ht="13.5" thickBot="1" x14ac:dyDescent="0.25">
      <c r="A71" s="79" t="s">
        <v>168</v>
      </c>
      <c r="B71" s="82" t="s">
        <v>167</v>
      </c>
      <c r="C71" s="31">
        <f>SUM(C72:C75)</f>
        <v>0</v>
      </c>
      <c r="D71" s="31">
        <f>SUM(D72:D75)</f>
        <v>0</v>
      </c>
      <c r="E71" s="30">
        <f>SUM(E72:E75)</f>
        <v>0</v>
      </c>
    </row>
    <row r="72" spans="1:5" s="23" customFormat="1" ht="12.75" x14ac:dyDescent="0.2">
      <c r="A72" s="46" t="s">
        <v>166</v>
      </c>
      <c r="B72" s="91" t="s">
        <v>165</v>
      </c>
      <c r="C72" s="84"/>
      <c r="D72" s="84"/>
      <c r="E72" s="83"/>
    </row>
    <row r="73" spans="1:5" s="23" customFormat="1" ht="12.75" x14ac:dyDescent="0.2">
      <c r="A73" s="46" t="s">
        <v>164</v>
      </c>
      <c r="B73" s="91" t="s">
        <v>163</v>
      </c>
      <c r="C73" s="84"/>
      <c r="D73" s="84"/>
      <c r="E73" s="83"/>
    </row>
    <row r="74" spans="1:5" s="23" customFormat="1" ht="12" customHeight="1" x14ac:dyDescent="0.2">
      <c r="A74" s="46" t="s">
        <v>162</v>
      </c>
      <c r="B74" s="91" t="s">
        <v>161</v>
      </c>
      <c r="C74" s="84"/>
      <c r="D74" s="84"/>
      <c r="E74" s="83"/>
    </row>
    <row r="75" spans="1:5" s="23" customFormat="1" ht="12" customHeight="1" thickBot="1" x14ac:dyDescent="0.25">
      <c r="A75" s="46" t="s">
        <v>160</v>
      </c>
      <c r="B75" s="90" t="s">
        <v>159</v>
      </c>
      <c r="C75" s="84"/>
      <c r="D75" s="84"/>
      <c r="E75" s="83"/>
    </row>
    <row r="76" spans="1:5" s="23" customFormat="1" ht="12" customHeight="1" thickBot="1" x14ac:dyDescent="0.25">
      <c r="A76" s="79" t="s">
        <v>158</v>
      </c>
      <c r="B76" s="82" t="s">
        <v>157</v>
      </c>
      <c r="C76" s="31">
        <f>SUM(C77:C78)</f>
        <v>12925371</v>
      </c>
      <c r="D76" s="31">
        <f>SUM(D77:D78)</f>
        <v>40803382</v>
      </c>
      <c r="E76" s="30">
        <f>SUM(E77:E78)</f>
        <v>40803382</v>
      </c>
    </row>
    <row r="77" spans="1:5" s="23" customFormat="1" ht="12" customHeight="1" x14ac:dyDescent="0.2">
      <c r="A77" s="46" t="s">
        <v>156</v>
      </c>
      <c r="B77" s="87" t="s">
        <v>155</v>
      </c>
      <c r="C77" s="84">
        <v>12925371</v>
      </c>
      <c r="D77" s="84">
        <v>40803382</v>
      </c>
      <c r="E77" s="83">
        <v>40803382</v>
      </c>
    </row>
    <row r="78" spans="1:5" s="23" customFormat="1" ht="12" customHeight="1" thickBot="1" x14ac:dyDescent="0.25">
      <c r="A78" s="46" t="s">
        <v>154</v>
      </c>
      <c r="B78" s="37" t="s">
        <v>153</v>
      </c>
      <c r="C78" s="84"/>
      <c r="D78" s="84"/>
      <c r="E78" s="83"/>
    </row>
    <row r="79" spans="1:5" s="23" customFormat="1" ht="12" customHeight="1" thickBot="1" x14ac:dyDescent="0.25">
      <c r="A79" s="79" t="s">
        <v>152</v>
      </c>
      <c r="B79" s="82" t="s">
        <v>151</v>
      </c>
      <c r="C79" s="31">
        <f>SUM(C80:C82)</f>
        <v>1236537</v>
      </c>
      <c r="D79" s="31">
        <f>SUM(D80:D82)</f>
        <v>1288874</v>
      </c>
      <c r="E79" s="30">
        <f>SUM(E80:E82)</f>
        <v>1288874</v>
      </c>
    </row>
    <row r="80" spans="1:5" s="23" customFormat="1" ht="12" customHeight="1" x14ac:dyDescent="0.2">
      <c r="A80" s="46" t="s">
        <v>150</v>
      </c>
      <c r="B80" s="87" t="s">
        <v>149</v>
      </c>
      <c r="C80" s="84">
        <v>1236537</v>
      </c>
      <c r="D80" s="84">
        <v>1288874</v>
      </c>
      <c r="E80" s="83">
        <v>1288874</v>
      </c>
    </row>
    <row r="81" spans="1:5" s="23" customFormat="1" ht="12" customHeight="1" x14ac:dyDescent="0.2">
      <c r="A81" s="46" t="s">
        <v>148</v>
      </c>
      <c r="B81" s="36" t="s">
        <v>147</v>
      </c>
      <c r="C81" s="84"/>
      <c r="D81" s="84"/>
      <c r="E81" s="83"/>
    </row>
    <row r="82" spans="1:5" s="23" customFormat="1" ht="12" customHeight="1" thickBot="1" x14ac:dyDescent="0.25">
      <c r="A82" s="46" t="s">
        <v>146</v>
      </c>
      <c r="B82" s="89" t="s">
        <v>145</v>
      </c>
      <c r="C82" s="84"/>
      <c r="D82" s="84"/>
      <c r="E82" s="83"/>
    </row>
    <row r="83" spans="1:5" s="23" customFormat="1" ht="12" customHeight="1" thickBot="1" x14ac:dyDescent="0.25">
      <c r="A83" s="79" t="s">
        <v>144</v>
      </c>
      <c r="B83" s="82" t="s">
        <v>143</v>
      </c>
      <c r="C83" s="31">
        <f>SUM(C84:C87)</f>
        <v>0</v>
      </c>
      <c r="D83" s="31">
        <f>SUM(D84:D87)</f>
        <v>0</v>
      </c>
      <c r="E83" s="30">
        <f>SUM(E84:E87)</f>
        <v>0</v>
      </c>
    </row>
    <row r="84" spans="1:5" s="23" customFormat="1" ht="12" customHeight="1" x14ac:dyDescent="0.2">
      <c r="A84" s="88" t="s">
        <v>142</v>
      </c>
      <c r="B84" s="87" t="s">
        <v>141</v>
      </c>
      <c r="C84" s="84"/>
      <c r="D84" s="84"/>
      <c r="E84" s="83"/>
    </row>
    <row r="85" spans="1:5" s="23" customFormat="1" ht="12" customHeight="1" x14ac:dyDescent="0.2">
      <c r="A85" s="86" t="s">
        <v>140</v>
      </c>
      <c r="B85" s="36" t="s">
        <v>139</v>
      </c>
      <c r="C85" s="84"/>
      <c r="D85" s="84"/>
      <c r="E85" s="83"/>
    </row>
    <row r="86" spans="1:5" s="23" customFormat="1" ht="12" customHeight="1" x14ac:dyDescent="0.2">
      <c r="A86" s="86" t="s">
        <v>138</v>
      </c>
      <c r="B86" s="36" t="s">
        <v>137</v>
      </c>
      <c r="C86" s="84"/>
      <c r="D86" s="84"/>
      <c r="E86" s="83"/>
    </row>
    <row r="87" spans="1:5" s="23" customFormat="1" ht="12" customHeight="1" thickBot="1" x14ac:dyDescent="0.25">
      <c r="A87" s="85" t="s">
        <v>136</v>
      </c>
      <c r="B87" s="37" t="s">
        <v>135</v>
      </c>
      <c r="C87" s="84"/>
      <c r="D87" s="84"/>
      <c r="E87" s="83"/>
    </row>
    <row r="88" spans="1:5" s="23" customFormat="1" ht="12" customHeight="1" thickBot="1" x14ac:dyDescent="0.25">
      <c r="A88" s="79" t="s">
        <v>134</v>
      </c>
      <c r="B88" s="82" t="s">
        <v>133</v>
      </c>
      <c r="C88" s="81"/>
      <c r="D88" s="81"/>
      <c r="E88" s="80"/>
    </row>
    <row r="89" spans="1:5" s="23" customFormat="1" ht="13.5" customHeight="1" thickBot="1" x14ac:dyDescent="0.25">
      <c r="A89" s="79" t="s">
        <v>132</v>
      </c>
      <c r="B89" s="78" t="s">
        <v>131</v>
      </c>
      <c r="C89" s="29">
        <f>+C67+C71+C76+C79+C83+C88</f>
        <v>14161908</v>
      </c>
      <c r="D89" s="29">
        <f>+D67+D71+D76+D79+D83+D88</f>
        <v>42092256</v>
      </c>
      <c r="E89" s="28">
        <f>+E67+E71+E76+E79+E83+E88</f>
        <v>42092256</v>
      </c>
    </row>
    <row r="90" spans="1:5" s="23" customFormat="1" ht="12" customHeight="1" thickBot="1" x14ac:dyDescent="0.25">
      <c r="A90" s="77" t="s">
        <v>130</v>
      </c>
      <c r="B90" s="76" t="s">
        <v>129</v>
      </c>
      <c r="C90" s="29">
        <f>+C66+C89</f>
        <v>136329764</v>
      </c>
      <c r="D90" s="29">
        <f>+D66+D89</f>
        <v>151678064</v>
      </c>
      <c r="E90" s="28">
        <f>+E66+E89</f>
        <v>150825902</v>
      </c>
    </row>
    <row r="91" spans="1:5" ht="16.5" customHeight="1" x14ac:dyDescent="0.25">
      <c r="A91" s="75" t="s">
        <v>128</v>
      </c>
      <c r="B91" s="75"/>
      <c r="C91" s="75"/>
      <c r="D91" s="75"/>
      <c r="E91" s="75"/>
    </row>
    <row r="92" spans="1:5" s="67" customFormat="1" ht="16.5" customHeight="1" thickBot="1" x14ac:dyDescent="0.3">
      <c r="A92" s="74" t="s">
        <v>127</v>
      </c>
      <c r="B92" s="74"/>
      <c r="C92" s="74"/>
      <c r="D92" s="73"/>
      <c r="E92" s="73" t="str">
        <f>E5</f>
        <v>Forintban</v>
      </c>
    </row>
    <row r="93" spans="1:5" s="67" customFormat="1" ht="16.5" customHeight="1" x14ac:dyDescent="0.25">
      <c r="A93" s="72" t="s">
        <v>126</v>
      </c>
      <c r="B93" s="71" t="s">
        <v>125</v>
      </c>
      <c r="C93" s="70" t="str">
        <f>+C6</f>
        <v>2019 évi tény</v>
      </c>
      <c r="D93" s="69" t="str">
        <f>+D6</f>
        <v>2020. évi</v>
      </c>
      <c r="E93" s="68"/>
    </row>
    <row r="94" spans="1:5" ht="38.1" customHeight="1" thickBot="1" x14ac:dyDescent="0.3">
      <c r="A94" s="66"/>
      <c r="B94" s="65"/>
      <c r="C94" s="64"/>
      <c r="D94" s="63" t="s">
        <v>124</v>
      </c>
      <c r="E94" s="62" t="s">
        <v>123</v>
      </c>
    </row>
    <row r="95" spans="1:5" s="58" customFormat="1" ht="12" customHeight="1" thickBot="1" x14ac:dyDescent="0.25">
      <c r="A95" s="61" t="s">
        <v>122</v>
      </c>
      <c r="B95" s="60" t="s">
        <v>121</v>
      </c>
      <c r="C95" s="60" t="s">
        <v>120</v>
      </c>
      <c r="D95" s="60" t="s">
        <v>119</v>
      </c>
      <c r="E95" s="59" t="s">
        <v>118</v>
      </c>
    </row>
    <row r="96" spans="1:5" ht="12" customHeight="1" thickBot="1" x14ac:dyDescent="0.3">
      <c r="A96" s="57" t="s">
        <v>117</v>
      </c>
      <c r="B96" s="56" t="s">
        <v>116</v>
      </c>
      <c r="C96" s="55">
        <f>SUM(C97:C101)</f>
        <v>65969144</v>
      </c>
      <c r="D96" s="55">
        <f>+D97+D98+D99+D100+D101+D114</f>
        <v>96071506</v>
      </c>
      <c r="E96" s="54">
        <f>+E97+E98+E99+E100+E101</f>
        <v>53047648</v>
      </c>
    </row>
    <row r="97" spans="1:5" ht="12" customHeight="1" x14ac:dyDescent="0.25">
      <c r="A97" s="53" t="s">
        <v>115</v>
      </c>
      <c r="B97" s="52" t="s">
        <v>114</v>
      </c>
      <c r="C97" s="51">
        <v>38791370</v>
      </c>
      <c r="D97" s="51">
        <v>31335127</v>
      </c>
      <c r="E97" s="50">
        <v>31335127</v>
      </c>
    </row>
    <row r="98" spans="1:5" ht="12" customHeight="1" x14ac:dyDescent="0.25">
      <c r="A98" s="46" t="s">
        <v>113</v>
      </c>
      <c r="B98" s="34" t="s">
        <v>112</v>
      </c>
      <c r="C98" s="20">
        <v>4970036</v>
      </c>
      <c r="D98" s="20">
        <v>3707052</v>
      </c>
      <c r="E98" s="19">
        <v>3707052</v>
      </c>
    </row>
    <row r="99" spans="1:5" ht="12" customHeight="1" x14ac:dyDescent="0.25">
      <c r="A99" s="46" t="s">
        <v>111</v>
      </c>
      <c r="B99" s="34" t="s">
        <v>110</v>
      </c>
      <c r="C99" s="33">
        <v>19404558</v>
      </c>
      <c r="D99" s="33">
        <v>18662107</v>
      </c>
      <c r="E99" s="32">
        <v>16511309</v>
      </c>
    </row>
    <row r="100" spans="1:5" ht="12" customHeight="1" x14ac:dyDescent="0.25">
      <c r="A100" s="46" t="s">
        <v>109</v>
      </c>
      <c r="B100" s="49" t="s">
        <v>108</v>
      </c>
      <c r="C100" s="33">
        <v>716000</v>
      </c>
      <c r="D100" s="33">
        <v>435500</v>
      </c>
      <c r="E100" s="32">
        <v>435500</v>
      </c>
    </row>
    <row r="101" spans="1:5" ht="12" customHeight="1" x14ac:dyDescent="0.25">
      <c r="A101" s="46" t="s">
        <v>107</v>
      </c>
      <c r="B101" s="48" t="s">
        <v>106</v>
      </c>
      <c r="C101" s="33">
        <v>2087180</v>
      </c>
      <c r="D101" s="33">
        <v>1625476</v>
      </c>
      <c r="E101" s="32">
        <v>1058660</v>
      </c>
    </row>
    <row r="102" spans="1:5" ht="12" customHeight="1" x14ac:dyDescent="0.25">
      <c r="A102" s="46" t="s">
        <v>105</v>
      </c>
      <c r="B102" s="34" t="s">
        <v>104</v>
      </c>
      <c r="C102" s="33">
        <v>0</v>
      </c>
      <c r="D102" s="33">
        <v>1279399</v>
      </c>
      <c r="E102" s="32">
        <v>730871</v>
      </c>
    </row>
    <row r="103" spans="1:5" ht="12" customHeight="1" x14ac:dyDescent="0.25">
      <c r="A103" s="46" t="s">
        <v>103</v>
      </c>
      <c r="B103" s="47" t="s">
        <v>102</v>
      </c>
      <c r="C103" s="33">
        <v>0</v>
      </c>
      <c r="D103" s="33"/>
      <c r="E103" s="32"/>
    </row>
    <row r="104" spans="1:5" ht="12" customHeight="1" x14ac:dyDescent="0.25">
      <c r="A104" s="46" t="s">
        <v>101</v>
      </c>
      <c r="B104" s="34" t="s">
        <v>100</v>
      </c>
      <c r="C104" s="33">
        <v>1195656</v>
      </c>
      <c r="D104" s="33"/>
      <c r="E104" s="32"/>
    </row>
    <row r="105" spans="1:5" ht="12" customHeight="1" x14ac:dyDescent="0.25">
      <c r="A105" s="46" t="s">
        <v>99</v>
      </c>
      <c r="B105" s="34" t="s">
        <v>98</v>
      </c>
      <c r="C105" s="33">
        <v>0</v>
      </c>
      <c r="D105" s="33"/>
      <c r="E105" s="32"/>
    </row>
    <row r="106" spans="1:5" ht="12" customHeight="1" x14ac:dyDescent="0.25">
      <c r="A106" s="46" t="s">
        <v>97</v>
      </c>
      <c r="B106" s="47" t="s">
        <v>96</v>
      </c>
      <c r="C106" s="33">
        <v>0</v>
      </c>
      <c r="D106" s="33"/>
      <c r="E106" s="32"/>
    </row>
    <row r="107" spans="1:5" ht="12" customHeight="1" x14ac:dyDescent="0.25">
      <c r="A107" s="46" t="s">
        <v>95</v>
      </c>
      <c r="B107" s="47" t="s">
        <v>60</v>
      </c>
      <c r="C107" s="33">
        <v>0</v>
      </c>
      <c r="D107" s="33"/>
      <c r="E107" s="32"/>
    </row>
    <row r="108" spans="1:5" ht="12" customHeight="1" x14ac:dyDescent="0.25">
      <c r="A108" s="46" t="s">
        <v>94</v>
      </c>
      <c r="B108" s="47" t="s">
        <v>93</v>
      </c>
      <c r="C108" s="33">
        <v>328104</v>
      </c>
      <c r="D108" s="33">
        <v>276077</v>
      </c>
      <c r="E108" s="32">
        <v>257789</v>
      </c>
    </row>
    <row r="109" spans="1:5" ht="12" customHeight="1" x14ac:dyDescent="0.25">
      <c r="A109" s="46" t="s">
        <v>92</v>
      </c>
      <c r="B109" s="47" t="s">
        <v>91</v>
      </c>
      <c r="C109" s="33">
        <v>0</v>
      </c>
      <c r="D109" s="33"/>
      <c r="E109" s="32"/>
    </row>
    <row r="110" spans="1:5" ht="12" customHeight="1" x14ac:dyDescent="0.25">
      <c r="A110" s="46" t="s">
        <v>90</v>
      </c>
      <c r="B110" s="47" t="s">
        <v>54</v>
      </c>
      <c r="C110" s="33">
        <v>0</v>
      </c>
      <c r="D110" s="33"/>
      <c r="E110" s="32"/>
    </row>
    <row r="111" spans="1:5" ht="12" customHeight="1" x14ac:dyDescent="0.25">
      <c r="A111" s="46" t="s">
        <v>89</v>
      </c>
      <c r="B111" s="47" t="s">
        <v>88</v>
      </c>
      <c r="C111" s="33">
        <v>0</v>
      </c>
      <c r="D111" s="33"/>
      <c r="E111" s="32"/>
    </row>
    <row r="112" spans="1:5" ht="12" customHeight="1" x14ac:dyDescent="0.25">
      <c r="A112" s="46" t="s">
        <v>87</v>
      </c>
      <c r="B112" s="47" t="s">
        <v>86</v>
      </c>
      <c r="C112" s="33">
        <v>0</v>
      </c>
      <c r="D112" s="33"/>
      <c r="E112" s="32"/>
    </row>
    <row r="113" spans="1:5" ht="12" customHeight="1" x14ac:dyDescent="0.25">
      <c r="A113" s="46" t="s">
        <v>85</v>
      </c>
      <c r="B113" s="34" t="s">
        <v>84</v>
      </c>
      <c r="C113" s="33">
        <v>563420</v>
      </c>
      <c r="D113" s="33">
        <v>70000</v>
      </c>
      <c r="E113" s="32">
        <v>70000</v>
      </c>
    </row>
    <row r="114" spans="1:5" ht="12" customHeight="1" x14ac:dyDescent="0.25">
      <c r="A114" s="18" t="s">
        <v>83</v>
      </c>
      <c r="B114" s="38" t="s">
        <v>82</v>
      </c>
      <c r="C114" s="33">
        <v>0</v>
      </c>
      <c r="D114" s="33">
        <v>40306244</v>
      </c>
      <c r="E114" s="32"/>
    </row>
    <row r="115" spans="1:5" ht="12" customHeight="1" x14ac:dyDescent="0.25">
      <c r="A115" s="46" t="s">
        <v>81</v>
      </c>
      <c r="B115" s="38" t="s">
        <v>80</v>
      </c>
      <c r="C115" s="33">
        <v>0</v>
      </c>
      <c r="D115" s="33">
        <v>40306244</v>
      </c>
      <c r="E115" s="32"/>
    </row>
    <row r="116" spans="1:5" ht="12" customHeight="1" thickBot="1" x14ac:dyDescent="0.3">
      <c r="A116" s="45" t="s">
        <v>79</v>
      </c>
      <c r="B116" s="44" t="s">
        <v>78</v>
      </c>
      <c r="C116" s="43">
        <v>0</v>
      </c>
      <c r="D116" s="43"/>
      <c r="E116" s="42"/>
    </row>
    <row r="117" spans="1:5" ht="12" customHeight="1" thickBot="1" x14ac:dyDescent="0.3">
      <c r="A117" s="10" t="s">
        <v>77</v>
      </c>
      <c r="B117" s="41" t="s">
        <v>76</v>
      </c>
      <c r="C117" s="31">
        <f>+C118+C120+C122</f>
        <v>7306847</v>
      </c>
      <c r="D117" s="31">
        <f>+D118+D120+D122</f>
        <v>22948640</v>
      </c>
      <c r="E117" s="30">
        <f>+E118+E120+E122</f>
        <v>22028293</v>
      </c>
    </row>
    <row r="118" spans="1:5" ht="12" customHeight="1" x14ac:dyDescent="0.25">
      <c r="A118" s="22" t="s">
        <v>75</v>
      </c>
      <c r="B118" s="34" t="s">
        <v>74</v>
      </c>
      <c r="C118" s="40">
        <v>4182702</v>
      </c>
      <c r="D118" s="40">
        <v>21733910</v>
      </c>
      <c r="E118" s="39">
        <v>21733910</v>
      </c>
    </row>
    <row r="119" spans="1:5" ht="12" customHeight="1" x14ac:dyDescent="0.25">
      <c r="A119" s="22" t="s">
        <v>73</v>
      </c>
      <c r="B119" s="38" t="s">
        <v>72</v>
      </c>
      <c r="C119" s="40">
        <v>0</v>
      </c>
      <c r="D119" s="40"/>
      <c r="E119" s="39"/>
    </row>
    <row r="120" spans="1:5" x14ac:dyDescent="0.25">
      <c r="A120" s="22" t="s">
        <v>71</v>
      </c>
      <c r="B120" s="38" t="s">
        <v>70</v>
      </c>
      <c r="C120" s="20">
        <v>3124145</v>
      </c>
      <c r="D120" s="20">
        <v>1214730</v>
      </c>
      <c r="E120" s="19">
        <v>294383</v>
      </c>
    </row>
    <row r="121" spans="1:5" ht="12" customHeight="1" x14ac:dyDescent="0.25">
      <c r="A121" s="22" t="s">
        <v>69</v>
      </c>
      <c r="B121" s="38" t="s">
        <v>68</v>
      </c>
      <c r="C121" s="20">
        <v>3124145</v>
      </c>
      <c r="D121" s="20"/>
      <c r="E121" s="19"/>
    </row>
    <row r="122" spans="1:5" ht="12" customHeight="1" x14ac:dyDescent="0.25">
      <c r="A122" s="22" t="s">
        <v>67</v>
      </c>
      <c r="B122" s="37" t="s">
        <v>66</v>
      </c>
      <c r="C122" s="20">
        <v>0</v>
      </c>
      <c r="D122" s="20"/>
      <c r="E122" s="19"/>
    </row>
    <row r="123" spans="1:5" x14ac:dyDescent="0.25">
      <c r="A123" s="22" t="s">
        <v>65</v>
      </c>
      <c r="B123" s="36" t="s">
        <v>64</v>
      </c>
      <c r="C123" s="20"/>
      <c r="D123" s="20"/>
      <c r="E123" s="19"/>
    </row>
    <row r="124" spans="1:5" x14ac:dyDescent="0.25">
      <c r="A124" s="22" t="s">
        <v>63</v>
      </c>
      <c r="B124" s="21" t="s">
        <v>62</v>
      </c>
      <c r="C124" s="20"/>
      <c r="D124" s="20"/>
      <c r="E124" s="19"/>
    </row>
    <row r="125" spans="1:5" ht="12" customHeight="1" x14ac:dyDescent="0.25">
      <c r="A125" s="22" t="s">
        <v>61</v>
      </c>
      <c r="B125" s="34" t="s">
        <v>60</v>
      </c>
      <c r="C125" s="20"/>
      <c r="D125" s="20"/>
      <c r="E125" s="19"/>
    </row>
    <row r="126" spans="1:5" ht="12" customHeight="1" x14ac:dyDescent="0.25">
      <c r="A126" s="22" t="s">
        <v>59</v>
      </c>
      <c r="B126" s="34" t="s">
        <v>58</v>
      </c>
      <c r="C126" s="20"/>
      <c r="D126" s="20"/>
      <c r="E126" s="19"/>
    </row>
    <row r="127" spans="1:5" ht="12" customHeight="1" x14ac:dyDescent="0.25">
      <c r="A127" s="22" t="s">
        <v>57</v>
      </c>
      <c r="B127" s="34" t="s">
        <v>56</v>
      </c>
      <c r="C127" s="20"/>
      <c r="D127" s="20"/>
      <c r="E127" s="19"/>
    </row>
    <row r="128" spans="1:5" s="35" customFormat="1" ht="12" customHeight="1" x14ac:dyDescent="0.2">
      <c r="A128" s="22" t="s">
        <v>55</v>
      </c>
      <c r="B128" s="34" t="s">
        <v>54</v>
      </c>
      <c r="C128" s="20"/>
      <c r="D128" s="20"/>
      <c r="E128" s="19"/>
    </row>
    <row r="129" spans="1:5" ht="12" customHeight="1" x14ac:dyDescent="0.25">
      <c r="A129" s="22" t="s">
        <v>53</v>
      </c>
      <c r="B129" s="34" t="s">
        <v>52</v>
      </c>
      <c r="C129" s="20"/>
      <c r="D129" s="20"/>
      <c r="E129" s="19"/>
    </row>
    <row r="130" spans="1:5" ht="12" customHeight="1" thickBot="1" x14ac:dyDescent="0.3">
      <c r="A130" s="18" t="s">
        <v>51</v>
      </c>
      <c r="B130" s="34" t="s">
        <v>50</v>
      </c>
      <c r="C130" s="33"/>
      <c r="D130" s="33"/>
      <c r="E130" s="32"/>
    </row>
    <row r="131" spans="1:5" ht="12" customHeight="1" thickBot="1" x14ac:dyDescent="0.3">
      <c r="A131" s="10" t="s">
        <v>49</v>
      </c>
      <c r="B131" s="9" t="s">
        <v>48</v>
      </c>
      <c r="C131" s="31">
        <f>+C96+C117</f>
        <v>73275991</v>
      </c>
      <c r="D131" s="31">
        <f>+D96+D117</f>
        <v>119020146</v>
      </c>
      <c r="E131" s="30">
        <f>+E96+E117</f>
        <v>75075941</v>
      </c>
    </row>
    <row r="132" spans="1:5" ht="12" customHeight="1" thickBot="1" x14ac:dyDescent="0.3">
      <c r="A132" s="10" t="s">
        <v>47</v>
      </c>
      <c r="B132" s="9" t="s">
        <v>46</v>
      </c>
      <c r="C132" s="31">
        <f>+C133+C134+C135</f>
        <v>0</v>
      </c>
      <c r="D132" s="31">
        <f>+D133+D134+D135</f>
        <v>0</v>
      </c>
      <c r="E132" s="30">
        <f>+E133+E134+E135</f>
        <v>0</v>
      </c>
    </row>
    <row r="133" spans="1:5" ht="12" customHeight="1" x14ac:dyDescent="0.25">
      <c r="A133" s="22" t="s">
        <v>45</v>
      </c>
      <c r="B133" s="21" t="s">
        <v>44</v>
      </c>
      <c r="C133" s="20"/>
      <c r="D133" s="20"/>
      <c r="E133" s="19"/>
    </row>
    <row r="134" spans="1:5" ht="12" customHeight="1" x14ac:dyDescent="0.25">
      <c r="A134" s="22" t="s">
        <v>43</v>
      </c>
      <c r="B134" s="21" t="s">
        <v>42</v>
      </c>
      <c r="C134" s="20"/>
      <c r="D134" s="20"/>
      <c r="E134" s="19"/>
    </row>
    <row r="135" spans="1:5" ht="12" customHeight="1" thickBot="1" x14ac:dyDescent="0.3">
      <c r="A135" s="18" t="s">
        <v>41</v>
      </c>
      <c r="B135" s="17" t="s">
        <v>40</v>
      </c>
      <c r="C135" s="20"/>
      <c r="D135" s="20"/>
      <c r="E135" s="19"/>
    </row>
    <row r="136" spans="1:5" ht="12" customHeight="1" thickBot="1" x14ac:dyDescent="0.3">
      <c r="A136" s="10" t="s">
        <v>39</v>
      </c>
      <c r="B136" s="9" t="s">
        <v>38</v>
      </c>
      <c r="C136" s="31">
        <f>+C137+C138+C139+C140</f>
        <v>0</v>
      </c>
      <c r="D136" s="31">
        <f>+D137+D138+D139+D140</f>
        <v>0</v>
      </c>
      <c r="E136" s="30">
        <f>+E137+E138+E139+E140</f>
        <v>0</v>
      </c>
    </row>
    <row r="137" spans="1:5" ht="12" customHeight="1" x14ac:dyDescent="0.25">
      <c r="A137" s="22" t="s">
        <v>37</v>
      </c>
      <c r="B137" s="21" t="s">
        <v>36</v>
      </c>
      <c r="C137" s="20"/>
      <c r="D137" s="20"/>
      <c r="E137" s="19"/>
    </row>
    <row r="138" spans="1:5" ht="12" customHeight="1" x14ac:dyDescent="0.25">
      <c r="A138" s="22" t="s">
        <v>35</v>
      </c>
      <c r="B138" s="21" t="s">
        <v>34</v>
      </c>
      <c r="C138" s="20"/>
      <c r="D138" s="20"/>
      <c r="E138" s="19"/>
    </row>
    <row r="139" spans="1:5" ht="12" customHeight="1" x14ac:dyDescent="0.25">
      <c r="A139" s="22" t="s">
        <v>33</v>
      </c>
      <c r="B139" s="21" t="s">
        <v>32</v>
      </c>
      <c r="C139" s="20"/>
      <c r="D139" s="20"/>
      <c r="E139" s="19"/>
    </row>
    <row r="140" spans="1:5" ht="12" customHeight="1" thickBot="1" x14ac:dyDescent="0.3">
      <c r="A140" s="18" t="s">
        <v>31</v>
      </c>
      <c r="B140" s="17" t="s">
        <v>30</v>
      </c>
      <c r="C140" s="20"/>
      <c r="D140" s="20"/>
      <c r="E140" s="19"/>
    </row>
    <row r="141" spans="1:5" ht="12" customHeight="1" thickBot="1" x14ac:dyDescent="0.3">
      <c r="A141" s="10" t="s">
        <v>29</v>
      </c>
      <c r="B141" s="9" t="s">
        <v>28</v>
      </c>
      <c r="C141" s="29">
        <f>+C142+C143+C144+C145</f>
        <v>890046</v>
      </c>
      <c r="D141" s="29">
        <f>+D142+D143+D144+D145</f>
        <v>1236537</v>
      </c>
      <c r="E141" s="28">
        <f>+E142+E143+E144+E145</f>
        <v>1236537</v>
      </c>
    </row>
    <row r="142" spans="1:5" ht="12" customHeight="1" x14ac:dyDescent="0.25">
      <c r="A142" s="22" t="s">
        <v>27</v>
      </c>
      <c r="B142" s="21" t="s">
        <v>26</v>
      </c>
      <c r="C142" s="20"/>
      <c r="D142" s="20"/>
      <c r="E142" s="19"/>
    </row>
    <row r="143" spans="1:5" ht="12" customHeight="1" x14ac:dyDescent="0.25">
      <c r="A143" s="22" t="s">
        <v>25</v>
      </c>
      <c r="B143" s="21" t="s">
        <v>24</v>
      </c>
      <c r="C143" s="20">
        <v>890046</v>
      </c>
      <c r="D143" s="20">
        <v>1236537</v>
      </c>
      <c r="E143" s="19">
        <v>1236537</v>
      </c>
    </row>
    <row r="144" spans="1:5" ht="12" customHeight="1" x14ac:dyDescent="0.25">
      <c r="A144" s="22" t="s">
        <v>23</v>
      </c>
      <c r="B144" s="21" t="s">
        <v>22</v>
      </c>
      <c r="C144" s="20"/>
      <c r="D144" s="20"/>
      <c r="E144" s="19"/>
    </row>
    <row r="145" spans="1:9" ht="12" customHeight="1" thickBot="1" x14ac:dyDescent="0.3">
      <c r="A145" s="18" t="s">
        <v>21</v>
      </c>
      <c r="B145" s="17" t="s">
        <v>20</v>
      </c>
      <c r="C145" s="20"/>
      <c r="D145" s="20"/>
      <c r="E145" s="19"/>
    </row>
    <row r="146" spans="1:9" ht="15.2" customHeight="1" thickBot="1" x14ac:dyDescent="0.3">
      <c r="A146" s="10" t="s">
        <v>19</v>
      </c>
      <c r="B146" s="9" t="s">
        <v>18</v>
      </c>
      <c r="C146" s="27">
        <f>+C147+C148+C149+C150</f>
        <v>0</v>
      </c>
      <c r="D146" s="27">
        <f>+D147+D148+D149+D150</f>
        <v>0</v>
      </c>
      <c r="E146" s="26">
        <f>+E147+E148+E149+E150</f>
        <v>0</v>
      </c>
      <c r="F146" s="25"/>
      <c r="G146" s="24"/>
      <c r="H146" s="24"/>
      <c r="I146" s="24"/>
    </row>
    <row r="147" spans="1:9" s="23" customFormat="1" ht="12.95" customHeight="1" x14ac:dyDescent="0.2">
      <c r="A147" s="22" t="s">
        <v>17</v>
      </c>
      <c r="B147" s="21" t="s">
        <v>16</v>
      </c>
      <c r="C147" s="20"/>
      <c r="D147" s="20"/>
      <c r="E147" s="19"/>
    </row>
    <row r="148" spans="1:9" ht="13.5" customHeight="1" x14ac:dyDescent="0.25">
      <c r="A148" s="22" t="s">
        <v>15</v>
      </c>
      <c r="B148" s="21" t="s">
        <v>14</v>
      </c>
      <c r="C148" s="20"/>
      <c r="D148" s="20"/>
      <c r="E148" s="19"/>
    </row>
    <row r="149" spans="1:9" ht="13.5" customHeight="1" x14ac:dyDescent="0.25">
      <c r="A149" s="22" t="s">
        <v>13</v>
      </c>
      <c r="B149" s="21" t="s">
        <v>12</v>
      </c>
      <c r="C149" s="20"/>
      <c r="D149" s="20"/>
      <c r="E149" s="19"/>
    </row>
    <row r="150" spans="1:9" ht="13.5" customHeight="1" x14ac:dyDescent="0.25">
      <c r="A150" s="22" t="s">
        <v>11</v>
      </c>
      <c r="B150" s="21" t="s">
        <v>10</v>
      </c>
      <c r="C150" s="20"/>
      <c r="D150" s="20"/>
      <c r="E150" s="19"/>
    </row>
    <row r="151" spans="1:9" ht="13.5" customHeight="1" thickBot="1" x14ac:dyDescent="0.3">
      <c r="A151" s="18" t="s">
        <v>9</v>
      </c>
      <c r="B151" s="17" t="s">
        <v>8</v>
      </c>
      <c r="C151" s="16"/>
      <c r="D151" s="16"/>
      <c r="E151" s="15"/>
    </row>
    <row r="152" spans="1:9" ht="13.5" customHeight="1" thickBot="1" x14ac:dyDescent="0.3">
      <c r="A152" s="14" t="s">
        <v>7</v>
      </c>
      <c r="B152" s="13" t="s">
        <v>6</v>
      </c>
      <c r="C152" s="12">
        <v>27746053</v>
      </c>
      <c r="D152" s="12">
        <v>31421381</v>
      </c>
      <c r="E152" s="11">
        <v>31399586</v>
      </c>
    </row>
    <row r="153" spans="1:9" ht="13.5" customHeight="1" thickBot="1" x14ac:dyDescent="0.3">
      <c r="A153" s="14" t="s">
        <v>5</v>
      </c>
      <c r="B153" s="13" t="s">
        <v>4</v>
      </c>
      <c r="C153" s="12"/>
      <c r="D153" s="12"/>
      <c r="E153" s="11"/>
    </row>
    <row r="154" spans="1:9" ht="12.75" customHeight="1" thickBot="1" x14ac:dyDescent="0.3">
      <c r="A154" s="10" t="s">
        <v>3</v>
      </c>
      <c r="B154" s="9" t="s">
        <v>2</v>
      </c>
      <c r="C154" s="6">
        <f>+C132+C136+C141+C146+C152+C153</f>
        <v>28636099</v>
      </c>
      <c r="D154" s="6">
        <f>+D132+D136+D141+D146+D152+D153</f>
        <v>32657918</v>
      </c>
      <c r="E154" s="5">
        <f>+E132+E136+E141+E146+E152+E153</f>
        <v>32636123</v>
      </c>
    </row>
    <row r="155" spans="1:9" ht="13.5" customHeight="1" thickBot="1" x14ac:dyDescent="0.3">
      <c r="A155" s="8" t="s">
        <v>1</v>
      </c>
      <c r="B155" s="7" t="s">
        <v>0</v>
      </c>
      <c r="C155" s="6">
        <f>+C131+C154</f>
        <v>101912090</v>
      </c>
      <c r="D155" s="6">
        <f>+D131+D154</f>
        <v>151678064</v>
      </c>
      <c r="E155" s="5">
        <f>+E131+E154</f>
        <v>107712064</v>
      </c>
    </row>
    <row r="156" spans="1:9" ht="13.5" customHeight="1" x14ac:dyDescent="0.25">
      <c r="C156" s="4"/>
      <c r="D156" s="4">
        <f>D90-D155</f>
        <v>0</v>
      </c>
    </row>
    <row r="157" spans="1:9" ht="13.5" customHeight="1" x14ac:dyDescent="0.25"/>
    <row r="158" spans="1:9" ht="7.5" customHeight="1" x14ac:dyDescent="0.25"/>
    <row r="160" spans="1:9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</sheetData>
  <mergeCells count="13">
    <mergeCell ref="A91:E91"/>
    <mergeCell ref="A93:A94"/>
    <mergeCell ref="B93:B94"/>
    <mergeCell ref="C93:C94"/>
    <mergeCell ref="D93:E93"/>
    <mergeCell ref="A1:E1"/>
    <mergeCell ref="A2:E2"/>
    <mergeCell ref="A3:E3"/>
    <mergeCell ref="A4:E4"/>
    <mergeCell ref="A6:A7"/>
    <mergeCell ref="B6:B7"/>
    <mergeCell ref="C6:C7"/>
    <mergeCell ref="D6:E6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67" fitToHeight="2" orientation="portrait" r:id="rId1"/>
  <headerFooter alignWithMargins="0"/>
  <rowBreaks count="1" manualBreakCount="1">
    <brk id="9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Z_1.tájékoztató_t.</vt:lpstr>
      <vt:lpstr>Z_1.tájékoztató_t.!Nyomtatási_terület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2021-05-26T13:00:44Z</dcterms:created>
  <dcterms:modified xsi:type="dcterms:W3CDTF">2021-05-26T13:00:58Z</dcterms:modified>
</cp:coreProperties>
</file>