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6.1.sz.mell" sheetId="1" r:id="rId1"/>
  </sheets>
  <externalReferences>
    <externalReference r:id="rId2"/>
    <externalReference r:id="rId3"/>
    <externalReference r:id="rId4"/>
  </externalReferences>
  <definedNames>
    <definedName name="_xlnm.Print_Titles" localSheetId="0">'Z_6.1.sz.mell'!$1:$6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E4" i="1"/>
  <c r="E5" i="1"/>
  <c r="C8" i="1"/>
  <c r="D8" i="1"/>
  <c r="E8" i="1"/>
  <c r="C15" i="1"/>
  <c r="C65" i="1" s="1"/>
  <c r="C90" i="1" s="1"/>
  <c r="D15" i="1"/>
  <c r="E15" i="1"/>
  <c r="C22" i="1"/>
  <c r="D22" i="1"/>
  <c r="D65" i="1" s="1"/>
  <c r="D90" i="1" s="1"/>
  <c r="E22" i="1"/>
  <c r="C29" i="1"/>
  <c r="D29" i="1"/>
  <c r="E29" i="1"/>
  <c r="E65" i="1" s="1"/>
  <c r="E90" i="1" s="1"/>
  <c r="B30" i="1"/>
  <c r="B31" i="1"/>
  <c r="B32" i="1"/>
  <c r="B33" i="1"/>
  <c r="B34" i="1"/>
  <c r="B35" i="1"/>
  <c r="B36" i="1"/>
  <c r="C37" i="1"/>
  <c r="D37" i="1"/>
  <c r="E37" i="1"/>
  <c r="C49" i="1"/>
  <c r="D49" i="1"/>
  <c r="E49" i="1"/>
  <c r="C55" i="1"/>
  <c r="D55" i="1"/>
  <c r="E55" i="1"/>
  <c r="C60" i="1"/>
  <c r="D60" i="1"/>
  <c r="E60" i="1"/>
  <c r="C66" i="1"/>
  <c r="D66" i="1"/>
  <c r="D89" i="1" s="1"/>
  <c r="E66" i="1"/>
  <c r="C70" i="1"/>
  <c r="D70" i="1"/>
  <c r="E70" i="1"/>
  <c r="C75" i="1"/>
  <c r="D75" i="1"/>
  <c r="E75" i="1"/>
  <c r="C78" i="1"/>
  <c r="C89" i="1" s="1"/>
  <c r="D78" i="1"/>
  <c r="E78" i="1"/>
  <c r="C82" i="1"/>
  <c r="D82" i="1"/>
  <c r="E82" i="1"/>
  <c r="E89" i="1"/>
  <c r="C93" i="1"/>
  <c r="C128" i="1" s="1"/>
  <c r="C155" i="1" s="1"/>
  <c r="D93" i="1"/>
  <c r="D128" i="1" s="1"/>
  <c r="E93" i="1"/>
  <c r="C114" i="1"/>
  <c r="D114" i="1"/>
  <c r="E114" i="1"/>
  <c r="E128" i="1"/>
  <c r="C129" i="1"/>
  <c r="D129" i="1"/>
  <c r="E129" i="1"/>
  <c r="C133" i="1"/>
  <c r="C154" i="1" s="1"/>
  <c r="D133" i="1"/>
  <c r="E133" i="1"/>
  <c r="E154" i="1" s="1"/>
  <c r="C140" i="1"/>
  <c r="D140" i="1"/>
  <c r="D154" i="1" s="1"/>
  <c r="E140" i="1"/>
  <c r="C146" i="1"/>
  <c r="D146" i="1"/>
  <c r="E146" i="1"/>
  <c r="C156" i="1" l="1"/>
  <c r="E155" i="1"/>
  <c r="D155" i="1"/>
  <c r="D156" i="1" s="1"/>
</calcChain>
</file>

<file path=xl/sharedStrings.xml><?xml version="1.0" encoding="utf-8"?>
<sst xmlns="http://schemas.openxmlformats.org/spreadsheetml/2006/main" count="303" uniqueCount="264">
  <si>
    <t>Közfoglalkoztatottak tényleges állományi létszáma (fő)</t>
  </si>
  <si>
    <t>Tényleges állományi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</si>
  <si>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</si>
  <si>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</si>
  <si>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</si>
  <si>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</si>
  <si>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</si>
  <si>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</si>
  <si>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</si>
  <si>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</si>
  <si>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</si>
  <si>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</si>
  <si>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</si>
  <si>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</si>
  <si>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</si>
  <si>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</si>
  <si>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</si>
  <si>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</si>
  <si>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</si>
  <si>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</si>
  <si>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</si>
  <si>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</si>
  <si>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</si>
  <si>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</si>
  <si>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</si>
  <si>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</si>
  <si>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</si>
  <si>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</si>
  <si>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</si>
  <si>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</si>
  <si>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</si>
  <si>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</si>
  <si>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</si>
  <si>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</si>
  <si>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</si>
  <si>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</si>
  <si>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</si>
  <si>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</si>
  <si>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</si>
  <si>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</si>
  <si>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</si>
  <si>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</si>
  <si>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</si>
  <si>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</si>
  <si>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</si>
  <si>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</si>
  <si>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</si>
  <si>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</si>
  <si>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</si>
  <si>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</si>
  <si>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</si>
  <si>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</si>
  <si>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</si>
  <si>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</si>
  <si>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</si>
  <si>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</si>
  <si>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</si>
  <si>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</si>
  <si>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</si>
  <si>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</si>
  <si>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</si>
  <si>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</si>
  <si>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</si>
  <si>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</si>
  <si>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</si>
  <si>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</si>
  <si>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</si>
  <si>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</si>
  <si>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</si>
  <si>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</si>
  <si>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</si>
  <si>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</si>
  <si>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</si>
  <si>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</si>
  <si>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</si>
  <si>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</si>
  <si>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</si>
  <si>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</si>
  <si>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</si>
  <si>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</si>
  <si>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</si>
  <si>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</si>
  <si>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</si>
  <si>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</si>
  <si>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</si>
  <si>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</si>
  <si>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</si>
  <si>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</si>
  <si>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</si>
  <si>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</si>
  <si>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</si>
  <si>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</si>
  <si>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</si>
  <si>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</si>
  <si>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</si>
  <si>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</si>
  <si>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</si>
  <si>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</si>
  <si>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</si>
  <si>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</si>
  <si>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</si>
  <si>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</si>
  <si>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</si>
  <si>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</si>
  <si>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</si>
  <si>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</si>
  <si>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</si>
  <si>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</si>
  <si>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</si>
  <si>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</si>
  <si>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</si>
  <si>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</si>
  <si>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</si>
  <si>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</si>
  <si>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</si>
  <si>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</si>
  <si>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</si>
  <si>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</si>
  <si>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</si>
  <si>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</si>
  <si>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</si>
  <si>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</si>
  <si>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</si>
  <si>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</si>
  <si>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</si>
  <si>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</si>
  <si>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</si>
  <si>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</si>
  <si>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</si>
  <si>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</si>
  <si>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</si>
  <si>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</si>
  <si>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</si>
  <si>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</si>
  <si>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</si>
  <si>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</si>
  <si>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</si>
  <si>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</si>
  <si>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</si>
  <si>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</si>
  <si>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</si>
  <si>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</si>
  <si>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</si>
  <si>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</si>
  <si>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</si>
  <si>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</si>
  <si>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</si>
  <si>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</si>
  <si>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</si>
  <si>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</si>
  <si>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</si>
  <si>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</si>
  <si>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</si>
  <si>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</si>
  <si>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</si>
  <si>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</si>
  <si>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</si>
  <si>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</si>
  <si>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</si>
  <si>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</si>
  <si>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</si>
  <si>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</si>
  <si>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</si>
  <si>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</si>
  <si>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</si>
  <si>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</si>
  <si>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</si>
  <si>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</si>
  <si>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</si>
  <si>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</si>
  <si>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</si>
  <si>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</si>
  <si>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</si>
  <si>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</si>
  <si>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</si>
  <si>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</si>
  <si>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</si>
  <si>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</si>
  <si>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</si>
  <si>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</si>
  <si>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</si>
  <si>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</si>
  <si>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</si>
  <si>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</si>
  <si>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</si>
  <si>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</si>
  <si>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</si>
  <si>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</si>
  <si>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</si>
  <si>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</si>
  <si>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</si>
  <si>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</si>
  <si>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</si>
  <si>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</si>
  <si>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</si>
  <si>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</si>
  <si>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</si>
  <si>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</si>
  <si>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</si>
  <si>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</si>
  <si>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</si>
  <si>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</si>
  <si>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</si>
  <si>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</si>
  <si>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</si>
  <si>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</si>
  <si>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</si>
  <si>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</si>
  <si>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</si>
  <si>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</si>
  <si>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</si>
  <si>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</si>
  <si>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</si>
  <si>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</si>
  <si>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</si>
  <si>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</si>
  <si>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4.7.</t>
  </si>
  <si>
    <t>4.6.</t>
  </si>
  <si>
    <t>4.5.</t>
  </si>
  <si>
    <t>4.4.</t>
  </si>
  <si>
    <t>Közhatalmi bevételek (4.1.+…+4.7.)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</si>
  <si>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</si>
  <si>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</si>
  <si>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</si>
  <si>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</si>
  <si>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</si>
  <si>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</si>
  <si>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</si>
  <si>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</si>
  <si>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</si>
  <si>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</si>
  <si>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</si>
  <si>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</si>
  <si>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</si>
  <si>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</si>
  <si>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</si>
  <si>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</si>
  <si>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</si>
  <si>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</si>
  <si>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</si>
  <si>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</si>
  <si>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</si>
  <si>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</si>
  <si>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</si>
  <si>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</si>
  <si>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</si>
  <si>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</si>
  <si>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</si>
  <si>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</si>
  <si>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</si>
  <si>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</si>
  <si>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E</t>
  </si>
  <si>
    <t>D</t>
  </si>
  <si>
    <t>C</t>
  </si>
  <si>
    <t>B</t>
  </si>
  <si>
    <t>A</t>
  </si>
  <si>
    <t>Módosított előirányzat</t>
  </si>
  <si>
    <t>Eredeti előirányzat</t>
  </si>
  <si>
    <t>Kiemelt előirányzat, előirányzat megnevezése</t>
  </si>
  <si>
    <t>Száma</t>
  </si>
  <si>
    <t>01</t>
  </si>
  <si>
    <t>Összes bevétel, kiadás</t>
  </si>
  <si>
    <t>Feladat megnevezése</t>
  </si>
  <si>
    <t>Megnevezés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</si>
</sst>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8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3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right" vertical="center" wrapText="1" indent="1"/>
    </xf>
    <xf numFmtId="164" fontId="4" fillId="0" borderId="1" xfId="0" quotePrefix="1" applyNumberFormat="1" applyFont="1" applyBorder="1" applyAlignment="1" applyProtection="1">
      <alignment horizontal="right" vertical="center" wrapText="1" indent="1"/>
    </xf>
    <xf numFmtId="164" fontId="4" fillId="0" borderId="3" xfId="0" quotePrefix="1" applyNumberFormat="1" applyFont="1" applyBorder="1" applyAlignment="1" applyProtection="1">
      <alignment horizontal="right" vertical="center" wrapText="1" indent="1"/>
    </xf>
    <xf numFmtId="164" fontId="4" fillId="0" borderId="2" xfId="0" quotePrefix="1" applyNumberFormat="1" applyFont="1" applyBorder="1" applyAlignment="1" applyProtection="1">
      <alignment horizontal="right" vertical="center" wrapText="1" indent="1"/>
    </xf>
    <xf numFmtId="0" fontId="4" fillId="0" borderId="5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8" fillId="0" borderId="4" xfId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center" wrapText="1" indent="1"/>
    </xf>
    <xf numFmtId="164" fontId="5" fillId="0" borderId="3" xfId="0" applyNumberFormat="1" applyFont="1" applyBorder="1" applyAlignment="1" applyProtection="1">
      <alignment horizontal="right" vertical="center" wrapText="1" indent="1"/>
    </xf>
    <xf numFmtId="164" fontId="5" fillId="0" borderId="2" xfId="0" applyNumberFormat="1" applyFont="1" applyBorder="1" applyAlignment="1" applyProtection="1">
      <alignment horizontal="right" vertical="center" wrapText="1" indent="1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1" applyFont="1" applyFill="1" applyBorder="1" applyAlignment="1" applyProtection="1">
      <alignment horizontal="left" vertical="center" wrapText="1" indent="1"/>
    </xf>
    <xf numFmtId="49" fontId="9" fillId="0" borderId="1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49" fontId="9" fillId="0" borderId="16" xfId="1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</xf>
    <xf numFmtId="164" fontId="8" fillId="0" borderId="2" xfId="1" applyNumberFormat="1" applyFont="1" applyFill="1" applyBorder="1" applyAlignment="1" applyProtection="1">
      <alignment horizontal="righ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0" fontId="11" fillId="0" borderId="14" xfId="0" applyFont="1" applyBorder="1" applyAlignment="1" applyProtection="1">
      <alignment horizontal="left" vertical="center" wrapText="1" indent="1"/>
    </xf>
    <xf numFmtId="0" fontId="11" fillId="0" borderId="9" xfId="0" applyFont="1" applyBorder="1" applyAlignment="1" applyProtection="1">
      <alignment horizontal="lef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4" xfId="1" applyFont="1" applyFill="1" applyBorder="1" applyAlignment="1" applyProtection="1">
      <alignment horizontal="left" vertical="center" wrapText="1" indent="1"/>
    </xf>
    <xf numFmtId="0" fontId="8" fillId="0" borderId="2" xfId="1" applyFont="1" applyFill="1" applyBorder="1" applyAlignment="1" applyProtection="1">
      <alignment vertical="center" wrapTex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1" xfId="1" applyFont="1" applyFill="1" applyBorder="1" applyAlignment="1" applyProtection="1">
      <alignment horizontal="left" vertical="center" wrapText="1" indent="6"/>
    </xf>
    <xf numFmtId="49" fontId="9" fillId="0" borderId="22" xfId="1" applyNumberFormat="1" applyFont="1" applyFill="1" applyBorder="1" applyAlignment="1" applyProtection="1">
      <alignment horizontal="center" vertical="center" wrapText="1"/>
    </xf>
    <xf numFmtId="49" fontId="9" fillId="0" borderId="23" xfId="1" applyNumberFormat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left" vertical="center" wrapText="1" indent="1"/>
    </xf>
    <xf numFmtId="49" fontId="9" fillId="0" borderId="24" xfId="1" applyNumberFormat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left" vertical="center" wrapText="1" indent="6"/>
    </xf>
    <xf numFmtId="0" fontId="9" fillId="0" borderId="14" xfId="1" applyFont="1" applyFill="1" applyBorder="1" applyAlignment="1" applyProtection="1">
      <alignment horizontal="left" indent="6"/>
    </xf>
    <xf numFmtId="0" fontId="9" fillId="0" borderId="0" xfId="1" applyFont="1" applyFill="1" applyBorder="1" applyAlignment="1" applyProtection="1">
      <alignment horizontal="left" vertical="center" wrapText="1" indent="1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6" xfId="1" applyFont="1" applyFill="1" applyBorder="1" applyAlignment="1" applyProtection="1">
      <alignment horizontal="left" vertical="center" wrapText="1" indent="1"/>
    </xf>
    <xf numFmtId="49" fontId="9" fillId="0" borderId="27" xfId="1" applyNumberFormat="1" applyFont="1" applyFill="1" applyBorder="1" applyAlignment="1" applyProtection="1">
      <alignment horizontal="center"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 indent="1"/>
    </xf>
    <xf numFmtId="164" fontId="8" fillId="0" borderId="29" xfId="1" applyNumberFormat="1" applyFont="1" applyFill="1" applyBorder="1" applyAlignment="1" applyProtection="1">
      <alignment horizontal="right" vertical="center" wrapText="1" indent="1"/>
    </xf>
    <xf numFmtId="0" fontId="8" fillId="0" borderId="29" xfId="1" applyFont="1" applyFill="1" applyBorder="1" applyAlignment="1" applyProtection="1">
      <alignment vertical="center" wrapText="1"/>
    </xf>
    <xf numFmtId="0" fontId="8" fillId="0" borderId="30" xfId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31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5" fillId="0" borderId="5" xfId="0" applyFont="1" applyBorder="1" applyAlignment="1" applyProtection="1">
      <alignment wrapText="1"/>
    </xf>
    <xf numFmtId="0" fontId="5" fillId="0" borderId="6" xfId="0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wrapText="1"/>
    </xf>
    <xf numFmtId="0" fontId="5" fillId="0" borderId="4" xfId="0" applyFont="1" applyBorder="1" applyAlignment="1" applyProtection="1">
      <alignment horizontal="center" wrapText="1"/>
    </xf>
    <xf numFmtId="164" fontId="8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0" applyFont="1" applyBorder="1" applyAlignment="1" applyProtection="1">
      <alignment horizontal="left" vertical="center" wrapText="1" indent="1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horizontal="left" wrapText="1" indent="1"/>
    </xf>
    <xf numFmtId="0" fontId="11" fillId="0" borderId="23" xfId="0" applyFont="1" applyBorder="1" applyAlignment="1" applyProtection="1">
      <alignment horizontal="center" wrapText="1"/>
    </xf>
    <xf numFmtId="0" fontId="11" fillId="0" borderId="14" xfId="0" applyFont="1" applyBorder="1" applyAlignment="1" applyProtection="1">
      <alignment horizontal="left" wrapText="1" indent="1"/>
    </xf>
    <xf numFmtId="0" fontId="11" fillId="0" borderId="24" xfId="0" applyFont="1" applyBorder="1" applyAlignment="1" applyProtection="1">
      <alignment horizontal="center" wrapText="1"/>
    </xf>
    <xf numFmtId="0" fontId="11" fillId="0" borderId="15" xfId="0" applyFont="1" applyBorder="1" applyAlignment="1" applyProtection="1">
      <alignment horizontal="left" wrapText="1" indent="1"/>
    </xf>
    <xf numFmtId="0" fontId="11" fillId="0" borderId="16" xfId="0" applyFont="1" applyBorder="1" applyAlignment="1" applyProtection="1">
      <alignment horizontal="center" wrapText="1"/>
    </xf>
    <xf numFmtId="0" fontId="11" fillId="0" borderId="10" xfId="0" applyFont="1" applyBorder="1" applyAlignment="1">
      <alignment horizontal="left" vertical="center" wrapText="1" indent="1"/>
    </xf>
    <xf numFmtId="0" fontId="11" fillId="0" borderId="15" xfId="0" applyFont="1" applyBorder="1" applyAlignment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0" applyFont="1" applyBorder="1" applyAlignment="1" applyProtection="1">
      <alignment wrapTex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1" applyFont="1" applyFill="1" applyBorder="1" applyAlignment="1" applyProtection="1">
      <alignment horizontal="left" vertical="center" wrapText="1" indent="1"/>
    </xf>
    <xf numFmtId="164" fontId="12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17" fillId="0" borderId="0" xfId="0" applyNumberFormat="1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 applyProtection="1">
      <alignment horizontal="right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>
      <alignment vertical="center"/>
    </xf>
    <xf numFmtId="49" fontId="14" fillId="0" borderId="34" xfId="0" applyNumberFormat="1" applyFont="1" applyFill="1" applyBorder="1" applyAlignment="1" applyProtection="1">
      <alignment horizontal="right" vertical="center" indent="1"/>
      <protection locked="0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0" fontId="14" fillId="0" borderId="34" xfId="0" applyFont="1" applyFill="1" applyBorder="1" applyAlignment="1" applyProtection="1">
      <alignment horizontal="center" vertical="center" wrapText="1"/>
      <protection locked="0"/>
    </xf>
    <xf numFmtId="0" fontId="14" fillId="0" borderId="34" xfId="0" quotePrefix="1" applyFont="1" applyFill="1" applyBorder="1" applyAlignment="1" applyProtection="1">
      <alignment horizontal="right" vertical="center" indent="1"/>
      <protection locked="0"/>
    </xf>
    <xf numFmtId="164" fontId="18" fillId="0" borderId="0" xfId="0" applyNumberFormat="1" applyFont="1" applyFill="1" applyAlignment="1">
      <alignment vertical="center" wrapText="1"/>
    </xf>
    <xf numFmtId="0" fontId="19" fillId="0" borderId="35" xfId="0" applyFont="1" applyBorder="1" applyAlignment="1" applyProtection="1">
      <protection locked="0"/>
    </xf>
    <xf numFmtId="0" fontId="20" fillId="0" borderId="35" xfId="0" applyFont="1" applyBorder="1" applyAlignment="1" applyProtection="1">
      <alignment horizontal="right" vertical="top"/>
      <protection locked="0"/>
    </xf>
    <xf numFmtId="164" fontId="18" fillId="0" borderId="0" xfId="0" applyNumberFormat="1" applyFont="1" applyFill="1" applyAlignment="1" applyProtection="1">
      <alignment horizontal="left" vertical="center" wrapTex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8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1.1.sz.mell."/>
    </sheetNames>
    <sheetDataSet>
      <sheetData sheetId="0">
        <row r="3">
          <cell r="A3" t="str">
            <v>2020. évi ZÁRSZÁMADÁSÁNAK PÉNZÜGYI MÉRLEGE</v>
          </cell>
        </row>
        <row r="33">
          <cell r="B33" t="str">
            <v>Magánszemélyek kommunális adója</v>
          </cell>
        </row>
        <row r="34">
          <cell r="B34" t="str">
            <v xml:space="preserve">Idegenforgalmi adó </v>
          </cell>
        </row>
        <row r="35">
          <cell r="B35" t="str">
            <v>Iparűzési adó</v>
          </cell>
        </row>
        <row r="36">
          <cell r="B36" t="str">
            <v>Talajterhelési díj</v>
          </cell>
        </row>
        <row r="37">
          <cell r="B37" t="str">
            <v>Gépjárműadó</v>
          </cell>
        </row>
        <row r="38">
          <cell r="B38" t="str">
            <v>Pótlék</v>
          </cell>
        </row>
        <row r="39">
          <cell r="B39" t="str">
            <v>Egyéb közhatalmi bevételek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Lövőpetri Község Önkormányzata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4.sz.mell."/>
    </sheetNames>
    <sheetDataSet>
      <sheetData sheetId="0">
        <row r="4">
          <cell r="G4" t="str">
            <v xml:space="preserve"> Forintban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abSelected="1" zoomScale="120" zoomScaleNormal="120" zoomScaleSheetLayoutView="100" workbookViewId="0">
      <selection activeCell="B1" sqref="B1:E1"/>
    </sheetView>
  </sheetViews>
  <sheetFormatPr defaultRowHeight="12.75" x14ac:dyDescent="0.2"/>
  <cols>
    <col min="1" max="1" width="16.1640625" style="4" customWidth="1"/>
    <col min="2" max="2" width="63.83203125" style="3" customWidth="1"/>
    <col min="3" max="3" width="14.1640625" style="2" customWidth="1"/>
    <col min="4" max="5" width="14.1640625" style="1" customWidth="1"/>
    <col min="6" max="16384" width="9.33203125" style="1"/>
  </cols>
  <sheetData>
    <row r="1" spans="1:5" s="124" customFormat="1" ht="16.5" customHeight="1" thickBot="1" x14ac:dyDescent="0.3">
      <c r="A1" s="127"/>
      <c r="B1" s="126"/>
      <c r="C1" s="125"/>
      <c r="D1" s="125"/>
      <c r="E1" s="125"/>
    </row>
    <row r="2" spans="1:5" s="119" customFormat="1" ht="21.2" customHeight="1" thickBot="1" x14ac:dyDescent="0.25">
      <c r="A2" s="122" t="s">
        <v>263</v>
      </c>
      <c r="B2" s="121" t="str">
        <f>CONCATENATE([2]Z_ALAPADATOK!A3)</f>
        <v>Lövőpetri Község Önkormányzata</v>
      </c>
      <c r="C2" s="121"/>
      <c r="D2" s="121"/>
      <c r="E2" s="123" t="s">
        <v>260</v>
      </c>
    </row>
    <row r="3" spans="1:5" s="119" customFormat="1" ht="24.75" thickBot="1" x14ac:dyDescent="0.25">
      <c r="A3" s="122" t="s">
        <v>262</v>
      </c>
      <c r="B3" s="121" t="s">
        <v>261</v>
      </c>
      <c r="C3" s="121"/>
      <c r="D3" s="121"/>
      <c r="E3" s="120" t="s">
        <v>260</v>
      </c>
    </row>
    <row r="4" spans="1:5" s="114" customFormat="1" ht="15.95" customHeight="1" thickBot="1" x14ac:dyDescent="0.3">
      <c r="A4" s="118"/>
      <c r="B4" s="118"/>
      <c r="C4" s="117"/>
      <c r="D4" s="116"/>
      <c r="E4" s="115" t="str">
        <f>'[3]Z_4.sz.mell.'!G4</f>
        <v xml:space="preserve"> Forintban</v>
      </c>
    </row>
    <row r="5" spans="1:5" ht="24.75" thickBot="1" x14ac:dyDescent="0.25">
      <c r="A5" s="113" t="s">
        <v>259</v>
      </c>
      <c r="B5" s="112" t="s">
        <v>258</v>
      </c>
      <c r="C5" s="112" t="s">
        <v>257</v>
      </c>
      <c r="D5" s="111" t="s">
        <v>256</v>
      </c>
      <c r="E5" s="110" t="str">
        <f>+CONCATENATE("Teljesítés",CHAR(10),LEFT([2]Z_ÖSSZEFÜGGÉSEK!A6,4),". XII. 31.")</f>
        <v>Teljesítés
2020. XII. 31.</v>
      </c>
    </row>
    <row r="6" spans="1:5" s="68" customFormat="1" ht="12.95" customHeight="1" thickBot="1" x14ac:dyDescent="0.25">
      <c r="A6" s="109" t="s">
        <v>255</v>
      </c>
      <c r="B6" s="108" t="s">
        <v>254</v>
      </c>
      <c r="C6" s="108" t="s">
        <v>253</v>
      </c>
      <c r="D6" s="107" t="s">
        <v>252</v>
      </c>
      <c r="E6" s="106" t="s">
        <v>251</v>
      </c>
    </row>
    <row r="7" spans="1:5" s="68" customFormat="1" ht="15.95" customHeight="1" thickBot="1" x14ac:dyDescent="0.25">
      <c r="A7" s="71" t="s">
        <v>250</v>
      </c>
      <c r="B7" s="70"/>
      <c r="C7" s="70"/>
      <c r="D7" s="70"/>
      <c r="E7" s="69"/>
    </row>
    <row r="8" spans="1:5" s="68" customFormat="1" ht="12" customHeight="1" thickBot="1" x14ac:dyDescent="0.25">
      <c r="A8" s="16" t="s">
        <v>125</v>
      </c>
      <c r="B8" s="99" t="s">
        <v>249</v>
      </c>
      <c r="C8" s="38">
        <f>+C9+C10+C11+C12+C13+C14</f>
        <v>30913442</v>
      </c>
      <c r="D8" s="37">
        <f>+D9+D10+D11+D12+D13+D14</f>
        <v>36074732</v>
      </c>
      <c r="E8" s="36">
        <f>+E9+E10+E11+E12+E13+E14</f>
        <v>36074732</v>
      </c>
    </row>
    <row r="9" spans="1:5" s="76" customFormat="1" ht="12" customHeight="1" x14ac:dyDescent="0.2">
      <c r="A9" s="31" t="s">
        <v>123</v>
      </c>
      <c r="B9" s="90" t="s">
        <v>248</v>
      </c>
      <c r="C9" s="46">
        <v>16530337</v>
      </c>
      <c r="D9" s="45">
        <v>16894337</v>
      </c>
      <c r="E9" s="44">
        <v>16894337</v>
      </c>
    </row>
    <row r="10" spans="1:5" s="72" customFormat="1" ht="12" customHeight="1" x14ac:dyDescent="0.2">
      <c r="A10" s="56" t="s">
        <v>121</v>
      </c>
      <c r="B10" s="88" t="s">
        <v>247</v>
      </c>
      <c r="C10" s="29"/>
      <c r="D10" s="28"/>
      <c r="E10" s="27"/>
    </row>
    <row r="11" spans="1:5" s="72" customFormat="1" ht="12" customHeight="1" x14ac:dyDescent="0.2">
      <c r="A11" s="56" t="s">
        <v>119</v>
      </c>
      <c r="B11" s="88" t="s">
        <v>246</v>
      </c>
      <c r="C11" s="29">
        <v>12583105</v>
      </c>
      <c r="D11" s="28">
        <v>15075183</v>
      </c>
      <c r="E11" s="27">
        <v>15075183</v>
      </c>
    </row>
    <row r="12" spans="1:5" s="72" customFormat="1" ht="12" customHeight="1" x14ac:dyDescent="0.2">
      <c r="A12" s="56" t="s">
        <v>117</v>
      </c>
      <c r="B12" s="88" t="s">
        <v>245</v>
      </c>
      <c r="C12" s="29">
        <v>1800000</v>
      </c>
      <c r="D12" s="28">
        <v>2024460</v>
      </c>
      <c r="E12" s="27">
        <v>2024460</v>
      </c>
    </row>
    <row r="13" spans="1:5" s="72" customFormat="1" ht="12" customHeight="1" x14ac:dyDescent="0.2">
      <c r="A13" s="56" t="s">
        <v>244</v>
      </c>
      <c r="B13" s="88" t="s">
        <v>243</v>
      </c>
      <c r="C13" s="29"/>
      <c r="D13" s="28">
        <v>2080752</v>
      </c>
      <c r="E13" s="27">
        <v>2080752</v>
      </c>
    </row>
    <row r="14" spans="1:5" s="76" customFormat="1" ht="12" customHeight="1" thickBot="1" x14ac:dyDescent="0.25">
      <c r="A14" s="54" t="s">
        <v>113</v>
      </c>
      <c r="B14" s="86" t="s">
        <v>242</v>
      </c>
      <c r="C14" s="29"/>
      <c r="D14" s="28"/>
      <c r="E14" s="27"/>
    </row>
    <row r="15" spans="1:5" s="76" customFormat="1" ht="12" customHeight="1" thickBot="1" x14ac:dyDescent="0.25">
      <c r="A15" s="16" t="s">
        <v>85</v>
      </c>
      <c r="B15" s="83" t="s">
        <v>241</v>
      </c>
      <c r="C15" s="38">
        <f>+C16+C17+C18+C19+C20</f>
        <v>50880484</v>
      </c>
      <c r="D15" s="37">
        <f>+D16+D17+D18+D19+D20</f>
        <v>63687310</v>
      </c>
      <c r="E15" s="36">
        <f>+E16+E17+E18+E19+E20</f>
        <v>63687310</v>
      </c>
    </row>
    <row r="16" spans="1:5" s="76" customFormat="1" ht="12" customHeight="1" x14ac:dyDescent="0.2">
      <c r="A16" s="31" t="s">
        <v>83</v>
      </c>
      <c r="B16" s="90" t="s">
        <v>240</v>
      </c>
      <c r="C16" s="46"/>
      <c r="D16" s="45"/>
      <c r="E16" s="44"/>
    </row>
    <row r="17" spans="1:5" s="76" customFormat="1" ht="12" customHeight="1" x14ac:dyDescent="0.2">
      <c r="A17" s="56" t="s">
        <v>81</v>
      </c>
      <c r="B17" s="88" t="s">
        <v>239</v>
      </c>
      <c r="C17" s="29"/>
      <c r="D17" s="28"/>
      <c r="E17" s="27"/>
    </row>
    <row r="18" spans="1:5" s="76" customFormat="1" ht="12" customHeight="1" x14ac:dyDescent="0.2">
      <c r="A18" s="56" t="s">
        <v>79</v>
      </c>
      <c r="B18" s="88" t="s">
        <v>238</v>
      </c>
      <c r="C18" s="29"/>
      <c r="D18" s="28"/>
      <c r="E18" s="27"/>
    </row>
    <row r="19" spans="1:5" s="76" customFormat="1" ht="12" customHeight="1" x14ac:dyDescent="0.2">
      <c r="A19" s="56" t="s">
        <v>77</v>
      </c>
      <c r="B19" s="88" t="s">
        <v>237</v>
      </c>
      <c r="C19" s="29"/>
      <c r="D19" s="28"/>
      <c r="E19" s="27"/>
    </row>
    <row r="20" spans="1:5" s="76" customFormat="1" ht="12" customHeight="1" x14ac:dyDescent="0.2">
      <c r="A20" s="56" t="s">
        <v>75</v>
      </c>
      <c r="B20" s="88" t="s">
        <v>236</v>
      </c>
      <c r="C20" s="29">
        <v>50880484</v>
      </c>
      <c r="D20" s="28">
        <v>63687310</v>
      </c>
      <c r="E20" s="27">
        <v>63687310</v>
      </c>
    </row>
    <row r="21" spans="1:5" s="72" customFormat="1" ht="12" customHeight="1" thickBot="1" x14ac:dyDescent="0.25">
      <c r="A21" s="54" t="s">
        <v>73</v>
      </c>
      <c r="B21" s="86" t="s">
        <v>235</v>
      </c>
      <c r="C21" s="23"/>
      <c r="D21" s="22"/>
      <c r="E21" s="21"/>
    </row>
    <row r="22" spans="1:5" s="72" customFormat="1" ht="12" customHeight="1" thickBot="1" x14ac:dyDescent="0.25">
      <c r="A22" s="16" t="s">
        <v>57</v>
      </c>
      <c r="B22" s="99" t="s">
        <v>234</v>
      </c>
      <c r="C22" s="38">
        <f>+C23+C24+C25+C26+C27</f>
        <v>0</v>
      </c>
      <c r="D22" s="37">
        <f>+D23+D24+D25+D26+D27</f>
        <v>0</v>
      </c>
      <c r="E22" s="36">
        <f>+E23+E24+E25+E26+E27</f>
        <v>0</v>
      </c>
    </row>
    <row r="23" spans="1:5" s="72" customFormat="1" ht="12" customHeight="1" x14ac:dyDescent="0.2">
      <c r="A23" s="31" t="s">
        <v>233</v>
      </c>
      <c r="B23" s="90" t="s">
        <v>232</v>
      </c>
      <c r="C23" s="46"/>
      <c r="D23" s="45"/>
      <c r="E23" s="44"/>
    </row>
    <row r="24" spans="1:5" s="76" customFormat="1" ht="12" customHeight="1" x14ac:dyDescent="0.2">
      <c r="A24" s="56" t="s">
        <v>231</v>
      </c>
      <c r="B24" s="88" t="s">
        <v>230</v>
      </c>
      <c r="C24" s="29"/>
      <c r="D24" s="28"/>
      <c r="E24" s="27"/>
    </row>
    <row r="25" spans="1:5" s="72" customFormat="1" ht="12" customHeight="1" x14ac:dyDescent="0.2">
      <c r="A25" s="56" t="s">
        <v>229</v>
      </c>
      <c r="B25" s="88" t="s">
        <v>228</v>
      </c>
      <c r="C25" s="29"/>
      <c r="D25" s="28"/>
      <c r="E25" s="27"/>
    </row>
    <row r="26" spans="1:5" s="72" customFormat="1" ht="12" customHeight="1" x14ac:dyDescent="0.2">
      <c r="A26" s="56" t="s">
        <v>227</v>
      </c>
      <c r="B26" s="88" t="s">
        <v>226</v>
      </c>
      <c r="C26" s="29"/>
      <c r="D26" s="28"/>
      <c r="E26" s="27"/>
    </row>
    <row r="27" spans="1:5" s="72" customFormat="1" ht="12" customHeight="1" x14ac:dyDescent="0.2">
      <c r="A27" s="56" t="s">
        <v>225</v>
      </c>
      <c r="B27" s="88" t="s">
        <v>224</v>
      </c>
      <c r="C27" s="29"/>
      <c r="D27" s="28"/>
      <c r="E27" s="27"/>
    </row>
    <row r="28" spans="1:5" s="72" customFormat="1" ht="12" customHeight="1" thickBot="1" x14ac:dyDescent="0.25">
      <c r="A28" s="54" t="s">
        <v>223</v>
      </c>
      <c r="B28" s="86" t="s">
        <v>222</v>
      </c>
      <c r="C28" s="23"/>
      <c r="D28" s="22"/>
      <c r="E28" s="21"/>
    </row>
    <row r="29" spans="1:5" s="72" customFormat="1" ht="12" customHeight="1" thickBot="1" x14ac:dyDescent="0.25">
      <c r="A29" s="16" t="s">
        <v>221</v>
      </c>
      <c r="B29" s="99" t="s">
        <v>220</v>
      </c>
      <c r="C29" s="35">
        <f>SUM(C30:C36)</f>
        <v>4004600</v>
      </c>
      <c r="D29" s="35">
        <f>SUM(D30:D36)</f>
        <v>3848288</v>
      </c>
      <c r="E29" s="33">
        <f>SUM(E30:E36)</f>
        <v>3848288</v>
      </c>
    </row>
    <row r="30" spans="1:5" s="72" customFormat="1" ht="12" customHeight="1" x14ac:dyDescent="0.2">
      <c r="A30" s="31" t="s">
        <v>53</v>
      </c>
      <c r="B30" s="90" t="str">
        <f>'[1]Z_1.1.sz.mell.'!B33</f>
        <v>Magánszemélyek kommunális adója</v>
      </c>
      <c r="C30" s="46">
        <v>574800</v>
      </c>
      <c r="D30" s="46">
        <v>697143</v>
      </c>
      <c r="E30" s="44">
        <v>697143</v>
      </c>
    </row>
    <row r="31" spans="1:5" s="72" customFormat="1" ht="12" customHeight="1" x14ac:dyDescent="0.2">
      <c r="A31" s="56" t="s">
        <v>51</v>
      </c>
      <c r="B31" s="90" t="str">
        <f>'[1]Z_1.1.sz.mell.'!B34</f>
        <v xml:space="preserve">Idegenforgalmi adó </v>
      </c>
      <c r="C31" s="29">
        <v>0</v>
      </c>
      <c r="D31" s="29"/>
      <c r="E31" s="27"/>
    </row>
    <row r="32" spans="1:5" s="72" customFormat="1" ht="12" customHeight="1" x14ac:dyDescent="0.2">
      <c r="A32" s="56" t="s">
        <v>49</v>
      </c>
      <c r="B32" s="90" t="str">
        <f>'[1]Z_1.1.sz.mell.'!B35</f>
        <v>Iparűzési adó</v>
      </c>
      <c r="C32" s="29">
        <v>1950700</v>
      </c>
      <c r="D32" s="29">
        <v>2644742</v>
      </c>
      <c r="E32" s="27">
        <v>2644742</v>
      </c>
    </row>
    <row r="33" spans="1:5" s="72" customFormat="1" ht="12" customHeight="1" x14ac:dyDescent="0.2">
      <c r="A33" s="56" t="s">
        <v>219</v>
      </c>
      <c r="B33" s="90" t="str">
        <f>'[1]Z_1.1.sz.mell.'!B36</f>
        <v>Talajterhelési díj</v>
      </c>
      <c r="C33" s="29">
        <v>0</v>
      </c>
      <c r="D33" s="29"/>
      <c r="E33" s="27"/>
    </row>
    <row r="34" spans="1:5" s="72" customFormat="1" ht="12" customHeight="1" x14ac:dyDescent="0.2">
      <c r="A34" s="56" t="s">
        <v>218</v>
      </c>
      <c r="B34" s="90" t="str">
        <f>'[1]Z_1.1.sz.mell.'!B37</f>
        <v>Gépjárműadó</v>
      </c>
      <c r="C34" s="29">
        <v>1467100</v>
      </c>
      <c r="D34" s="29"/>
      <c r="E34" s="27"/>
    </row>
    <row r="35" spans="1:5" s="72" customFormat="1" ht="12" customHeight="1" x14ac:dyDescent="0.2">
      <c r="A35" s="56" t="s">
        <v>217</v>
      </c>
      <c r="B35" s="90" t="str">
        <f>'[1]Z_1.1.sz.mell.'!B38</f>
        <v>Pótlék</v>
      </c>
      <c r="C35" s="29">
        <v>12000</v>
      </c>
      <c r="D35" s="29"/>
      <c r="E35" s="27"/>
    </row>
    <row r="36" spans="1:5" s="72" customFormat="1" ht="12" customHeight="1" thickBot="1" x14ac:dyDescent="0.25">
      <c r="A36" s="54" t="s">
        <v>216</v>
      </c>
      <c r="B36" s="90" t="str">
        <f>'[1]Z_1.1.sz.mell.'!B39</f>
        <v>Egyéb közhatalmi bevételek</v>
      </c>
      <c r="C36" s="23">
        <v>0</v>
      </c>
      <c r="D36" s="23">
        <v>506403</v>
      </c>
      <c r="E36" s="21">
        <v>506403</v>
      </c>
    </row>
    <row r="37" spans="1:5" s="72" customFormat="1" ht="12" customHeight="1" thickBot="1" x14ac:dyDescent="0.25">
      <c r="A37" s="16" t="s">
        <v>47</v>
      </c>
      <c r="B37" s="99" t="s">
        <v>215</v>
      </c>
      <c r="C37" s="38">
        <f>SUM(C38:C48)</f>
        <v>5270000</v>
      </c>
      <c r="D37" s="37">
        <f>SUM(D38:D48)</f>
        <v>5356318</v>
      </c>
      <c r="E37" s="36">
        <f>SUM(E38:E48)</f>
        <v>4504156</v>
      </c>
    </row>
    <row r="38" spans="1:5" s="72" customFormat="1" ht="12" customHeight="1" x14ac:dyDescent="0.2">
      <c r="A38" s="31" t="s">
        <v>45</v>
      </c>
      <c r="B38" s="90" t="s">
        <v>214</v>
      </c>
      <c r="C38" s="46">
        <v>800000</v>
      </c>
      <c r="D38" s="45">
        <v>521872</v>
      </c>
      <c r="E38" s="44">
        <v>521872</v>
      </c>
    </row>
    <row r="39" spans="1:5" s="72" customFormat="1" ht="12" customHeight="1" x14ac:dyDescent="0.2">
      <c r="A39" s="56" t="s">
        <v>43</v>
      </c>
      <c r="B39" s="88" t="s">
        <v>213</v>
      </c>
      <c r="C39" s="29">
        <v>500000</v>
      </c>
      <c r="D39" s="28">
        <v>130508</v>
      </c>
      <c r="E39" s="27">
        <v>130508</v>
      </c>
    </row>
    <row r="40" spans="1:5" s="72" customFormat="1" ht="12" customHeight="1" x14ac:dyDescent="0.2">
      <c r="A40" s="56" t="s">
        <v>41</v>
      </c>
      <c r="B40" s="88" t="s">
        <v>212</v>
      </c>
      <c r="C40" s="29">
        <v>0</v>
      </c>
      <c r="D40" s="28"/>
      <c r="E40" s="27"/>
    </row>
    <row r="41" spans="1:5" s="72" customFormat="1" ht="12" customHeight="1" x14ac:dyDescent="0.2">
      <c r="A41" s="56" t="s">
        <v>39</v>
      </c>
      <c r="B41" s="88" t="s">
        <v>211</v>
      </c>
      <c r="C41" s="29">
        <v>0</v>
      </c>
      <c r="D41" s="28"/>
      <c r="E41" s="27"/>
    </row>
    <row r="42" spans="1:5" s="72" customFormat="1" ht="12" customHeight="1" x14ac:dyDescent="0.2">
      <c r="A42" s="56" t="s">
        <v>37</v>
      </c>
      <c r="B42" s="88" t="s">
        <v>210</v>
      </c>
      <c r="C42" s="29">
        <v>2900000</v>
      </c>
      <c r="D42" s="28">
        <v>732812</v>
      </c>
      <c r="E42" s="27">
        <v>732812</v>
      </c>
    </row>
    <row r="43" spans="1:5" s="72" customFormat="1" ht="12" customHeight="1" x14ac:dyDescent="0.2">
      <c r="A43" s="56" t="s">
        <v>35</v>
      </c>
      <c r="B43" s="88" t="s">
        <v>209</v>
      </c>
      <c r="C43" s="29">
        <v>1050000</v>
      </c>
      <c r="D43" s="28">
        <v>1050000</v>
      </c>
      <c r="E43" s="27">
        <v>197838</v>
      </c>
    </row>
    <row r="44" spans="1:5" s="72" customFormat="1" ht="12" customHeight="1" x14ac:dyDescent="0.2">
      <c r="A44" s="56" t="s">
        <v>208</v>
      </c>
      <c r="B44" s="88" t="s">
        <v>207</v>
      </c>
      <c r="C44" s="29">
        <v>0</v>
      </c>
      <c r="D44" s="28"/>
      <c r="E44" s="27"/>
    </row>
    <row r="45" spans="1:5" s="72" customFormat="1" ht="12" customHeight="1" x14ac:dyDescent="0.2">
      <c r="A45" s="56" t="s">
        <v>206</v>
      </c>
      <c r="B45" s="88" t="s">
        <v>205</v>
      </c>
      <c r="C45" s="29">
        <v>0</v>
      </c>
      <c r="D45" s="28">
        <v>23</v>
      </c>
      <c r="E45" s="27">
        <v>23</v>
      </c>
    </row>
    <row r="46" spans="1:5" s="72" customFormat="1" ht="12" customHeight="1" x14ac:dyDescent="0.2">
      <c r="A46" s="56" t="s">
        <v>204</v>
      </c>
      <c r="B46" s="88" t="s">
        <v>203</v>
      </c>
      <c r="C46" s="85">
        <v>0</v>
      </c>
      <c r="D46" s="98"/>
      <c r="E46" s="84"/>
    </row>
    <row r="47" spans="1:5" s="72" customFormat="1" ht="12" customHeight="1" x14ac:dyDescent="0.2">
      <c r="A47" s="54" t="s">
        <v>202</v>
      </c>
      <c r="B47" s="86" t="s">
        <v>201</v>
      </c>
      <c r="C47" s="102">
        <v>0</v>
      </c>
      <c r="D47" s="101">
        <v>59000</v>
      </c>
      <c r="E47" s="100">
        <v>59000</v>
      </c>
    </row>
    <row r="48" spans="1:5" s="72" customFormat="1" ht="12" customHeight="1" thickBot="1" x14ac:dyDescent="0.25">
      <c r="A48" s="54" t="s">
        <v>200</v>
      </c>
      <c r="B48" s="86" t="s">
        <v>199</v>
      </c>
      <c r="C48" s="102">
        <v>20000</v>
      </c>
      <c r="D48" s="101">
        <v>2862103</v>
      </c>
      <c r="E48" s="100">
        <v>2862103</v>
      </c>
    </row>
    <row r="49" spans="1:5" s="72" customFormat="1" ht="12" customHeight="1" thickBot="1" x14ac:dyDescent="0.25">
      <c r="A49" s="16" t="s">
        <v>33</v>
      </c>
      <c r="B49" s="99" t="s">
        <v>198</v>
      </c>
      <c r="C49" s="38">
        <f>SUM(C50:C54)</f>
        <v>0</v>
      </c>
      <c r="D49" s="37">
        <f>SUM(D50:D54)</f>
        <v>502500</v>
      </c>
      <c r="E49" s="36">
        <f>SUM(E50:E54)</f>
        <v>502500</v>
      </c>
    </row>
    <row r="50" spans="1:5" s="72" customFormat="1" ht="12" customHeight="1" x14ac:dyDescent="0.2">
      <c r="A50" s="31" t="s">
        <v>31</v>
      </c>
      <c r="B50" s="90" t="s">
        <v>197</v>
      </c>
      <c r="C50" s="105"/>
      <c r="D50" s="104"/>
      <c r="E50" s="103"/>
    </row>
    <row r="51" spans="1:5" s="72" customFormat="1" ht="12" customHeight="1" x14ac:dyDescent="0.2">
      <c r="A51" s="56" t="s">
        <v>29</v>
      </c>
      <c r="B51" s="88" t="s">
        <v>196</v>
      </c>
      <c r="C51" s="85"/>
      <c r="D51" s="98"/>
      <c r="E51" s="84"/>
    </row>
    <row r="52" spans="1:5" s="72" customFormat="1" ht="12" customHeight="1" x14ac:dyDescent="0.2">
      <c r="A52" s="56" t="s">
        <v>27</v>
      </c>
      <c r="B52" s="88" t="s">
        <v>195</v>
      </c>
      <c r="C52" s="85"/>
      <c r="D52" s="98">
        <v>502500</v>
      </c>
      <c r="E52" s="84">
        <v>502500</v>
      </c>
    </row>
    <row r="53" spans="1:5" s="72" customFormat="1" ht="12" customHeight="1" x14ac:dyDescent="0.2">
      <c r="A53" s="56" t="s">
        <v>25</v>
      </c>
      <c r="B53" s="88" t="s">
        <v>194</v>
      </c>
      <c r="C53" s="85"/>
      <c r="D53" s="98"/>
      <c r="E53" s="84"/>
    </row>
    <row r="54" spans="1:5" s="72" customFormat="1" ht="12" customHeight="1" thickBot="1" x14ac:dyDescent="0.25">
      <c r="A54" s="54" t="s">
        <v>23</v>
      </c>
      <c r="B54" s="86" t="s">
        <v>193</v>
      </c>
      <c r="C54" s="102"/>
      <c r="D54" s="101"/>
      <c r="E54" s="100"/>
    </row>
    <row r="55" spans="1:5" s="72" customFormat="1" ht="12" customHeight="1" thickBot="1" x14ac:dyDescent="0.25">
      <c r="A55" s="16" t="s">
        <v>192</v>
      </c>
      <c r="B55" s="99" t="s">
        <v>191</v>
      </c>
      <c r="C55" s="38">
        <f>SUM(C56:C58)</f>
        <v>0</v>
      </c>
      <c r="D55" s="37">
        <f>SUM(D56:D58)</f>
        <v>75000</v>
      </c>
      <c r="E55" s="36">
        <f>SUM(E56:E58)</f>
        <v>75000</v>
      </c>
    </row>
    <row r="56" spans="1:5" s="72" customFormat="1" ht="12" customHeight="1" x14ac:dyDescent="0.2">
      <c r="A56" s="31" t="s">
        <v>19</v>
      </c>
      <c r="B56" s="90" t="s">
        <v>190</v>
      </c>
      <c r="C56" s="46"/>
      <c r="D56" s="45"/>
      <c r="E56" s="44"/>
    </row>
    <row r="57" spans="1:5" s="72" customFormat="1" ht="12" customHeight="1" x14ac:dyDescent="0.2">
      <c r="A57" s="56" t="s">
        <v>17</v>
      </c>
      <c r="B57" s="88" t="s">
        <v>189</v>
      </c>
      <c r="C57" s="29"/>
      <c r="D57" s="28"/>
      <c r="E57" s="27"/>
    </row>
    <row r="58" spans="1:5" s="72" customFormat="1" ht="12" customHeight="1" x14ac:dyDescent="0.2">
      <c r="A58" s="56" t="s">
        <v>15</v>
      </c>
      <c r="B58" s="88" t="s">
        <v>188</v>
      </c>
      <c r="C58" s="29"/>
      <c r="D58" s="28">
        <v>75000</v>
      </c>
      <c r="E58" s="27">
        <v>75000</v>
      </c>
    </row>
    <row r="59" spans="1:5" s="72" customFormat="1" ht="12" customHeight="1" thickBot="1" x14ac:dyDescent="0.25">
      <c r="A59" s="54" t="s">
        <v>13</v>
      </c>
      <c r="B59" s="86" t="s">
        <v>187</v>
      </c>
      <c r="C59" s="23"/>
      <c r="D59" s="22"/>
      <c r="E59" s="21"/>
    </row>
    <row r="60" spans="1:5" s="72" customFormat="1" ht="12" customHeight="1" thickBot="1" x14ac:dyDescent="0.25">
      <c r="A60" s="16" t="s">
        <v>9</v>
      </c>
      <c r="B60" s="83" t="s">
        <v>186</v>
      </c>
      <c r="C60" s="38">
        <f>SUM(C61:C63)</f>
        <v>85000</v>
      </c>
      <c r="D60" s="37">
        <f>SUM(D61:D63)</f>
        <v>41660</v>
      </c>
      <c r="E60" s="36">
        <f>SUM(E61:E63)</f>
        <v>41660</v>
      </c>
    </row>
    <row r="61" spans="1:5" s="72" customFormat="1" ht="12" customHeight="1" x14ac:dyDescent="0.2">
      <c r="A61" s="31" t="s">
        <v>185</v>
      </c>
      <c r="B61" s="90" t="s">
        <v>184</v>
      </c>
      <c r="C61" s="85"/>
      <c r="D61" s="98"/>
      <c r="E61" s="84"/>
    </row>
    <row r="62" spans="1:5" s="72" customFormat="1" ht="12" customHeight="1" x14ac:dyDescent="0.2">
      <c r="A62" s="56" t="s">
        <v>183</v>
      </c>
      <c r="B62" s="88" t="s">
        <v>182</v>
      </c>
      <c r="C62" s="85">
        <v>85000</v>
      </c>
      <c r="D62" s="98">
        <v>41660</v>
      </c>
      <c r="E62" s="84">
        <v>41660</v>
      </c>
    </row>
    <row r="63" spans="1:5" s="72" customFormat="1" ht="12" customHeight="1" x14ac:dyDescent="0.2">
      <c r="A63" s="56" t="s">
        <v>181</v>
      </c>
      <c r="B63" s="88" t="s">
        <v>180</v>
      </c>
      <c r="C63" s="85"/>
      <c r="D63" s="98"/>
      <c r="E63" s="84"/>
    </row>
    <row r="64" spans="1:5" s="72" customFormat="1" ht="12" customHeight="1" thickBot="1" x14ac:dyDescent="0.25">
      <c r="A64" s="54" t="s">
        <v>179</v>
      </c>
      <c r="B64" s="86" t="s">
        <v>178</v>
      </c>
      <c r="C64" s="85"/>
      <c r="D64" s="98"/>
      <c r="E64" s="84"/>
    </row>
    <row r="65" spans="1:5" s="72" customFormat="1" ht="12" customHeight="1" thickBot="1" x14ac:dyDescent="0.25">
      <c r="A65" s="16" t="s">
        <v>7</v>
      </c>
      <c r="B65" s="99" t="s">
        <v>177</v>
      </c>
      <c r="C65" s="35">
        <f>+C8+C15+C22+C29+C37+C49+C55+C60</f>
        <v>91153526</v>
      </c>
      <c r="D65" s="34">
        <f>+D8+D15+D22+D29+D37+D49+D55+D60</f>
        <v>109585808</v>
      </c>
      <c r="E65" s="33">
        <f>+E8+E15+E22+E29+E37+E49+E55+E60</f>
        <v>108733646</v>
      </c>
    </row>
    <row r="66" spans="1:5" s="72" customFormat="1" ht="12" customHeight="1" thickBot="1" x14ac:dyDescent="0.2">
      <c r="A66" s="80" t="s">
        <v>176</v>
      </c>
      <c r="B66" s="83" t="s">
        <v>175</v>
      </c>
      <c r="C66" s="38">
        <f>SUM(C67:C69)</f>
        <v>0</v>
      </c>
      <c r="D66" s="37">
        <f>SUM(D67:D69)</f>
        <v>0</v>
      </c>
      <c r="E66" s="36">
        <f>SUM(E67:E69)</f>
        <v>0</v>
      </c>
    </row>
    <row r="67" spans="1:5" s="72" customFormat="1" ht="12" customHeight="1" x14ac:dyDescent="0.2">
      <c r="A67" s="31" t="s">
        <v>174</v>
      </c>
      <c r="B67" s="90" t="s">
        <v>173</v>
      </c>
      <c r="C67" s="85"/>
      <c r="D67" s="98"/>
      <c r="E67" s="84"/>
    </row>
    <row r="68" spans="1:5" s="72" customFormat="1" ht="12" customHeight="1" x14ac:dyDescent="0.2">
      <c r="A68" s="56" t="s">
        <v>172</v>
      </c>
      <c r="B68" s="88" t="s">
        <v>171</v>
      </c>
      <c r="C68" s="85"/>
      <c r="D68" s="98"/>
      <c r="E68" s="84"/>
    </row>
    <row r="69" spans="1:5" s="72" customFormat="1" ht="12" customHeight="1" thickBot="1" x14ac:dyDescent="0.25">
      <c r="A69" s="53" t="s">
        <v>170</v>
      </c>
      <c r="B69" s="97" t="s">
        <v>169</v>
      </c>
      <c r="C69" s="96"/>
      <c r="D69" s="95"/>
      <c r="E69" s="94"/>
    </row>
    <row r="70" spans="1:5" s="72" customFormat="1" ht="12" customHeight="1" thickBot="1" x14ac:dyDescent="0.2">
      <c r="A70" s="80" t="s">
        <v>168</v>
      </c>
      <c r="B70" s="83" t="s">
        <v>167</v>
      </c>
      <c r="C70" s="38">
        <f>SUM(C71:C74)</f>
        <v>0</v>
      </c>
      <c r="D70" s="38">
        <f>SUM(D71:D74)</f>
        <v>0</v>
      </c>
      <c r="E70" s="36">
        <f>SUM(E71:E74)</f>
        <v>0</v>
      </c>
    </row>
    <row r="71" spans="1:5" s="72" customFormat="1" ht="12" customHeight="1" x14ac:dyDescent="0.2">
      <c r="A71" s="31" t="s">
        <v>166</v>
      </c>
      <c r="B71" s="93" t="s">
        <v>165</v>
      </c>
      <c r="C71" s="85"/>
      <c r="D71" s="85"/>
      <c r="E71" s="84"/>
    </row>
    <row r="72" spans="1:5" s="72" customFormat="1" ht="12" customHeight="1" x14ac:dyDescent="0.2">
      <c r="A72" s="56" t="s">
        <v>164</v>
      </c>
      <c r="B72" s="93" t="s">
        <v>163</v>
      </c>
      <c r="C72" s="85"/>
      <c r="D72" s="85"/>
      <c r="E72" s="84"/>
    </row>
    <row r="73" spans="1:5" s="72" customFormat="1" ht="12" customHeight="1" x14ac:dyDescent="0.2">
      <c r="A73" s="56" t="s">
        <v>162</v>
      </c>
      <c r="B73" s="93" t="s">
        <v>161</v>
      </c>
      <c r="C73" s="85"/>
      <c r="D73" s="85"/>
      <c r="E73" s="84"/>
    </row>
    <row r="74" spans="1:5" s="72" customFormat="1" ht="12" customHeight="1" thickBot="1" x14ac:dyDescent="0.25">
      <c r="A74" s="54" t="s">
        <v>160</v>
      </c>
      <c r="B74" s="92" t="s">
        <v>159</v>
      </c>
      <c r="C74" s="85"/>
      <c r="D74" s="85"/>
      <c r="E74" s="84"/>
    </row>
    <row r="75" spans="1:5" s="72" customFormat="1" ht="12" customHeight="1" thickBot="1" x14ac:dyDescent="0.2">
      <c r="A75" s="80" t="s">
        <v>158</v>
      </c>
      <c r="B75" s="83" t="s">
        <v>157</v>
      </c>
      <c r="C75" s="38">
        <f>SUM(C76:C77)</f>
        <v>33889862</v>
      </c>
      <c r="D75" s="38">
        <f>SUM(D76:D77)</f>
        <v>40803382</v>
      </c>
      <c r="E75" s="36">
        <f>SUM(E76:E77)</f>
        <v>40803382</v>
      </c>
    </row>
    <row r="76" spans="1:5" s="72" customFormat="1" ht="12" customHeight="1" x14ac:dyDescent="0.2">
      <c r="A76" s="31" t="s">
        <v>156</v>
      </c>
      <c r="B76" s="90" t="s">
        <v>155</v>
      </c>
      <c r="C76" s="85">
        <v>33889862</v>
      </c>
      <c r="D76" s="85">
        <v>40803382</v>
      </c>
      <c r="E76" s="84">
        <v>40803382</v>
      </c>
    </row>
    <row r="77" spans="1:5" s="72" customFormat="1" ht="12" customHeight="1" thickBot="1" x14ac:dyDescent="0.25">
      <c r="A77" s="54" t="s">
        <v>154</v>
      </c>
      <c r="B77" s="86" t="s">
        <v>153</v>
      </c>
      <c r="C77" s="85"/>
      <c r="D77" s="85"/>
      <c r="E77" s="84"/>
    </row>
    <row r="78" spans="1:5" s="76" customFormat="1" ht="12" customHeight="1" thickBot="1" x14ac:dyDescent="0.2">
      <c r="A78" s="80" t="s">
        <v>152</v>
      </c>
      <c r="B78" s="83" t="s">
        <v>151</v>
      </c>
      <c r="C78" s="38">
        <f>SUM(C79:C81)</f>
        <v>0</v>
      </c>
      <c r="D78" s="38">
        <f>SUM(D79:D81)</f>
        <v>1288874</v>
      </c>
      <c r="E78" s="36">
        <f>SUM(E79:E81)</f>
        <v>1288874</v>
      </c>
    </row>
    <row r="79" spans="1:5" s="72" customFormat="1" ht="12" customHeight="1" x14ac:dyDescent="0.2">
      <c r="A79" s="31" t="s">
        <v>150</v>
      </c>
      <c r="B79" s="90" t="s">
        <v>149</v>
      </c>
      <c r="C79" s="85"/>
      <c r="D79" s="85">
        <v>1288874</v>
      </c>
      <c r="E79" s="84">
        <v>1288874</v>
      </c>
    </row>
    <row r="80" spans="1:5" s="72" customFormat="1" ht="12" customHeight="1" x14ac:dyDescent="0.2">
      <c r="A80" s="56" t="s">
        <v>148</v>
      </c>
      <c r="B80" s="88" t="s">
        <v>147</v>
      </c>
      <c r="C80" s="85"/>
      <c r="D80" s="85"/>
      <c r="E80" s="84"/>
    </row>
    <row r="81" spans="1:5" s="72" customFormat="1" ht="12" customHeight="1" thickBot="1" x14ac:dyDescent="0.25">
      <c r="A81" s="54" t="s">
        <v>146</v>
      </c>
      <c r="B81" s="86" t="s">
        <v>145</v>
      </c>
      <c r="C81" s="85"/>
      <c r="D81" s="85"/>
      <c r="E81" s="84"/>
    </row>
    <row r="82" spans="1:5" s="72" customFormat="1" ht="12" customHeight="1" thickBot="1" x14ac:dyDescent="0.2">
      <c r="A82" s="80" t="s">
        <v>144</v>
      </c>
      <c r="B82" s="83" t="s">
        <v>143</v>
      </c>
      <c r="C82" s="38">
        <f>SUM(C83:C86)</f>
        <v>0</v>
      </c>
      <c r="D82" s="38">
        <f>SUM(D83:D86)</f>
        <v>0</v>
      </c>
      <c r="E82" s="36">
        <f>SUM(E83:E86)</f>
        <v>0</v>
      </c>
    </row>
    <row r="83" spans="1:5" s="72" customFormat="1" ht="12" customHeight="1" x14ac:dyDescent="0.2">
      <c r="A83" s="91" t="s">
        <v>142</v>
      </c>
      <c r="B83" s="90" t="s">
        <v>141</v>
      </c>
      <c r="C83" s="85"/>
      <c r="D83" s="85"/>
      <c r="E83" s="84"/>
    </row>
    <row r="84" spans="1:5" s="72" customFormat="1" ht="12" customHeight="1" x14ac:dyDescent="0.2">
      <c r="A84" s="89" t="s">
        <v>140</v>
      </c>
      <c r="B84" s="88" t="s">
        <v>139</v>
      </c>
      <c r="C84" s="85"/>
      <c r="D84" s="85"/>
      <c r="E84" s="84"/>
    </row>
    <row r="85" spans="1:5" s="72" customFormat="1" ht="12" customHeight="1" x14ac:dyDescent="0.2">
      <c r="A85" s="89" t="s">
        <v>138</v>
      </c>
      <c r="B85" s="88" t="s">
        <v>137</v>
      </c>
      <c r="C85" s="85"/>
      <c r="D85" s="85"/>
      <c r="E85" s="84"/>
    </row>
    <row r="86" spans="1:5" s="76" customFormat="1" ht="12" customHeight="1" thickBot="1" x14ac:dyDescent="0.25">
      <c r="A86" s="87" t="s">
        <v>136</v>
      </c>
      <c r="B86" s="86" t="s">
        <v>135</v>
      </c>
      <c r="C86" s="85"/>
      <c r="D86" s="85"/>
      <c r="E86" s="84"/>
    </row>
    <row r="87" spans="1:5" s="76" customFormat="1" ht="12" customHeight="1" thickBot="1" x14ac:dyDescent="0.2">
      <c r="A87" s="80" t="s">
        <v>134</v>
      </c>
      <c r="B87" s="83" t="s">
        <v>133</v>
      </c>
      <c r="C87" s="82"/>
      <c r="D87" s="82"/>
      <c r="E87" s="81"/>
    </row>
    <row r="88" spans="1:5" s="76" customFormat="1" ht="12" customHeight="1" thickBot="1" x14ac:dyDescent="0.2">
      <c r="A88" s="80" t="s">
        <v>132</v>
      </c>
      <c r="B88" s="83" t="s">
        <v>131</v>
      </c>
      <c r="C88" s="82"/>
      <c r="D88" s="82"/>
      <c r="E88" s="81"/>
    </row>
    <row r="89" spans="1:5" s="76" customFormat="1" ht="12" customHeight="1" thickBot="1" x14ac:dyDescent="0.2">
      <c r="A89" s="80" t="s">
        <v>130</v>
      </c>
      <c r="B89" s="79" t="s">
        <v>129</v>
      </c>
      <c r="C89" s="35">
        <f>+C66+C70+C75+C78+C82+C88+C87</f>
        <v>33889862</v>
      </c>
      <c r="D89" s="35">
        <f>+D66+D70+D75+D78+D82+D88+D87</f>
        <v>42092256</v>
      </c>
      <c r="E89" s="33">
        <f>+E66+E70+E75+E78+E82+E88+E87</f>
        <v>42092256</v>
      </c>
    </row>
    <row r="90" spans="1:5" s="76" customFormat="1" ht="12" customHeight="1" thickBot="1" x14ac:dyDescent="0.2">
      <c r="A90" s="78" t="s">
        <v>128</v>
      </c>
      <c r="B90" s="77" t="s">
        <v>127</v>
      </c>
      <c r="C90" s="35">
        <f>+C65+C89</f>
        <v>125043388</v>
      </c>
      <c r="D90" s="35">
        <f>+D65+D89</f>
        <v>151678064</v>
      </c>
      <c r="E90" s="33">
        <f>+E65+E89</f>
        <v>150825902</v>
      </c>
    </row>
    <row r="91" spans="1:5" s="72" customFormat="1" ht="15.2" customHeight="1" thickBot="1" x14ac:dyDescent="0.25">
      <c r="A91" s="75"/>
      <c r="B91" s="74"/>
      <c r="C91" s="73"/>
    </row>
    <row r="92" spans="1:5" s="68" customFormat="1" ht="16.5" customHeight="1" thickBot="1" x14ac:dyDescent="0.25">
      <c r="A92" s="71" t="s">
        <v>126</v>
      </c>
      <c r="B92" s="70"/>
      <c r="C92" s="70"/>
      <c r="D92" s="70"/>
      <c r="E92" s="69"/>
    </row>
    <row r="93" spans="1:5" s="26" customFormat="1" ht="12" customHeight="1" thickBot="1" x14ac:dyDescent="0.25">
      <c r="A93" s="67" t="s">
        <v>125</v>
      </c>
      <c r="B93" s="66" t="s">
        <v>124</v>
      </c>
      <c r="C93" s="65">
        <f>+C94+C95+C96+C97+C98+C111</f>
        <v>52900744</v>
      </c>
      <c r="D93" s="65">
        <f>+D94+D95+D96+D97+D98+D111</f>
        <v>96071506</v>
      </c>
      <c r="E93" s="64">
        <f>+E94+E95+E96+E97+E98+E111</f>
        <v>53047648</v>
      </c>
    </row>
    <row r="94" spans="1:5" ht="12" customHeight="1" x14ac:dyDescent="0.2">
      <c r="A94" s="63" t="s">
        <v>123</v>
      </c>
      <c r="B94" s="62" t="s">
        <v>122</v>
      </c>
      <c r="C94" s="61">
        <v>30376768</v>
      </c>
      <c r="D94" s="61">
        <v>31335127</v>
      </c>
      <c r="E94" s="60">
        <v>31335127</v>
      </c>
    </row>
    <row r="95" spans="1:5" ht="12" customHeight="1" x14ac:dyDescent="0.2">
      <c r="A95" s="56" t="s">
        <v>121</v>
      </c>
      <c r="B95" s="47" t="s">
        <v>120</v>
      </c>
      <c r="C95" s="29">
        <v>3536722</v>
      </c>
      <c r="D95" s="29">
        <v>3707052</v>
      </c>
      <c r="E95" s="27">
        <v>3707052</v>
      </c>
    </row>
    <row r="96" spans="1:5" ht="12" customHeight="1" x14ac:dyDescent="0.2">
      <c r="A96" s="56" t="s">
        <v>119</v>
      </c>
      <c r="B96" s="47" t="s">
        <v>118</v>
      </c>
      <c r="C96" s="23">
        <v>10289254</v>
      </c>
      <c r="D96" s="29">
        <v>18662107</v>
      </c>
      <c r="E96" s="21">
        <v>16511309</v>
      </c>
    </row>
    <row r="97" spans="1:5" ht="12" customHeight="1" x14ac:dyDescent="0.2">
      <c r="A97" s="56" t="s">
        <v>117</v>
      </c>
      <c r="B97" s="55" t="s">
        <v>116</v>
      </c>
      <c r="C97" s="23">
        <v>7488000</v>
      </c>
      <c r="D97" s="22">
        <v>435500</v>
      </c>
      <c r="E97" s="21">
        <v>435500</v>
      </c>
    </row>
    <row r="98" spans="1:5" ht="12" customHeight="1" x14ac:dyDescent="0.2">
      <c r="A98" s="56" t="s">
        <v>115</v>
      </c>
      <c r="B98" s="59" t="s">
        <v>114</v>
      </c>
      <c r="C98" s="23">
        <v>1210000</v>
      </c>
      <c r="D98" s="22">
        <v>1625476</v>
      </c>
      <c r="E98" s="21">
        <v>1058660</v>
      </c>
    </row>
    <row r="99" spans="1:5" ht="12" customHeight="1" x14ac:dyDescent="0.2">
      <c r="A99" s="56" t="s">
        <v>113</v>
      </c>
      <c r="B99" s="47" t="s">
        <v>112</v>
      </c>
      <c r="C99" s="23">
        <v>0</v>
      </c>
      <c r="D99" s="22">
        <v>1279399</v>
      </c>
      <c r="E99" s="21">
        <v>730871</v>
      </c>
    </row>
    <row r="100" spans="1:5" ht="12" customHeight="1" x14ac:dyDescent="0.2">
      <c r="A100" s="56" t="s">
        <v>111</v>
      </c>
      <c r="B100" s="58" t="s">
        <v>110</v>
      </c>
      <c r="C100" s="23">
        <v>0</v>
      </c>
      <c r="D100" s="22"/>
      <c r="E100" s="21"/>
    </row>
    <row r="101" spans="1:5" ht="12" customHeight="1" x14ac:dyDescent="0.2">
      <c r="A101" s="56" t="s">
        <v>109</v>
      </c>
      <c r="B101" s="58" t="s">
        <v>108</v>
      </c>
      <c r="C101" s="23">
        <v>0</v>
      </c>
      <c r="D101" s="22"/>
      <c r="E101" s="21"/>
    </row>
    <row r="102" spans="1:5" ht="12" customHeight="1" x14ac:dyDescent="0.2">
      <c r="A102" s="56" t="s">
        <v>107</v>
      </c>
      <c r="B102" s="58" t="s">
        <v>106</v>
      </c>
      <c r="C102" s="23">
        <v>0</v>
      </c>
      <c r="D102" s="22"/>
      <c r="E102" s="21"/>
    </row>
    <row r="103" spans="1:5" ht="12" customHeight="1" x14ac:dyDescent="0.2">
      <c r="A103" s="56" t="s">
        <v>105</v>
      </c>
      <c r="B103" s="39" t="s">
        <v>104</v>
      </c>
      <c r="C103" s="23">
        <v>0</v>
      </c>
      <c r="D103" s="22"/>
      <c r="E103" s="21"/>
    </row>
    <row r="104" spans="1:5" ht="12" customHeight="1" x14ac:dyDescent="0.2">
      <c r="A104" s="56" t="s">
        <v>103</v>
      </c>
      <c r="B104" s="39" t="s">
        <v>68</v>
      </c>
      <c r="C104" s="23">
        <v>0</v>
      </c>
      <c r="D104" s="22"/>
      <c r="E104" s="21"/>
    </row>
    <row r="105" spans="1:5" ht="12" customHeight="1" x14ac:dyDescent="0.2">
      <c r="A105" s="56" t="s">
        <v>102</v>
      </c>
      <c r="B105" s="58" t="s">
        <v>101</v>
      </c>
      <c r="C105" s="23">
        <v>460000</v>
      </c>
      <c r="D105" s="22">
        <v>276077</v>
      </c>
      <c r="E105" s="21">
        <v>257789</v>
      </c>
    </row>
    <row r="106" spans="1:5" ht="12" customHeight="1" x14ac:dyDescent="0.2">
      <c r="A106" s="56" t="s">
        <v>100</v>
      </c>
      <c r="B106" s="58" t="s">
        <v>99</v>
      </c>
      <c r="C106" s="23">
        <v>0</v>
      </c>
      <c r="D106" s="22"/>
      <c r="E106" s="21"/>
    </row>
    <row r="107" spans="1:5" ht="12" customHeight="1" x14ac:dyDescent="0.2">
      <c r="A107" s="56" t="s">
        <v>98</v>
      </c>
      <c r="B107" s="39" t="s">
        <v>62</v>
      </c>
      <c r="C107" s="29">
        <v>0</v>
      </c>
      <c r="D107" s="22"/>
      <c r="E107" s="21"/>
    </row>
    <row r="108" spans="1:5" ht="12" customHeight="1" x14ac:dyDescent="0.2">
      <c r="A108" s="25" t="s">
        <v>97</v>
      </c>
      <c r="B108" s="57" t="s">
        <v>96</v>
      </c>
      <c r="C108" s="23">
        <v>0</v>
      </c>
      <c r="D108" s="22"/>
      <c r="E108" s="21"/>
    </row>
    <row r="109" spans="1:5" ht="12" customHeight="1" x14ac:dyDescent="0.2">
      <c r="A109" s="56" t="s">
        <v>95</v>
      </c>
      <c r="B109" s="57" t="s">
        <v>94</v>
      </c>
      <c r="C109" s="23">
        <v>0</v>
      </c>
      <c r="D109" s="22"/>
      <c r="E109" s="21"/>
    </row>
    <row r="110" spans="1:5" ht="12" customHeight="1" x14ac:dyDescent="0.2">
      <c r="A110" s="56" t="s">
        <v>93</v>
      </c>
      <c r="B110" s="39" t="s">
        <v>92</v>
      </c>
      <c r="C110" s="29">
        <v>750000</v>
      </c>
      <c r="D110" s="28">
        <v>70000</v>
      </c>
      <c r="E110" s="27">
        <v>70000</v>
      </c>
    </row>
    <row r="111" spans="1:5" ht="12" customHeight="1" x14ac:dyDescent="0.2">
      <c r="A111" s="56" t="s">
        <v>91</v>
      </c>
      <c r="B111" s="55" t="s">
        <v>90</v>
      </c>
      <c r="C111" s="29">
        <v>0</v>
      </c>
      <c r="D111" s="28">
        <v>40306244</v>
      </c>
      <c r="E111" s="27"/>
    </row>
    <row r="112" spans="1:5" ht="12" customHeight="1" x14ac:dyDescent="0.2">
      <c r="A112" s="54" t="s">
        <v>89</v>
      </c>
      <c r="B112" s="47" t="s">
        <v>88</v>
      </c>
      <c r="C112" s="23">
        <v>0</v>
      </c>
      <c r="D112" s="22">
        <v>40306244</v>
      </c>
      <c r="E112" s="21"/>
    </row>
    <row r="113" spans="1:5" ht="12" customHeight="1" thickBot="1" x14ac:dyDescent="0.25">
      <c r="A113" s="53" t="s">
        <v>87</v>
      </c>
      <c r="B113" s="52" t="s">
        <v>86</v>
      </c>
      <c r="C113" s="51"/>
      <c r="D113" s="50"/>
      <c r="E113" s="49"/>
    </row>
    <row r="114" spans="1:5" ht="12" customHeight="1" thickBot="1" x14ac:dyDescent="0.25">
      <c r="A114" s="16" t="s">
        <v>85</v>
      </c>
      <c r="B114" s="48" t="s">
        <v>84</v>
      </c>
      <c r="C114" s="38">
        <f>+C115+C117+C119</f>
        <v>35922602</v>
      </c>
      <c r="D114" s="37">
        <f>+D115+D117+D119</f>
        <v>22948640</v>
      </c>
      <c r="E114" s="36">
        <f>+E115+E117+E119</f>
        <v>22028293</v>
      </c>
    </row>
    <row r="115" spans="1:5" ht="12" customHeight="1" x14ac:dyDescent="0.2">
      <c r="A115" s="31" t="s">
        <v>83</v>
      </c>
      <c r="B115" s="47" t="s">
        <v>82</v>
      </c>
      <c r="C115" s="46">
        <v>22004114</v>
      </c>
      <c r="D115" s="45">
        <v>21733910</v>
      </c>
      <c r="E115" s="44">
        <v>21733910</v>
      </c>
    </row>
    <row r="116" spans="1:5" ht="12" customHeight="1" x14ac:dyDescent="0.2">
      <c r="A116" s="31" t="s">
        <v>81</v>
      </c>
      <c r="B116" s="43" t="s">
        <v>80</v>
      </c>
      <c r="C116" s="46">
        <v>0</v>
      </c>
      <c r="D116" s="45"/>
      <c r="E116" s="44"/>
    </row>
    <row r="117" spans="1:5" ht="12" customHeight="1" x14ac:dyDescent="0.2">
      <c r="A117" s="31" t="s">
        <v>79</v>
      </c>
      <c r="B117" s="43" t="s">
        <v>78</v>
      </c>
      <c r="C117" s="29">
        <v>13918488</v>
      </c>
      <c r="D117" s="28">
        <v>1214730</v>
      </c>
      <c r="E117" s="27">
        <v>294383</v>
      </c>
    </row>
    <row r="118" spans="1:5" ht="12" customHeight="1" x14ac:dyDescent="0.2">
      <c r="A118" s="31" t="s">
        <v>77</v>
      </c>
      <c r="B118" s="43" t="s">
        <v>76</v>
      </c>
      <c r="C118" s="29">
        <v>0</v>
      </c>
      <c r="D118" s="28"/>
      <c r="E118" s="27"/>
    </row>
    <row r="119" spans="1:5" ht="12" customHeight="1" x14ac:dyDescent="0.2">
      <c r="A119" s="31" t="s">
        <v>75</v>
      </c>
      <c r="B119" s="42" t="s">
        <v>74</v>
      </c>
      <c r="C119" s="29">
        <v>0</v>
      </c>
      <c r="D119" s="28"/>
      <c r="E119" s="27"/>
    </row>
    <row r="120" spans="1:5" ht="12" customHeight="1" x14ac:dyDescent="0.2">
      <c r="A120" s="31" t="s">
        <v>73</v>
      </c>
      <c r="B120" s="41" t="s">
        <v>72</v>
      </c>
      <c r="C120" s="29">
        <v>0</v>
      </c>
      <c r="D120" s="28"/>
      <c r="E120" s="27"/>
    </row>
    <row r="121" spans="1:5" ht="12" customHeight="1" x14ac:dyDescent="0.2">
      <c r="A121" s="31" t="s">
        <v>71</v>
      </c>
      <c r="B121" s="40" t="s">
        <v>70</v>
      </c>
      <c r="C121" s="29">
        <v>0</v>
      </c>
      <c r="D121" s="28"/>
      <c r="E121" s="27"/>
    </row>
    <row r="122" spans="1:5" ht="12" customHeight="1" x14ac:dyDescent="0.2">
      <c r="A122" s="31" t="s">
        <v>69</v>
      </c>
      <c r="B122" s="39" t="s">
        <v>68</v>
      </c>
      <c r="C122" s="29">
        <v>0</v>
      </c>
      <c r="D122" s="28"/>
      <c r="E122" s="27"/>
    </row>
    <row r="123" spans="1:5" ht="12" customHeight="1" x14ac:dyDescent="0.2">
      <c r="A123" s="31" t="s">
        <v>67</v>
      </c>
      <c r="B123" s="39" t="s">
        <v>66</v>
      </c>
      <c r="C123" s="29">
        <v>0</v>
      </c>
      <c r="D123" s="28"/>
      <c r="E123" s="27"/>
    </row>
    <row r="124" spans="1:5" ht="12" customHeight="1" x14ac:dyDescent="0.2">
      <c r="A124" s="31" t="s">
        <v>65</v>
      </c>
      <c r="B124" s="39" t="s">
        <v>64</v>
      </c>
      <c r="C124" s="29">
        <v>0</v>
      </c>
      <c r="D124" s="28"/>
      <c r="E124" s="27"/>
    </row>
    <row r="125" spans="1:5" ht="12" customHeight="1" x14ac:dyDescent="0.2">
      <c r="A125" s="31" t="s">
        <v>63</v>
      </c>
      <c r="B125" s="39" t="s">
        <v>62</v>
      </c>
      <c r="C125" s="29">
        <v>0</v>
      </c>
      <c r="D125" s="28"/>
      <c r="E125" s="27"/>
    </row>
    <row r="126" spans="1:5" ht="12" customHeight="1" x14ac:dyDescent="0.2">
      <c r="A126" s="31" t="s">
        <v>61</v>
      </c>
      <c r="B126" s="39" t="s">
        <v>60</v>
      </c>
      <c r="C126" s="29">
        <v>0</v>
      </c>
      <c r="D126" s="28"/>
      <c r="E126" s="27"/>
    </row>
    <row r="127" spans="1:5" ht="12" customHeight="1" thickBot="1" x14ac:dyDescent="0.25">
      <c r="A127" s="25" t="s">
        <v>59</v>
      </c>
      <c r="B127" s="39" t="s">
        <v>58</v>
      </c>
      <c r="C127" s="23">
        <v>0</v>
      </c>
      <c r="D127" s="22"/>
      <c r="E127" s="21"/>
    </row>
    <row r="128" spans="1:5" ht="12" customHeight="1" thickBot="1" x14ac:dyDescent="0.25">
      <c r="A128" s="16" t="s">
        <v>57</v>
      </c>
      <c r="B128" s="15" t="s">
        <v>56</v>
      </c>
      <c r="C128" s="38">
        <f>+C93+C114</f>
        <v>88823346</v>
      </c>
      <c r="D128" s="37">
        <f>+D93+D114</f>
        <v>119020146</v>
      </c>
      <c r="E128" s="36">
        <f>+E93+E114</f>
        <v>75075941</v>
      </c>
    </row>
    <row r="129" spans="1:11" ht="12" customHeight="1" thickBot="1" x14ac:dyDescent="0.25">
      <c r="A129" s="16" t="s">
        <v>55</v>
      </c>
      <c r="B129" s="15" t="s">
        <v>54</v>
      </c>
      <c r="C129" s="38">
        <f>+C130+C131+C132</f>
        <v>0</v>
      </c>
      <c r="D129" s="37">
        <f>+D130+D131+D132</f>
        <v>0</v>
      </c>
      <c r="E129" s="36">
        <f>+E130+E131+E132</f>
        <v>0</v>
      </c>
    </row>
    <row r="130" spans="1:11" s="26" customFormat="1" ht="12" customHeight="1" x14ac:dyDescent="0.2">
      <c r="A130" s="31" t="s">
        <v>53</v>
      </c>
      <c r="B130" s="30" t="s">
        <v>52</v>
      </c>
      <c r="C130" s="29"/>
      <c r="D130" s="28"/>
      <c r="E130" s="27"/>
    </row>
    <row r="131" spans="1:11" ht="12" customHeight="1" x14ac:dyDescent="0.2">
      <c r="A131" s="31" t="s">
        <v>51</v>
      </c>
      <c r="B131" s="30" t="s">
        <v>50</v>
      </c>
      <c r="C131" s="29"/>
      <c r="D131" s="28"/>
      <c r="E131" s="27"/>
    </row>
    <row r="132" spans="1:11" ht="12" customHeight="1" thickBot="1" x14ac:dyDescent="0.25">
      <c r="A132" s="25" t="s">
        <v>49</v>
      </c>
      <c r="B132" s="24" t="s">
        <v>48</v>
      </c>
      <c r="C132" s="29"/>
      <c r="D132" s="28"/>
      <c r="E132" s="27"/>
    </row>
    <row r="133" spans="1:11" ht="12" customHeight="1" thickBot="1" x14ac:dyDescent="0.25">
      <c r="A133" s="16" t="s">
        <v>47</v>
      </c>
      <c r="B133" s="15" t="s">
        <v>46</v>
      </c>
      <c r="C133" s="38">
        <f>+C134+C135+C136+C137+C138+C139</f>
        <v>0</v>
      </c>
      <c r="D133" s="37">
        <f>+D134+D135+D136+D137+D138+D139</f>
        <v>0</v>
      </c>
      <c r="E133" s="36">
        <f>+E134+E135+E136+E137+E138+E139</f>
        <v>0</v>
      </c>
    </row>
    <row r="134" spans="1:11" ht="12" customHeight="1" x14ac:dyDescent="0.2">
      <c r="A134" s="31" t="s">
        <v>45</v>
      </c>
      <c r="B134" s="30" t="s">
        <v>44</v>
      </c>
      <c r="C134" s="29"/>
      <c r="D134" s="28"/>
      <c r="E134" s="27"/>
    </row>
    <row r="135" spans="1:11" ht="12" customHeight="1" x14ac:dyDescent="0.2">
      <c r="A135" s="31" t="s">
        <v>43</v>
      </c>
      <c r="B135" s="30" t="s">
        <v>42</v>
      </c>
      <c r="C135" s="29"/>
      <c r="D135" s="28"/>
      <c r="E135" s="27"/>
    </row>
    <row r="136" spans="1:11" ht="12" customHeight="1" x14ac:dyDescent="0.2">
      <c r="A136" s="31" t="s">
        <v>41</v>
      </c>
      <c r="B136" s="30" t="s">
        <v>40</v>
      </c>
      <c r="C136" s="29"/>
      <c r="D136" s="28"/>
      <c r="E136" s="27"/>
    </row>
    <row r="137" spans="1:11" ht="12" customHeight="1" x14ac:dyDescent="0.2">
      <c r="A137" s="31" t="s">
        <v>39</v>
      </c>
      <c r="B137" s="30" t="s">
        <v>38</v>
      </c>
      <c r="C137" s="29"/>
      <c r="D137" s="28"/>
      <c r="E137" s="27"/>
    </row>
    <row r="138" spans="1:11" ht="12" customHeight="1" x14ac:dyDescent="0.2">
      <c r="A138" s="31" t="s">
        <v>37</v>
      </c>
      <c r="B138" s="30" t="s">
        <v>36</v>
      </c>
      <c r="C138" s="29"/>
      <c r="D138" s="28"/>
      <c r="E138" s="27"/>
    </row>
    <row r="139" spans="1:11" s="26" customFormat="1" ht="12" customHeight="1" thickBot="1" x14ac:dyDescent="0.25">
      <c r="A139" s="25" t="s">
        <v>35</v>
      </c>
      <c r="B139" s="24" t="s">
        <v>34</v>
      </c>
      <c r="C139" s="29"/>
      <c r="D139" s="28"/>
      <c r="E139" s="27"/>
    </row>
    <row r="140" spans="1:11" ht="12" customHeight="1" thickBot="1" x14ac:dyDescent="0.25">
      <c r="A140" s="16" t="s">
        <v>33</v>
      </c>
      <c r="B140" s="15" t="s">
        <v>32</v>
      </c>
      <c r="C140" s="35">
        <f>+C141+C142+C144+C145+C143</f>
        <v>36220042</v>
      </c>
      <c r="D140" s="34">
        <f>+D141+D142+D144+D145+D143</f>
        <v>32657918</v>
      </c>
      <c r="E140" s="33">
        <f>+E141+E142+E144+E145+E143</f>
        <v>32636123</v>
      </c>
      <c r="K140" s="32"/>
    </row>
    <row r="141" spans="1:11" x14ac:dyDescent="0.2">
      <c r="A141" s="31" t="s">
        <v>31</v>
      </c>
      <c r="B141" s="30" t="s">
        <v>30</v>
      </c>
      <c r="C141" s="29"/>
      <c r="D141" s="28"/>
      <c r="E141" s="27"/>
    </row>
    <row r="142" spans="1:11" ht="12" customHeight="1" x14ac:dyDescent="0.2">
      <c r="A142" s="31" t="s">
        <v>29</v>
      </c>
      <c r="B142" s="30" t="s">
        <v>28</v>
      </c>
      <c r="C142" s="29">
        <v>1236537</v>
      </c>
      <c r="D142" s="28">
        <v>1236537</v>
      </c>
      <c r="E142" s="27">
        <v>1236537</v>
      </c>
    </row>
    <row r="143" spans="1:11" ht="12" customHeight="1" x14ac:dyDescent="0.2">
      <c r="A143" s="31" t="s">
        <v>27</v>
      </c>
      <c r="B143" s="30" t="s">
        <v>26</v>
      </c>
      <c r="C143" s="29">
        <v>34983505</v>
      </c>
      <c r="D143" s="28">
        <v>31421381</v>
      </c>
      <c r="E143" s="27">
        <v>31399586</v>
      </c>
    </row>
    <row r="144" spans="1:11" s="26" customFormat="1" ht="12" customHeight="1" x14ac:dyDescent="0.2">
      <c r="A144" s="31" t="s">
        <v>25</v>
      </c>
      <c r="B144" s="30" t="s">
        <v>24</v>
      </c>
      <c r="C144" s="29"/>
      <c r="D144" s="28"/>
      <c r="E144" s="27"/>
    </row>
    <row r="145" spans="1:5" s="26" customFormat="1" ht="12" customHeight="1" thickBot="1" x14ac:dyDescent="0.25">
      <c r="A145" s="25" t="s">
        <v>23</v>
      </c>
      <c r="B145" s="24" t="s">
        <v>22</v>
      </c>
      <c r="C145" s="29"/>
      <c r="D145" s="28"/>
      <c r="E145" s="27"/>
    </row>
    <row r="146" spans="1:5" s="26" customFormat="1" ht="12" customHeight="1" thickBot="1" x14ac:dyDescent="0.25">
      <c r="A146" s="16" t="s">
        <v>21</v>
      </c>
      <c r="B146" s="15" t="s">
        <v>20</v>
      </c>
      <c r="C146" s="19">
        <f>+C147+C148+C149+C150+C151</f>
        <v>0</v>
      </c>
      <c r="D146" s="18">
        <f>+D147+D148+D149+D150+D151</f>
        <v>0</v>
      </c>
      <c r="E146" s="17">
        <f>+E147+E148+E149+E150+E151</f>
        <v>0</v>
      </c>
    </row>
    <row r="147" spans="1:5" s="26" customFormat="1" ht="12" customHeight="1" x14ac:dyDescent="0.2">
      <c r="A147" s="31" t="s">
        <v>19</v>
      </c>
      <c r="B147" s="30" t="s">
        <v>18</v>
      </c>
      <c r="C147" s="29"/>
      <c r="D147" s="28"/>
      <c r="E147" s="27"/>
    </row>
    <row r="148" spans="1:5" s="26" customFormat="1" ht="12" customHeight="1" x14ac:dyDescent="0.2">
      <c r="A148" s="31" t="s">
        <v>17</v>
      </c>
      <c r="B148" s="30" t="s">
        <v>16</v>
      </c>
      <c r="C148" s="29"/>
      <c r="D148" s="28"/>
      <c r="E148" s="27"/>
    </row>
    <row r="149" spans="1:5" s="26" customFormat="1" ht="12" customHeight="1" x14ac:dyDescent="0.2">
      <c r="A149" s="31" t="s">
        <v>15</v>
      </c>
      <c r="B149" s="30" t="s">
        <v>14</v>
      </c>
      <c r="C149" s="29"/>
      <c r="D149" s="28"/>
      <c r="E149" s="27"/>
    </row>
    <row r="150" spans="1:5" s="26" customFormat="1" ht="12" customHeight="1" x14ac:dyDescent="0.2">
      <c r="A150" s="31" t="s">
        <v>13</v>
      </c>
      <c r="B150" s="30" t="s">
        <v>12</v>
      </c>
      <c r="C150" s="29"/>
      <c r="D150" s="28"/>
      <c r="E150" s="27"/>
    </row>
    <row r="151" spans="1:5" ht="12.75" customHeight="1" thickBot="1" x14ac:dyDescent="0.25">
      <c r="A151" s="25" t="s">
        <v>11</v>
      </c>
      <c r="B151" s="24" t="s">
        <v>10</v>
      </c>
      <c r="C151" s="23"/>
      <c r="D151" s="22"/>
      <c r="E151" s="21"/>
    </row>
    <row r="152" spans="1:5" ht="12.75" customHeight="1" thickBot="1" x14ac:dyDescent="0.25">
      <c r="A152" s="20" t="s">
        <v>9</v>
      </c>
      <c r="B152" s="15" t="s">
        <v>8</v>
      </c>
      <c r="C152" s="19"/>
      <c r="D152" s="18"/>
      <c r="E152" s="17"/>
    </row>
    <row r="153" spans="1:5" ht="12.75" customHeight="1" thickBot="1" x14ac:dyDescent="0.25">
      <c r="A153" s="20" t="s">
        <v>7</v>
      </c>
      <c r="B153" s="15" t="s">
        <v>6</v>
      </c>
      <c r="C153" s="19"/>
      <c r="D153" s="18"/>
      <c r="E153" s="17"/>
    </row>
    <row r="154" spans="1:5" ht="12" customHeight="1" thickBot="1" x14ac:dyDescent="0.25">
      <c r="A154" s="16" t="s">
        <v>5</v>
      </c>
      <c r="B154" s="15" t="s">
        <v>4</v>
      </c>
      <c r="C154" s="12">
        <f>+C129+C133+C140+C146+C152+C153</f>
        <v>36220042</v>
      </c>
      <c r="D154" s="11">
        <f>+D129+D133+D140+D146+D152+D153</f>
        <v>32657918</v>
      </c>
      <c r="E154" s="10">
        <f>+E129+E133+E140+E146+E152+E153</f>
        <v>32636123</v>
      </c>
    </row>
    <row r="155" spans="1:5" ht="15.2" customHeight="1" thickBot="1" x14ac:dyDescent="0.25">
      <c r="A155" s="14" t="s">
        <v>3</v>
      </c>
      <c r="B155" s="13" t="s">
        <v>2</v>
      </c>
      <c r="C155" s="12">
        <f>+C128+C154</f>
        <v>125043388</v>
      </c>
      <c r="D155" s="11">
        <f>+D128+D154</f>
        <v>151678064</v>
      </c>
      <c r="E155" s="10">
        <f>+E128+E154</f>
        <v>107712064</v>
      </c>
    </row>
    <row r="156" spans="1:5" ht="13.5" thickBot="1" x14ac:dyDescent="0.25">
      <c r="C156" s="9">
        <f>C90-C155</f>
        <v>0</v>
      </c>
      <c r="D156" s="9">
        <f>D90-D155</f>
        <v>0</v>
      </c>
      <c r="E156" s="2"/>
    </row>
    <row r="157" spans="1:5" ht="15.2" customHeight="1" thickBot="1" x14ac:dyDescent="0.25">
      <c r="A157" s="8" t="s">
        <v>1</v>
      </c>
      <c r="B157" s="7"/>
      <c r="C157" s="6">
        <v>3</v>
      </c>
      <c r="D157" s="6">
        <v>9</v>
      </c>
      <c r="E157" s="5">
        <v>9</v>
      </c>
    </row>
    <row r="158" spans="1:5" ht="14.45" customHeight="1" thickBot="1" x14ac:dyDescent="0.25">
      <c r="A158" s="8" t="s">
        <v>0</v>
      </c>
      <c r="B158" s="7"/>
      <c r="C158" s="6">
        <v>15</v>
      </c>
      <c r="D158" s="6">
        <v>16</v>
      </c>
      <c r="E158" s="5">
        <v>16</v>
      </c>
    </row>
  </sheetData>
  <sheetProtection sheet="1" formatCells="0"/>
  <mergeCells count="5">
    <mergeCell ref="A7:E7"/>
    <mergeCell ref="B2:D2"/>
    <mergeCell ref="B3:D3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Z_6.1.sz.mell</vt:lpstr>
      <vt:lpstr>Z_6.1.sz.mell!Nyomtatási_cím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2021-05-26T12:56:41Z</dcterms:created>
  <dcterms:modified xsi:type="dcterms:W3CDTF">2021-05-26T12:56:53Z</dcterms:modified>
</cp:coreProperties>
</file>