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BIGGUN\Users\kovacstimi\Desktop\Timi\2021\Polgármesteri rendelet\"/>
    </mc:Choice>
  </mc:AlternateContent>
  <xr:revisionPtr revIDLastSave="0" documentId="13_ncr:1_{09C2286B-9E50-472F-8C1A-1B5A5336BD31}" xr6:coauthVersionLast="46" xr6:coauthVersionMax="46" xr10:uidLastSave="{00000000-0000-0000-0000-000000000000}"/>
  <bookViews>
    <workbookView xWindow="-120" yWindow="-120" windowWidth="29040" windowHeight="15840" firstSheet="30" activeTab="41" xr2:uid="{00000000-000D-0000-FFFF-FFFF00000000}"/>
  </bookViews>
  <sheets>
    <sheet name="1.mell" sheetId="1" r:id="rId1"/>
    <sheet name="2a mell" sheetId="2" r:id="rId2"/>
    <sheet name="2b mell" sheetId="3" r:id="rId3"/>
    <sheet name="3a mell" sheetId="4" r:id="rId4"/>
    <sheet name="3b mell" sheetId="5" r:id="rId5"/>
    <sheet name="4a mell" sheetId="6" r:id="rId6"/>
    <sheet name="4b mell" sheetId="7" r:id="rId7"/>
    <sheet name="5a mell" sheetId="59" r:id="rId8"/>
    <sheet name="5b mell" sheetId="60" r:id="rId9"/>
    <sheet name="6a mell" sheetId="8" r:id="rId10"/>
    <sheet name="6b mell" sheetId="9" r:id="rId11"/>
    <sheet name="7a mell" sheetId="11" r:id="rId12"/>
    <sheet name="7b mell" sheetId="12" r:id="rId13"/>
    <sheet name="8a mell" sheetId="13" r:id="rId14"/>
    <sheet name="8b mell" sheetId="14" r:id="rId15"/>
    <sheet name="8c mell" sheetId="15" r:id="rId16"/>
    <sheet name="8d mell" sheetId="61" r:id="rId17"/>
    <sheet name="9mell" sheetId="36" r:id="rId18"/>
    <sheet name="10mell" sheetId="40" r:id="rId19"/>
    <sheet name="11 mell" sheetId="41" r:id="rId20"/>
    <sheet name="12mell" sheetId="65" r:id="rId21"/>
    <sheet name="13mell" sheetId="66" r:id="rId22"/>
    <sheet name="14mell" sheetId="44" r:id="rId23"/>
    <sheet name="15 mell" sheetId="39" r:id="rId24"/>
    <sheet name="16mell" sheetId="47" r:id="rId25"/>
    <sheet name="17mell" sheetId="49" r:id="rId26"/>
    <sheet name="18amell" sheetId="50" r:id="rId27"/>
    <sheet name="18bmell" sheetId="51" r:id="rId28"/>
    <sheet name="18cmell" sheetId="52" r:id="rId29"/>
    <sheet name="18dmell" sheetId="62" r:id="rId30"/>
    <sheet name="19mell" sheetId="37" r:id="rId31"/>
    <sheet name="20mell" sheetId="53" r:id="rId32"/>
    <sheet name="21mell" sheetId="54" r:id="rId33"/>
    <sheet name="22mell" sheetId="55" r:id="rId34"/>
    <sheet name="23.mell" sheetId="56" r:id="rId35"/>
    <sheet name="24. mell" sheetId="58" r:id="rId36"/>
    <sheet name="25. mell. " sheetId="57" r:id="rId37"/>
    <sheet name="1.sz. tábla" sheetId="67" r:id="rId38"/>
    <sheet name="2.sz. tábla" sheetId="71" r:id="rId39"/>
    <sheet name="3.sz. tábla" sheetId="68" r:id="rId40"/>
    <sheet name="4.sz. tábla" sheetId="69" r:id="rId41"/>
    <sheet name="5.sz. tábla" sheetId="70" r:id="rId4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5" l="1"/>
  <c r="F48" i="53"/>
  <c r="B22" i="53"/>
  <c r="B13" i="11"/>
  <c r="F15" i="9"/>
  <c r="F25" i="1"/>
  <c r="F23" i="1"/>
  <c r="F22" i="1"/>
  <c r="F21" i="1"/>
  <c r="F18" i="1"/>
  <c r="F17" i="1"/>
  <c r="F14" i="1"/>
  <c r="F13" i="1"/>
  <c r="F12" i="1"/>
  <c r="F11" i="1"/>
  <c r="F10" i="1"/>
  <c r="E89" i="71"/>
  <c r="E2868" i="71" l="1"/>
  <c r="E2869" i="71" s="1"/>
  <c r="E2871" i="71" s="1"/>
  <c r="D2869" i="71"/>
  <c r="C2869" i="71"/>
  <c r="E2695" i="71"/>
  <c r="D2695" i="71"/>
  <c r="C2695" i="71"/>
  <c r="E2690" i="71"/>
  <c r="D2690" i="71"/>
  <c r="C2690" i="71"/>
  <c r="E2679" i="71"/>
  <c r="E2681" i="71" s="1"/>
  <c r="D2679" i="71"/>
  <c r="C2679" i="71"/>
  <c r="E2822" i="71"/>
  <c r="D2822" i="71"/>
  <c r="C2822" i="71"/>
  <c r="E2859" i="71"/>
  <c r="D2859" i="71"/>
  <c r="C2859" i="71"/>
  <c r="E2846" i="71"/>
  <c r="D2846" i="71"/>
  <c r="C2846" i="71"/>
  <c r="E2837" i="71"/>
  <c r="D2837" i="71"/>
  <c r="C2837" i="71"/>
  <c r="E2827" i="71"/>
  <c r="D2827" i="71"/>
  <c r="C2827" i="71"/>
  <c r="E2707" i="71"/>
  <c r="D2707" i="71"/>
  <c r="C2707" i="71"/>
  <c r="E2669" i="71"/>
  <c r="D2669" i="71"/>
  <c r="C2669" i="71"/>
  <c r="E2652" i="71"/>
  <c r="D2652" i="71"/>
  <c r="C2652" i="71"/>
  <c r="E2627" i="71"/>
  <c r="D2627" i="71"/>
  <c r="C2627" i="71"/>
  <c r="E2618" i="71"/>
  <c r="D2618" i="71"/>
  <c r="C2618" i="71"/>
  <c r="E1763" i="71"/>
  <c r="D1763" i="71"/>
  <c r="C1763" i="71"/>
  <c r="E1618" i="71"/>
  <c r="D1618" i="71"/>
  <c r="C1618" i="71"/>
  <c r="E1384" i="71"/>
  <c r="D1384" i="71"/>
  <c r="C1384" i="71"/>
  <c r="E1316" i="71"/>
  <c r="D1316" i="71"/>
  <c r="C1316" i="71"/>
  <c r="E1283" i="71"/>
  <c r="D1283" i="71"/>
  <c r="C1283" i="71"/>
  <c r="E1270" i="71"/>
  <c r="D1270" i="71"/>
  <c r="C1270" i="71"/>
  <c r="E1169" i="71"/>
  <c r="D1169" i="71"/>
  <c r="C1169" i="71"/>
  <c r="E1162" i="71"/>
  <c r="D1162" i="71"/>
  <c r="C1162" i="71"/>
  <c r="E1155" i="71"/>
  <c r="D1155" i="71"/>
  <c r="C1155" i="71"/>
  <c r="E1107" i="71"/>
  <c r="D1107" i="71"/>
  <c r="C1107" i="71"/>
  <c r="E1097" i="71"/>
  <c r="D1097" i="71"/>
  <c r="C1097" i="71"/>
  <c r="E1085" i="71"/>
  <c r="D1085" i="71"/>
  <c r="C1085" i="71"/>
  <c r="E1060" i="71"/>
  <c r="D1060" i="71"/>
  <c r="C1060" i="71"/>
  <c r="E1045" i="71"/>
  <c r="D1045" i="71"/>
  <c r="C1045" i="71"/>
  <c r="E1040" i="71"/>
  <c r="D1040" i="71"/>
  <c r="C1040" i="71"/>
  <c r="E1035" i="71"/>
  <c r="D1035" i="71"/>
  <c r="C1035" i="71"/>
  <c r="E1028" i="71"/>
  <c r="D1028" i="71"/>
  <c r="C1028" i="71"/>
  <c r="E1019" i="71"/>
  <c r="D1019" i="71"/>
  <c r="C1019" i="71"/>
  <c r="E900" i="71"/>
  <c r="D900" i="71"/>
  <c r="C900" i="71"/>
  <c r="E877" i="71"/>
  <c r="D877" i="71"/>
  <c r="C877" i="71"/>
  <c r="E742" i="71"/>
  <c r="D742" i="71"/>
  <c r="C742" i="71"/>
  <c r="E724" i="71"/>
  <c r="D724" i="71"/>
  <c r="C724" i="71"/>
  <c r="E700" i="71"/>
  <c r="D700" i="71"/>
  <c r="C700" i="71"/>
  <c r="E639" i="71"/>
  <c r="D639" i="71"/>
  <c r="C639" i="71"/>
  <c r="E566" i="71"/>
  <c r="D566" i="71"/>
  <c r="C566" i="71"/>
  <c r="E522" i="71"/>
  <c r="D522" i="71"/>
  <c r="C522" i="71"/>
  <c r="D89" i="71"/>
  <c r="C89" i="71"/>
  <c r="E84" i="71"/>
  <c r="D84" i="71"/>
  <c r="C84" i="71"/>
  <c r="E43" i="71"/>
  <c r="D43" i="71"/>
  <c r="C43" i="71"/>
  <c r="E38" i="71"/>
  <c r="D38" i="71"/>
  <c r="C38" i="71"/>
  <c r="E31" i="71"/>
  <c r="D31" i="71"/>
  <c r="C31" i="71"/>
  <c r="E26" i="71"/>
  <c r="D26" i="71"/>
  <c r="C26" i="71"/>
  <c r="E17" i="71"/>
  <c r="D17" i="71"/>
  <c r="C17" i="71"/>
  <c r="E396" i="70"/>
  <c r="D396" i="70"/>
  <c r="C396" i="70"/>
  <c r="E390" i="70"/>
  <c r="D390" i="70"/>
  <c r="C390" i="70"/>
  <c r="E118" i="70"/>
  <c r="D118" i="70"/>
  <c r="C118" i="70"/>
  <c r="E113" i="70"/>
  <c r="D113" i="70"/>
  <c r="C113" i="70"/>
  <c r="E103" i="70"/>
  <c r="D103" i="70"/>
  <c r="C103" i="70"/>
  <c r="D40" i="70"/>
  <c r="C40" i="70"/>
  <c r="E39" i="70"/>
  <c r="E38" i="70"/>
  <c r="E37" i="70"/>
  <c r="D33" i="70"/>
  <c r="C33" i="70"/>
  <c r="E32" i="70"/>
  <c r="E31" i="70"/>
  <c r="E33" i="70" s="1"/>
  <c r="D24" i="70"/>
  <c r="C24" i="70"/>
  <c r="E23" i="70"/>
  <c r="E24" i="70" s="1"/>
  <c r="E26" i="70" s="1"/>
  <c r="E13" i="70"/>
  <c r="D13" i="70"/>
  <c r="C13" i="70"/>
  <c r="E540" i="69"/>
  <c r="E534" i="69"/>
  <c r="D534" i="69"/>
  <c r="C534" i="69"/>
  <c r="E116" i="69"/>
  <c r="D116" i="69"/>
  <c r="C116" i="69"/>
  <c r="E111" i="69"/>
  <c r="D111" i="69"/>
  <c r="C111" i="69"/>
  <c r="E48" i="69"/>
  <c r="D48" i="69"/>
  <c r="C48" i="69"/>
  <c r="E34" i="69"/>
  <c r="D34" i="69"/>
  <c r="C34" i="69"/>
  <c r="E29" i="69"/>
  <c r="D29" i="69"/>
  <c r="C29" i="69"/>
  <c r="E18" i="69"/>
  <c r="E22" i="69" s="1"/>
  <c r="D18" i="69"/>
  <c r="C18" i="69"/>
  <c r="E382" i="68"/>
  <c r="D382" i="68"/>
  <c r="C382" i="68"/>
  <c r="E277" i="68"/>
  <c r="D277" i="68"/>
  <c r="C277" i="68"/>
  <c r="E163" i="68"/>
  <c r="D163" i="68"/>
  <c r="C163" i="68"/>
  <c r="E157" i="68"/>
  <c r="D157" i="68"/>
  <c r="C157" i="68"/>
  <c r="E148" i="68"/>
  <c r="D148" i="68"/>
  <c r="C148" i="68"/>
  <c r="E132" i="68"/>
  <c r="D132" i="68"/>
  <c r="C132" i="68"/>
  <c r="E17" i="68"/>
  <c r="D17" i="68"/>
  <c r="C17" i="68"/>
  <c r="E12" i="68"/>
  <c r="D12" i="68"/>
  <c r="C12" i="68"/>
  <c r="F55" i="53"/>
  <c r="F56" i="53"/>
  <c r="F57" i="53"/>
  <c r="D18" i="61"/>
  <c r="C18" i="61"/>
  <c r="B18" i="61"/>
  <c r="E17" i="61"/>
  <c r="E15" i="61"/>
  <c r="E12" i="15"/>
  <c r="E2697" i="71" l="1"/>
  <c r="E2699" i="71" s="1"/>
  <c r="E17" i="70"/>
  <c r="E15" i="70"/>
  <c r="E2861" i="71"/>
  <c r="E2671" i="71"/>
  <c r="E1087" i="71"/>
  <c r="E45" i="71"/>
  <c r="E93" i="71" s="1"/>
  <c r="E134" i="68"/>
  <c r="E136" i="68" s="1"/>
  <c r="E388" i="68" s="1"/>
  <c r="E40" i="70"/>
  <c r="E398" i="70" s="1"/>
  <c r="E400" i="70" s="1"/>
  <c r="E402" i="70" s="1"/>
  <c r="E536" i="69"/>
  <c r="E384" i="68"/>
  <c r="E20" i="69"/>
  <c r="D41" i="67"/>
  <c r="D18" i="67"/>
  <c r="E2683" i="71" l="1"/>
  <c r="E2863" i="71" s="1"/>
  <c r="D52" i="67"/>
  <c r="D54" i="67" s="1"/>
  <c r="C52" i="67"/>
  <c r="C54" i="67" s="1"/>
  <c r="D48" i="67"/>
  <c r="C48" i="67"/>
  <c r="D45" i="67"/>
  <c r="C45" i="67"/>
  <c r="C41" i="67"/>
  <c r="D28" i="67"/>
  <c r="C28" i="67"/>
  <c r="D25" i="67"/>
  <c r="C25" i="67"/>
  <c r="D21" i="67"/>
  <c r="C21" i="67"/>
  <c r="C18" i="67"/>
  <c r="C29" i="67" l="1"/>
  <c r="C49" i="67"/>
  <c r="D49" i="67"/>
  <c r="D29" i="67"/>
  <c r="C56" i="67" l="1"/>
  <c r="D56" i="67"/>
  <c r="C62" i="67"/>
  <c r="D62" i="67"/>
  <c r="F13" i="58"/>
  <c r="E13" i="58"/>
  <c r="C13" i="58"/>
  <c r="D13" i="58"/>
  <c r="C21" i="56"/>
  <c r="C32" i="56"/>
  <c r="D32" i="56"/>
  <c r="E32" i="56"/>
  <c r="F32" i="56"/>
  <c r="G32" i="56"/>
  <c r="H32" i="56"/>
  <c r="I32" i="56"/>
  <c r="B32" i="56"/>
  <c r="C30" i="56"/>
  <c r="C33" i="56" s="1"/>
  <c r="D30" i="56"/>
  <c r="D33" i="56" s="1"/>
  <c r="E30" i="56"/>
  <c r="E33" i="56" s="1"/>
  <c r="F30" i="56"/>
  <c r="F33" i="56" s="1"/>
  <c r="G30" i="56"/>
  <c r="G33" i="56" s="1"/>
  <c r="H30" i="56"/>
  <c r="H33" i="56" s="1"/>
  <c r="I30" i="56"/>
  <c r="I33" i="56" s="1"/>
  <c r="B30" i="56"/>
  <c r="B33" i="56" s="1"/>
  <c r="H25" i="56"/>
  <c r="H21" i="56"/>
  <c r="H17" i="56"/>
  <c r="H12" i="56"/>
  <c r="F25" i="56"/>
  <c r="F21" i="56"/>
  <c r="F17" i="56"/>
  <c r="F12" i="56"/>
  <c r="F28" i="56" s="1"/>
  <c r="F34" i="56" s="1"/>
  <c r="D25" i="56"/>
  <c r="D21" i="56"/>
  <c r="D17" i="56"/>
  <c r="D12" i="56"/>
  <c r="B25" i="56"/>
  <c r="B21" i="56"/>
  <c r="B17" i="56"/>
  <c r="B12" i="56"/>
  <c r="L10" i="55"/>
  <c r="J13" i="55"/>
  <c r="K13" i="55"/>
  <c r="I13" i="55"/>
  <c r="D13" i="55"/>
  <c r="E13" i="55"/>
  <c r="C13" i="55"/>
  <c r="F10" i="54"/>
  <c r="F11" i="54"/>
  <c r="F13" i="54"/>
  <c r="F14" i="54"/>
  <c r="D17" i="54"/>
  <c r="E17" i="54"/>
  <c r="C17" i="54"/>
  <c r="F26" i="54"/>
  <c r="L10" i="54"/>
  <c r="L11" i="54"/>
  <c r="L12" i="54"/>
  <c r="L13" i="54"/>
  <c r="L14" i="54"/>
  <c r="L15" i="54"/>
  <c r="L16" i="54"/>
  <c r="L25" i="54"/>
  <c r="F9" i="54"/>
  <c r="D27" i="54"/>
  <c r="E27" i="54"/>
  <c r="B28" i="56" l="1"/>
  <c r="B34" i="56" s="1"/>
  <c r="H28" i="56"/>
  <c r="H34" i="56" s="1"/>
  <c r="D28" i="56"/>
  <c r="D34" i="56" s="1"/>
  <c r="F27" i="54"/>
  <c r="I16" i="53" l="1"/>
  <c r="J25" i="53"/>
  <c r="E54" i="53"/>
  <c r="D54" i="53"/>
  <c r="C54" i="53"/>
  <c r="B54" i="53"/>
  <c r="E50" i="53"/>
  <c r="D50" i="53"/>
  <c r="C50" i="53"/>
  <c r="B50" i="53"/>
  <c r="F34" i="53"/>
  <c r="E35" i="53"/>
  <c r="D35" i="53"/>
  <c r="C35" i="53"/>
  <c r="B35" i="53"/>
  <c r="E31" i="53"/>
  <c r="D31" i="53"/>
  <c r="C31" i="53"/>
  <c r="B31" i="53"/>
  <c r="E20" i="53"/>
  <c r="E16" i="53"/>
  <c r="D16" i="53"/>
  <c r="C16" i="53"/>
  <c r="B16" i="53"/>
  <c r="E10" i="53"/>
  <c r="D10" i="53"/>
  <c r="C10" i="53"/>
  <c r="G20" i="37"/>
  <c r="G18" i="37"/>
  <c r="D16" i="37"/>
  <c r="E16" i="37"/>
  <c r="F16" i="37"/>
  <c r="D13" i="37"/>
  <c r="E13" i="37"/>
  <c r="F13" i="37"/>
  <c r="G11" i="37"/>
  <c r="J15" i="49"/>
  <c r="J16" i="49"/>
  <c r="E22" i="53" l="1"/>
  <c r="E38" i="53" s="1"/>
  <c r="D38" i="53"/>
  <c r="C38" i="53"/>
  <c r="D22" i="53"/>
  <c r="C22" i="53"/>
  <c r="B38" i="53"/>
  <c r="E17" i="37"/>
  <c r="D17" i="37"/>
  <c r="F17" i="37"/>
  <c r="C173" i="47"/>
  <c r="B173" i="47"/>
  <c r="E172" i="47"/>
  <c r="E171" i="47"/>
  <c r="D170" i="47"/>
  <c r="D173" i="47" s="1"/>
  <c r="E169" i="47"/>
  <c r="E168" i="47"/>
  <c r="D165" i="47"/>
  <c r="C165" i="47"/>
  <c r="B165" i="47"/>
  <c r="E164" i="47"/>
  <c r="E163" i="47"/>
  <c r="E162" i="47"/>
  <c r="E161" i="47"/>
  <c r="E160" i="47"/>
  <c r="D154" i="47"/>
  <c r="C154" i="47"/>
  <c r="B154" i="47"/>
  <c r="E153" i="47"/>
  <c r="E152" i="47"/>
  <c r="E151" i="47"/>
  <c r="E150" i="47"/>
  <c r="E149" i="47"/>
  <c r="D146" i="47"/>
  <c r="C146" i="47"/>
  <c r="B146" i="47"/>
  <c r="E145" i="47"/>
  <c r="E144" i="47"/>
  <c r="E143" i="47"/>
  <c r="E142" i="47"/>
  <c r="E141" i="47"/>
  <c r="F38" i="53" l="1"/>
  <c r="F19" i="37"/>
  <c r="F21" i="37"/>
  <c r="E170" i="47"/>
  <c r="E173" i="47" s="1"/>
  <c r="E146" i="47"/>
  <c r="E154" i="47"/>
  <c r="E165" i="47"/>
  <c r="E21" i="37"/>
  <c r="E19" i="37"/>
  <c r="D21" i="37"/>
  <c r="D19" i="37"/>
  <c r="B116" i="47"/>
  <c r="E115" i="47"/>
  <c r="E114" i="47"/>
  <c r="E113" i="47"/>
  <c r="E112" i="47"/>
  <c r="D111" i="47"/>
  <c r="D116" i="47" s="1"/>
  <c r="D108" i="47"/>
  <c r="C108" i="47"/>
  <c r="B108" i="47"/>
  <c r="E107" i="47"/>
  <c r="E106" i="47"/>
  <c r="E105" i="47"/>
  <c r="E104" i="47"/>
  <c r="E103" i="47"/>
  <c r="C111" i="47" l="1"/>
  <c r="E111" i="47" s="1"/>
  <c r="E116" i="47" s="1"/>
  <c r="E108" i="47"/>
  <c r="D135" i="47"/>
  <c r="B135" i="47"/>
  <c r="E134" i="47"/>
  <c r="E133" i="47"/>
  <c r="E132" i="47"/>
  <c r="E131" i="47"/>
  <c r="C130" i="47"/>
  <c r="C135" i="47" s="1"/>
  <c r="D127" i="47"/>
  <c r="C127" i="47"/>
  <c r="B127" i="47"/>
  <c r="E126" i="47"/>
  <c r="E125" i="47"/>
  <c r="E124" i="47"/>
  <c r="E123" i="47"/>
  <c r="E122" i="47"/>
  <c r="C116" i="47" l="1"/>
  <c r="E127" i="47"/>
  <c r="E130" i="47"/>
  <c r="E135" i="47" s="1"/>
  <c r="D32" i="47" l="1"/>
  <c r="C32" i="47"/>
  <c r="B32" i="47"/>
  <c r="C89" i="47" l="1"/>
  <c r="D89" i="47"/>
  <c r="B89" i="47"/>
  <c r="E94" i="47"/>
  <c r="E93" i="47"/>
  <c r="D97" i="47"/>
  <c r="G19" i="66"/>
  <c r="F19" i="66"/>
  <c r="E19" i="66"/>
  <c r="G18" i="66"/>
  <c r="B12" i="66"/>
  <c r="B19" i="66" s="1"/>
  <c r="B13" i="44"/>
  <c r="B12" i="44"/>
  <c r="B11" i="44"/>
  <c r="G15" i="44" l="1"/>
  <c r="G16" i="44" s="1"/>
  <c r="E16" i="44"/>
  <c r="F16" i="44"/>
  <c r="C12" i="65" l="1"/>
  <c r="D15" i="15"/>
  <c r="C15" i="15"/>
  <c r="C15" i="14"/>
  <c r="I14" i="12" l="1"/>
  <c r="E14" i="12"/>
  <c r="D24" i="3" l="1"/>
  <c r="L9" i="8"/>
  <c r="L10" i="8"/>
  <c r="L11" i="8"/>
  <c r="L12" i="8"/>
  <c r="L13" i="8"/>
  <c r="L14" i="8"/>
  <c r="L15" i="8"/>
  <c r="L17" i="8"/>
  <c r="L18" i="8"/>
  <c r="J16" i="8"/>
  <c r="K16" i="8"/>
  <c r="L16" i="8" s="1"/>
  <c r="J8" i="8"/>
  <c r="K8" i="8"/>
  <c r="I16" i="8"/>
  <c r="I8" i="8"/>
  <c r="I21" i="8" l="1"/>
  <c r="D8" i="8"/>
  <c r="E8" i="8"/>
  <c r="D16" i="8"/>
  <c r="E16" i="8"/>
  <c r="C16" i="8"/>
  <c r="C8" i="8"/>
  <c r="L21" i="1" l="1"/>
  <c r="L22" i="1"/>
  <c r="J20" i="1"/>
  <c r="K20" i="1"/>
  <c r="I13" i="1"/>
  <c r="I8" i="1" s="1"/>
  <c r="I26" i="1" s="1"/>
  <c r="I18" i="1"/>
  <c r="I20" i="1"/>
  <c r="D20" i="1"/>
  <c r="E20" i="1"/>
  <c r="C20" i="1"/>
  <c r="L16" i="1"/>
  <c r="L17" i="1"/>
  <c r="L19" i="1"/>
  <c r="J13" i="1"/>
  <c r="K13" i="1"/>
  <c r="L12" i="1"/>
  <c r="L14" i="1"/>
  <c r="L15" i="1"/>
  <c r="D16" i="1"/>
  <c r="E16" i="1"/>
  <c r="F16" i="1" s="1"/>
  <c r="C16" i="1"/>
  <c r="G25" i="60"/>
  <c r="F13" i="60"/>
  <c r="E13" i="60"/>
  <c r="D13" i="60"/>
  <c r="G28" i="59"/>
  <c r="G29" i="59"/>
  <c r="F27" i="59"/>
  <c r="G27" i="59" s="1"/>
  <c r="E27" i="59"/>
  <c r="F13" i="7"/>
  <c r="E13" i="7"/>
  <c r="D13" i="7"/>
  <c r="G28" i="6"/>
  <c r="G29" i="6"/>
  <c r="F27" i="6"/>
  <c r="E27" i="6"/>
  <c r="G14" i="6"/>
  <c r="G16" i="6"/>
  <c r="G17" i="6"/>
  <c r="G25" i="6"/>
  <c r="G26" i="6"/>
  <c r="F13" i="5"/>
  <c r="E13" i="5"/>
  <c r="D13" i="5"/>
  <c r="G28" i="4"/>
  <c r="G29" i="4"/>
  <c r="G23" i="3"/>
  <c r="G22" i="3"/>
  <c r="F27" i="4"/>
  <c r="G27" i="4" s="1"/>
  <c r="E27" i="4"/>
  <c r="D27" i="2"/>
  <c r="E19" i="3"/>
  <c r="D19" i="3"/>
  <c r="D12" i="3"/>
  <c r="D11" i="3" s="1"/>
  <c r="G28" i="2"/>
  <c r="G21" i="2"/>
  <c r="G12" i="2"/>
  <c r="F13" i="2"/>
  <c r="E13" i="2"/>
  <c r="D24" i="2"/>
  <c r="D11" i="2"/>
  <c r="F20" i="1" l="1"/>
  <c r="D30" i="2"/>
  <c r="G27" i="6"/>
  <c r="L13" i="1"/>
  <c r="K57" i="53" l="1"/>
  <c r="E14" i="36" l="1"/>
  <c r="G25" i="56" l="1"/>
  <c r="G21" i="56"/>
  <c r="G17" i="56"/>
  <c r="G28" i="56" s="1"/>
  <c r="G34" i="56" s="1"/>
  <c r="G12" i="56"/>
  <c r="E12" i="56"/>
  <c r="J35" i="53" l="1"/>
  <c r="F53" i="53"/>
  <c r="F52" i="53"/>
  <c r="F51" i="53"/>
  <c r="F49" i="53"/>
  <c r="F47" i="53"/>
  <c r="F46" i="53"/>
  <c r="F45" i="53"/>
  <c r="F44" i="53"/>
  <c r="C58" i="53" l="1"/>
  <c r="D58" i="53"/>
  <c r="E58" i="53"/>
  <c r="F54" i="53"/>
  <c r="B58" i="53"/>
  <c r="F50" i="53"/>
  <c r="F58" i="53" l="1"/>
  <c r="F37" i="53"/>
  <c r="F36" i="53"/>
  <c r="F33" i="53"/>
  <c r="F32" i="53"/>
  <c r="F30" i="53"/>
  <c r="F29" i="53"/>
  <c r="F28" i="53"/>
  <c r="F27" i="53"/>
  <c r="F26" i="53"/>
  <c r="F25" i="53"/>
  <c r="F24" i="53"/>
  <c r="F23" i="53"/>
  <c r="F21" i="53"/>
  <c r="F20" i="53"/>
  <c r="F19" i="53"/>
  <c r="F18" i="53"/>
  <c r="F17" i="53"/>
  <c r="F15" i="53"/>
  <c r="F14" i="53"/>
  <c r="F13" i="53"/>
  <c r="F12" i="53"/>
  <c r="F11" i="53"/>
  <c r="F9" i="53"/>
  <c r="F8" i="53"/>
  <c r="F35" i="53" l="1"/>
  <c r="F10" i="53"/>
  <c r="F31" i="53"/>
  <c r="F16" i="53"/>
  <c r="F10" i="58"/>
  <c r="F31" i="58" s="1"/>
  <c r="E10" i="58"/>
  <c r="E31" i="58" s="1"/>
  <c r="D10" i="58"/>
  <c r="D31" i="58" s="1"/>
  <c r="C10" i="58"/>
  <c r="C31" i="58" s="1"/>
  <c r="I25" i="56"/>
  <c r="E25" i="56"/>
  <c r="C25" i="56"/>
  <c r="I21" i="56"/>
  <c r="E21" i="56"/>
  <c r="I17" i="56"/>
  <c r="E17" i="56"/>
  <c r="C17" i="56"/>
  <c r="I12" i="56"/>
  <c r="C12" i="56"/>
  <c r="K26" i="55"/>
  <c r="J26" i="55"/>
  <c r="I26" i="55"/>
  <c r="E26" i="55"/>
  <c r="C26" i="55"/>
  <c r="F15" i="55"/>
  <c r="D26" i="55"/>
  <c r="C27" i="55"/>
  <c r="F11" i="55"/>
  <c r="L9" i="55"/>
  <c r="F9" i="55"/>
  <c r="K27" i="54"/>
  <c r="J27" i="54"/>
  <c r="I27" i="54"/>
  <c r="C27" i="54"/>
  <c r="F19" i="54"/>
  <c r="F18" i="54" s="1"/>
  <c r="K17" i="54"/>
  <c r="J17" i="54"/>
  <c r="I17" i="54"/>
  <c r="L9" i="54"/>
  <c r="K56" i="53"/>
  <c r="K55" i="53"/>
  <c r="J54" i="53"/>
  <c r="I54" i="53"/>
  <c r="H54" i="53"/>
  <c r="G54" i="53"/>
  <c r="K53" i="53"/>
  <c r="K52" i="53"/>
  <c r="K51" i="53"/>
  <c r="J50" i="53"/>
  <c r="I50" i="53"/>
  <c r="H50" i="53"/>
  <c r="G50" i="53"/>
  <c r="K49" i="53"/>
  <c r="K48" i="53"/>
  <c r="K47" i="53"/>
  <c r="K46" i="53"/>
  <c r="K45" i="53"/>
  <c r="K44" i="53"/>
  <c r="K37" i="53"/>
  <c r="K36" i="53"/>
  <c r="I35" i="53"/>
  <c r="H35" i="53"/>
  <c r="G35" i="53"/>
  <c r="K34" i="53"/>
  <c r="K33" i="53"/>
  <c r="K32" i="53"/>
  <c r="J31" i="53"/>
  <c r="I31" i="53"/>
  <c r="H31" i="53"/>
  <c r="G31" i="53"/>
  <c r="K30" i="53"/>
  <c r="K29" i="53"/>
  <c r="K28" i="53"/>
  <c r="K27" i="53"/>
  <c r="K26" i="53"/>
  <c r="K25" i="53"/>
  <c r="K24" i="53"/>
  <c r="K23" i="53"/>
  <c r="K21" i="53"/>
  <c r="J20" i="53"/>
  <c r="K20" i="53" s="1"/>
  <c r="K19" i="53"/>
  <c r="K18" i="53"/>
  <c r="K17" i="53"/>
  <c r="J16" i="53"/>
  <c r="I22" i="53"/>
  <c r="H16" i="53"/>
  <c r="G16" i="53"/>
  <c r="G22" i="53" s="1"/>
  <c r="K15" i="53"/>
  <c r="K14" i="53"/>
  <c r="K13" i="53"/>
  <c r="K12" i="53"/>
  <c r="K11" i="53"/>
  <c r="J10" i="53"/>
  <c r="I10" i="53"/>
  <c r="H10" i="53"/>
  <c r="K9" i="53"/>
  <c r="K8" i="53"/>
  <c r="C16" i="37"/>
  <c r="G15" i="37"/>
  <c r="G14" i="37"/>
  <c r="C13" i="37"/>
  <c r="C17" i="37" s="1"/>
  <c r="G12" i="37"/>
  <c r="F20" i="62"/>
  <c r="E20" i="62"/>
  <c r="D20" i="62"/>
  <c r="C20" i="62"/>
  <c r="G19" i="62"/>
  <c r="G18" i="62"/>
  <c r="G17" i="62"/>
  <c r="G16" i="62"/>
  <c r="G15" i="62"/>
  <c r="G14" i="62"/>
  <c r="F20" i="52"/>
  <c r="E20" i="52"/>
  <c r="D20" i="52"/>
  <c r="C20" i="52"/>
  <c r="G19" i="52"/>
  <c r="G18" i="52"/>
  <c r="G17" i="52"/>
  <c r="G16" i="52"/>
  <c r="G15" i="52"/>
  <c r="G14" i="52"/>
  <c r="F20" i="51"/>
  <c r="E20" i="51"/>
  <c r="D20" i="51"/>
  <c r="C20" i="51"/>
  <c r="G19" i="51"/>
  <c r="G18" i="51"/>
  <c r="G17" i="51"/>
  <c r="G16" i="51"/>
  <c r="G15" i="51"/>
  <c r="G14" i="51"/>
  <c r="F19" i="50"/>
  <c r="E19" i="50"/>
  <c r="D19" i="50"/>
  <c r="C19" i="50"/>
  <c r="G18" i="50"/>
  <c r="G17" i="50"/>
  <c r="G16" i="50"/>
  <c r="G15" i="50"/>
  <c r="G14" i="50"/>
  <c r="G13" i="50"/>
  <c r="J14" i="49"/>
  <c r="J13" i="49"/>
  <c r="J12" i="49"/>
  <c r="J11" i="49"/>
  <c r="J10" i="49"/>
  <c r="J9" i="49"/>
  <c r="J8" i="49"/>
  <c r="J7" i="49"/>
  <c r="C97" i="47"/>
  <c r="B97" i="47"/>
  <c r="E96" i="47"/>
  <c r="E95" i="47"/>
  <c r="E92" i="47"/>
  <c r="E88" i="47"/>
  <c r="E87" i="47"/>
  <c r="E86" i="47"/>
  <c r="E85" i="47"/>
  <c r="E84" i="47"/>
  <c r="D78" i="47"/>
  <c r="C78" i="47"/>
  <c r="B78" i="47"/>
  <c r="E77" i="47"/>
  <c r="E76" i="47"/>
  <c r="E75" i="47"/>
  <c r="E74" i="47"/>
  <c r="E73" i="47"/>
  <c r="D70" i="47"/>
  <c r="C70" i="47"/>
  <c r="B70" i="47"/>
  <c r="E69" i="47"/>
  <c r="E68" i="47"/>
  <c r="E67" i="47"/>
  <c r="E66" i="47"/>
  <c r="E65" i="47"/>
  <c r="D59" i="47"/>
  <c r="C59" i="47"/>
  <c r="B59" i="47"/>
  <c r="E58" i="47"/>
  <c r="E57" i="47"/>
  <c r="E56" i="47"/>
  <c r="E55" i="47"/>
  <c r="E54" i="47"/>
  <c r="D51" i="47"/>
  <c r="C51" i="47"/>
  <c r="B51" i="47"/>
  <c r="E50" i="47"/>
  <c r="E49" i="47"/>
  <c r="E48" i="47"/>
  <c r="E47" i="47"/>
  <c r="E46" i="47"/>
  <c r="C40" i="47"/>
  <c r="B40" i="47"/>
  <c r="E38" i="47"/>
  <c r="E37" i="47"/>
  <c r="E36" i="47"/>
  <c r="E35" i="47"/>
  <c r="E31" i="47"/>
  <c r="E30" i="47"/>
  <c r="E29" i="47"/>
  <c r="E28" i="47"/>
  <c r="E27" i="47"/>
  <c r="D21" i="47"/>
  <c r="C21" i="47"/>
  <c r="B21" i="47"/>
  <c r="E20" i="47"/>
  <c r="E19" i="47"/>
  <c r="E18" i="47"/>
  <c r="E17" i="47"/>
  <c r="E16" i="47"/>
  <c r="D13" i="47"/>
  <c r="C13" i="47"/>
  <c r="B13" i="47"/>
  <c r="E12" i="47"/>
  <c r="E11" i="47"/>
  <c r="E10" i="47"/>
  <c r="E9" i="47"/>
  <c r="E8" i="47"/>
  <c r="B16" i="44"/>
  <c r="D14" i="41"/>
  <c r="C14" i="41"/>
  <c r="E16" i="61"/>
  <c r="E14" i="61"/>
  <c r="E13" i="61"/>
  <c r="E12" i="61"/>
  <c r="E11" i="61"/>
  <c r="E10" i="61"/>
  <c r="B15" i="15"/>
  <c r="E14" i="15"/>
  <c r="E13" i="15"/>
  <c r="E11" i="15"/>
  <c r="E10" i="15"/>
  <c r="E9" i="15"/>
  <c r="E15" i="14"/>
  <c r="D15" i="14"/>
  <c r="B15" i="14"/>
  <c r="F14" i="14"/>
  <c r="F13" i="14"/>
  <c r="F12" i="14"/>
  <c r="F11" i="14"/>
  <c r="F10" i="14"/>
  <c r="E14" i="13"/>
  <c r="D14" i="13"/>
  <c r="C14" i="13"/>
  <c r="B14" i="13"/>
  <c r="F13" i="13"/>
  <c r="F12" i="13"/>
  <c r="F11" i="13"/>
  <c r="F10" i="13"/>
  <c r="F9" i="13"/>
  <c r="K14" i="12"/>
  <c r="J14" i="12"/>
  <c r="H14" i="12"/>
  <c r="G14" i="12"/>
  <c r="D14" i="12"/>
  <c r="C14" i="12"/>
  <c r="B14" i="12"/>
  <c r="L13" i="12"/>
  <c r="L12" i="12"/>
  <c r="L11" i="12"/>
  <c r="L13" i="11"/>
  <c r="K13" i="11"/>
  <c r="J13" i="11"/>
  <c r="I13" i="11"/>
  <c r="H13" i="11"/>
  <c r="G13" i="11"/>
  <c r="F13" i="11"/>
  <c r="E13" i="11"/>
  <c r="D13" i="11"/>
  <c r="C13" i="11"/>
  <c r="M12" i="11"/>
  <c r="M11" i="11"/>
  <c r="M10" i="11"/>
  <c r="M9" i="11"/>
  <c r="L14" i="9"/>
  <c r="K9" i="9"/>
  <c r="J9" i="9"/>
  <c r="J22" i="9" s="1"/>
  <c r="I9" i="9"/>
  <c r="I22" i="9" s="1"/>
  <c r="E9" i="9"/>
  <c r="E22" i="9" s="1"/>
  <c r="D9" i="9"/>
  <c r="D22" i="9" s="1"/>
  <c r="C9" i="9"/>
  <c r="C22" i="9" s="1"/>
  <c r="F20" i="8"/>
  <c r="F18" i="8"/>
  <c r="F17" i="8"/>
  <c r="F12" i="8"/>
  <c r="F11" i="8"/>
  <c r="F10" i="8"/>
  <c r="F9" i="8"/>
  <c r="D21" i="8"/>
  <c r="C21" i="8"/>
  <c r="D28" i="60"/>
  <c r="G24" i="60"/>
  <c r="F23" i="60"/>
  <c r="E23" i="60"/>
  <c r="D23" i="60"/>
  <c r="G17" i="60"/>
  <c r="G16" i="60"/>
  <c r="G14" i="60"/>
  <c r="G13" i="60"/>
  <c r="F11" i="60"/>
  <c r="E11" i="60"/>
  <c r="D11" i="60"/>
  <c r="D27" i="59"/>
  <c r="G26" i="59"/>
  <c r="G25" i="59"/>
  <c r="F24" i="59"/>
  <c r="E24" i="59"/>
  <c r="D24" i="59"/>
  <c r="D20" i="59"/>
  <c r="D19" i="59" s="1"/>
  <c r="G17" i="59"/>
  <c r="G16" i="59"/>
  <c r="G14" i="59"/>
  <c r="F12" i="59"/>
  <c r="F11" i="59" s="1"/>
  <c r="E12" i="59"/>
  <c r="E11" i="59" s="1"/>
  <c r="D12" i="59"/>
  <c r="D11" i="59" s="1"/>
  <c r="D28" i="7"/>
  <c r="G24" i="7"/>
  <c r="F23" i="7"/>
  <c r="E23" i="7"/>
  <c r="D23" i="7"/>
  <c r="G17" i="7"/>
  <c r="G16" i="7"/>
  <c r="G14" i="7"/>
  <c r="G13" i="7"/>
  <c r="E11" i="7"/>
  <c r="D11" i="7"/>
  <c r="D27" i="6"/>
  <c r="F24" i="6"/>
  <c r="E24" i="6"/>
  <c r="D24" i="6"/>
  <c r="D20" i="6"/>
  <c r="D19" i="6" s="1"/>
  <c r="F12" i="6"/>
  <c r="E12" i="6"/>
  <c r="E11" i="6" s="1"/>
  <c r="D12" i="6"/>
  <c r="D11" i="6" s="1"/>
  <c r="G24" i="5"/>
  <c r="F23" i="5"/>
  <c r="E23" i="5"/>
  <c r="D23" i="5"/>
  <c r="G17" i="5"/>
  <c r="G16" i="5"/>
  <c r="G14" i="5"/>
  <c r="D11" i="5"/>
  <c r="D27" i="4"/>
  <c r="G26" i="4"/>
  <c r="G25" i="4"/>
  <c r="F24" i="4"/>
  <c r="E24" i="4"/>
  <c r="D24" i="4"/>
  <c r="D20" i="4"/>
  <c r="D19" i="4" s="1"/>
  <c r="F19" i="4"/>
  <c r="G17" i="4"/>
  <c r="G16" i="4"/>
  <c r="G14" i="4"/>
  <c r="F12" i="4"/>
  <c r="E12" i="4"/>
  <c r="E11" i="4" s="1"/>
  <c r="D12" i="4"/>
  <c r="D11" i="4" s="1"/>
  <c r="G31" i="3"/>
  <c r="G30" i="3"/>
  <c r="F29" i="3"/>
  <c r="E29" i="3"/>
  <c r="D29" i="3"/>
  <c r="G26" i="3"/>
  <c r="G25" i="3"/>
  <c r="F24" i="3"/>
  <c r="E24" i="3"/>
  <c r="G21" i="3"/>
  <c r="G20" i="3"/>
  <c r="F19" i="3"/>
  <c r="G19" i="3" s="1"/>
  <c r="G18" i="3"/>
  <c r="G17" i="3"/>
  <c r="G16" i="3"/>
  <c r="G15" i="3"/>
  <c r="G14" i="3"/>
  <c r="G13" i="3"/>
  <c r="F12" i="3"/>
  <c r="E12" i="3"/>
  <c r="E11" i="3" s="1"/>
  <c r="F27" i="2"/>
  <c r="E27" i="2"/>
  <c r="G26" i="2"/>
  <c r="G25" i="2"/>
  <c r="F24" i="2"/>
  <c r="E24" i="2"/>
  <c r="G22" i="2"/>
  <c r="E19" i="2"/>
  <c r="G17" i="2"/>
  <c r="G16" i="2"/>
  <c r="G15" i="2"/>
  <c r="G14" i="2"/>
  <c r="G13" i="2"/>
  <c r="F11" i="2"/>
  <c r="E11" i="2"/>
  <c r="K18" i="1"/>
  <c r="J18" i="1"/>
  <c r="J8" i="1" s="1"/>
  <c r="J26" i="1" s="1"/>
  <c r="L11" i="1"/>
  <c r="L10" i="1"/>
  <c r="L9" i="1"/>
  <c r="E9" i="1"/>
  <c r="F9" i="1" s="1"/>
  <c r="D9" i="1"/>
  <c r="C9" i="1"/>
  <c r="H22" i="53" l="1"/>
  <c r="K8" i="1"/>
  <c r="K26" i="1" s="1"/>
  <c r="L26" i="1" s="1"/>
  <c r="E18" i="61"/>
  <c r="C8" i="1"/>
  <c r="C26" i="1" s="1"/>
  <c r="D8" i="1"/>
  <c r="D26" i="1" s="1"/>
  <c r="G27" i="2"/>
  <c r="H38" i="53"/>
  <c r="E89" i="47"/>
  <c r="C28" i="54"/>
  <c r="C21" i="37"/>
  <c r="G21" i="37" s="1"/>
  <c r="C19" i="37"/>
  <c r="G19" i="37" s="1"/>
  <c r="F11" i="6"/>
  <c r="F30" i="6" s="1"/>
  <c r="G12" i="6"/>
  <c r="E15" i="15"/>
  <c r="E32" i="47"/>
  <c r="E97" i="47"/>
  <c r="L18" i="1"/>
  <c r="G24" i="6"/>
  <c r="G11" i="2"/>
  <c r="K21" i="8"/>
  <c r="F32" i="60"/>
  <c r="E32" i="7"/>
  <c r="F30" i="59"/>
  <c r="E30" i="6"/>
  <c r="E30" i="4"/>
  <c r="D30" i="6"/>
  <c r="D32" i="60"/>
  <c r="G23" i="60"/>
  <c r="G19" i="50"/>
  <c r="G20" i="52"/>
  <c r="G16" i="37"/>
  <c r="E32" i="60"/>
  <c r="G12" i="60"/>
  <c r="J27" i="55"/>
  <c r="G12" i="7"/>
  <c r="J21" i="8"/>
  <c r="D32" i="5"/>
  <c r="G11" i="60"/>
  <c r="K10" i="53"/>
  <c r="L26" i="55"/>
  <c r="G20" i="2"/>
  <c r="G12" i="4"/>
  <c r="E34" i="3"/>
  <c r="E30" i="2"/>
  <c r="F19" i="2"/>
  <c r="G19" i="2" s="1"/>
  <c r="G23" i="7"/>
  <c r="G12" i="59"/>
  <c r="G29" i="3"/>
  <c r="D32" i="7"/>
  <c r="F22" i="53"/>
  <c r="G12" i="3"/>
  <c r="G11" i="59"/>
  <c r="G24" i="59"/>
  <c r="G24" i="4"/>
  <c r="G23" i="5"/>
  <c r="D30" i="59"/>
  <c r="J28" i="54"/>
  <c r="L27" i="54"/>
  <c r="K27" i="55"/>
  <c r="L27" i="55" s="1"/>
  <c r="F11" i="4"/>
  <c r="G11" i="4" s="1"/>
  <c r="F11" i="7"/>
  <c r="F32" i="7" s="1"/>
  <c r="F16" i="8"/>
  <c r="L9" i="9"/>
  <c r="D34" i="3"/>
  <c r="G24" i="3"/>
  <c r="D30" i="4"/>
  <c r="E30" i="59"/>
  <c r="E27" i="55"/>
  <c r="K28" i="55" s="1"/>
  <c r="K28" i="54"/>
  <c r="E21" i="8"/>
  <c r="F21" i="8" s="1"/>
  <c r="L8" i="8"/>
  <c r="F22" i="9"/>
  <c r="I38" i="53"/>
  <c r="I28" i="54"/>
  <c r="I28" i="55"/>
  <c r="L8" i="1"/>
  <c r="G24" i="2"/>
  <c r="G20" i="51"/>
  <c r="G20" i="62"/>
  <c r="L20" i="1"/>
  <c r="E28" i="56"/>
  <c r="E34" i="56" s="1"/>
  <c r="I28" i="56"/>
  <c r="I34" i="56" s="1"/>
  <c r="C28" i="56"/>
  <c r="C34" i="56" s="1"/>
  <c r="L13" i="55"/>
  <c r="I27" i="55"/>
  <c r="F14" i="55"/>
  <c r="F26" i="55" s="1"/>
  <c r="D27" i="55"/>
  <c r="F13" i="55"/>
  <c r="L17" i="54"/>
  <c r="D28" i="54"/>
  <c r="F17" i="54"/>
  <c r="E28" i="54"/>
  <c r="J58" i="53"/>
  <c r="K54" i="53"/>
  <c r="I58" i="53"/>
  <c r="H58" i="53"/>
  <c r="K50" i="53"/>
  <c r="G58" i="53"/>
  <c r="G38" i="53"/>
  <c r="K35" i="53"/>
  <c r="K31" i="53"/>
  <c r="K16" i="53"/>
  <c r="J22" i="53"/>
  <c r="J38" i="53" s="1"/>
  <c r="G13" i="37"/>
  <c r="E21" i="47"/>
  <c r="E51" i="47"/>
  <c r="E59" i="47"/>
  <c r="E70" i="47"/>
  <c r="E40" i="47"/>
  <c r="E13" i="47"/>
  <c r="E78" i="47"/>
  <c r="F15" i="14"/>
  <c r="F14" i="13"/>
  <c r="F11" i="3"/>
  <c r="M13" i="11"/>
  <c r="K22" i="9"/>
  <c r="L22" i="9" s="1"/>
  <c r="F9" i="9"/>
  <c r="F8" i="8"/>
  <c r="E8" i="1"/>
  <c r="G11" i="6" l="1"/>
  <c r="E26" i="1"/>
  <c r="F26" i="1" s="1"/>
  <c r="F8" i="1"/>
  <c r="F28" i="54"/>
  <c r="K29" i="54"/>
  <c r="L21" i="8"/>
  <c r="G30" i="59"/>
  <c r="G32" i="7"/>
  <c r="G30" i="6"/>
  <c r="G11" i="7"/>
  <c r="G32" i="60"/>
  <c r="F30" i="2"/>
  <c r="G30" i="2" s="1"/>
  <c r="F30" i="4"/>
  <c r="G30" i="4" s="1"/>
  <c r="L28" i="54"/>
  <c r="F27" i="55"/>
  <c r="K22" i="53"/>
  <c r="K38" i="53"/>
  <c r="K58" i="53"/>
  <c r="G17" i="37"/>
  <c r="G11" i="3"/>
  <c r="F34" i="3"/>
  <c r="G34" i="3" s="1"/>
  <c r="L10" i="12" l="1"/>
  <c r="L14" i="12" s="1"/>
  <c r="F14" i="12"/>
  <c r="E11" i="5"/>
  <c r="E32" i="5" s="1"/>
  <c r="G13" i="5"/>
  <c r="F11" i="5"/>
  <c r="G11" i="5" l="1"/>
  <c r="F32" i="5"/>
  <c r="G32" i="5" s="1"/>
  <c r="G12" i="5"/>
</calcChain>
</file>

<file path=xl/sharedStrings.xml><?xml version="1.0" encoding="utf-8"?>
<sst xmlns="http://schemas.openxmlformats.org/spreadsheetml/2006/main" count="9982" uniqueCount="6181">
  <si>
    <t>Ssz.</t>
  </si>
  <si>
    <t>BEVÉTELEK</t>
  </si>
  <si>
    <t>ÖSSZEG</t>
  </si>
  <si>
    <t>KIADÁSOK</t>
  </si>
  <si>
    <t>MŰKÖDÉSI BEVÉTELEK (I+II+III+IV+V)</t>
  </si>
  <si>
    <t>I.</t>
  </si>
  <si>
    <t>Működési célú támogatások Áht-on belülről (1+2)</t>
  </si>
  <si>
    <t>Személyi juttatások</t>
  </si>
  <si>
    <t>1.</t>
  </si>
  <si>
    <t>Önkormányzatok működési támogatásai</t>
  </si>
  <si>
    <t>II.</t>
  </si>
  <si>
    <t>Munkaadókat terhelő járulékok és szociális hozzájárulási adó</t>
  </si>
  <si>
    <t>2.</t>
  </si>
  <si>
    <t>Egyéb működési célú támogatások bevételei államháztartáson belülről</t>
  </si>
  <si>
    <t>III.</t>
  </si>
  <si>
    <t>Dologi kiadások</t>
  </si>
  <si>
    <t>IV.</t>
  </si>
  <si>
    <t>Ellátottak pénzbeli juttatásai</t>
  </si>
  <si>
    <t>Közhatalmi bevételek</t>
  </si>
  <si>
    <t>V.</t>
  </si>
  <si>
    <t>Egyéb működési célú kiadások</t>
  </si>
  <si>
    <t>Működési bevételek</t>
  </si>
  <si>
    <t>Egyéb működési bevételek</t>
  </si>
  <si>
    <t>3.</t>
  </si>
  <si>
    <t>Tartalék</t>
  </si>
  <si>
    <t>Központi irányító szervi támogatás</t>
  </si>
  <si>
    <t>Működési célú átvett pénzeszközök</t>
  </si>
  <si>
    <t>FELHALMOZÁSI BEVÉTELEK         (VI+VII+VIII+IX)</t>
  </si>
  <si>
    <t>FELHALMOZÁSI KIADÁSOK (VI+VII+VIII)</t>
  </si>
  <si>
    <t>VI.</t>
  </si>
  <si>
    <t>Beruházások</t>
  </si>
  <si>
    <t>Egyéb felhalmozási célú támogatások bevételei államháztartáson belülről</t>
  </si>
  <si>
    <t>VII.</t>
  </si>
  <si>
    <t>Felújítások</t>
  </si>
  <si>
    <t>Felhalmozási bevételek</t>
  </si>
  <si>
    <t>VIII.</t>
  </si>
  <si>
    <t>Egyéb felhalmozási kiadások</t>
  </si>
  <si>
    <t>Felhalmozási célú átvett pénzeszközök</t>
  </si>
  <si>
    <t>IX.</t>
  </si>
  <si>
    <t>BEVÉTELEK MINDÖSSZESEN</t>
  </si>
  <si>
    <t>KIADÁSOK MINDÖSSZESEN</t>
  </si>
  <si>
    <t>BEVÉTEL</t>
  </si>
  <si>
    <t>ROVAT MEGNEVEZÉSE</t>
  </si>
  <si>
    <t>Rovat          száma</t>
  </si>
  <si>
    <t>Eredeti előirányzat</t>
  </si>
  <si>
    <t>MŰKÖDÉSI KÖLTSÉGVETÉSI BEVÉTELEK (I+II+III+IV)</t>
  </si>
  <si>
    <t>Működési célú támogatások Áht-on belülről</t>
  </si>
  <si>
    <t>B1</t>
  </si>
  <si>
    <t>B16</t>
  </si>
  <si>
    <t>B3</t>
  </si>
  <si>
    <t>B4</t>
  </si>
  <si>
    <t>B6</t>
  </si>
  <si>
    <t>FELHALMOZÁSI KÖLTSÉGVETÉSI BEVÉTELEK (V+VI+VII)</t>
  </si>
  <si>
    <t>B2</t>
  </si>
  <si>
    <t>B25</t>
  </si>
  <si>
    <t>B5</t>
  </si>
  <si>
    <t>B7</t>
  </si>
  <si>
    <t>MŰKÖDÉSI FINANSZÍROZÁSI BEVÉTELEK</t>
  </si>
  <si>
    <t>B8</t>
  </si>
  <si>
    <t>Előző év költségvetési maradványának igénybevétele</t>
  </si>
  <si>
    <t>B8131</t>
  </si>
  <si>
    <t>B816</t>
  </si>
  <si>
    <t>FELHALMOZÁSI FINANSZÍROZÁSI BEVÉTELEK</t>
  </si>
  <si>
    <t>KIADÁS</t>
  </si>
  <si>
    <t>Rovat        száma</t>
  </si>
  <si>
    <t xml:space="preserve">Eredeti előirányzat </t>
  </si>
  <si>
    <t>MŰKÖDÉSI KÖLTSÉGVETÉSI KIADÁSOK (I+II+…V)</t>
  </si>
  <si>
    <t>K1</t>
  </si>
  <si>
    <t>Foglalkoztatottak személyi juttatásai</t>
  </si>
  <si>
    <t>K11</t>
  </si>
  <si>
    <t>Külső személyi juttatások</t>
  </si>
  <si>
    <t>K12</t>
  </si>
  <si>
    <t xml:space="preserve"> = Ebből: választott tisztségviselők juttatásai</t>
  </si>
  <si>
    <t>K121</t>
  </si>
  <si>
    <t>K2</t>
  </si>
  <si>
    <t>K3</t>
  </si>
  <si>
    <t>K4</t>
  </si>
  <si>
    <t xml:space="preserve">Egyéb működési célú kiadások </t>
  </si>
  <si>
    <t>K5</t>
  </si>
  <si>
    <t>Egyéb működési célú támogatások Áh-on belülre</t>
  </si>
  <si>
    <t>K506</t>
  </si>
  <si>
    <t>Egyéb működési célú támogatások Áh-on kívülre</t>
  </si>
  <si>
    <t>K511</t>
  </si>
  <si>
    <t>Tartalékok</t>
  </si>
  <si>
    <t>K512</t>
  </si>
  <si>
    <t>FELHALMOZÁSI KÖLTSÉGVETÉSI KIADÁSOK (VI+VII+VIII)</t>
  </si>
  <si>
    <t>K6</t>
  </si>
  <si>
    <t>K7</t>
  </si>
  <si>
    <t>K8</t>
  </si>
  <si>
    <t>Egyéb felhalmozási célú támogatások Áh-on belülre</t>
  </si>
  <si>
    <t>K84</t>
  </si>
  <si>
    <t>MŰKÖDÉSI FINANSZÍROZÁSI KIADÁSOK</t>
  </si>
  <si>
    <t>K9</t>
  </si>
  <si>
    <t>Központi irányító szervi támogatások folyósítása</t>
  </si>
  <si>
    <t>K914</t>
  </si>
  <si>
    <t>K915</t>
  </si>
  <si>
    <t>FELHALMOZÁSI FINANSZÍROZÁSI KIADÁSOK</t>
  </si>
  <si>
    <t>Bevételek</t>
  </si>
  <si>
    <t>Kiadások</t>
  </si>
  <si>
    <t>MŰKÖDÉSI BEVÉTELEK</t>
  </si>
  <si>
    <t>MŰKÖDÉSI KIADÁSOK</t>
  </si>
  <si>
    <t>Önkormányzatok működési támogatása</t>
  </si>
  <si>
    <t>4.</t>
  </si>
  <si>
    <t>5.</t>
  </si>
  <si>
    <t>Működési célú átvett pénzeszköz</t>
  </si>
  <si>
    <t>Költségvetési maradvány</t>
  </si>
  <si>
    <t>6.</t>
  </si>
  <si>
    <t>Általános tartalék</t>
  </si>
  <si>
    <t>7.</t>
  </si>
  <si>
    <t>FELHALMOZÁSI BEVÉTELEK</t>
  </si>
  <si>
    <t>FELHALMOZÁSI KIADÁSOK</t>
  </si>
  <si>
    <t>Felhalmozási bevétel</t>
  </si>
  <si>
    <t>Felhalmozási célú átvett pénzeszköz</t>
  </si>
  <si>
    <t>Finanszírozási kiadás</t>
  </si>
  <si>
    <t>BEVÉTELEK ÖSSZESEN:</t>
  </si>
  <si>
    <t>KIADÁSOK ÖSSZESEN:</t>
  </si>
  <si>
    <t>ÖNKÉNT VÁLLALT FELADAT</t>
  </si>
  <si>
    <t>8.</t>
  </si>
  <si>
    <t>9.</t>
  </si>
  <si>
    <t>10.</t>
  </si>
  <si>
    <t>11.</t>
  </si>
  <si>
    <t>12.</t>
  </si>
  <si>
    <t>INTÉZMÉNYEK MEGNEVEZÉSE</t>
  </si>
  <si>
    <t>Működési költségvetési bevételek</t>
  </si>
  <si>
    <t>Felhalmozási költségvetési bevételek</t>
  </si>
  <si>
    <t>Működési/felhalmozási  finanszírozási bevételek</t>
  </si>
  <si>
    <t>Bevételek összesen</t>
  </si>
  <si>
    <t>Felhalmozási célú támogatások Áh-n belülről</t>
  </si>
  <si>
    <t xml:space="preserve">a Nyírtelek Város Önkormányzata </t>
  </si>
  <si>
    <t>Működési költségvetési kiadások</t>
  </si>
  <si>
    <t>Felhalmozási költségvetési kiadások</t>
  </si>
  <si>
    <t>Működési finanszírozási kiadások</t>
  </si>
  <si>
    <t>Kiadások összesen</t>
  </si>
  <si>
    <t>Munkaadókat terhelő járulékok és szoc.hó</t>
  </si>
  <si>
    <t>Ellátottak pénzbeli ellátása</t>
  </si>
  <si>
    <t>Egyéb működési célú kiadások (tartalékokkal együtt)</t>
  </si>
  <si>
    <t>Nyírtelek Város Önkormányzata</t>
  </si>
  <si>
    <t>Megnevezés</t>
  </si>
  <si>
    <t xml:space="preserve">Teljes munkaidőben foglalkoztatottak </t>
  </si>
  <si>
    <t xml:space="preserve">Részmunkaidőben foglalkoztatottak </t>
  </si>
  <si>
    <t>Állományba nem tartozók</t>
  </si>
  <si>
    <t>Közfoglalkoztatottak</t>
  </si>
  <si>
    <t>Összesen</t>
  </si>
  <si>
    <t>Polgármester</t>
  </si>
  <si>
    <t>Ö s s z e s e n :</t>
  </si>
  <si>
    <t>"C", "D" kategória</t>
  </si>
  <si>
    <t>"E", "J" kategória</t>
  </si>
  <si>
    <t>fő</t>
  </si>
  <si>
    <t>I.besorolás</t>
  </si>
  <si>
    <t>II.besorolás</t>
  </si>
  <si>
    <t>szellemi</t>
  </si>
  <si>
    <t>fizikai</t>
  </si>
  <si>
    <t>Projekt megnevezése</t>
  </si>
  <si>
    <t>Projekt megvalósítás</t>
  </si>
  <si>
    <t>A projekt összes költsége</t>
  </si>
  <si>
    <t>Saját forrás</t>
  </si>
  <si>
    <t>A projekt bevételeiből</t>
  </si>
  <si>
    <t>kezdő időpontja</t>
  </si>
  <si>
    <t>záró időpontja</t>
  </si>
  <si>
    <t>a Nyírtelek Város Önkormányzata által nyújtott közvetett támogatások az Áht. 24. § (4) bekezdés c.) pontja szerint</t>
  </si>
  <si>
    <t>a.)</t>
  </si>
  <si>
    <t>az ellátottak térítési díjának, kártérítésének méltányossági alapon történő elengedésének összege</t>
  </si>
  <si>
    <t>nemleges</t>
  </si>
  <si>
    <t>b.)</t>
  </si>
  <si>
    <t>a lakosság részére lakásépítéshez, lakásfelújításhoz nyújtott kölcsönök elengedésének összege</t>
  </si>
  <si>
    <t>c.)</t>
  </si>
  <si>
    <t>kommunális adó mentesség</t>
  </si>
  <si>
    <t>d.)</t>
  </si>
  <si>
    <t>a helyiségek, eszközök hasznosításából származó bevételből nyújtott kedvezmény, mentesség összege</t>
  </si>
  <si>
    <t>e.)</t>
  </si>
  <si>
    <t xml:space="preserve">az egyéb nyújtott kedvezmény vagy kölcsön elengedésének összege </t>
  </si>
  <si>
    <t>Sor-szám</t>
  </si>
  <si>
    <t>Bevételi jogcímek</t>
  </si>
  <si>
    <t>Helyi adók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</si>
  <si>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</si>
  <si>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</si>
  <si>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</si>
  <si>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</si>
  <si>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</si>
  <si>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</si>
  <si>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</si>
  <si>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</si>
  <si>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</si>
  <si>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  megnevezése</t>
  </si>
  <si>
    <t>ÖSSZESEN:</t>
  </si>
  <si>
    <t>Felújítás  megnevezése</t>
  </si>
  <si>
    <t>EU-s projekt neve, azonosítója:</t>
  </si>
  <si>
    <t>Források</t>
  </si>
  <si>
    <t>Saját erő</t>
  </si>
  <si>
    <t>EU-s forrás</t>
  </si>
  <si>
    <t>Társfinanszírozás</t>
  </si>
  <si>
    <t>Hitel</t>
  </si>
  <si>
    <t>Egyéb forrás</t>
  </si>
  <si>
    <t>Kiadások, költségek</t>
  </si>
  <si>
    <t>Szolgáltatások igénybe vétele</t>
  </si>
  <si>
    <t>Adminisztratív költségek</t>
  </si>
  <si>
    <t>Összesen:</t>
  </si>
  <si>
    <t>a Nyírtelek Város Önkormányzata több éves kihatással járó döntései</t>
  </si>
  <si>
    <t xml:space="preserve">Ssz.  </t>
  </si>
  <si>
    <t>Tevékenység</t>
  </si>
  <si>
    <t>Vonatkozási időszak</t>
  </si>
  <si>
    <t>határozatlan</t>
  </si>
  <si>
    <t>Közvilágítás teljeskörű üzemeltetése, karbantartása</t>
  </si>
  <si>
    <t>Nyírségvíz Zrt.</t>
  </si>
  <si>
    <t>Tűzmegelőzés Bt.</t>
  </si>
  <si>
    <t>NYÍR-TEL-SZOL Kft.</t>
  </si>
  <si>
    <t>Költségvetési szerv neve:</t>
  </si>
  <si>
    <t>Költségvetési szerv számlaszáma:</t>
  </si>
  <si>
    <t>11744003-16819728</t>
  </si>
  <si>
    <t xml:space="preserve">Tartozásállomány megnevezése </t>
  </si>
  <si>
    <t>30 nap 
alatti
állomány</t>
  </si>
  <si>
    <t>30-60 nap 
közötti 
állomány</t>
  </si>
  <si>
    <t>60 napon 
túli 
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</si>
  <si>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</si>
  <si>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</si>
  <si>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</si>
  <si>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</si>
  <si>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</si>
  <si>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</si>
  <si>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11744003-15732365</t>
  </si>
  <si>
    <t>Nyírteleki Kastélykert Óvoda és Bölcsőde</t>
  </si>
  <si>
    <t>Módosított előirányzat</t>
  </si>
  <si>
    <t>Teljesítés</t>
  </si>
  <si>
    <t>Teljesítés %-a</t>
  </si>
  <si>
    <t>KIMUTATÁS</t>
  </si>
  <si>
    <t>Alpolgármester</t>
  </si>
  <si>
    <t>B411</t>
  </si>
  <si>
    <t>B11</t>
  </si>
  <si>
    <t>"A", "B" kategória</t>
  </si>
  <si>
    <t>Testület</t>
  </si>
  <si>
    <t>Államháztartáson belüli megelőlegezések</t>
  </si>
  <si>
    <t>Sor-
szám</t>
  </si>
  <si>
    <t>Támogatott szervezet neve</t>
  </si>
  <si>
    <t>Támogatás célja</t>
  </si>
  <si>
    <t>Tényleges</t>
  </si>
  <si>
    <t>Nyírteleki Civil Centrum</t>
  </si>
  <si>
    <t>K513</t>
  </si>
  <si>
    <t>Működési támogatás</t>
  </si>
  <si>
    <t>Fogyatékkal élők segítése</t>
  </si>
  <si>
    <t>Ö S S Z  E S E N:</t>
  </si>
  <si>
    <t>Nyírteleki Polgármesteri Hivatal</t>
  </si>
  <si>
    <t xml:space="preserve">1. </t>
  </si>
  <si>
    <t>L E V E Z E T É S</t>
  </si>
  <si>
    <t>02 Alaptevékenység költségvetési kiadásai</t>
  </si>
  <si>
    <t>03 Alaptevékenység finanszírozási bevételei</t>
  </si>
  <si>
    <t>04 Alaptevékenység finanszírozási kiadásai</t>
  </si>
  <si>
    <t>II Alaptevékenység finanszírozási egyenlege (=03-04)</t>
  </si>
  <si>
    <t>ESZKÖZÖK</t>
  </si>
  <si>
    <t>Intézmények</t>
  </si>
  <si>
    <t>Óvoda</t>
  </si>
  <si>
    <t>Hivatal</t>
  </si>
  <si>
    <t>A/I/1 Vagyoni értékű jogok</t>
  </si>
  <si>
    <t>A/I/2 Szellemi termékek</t>
  </si>
  <si>
    <t>A/I. Immateriális javak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</si>
  <si>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</si>
  <si>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</si>
  <si>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</si>
  <si>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</si>
  <si>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értékehelyesbítése</t>
  </si>
  <si>
    <t>A/II. Tárgyi eszközök összesen (A/II/1+…+A/II/5)</t>
  </si>
  <si>
    <t>A/III/1 Tartós részesedések</t>
  </si>
  <si>
    <t>A/III/2 Tartós hitelviszonyt megtestesítő értékpapírok</t>
  </si>
  <si>
    <t>A/III/3 Befektetett pénzügyi eszközök értékehelyesbítése</t>
  </si>
  <si>
    <t>A/III. Befektetett pénzügyi eszközök (A/III/1+…+A/III/3)</t>
  </si>
  <si>
    <t>A/IV. Koncesszióba, vagyonkezelésbe adott eszközök</t>
  </si>
  <si>
    <t>A) NEMZETI VAGYONBA TARTOZÓ BEFEKTETETT ESZKÖZÖK (A/I+A/II+A/III+A/IV)</t>
  </si>
  <si>
    <t>B/I Készletek</t>
  </si>
  <si>
    <t>B/II Értékpapírok</t>
  </si>
  <si>
    <t>B) NEMZETI VAGYONBA TARTOZÓ FORGÓESZKÖZÖK (B/I+B/II)</t>
  </si>
  <si>
    <t>C/I Hosszú lejáratú betétek</t>
  </si>
  <si>
    <t>C/II Pénztárak, csekkek, betétkönyvek</t>
  </si>
  <si>
    <t>C/III Forintszámlák</t>
  </si>
  <si>
    <t>C/IV Devizaszámlák</t>
  </si>
  <si>
    <t>C/V Idegen pénzeszközök</t>
  </si>
  <si>
    <t>C) PÉNZESZKÖZÖK (C/I+…+C/V)</t>
  </si>
  <si>
    <t>D/I Költségvetési évben esedékes követelések</t>
  </si>
  <si>
    <t>D/II Költségvetési évet követően esedékes követelések</t>
  </si>
  <si>
    <t>D/III Követelés jellegű sajátos elszámolások</t>
  </si>
  <si>
    <t>E) EGYÉB SAJÁTOS ESZKÖZOLDALI ELSZÁMOLÁSOK</t>
  </si>
  <si>
    <t>F) AKTÍV IDŐBELI ELHATÁROLÁSOK</t>
  </si>
  <si>
    <t>ESZKÖZÖK ÖSSZESEN (A+…+F)</t>
  </si>
  <si>
    <t>FORRÁSOK</t>
  </si>
  <si>
    <t>G/I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</si>
  <si>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</si>
  <si>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</si>
  <si>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</si>
  <si>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</si>
  <si>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</si>
  <si>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G) SAJÁT TŐKE (G/I+…+G/VI)</t>
  </si>
  <si>
    <t>H/I Költségvetési évben esedékes kötelezettségek</t>
  </si>
  <si>
    <t>H/II Költségvetési évet követően esedékes kötelezettségek</t>
  </si>
  <si>
    <t>H/III Kötelezettség jellegű sajátos elszámolások</t>
  </si>
  <si>
    <t>H) KÖTELEZETTSÉGEK (H/I+…+H/III)</t>
  </si>
  <si>
    <t>I) EGYÉB SAJÁTOS FORRÁSOLDALI ELSZÁMOLÁSOK</t>
  </si>
  <si>
    <t>J) KINCSTÁRI SZÁMLAVEZETÉSSEL KAPCSOLATOS ELSZÁMOLÁSOK</t>
  </si>
  <si>
    <t>K) PASSZÍV IDŐBELI ELHATÁROLÁSOK</t>
  </si>
  <si>
    <t>FORRÁSOK ÖSSZESEN (G+…+K)</t>
  </si>
  <si>
    <t>Teljesítés
%-a</t>
  </si>
  <si>
    <t xml:space="preserve">Dologi kiadások </t>
  </si>
  <si>
    <t>13.</t>
  </si>
  <si>
    <t>14.</t>
  </si>
  <si>
    <t>Értékpapír vásárlása, visszavásárlása</t>
  </si>
  <si>
    <t>15.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</si>
  <si>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</si>
  <si>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</si>
  <si>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</si>
  <si>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</si>
  <si>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</si>
  <si>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</si>
  <si>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</si>
  <si>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</si>
  <si>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Forgatási célú belföldi, külföldi értékpapírok vásárlása</t>
  </si>
  <si>
    <t>20.</t>
  </si>
  <si>
    <t>Betét elhelyezése</t>
  </si>
  <si>
    <t>21.</t>
  </si>
  <si>
    <t>22.</t>
  </si>
  <si>
    <t>Költségvetési hiány:</t>
  </si>
  <si>
    <t>---</t>
  </si>
  <si>
    <t>Költségvetési többlet:</t>
  </si>
  <si>
    <t>Tárgyévi  hiány:</t>
  </si>
  <si>
    <t>Tárgyévi  többlet:</t>
  </si>
  <si>
    <t>Felhalmozási célú támogatások államháztartáson belülről</t>
  </si>
  <si>
    <t>Felhalmozási célú átvett pénzeszközök átvétele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</si>
  <si>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</si>
  <si>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</si>
  <si>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</si>
  <si>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</si>
  <si>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</si>
  <si>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</si>
  <si>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</si>
  <si>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</si>
  <si>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</si>
  <si>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</si>
  <si>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</si>
  <si>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</si>
  <si>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</si>
  <si>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Önkormányzat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</si>
  <si>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</si>
  <si>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</si>
  <si>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</si>
  <si>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06 Központi működési célú támogatások eredményszemléletű bevételei</t>
  </si>
  <si>
    <t>07 Egyéb működési célú támogatások eredményszemléletű bevételei</t>
  </si>
  <si>
    <t>EREDMÉNYKIMUTATÁS</t>
  </si>
  <si>
    <t>A Nyírtelek Város Önkormányzata</t>
  </si>
  <si>
    <t>Forintban</t>
  </si>
  <si>
    <t>pedagógus</t>
  </si>
  <si>
    <t xml:space="preserve"> Forintban</t>
  </si>
  <si>
    <t>09 Különféle egyéb eredményszemléletű bevételek</t>
  </si>
  <si>
    <t>08 Felhalmozási célú támogatások eredményszeméletű bevételei</t>
  </si>
  <si>
    <t>20  Egyéb kapott (járó) kamatok és kamatjellegű eredm.szeml. Bevételek</t>
  </si>
  <si>
    <t>Közfoglalkoztatási program</t>
  </si>
  <si>
    <t>NYÍR-TEL-SZOL Nonprofit Kft</t>
  </si>
  <si>
    <t>forintban</t>
  </si>
  <si>
    <t>Ft-ban</t>
  </si>
  <si>
    <t>B814</t>
  </si>
  <si>
    <t>2021. év várható teljesítés (bruttó)</t>
  </si>
  <si>
    <t>További beszerzések</t>
  </si>
  <si>
    <t>Pénzeszköz változásának levezetése</t>
  </si>
  <si>
    <t>Sorszám</t>
  </si>
  <si>
    <t>Nyírteleki Szociális Szolgáltató Központ</t>
  </si>
  <si>
    <t>2019. évi költségvetést érintő bevételek</t>
  </si>
  <si>
    <t>2022. év várható teljesítés (bruttó)</t>
  </si>
  <si>
    <t>11744003-16822036</t>
  </si>
  <si>
    <t>Szociális Központ</t>
  </si>
  <si>
    <t>Groupama Biztosító Zrt</t>
  </si>
  <si>
    <t>"F" kategória</t>
  </si>
  <si>
    <t>"H" kategória</t>
  </si>
  <si>
    <t>"G" kategória</t>
  </si>
  <si>
    <t xml:space="preserve">Jogcím száma </t>
  </si>
  <si>
    <t>Támogatás jogcíme</t>
  </si>
  <si>
    <t>Önkormányzati hivatal működésének támogatása</t>
  </si>
  <si>
    <t>Polgármesteri illetmény támogatása</t>
  </si>
  <si>
    <t>Szociális étkeztetés</t>
  </si>
  <si>
    <t>Gyermekétkeztetés üzemeltetési támogatás</t>
  </si>
  <si>
    <t>Bölcsőde, mini bölcsőde támogatása</t>
  </si>
  <si>
    <t>Bölcsődei üzemeltetési támogatás</t>
  </si>
  <si>
    <t>TÁMOGATÁS MINDÖSSZESEN:</t>
  </si>
  <si>
    <t>További felújítások</t>
  </si>
  <si>
    <t>Helyi önkormányzatok előző évi elszámolásból adódó kidás</t>
  </si>
  <si>
    <t>K502</t>
  </si>
  <si>
    <t>2020. évi költségvetést érintő bevételek</t>
  </si>
  <si>
    <t>2019</t>
  </si>
  <si>
    <t>2023. év várható teljesítés (bruttó)</t>
  </si>
  <si>
    <t>Bevételek nyilvántartási ellenszámla tárgyidőszaki egyenlege</t>
  </si>
  <si>
    <t>Adott előlegek számla tárgyidőszaki forgalma összesen</t>
  </si>
  <si>
    <t>Beruházásokra, felújításokra adott előlegek tárgyidőszaki forgalma</t>
  </si>
  <si>
    <t>Igénybe vett szolgáltatásokra adott előlegek tárgyidőszaki forgalma</t>
  </si>
  <si>
    <t>Túlfizetések, téves és visszajáró kifizetések tárgyidőszaki forgalma</t>
  </si>
  <si>
    <t>Forgótőke elszámolása számla tárgyidőszaki forgalma</t>
  </si>
  <si>
    <t>Folyósított megelőlegezett társadalombiztosítási és családtámogatási ellátások elszámolása számla tárgyidőszaki forgalma</t>
  </si>
  <si>
    <t>Adott előleghez kapcsolódó előzetesen felszámított levonható áfa tárgyidőszaki forgalma</t>
  </si>
  <si>
    <t>Egyéb sajátos eszközoldali elszámolások tárgyidőszaki forgalma összesen</t>
  </si>
  <si>
    <t>December havi illetmények, munkabérek elszámolása számla tárgyidőszaki forgalma</t>
  </si>
  <si>
    <t>Kapott előlegek tárgyidőszaki forgalma</t>
  </si>
  <si>
    <t>Más szervezetet megillető bevételek elszámolása számla tárgyidőszaki forgalma</t>
  </si>
  <si>
    <t>Szociális ágazati pótlék</t>
  </si>
  <si>
    <t>Egyéb működési célú támogatások bevételei államháztartáson belül</t>
  </si>
  <si>
    <t>VP6-19.2.1-67-6-17 Kamerarendszer kiépítés</t>
  </si>
  <si>
    <t>TOP-2.1.2-15-SB1-2017-00027 Zöld város kialakítása Nyírteleken</t>
  </si>
  <si>
    <t>a Nyírtelek Város Önkormányzata 2020. évi zárszámadásának költségvetési mérlege</t>
  </si>
  <si>
    <t>Nyírteleki  Polgármesteri Hivatal 2020. évi zárszámadásának költségvetési mérlege</t>
  </si>
  <si>
    <t>a Nyírteleki Polgármesteri Hivatal 2020. évi zárszámadásának költségvetési mérlege</t>
  </si>
  <si>
    <t>a Nyírteleki Kastélykert Óvoda és  Bölcsőde 2020. évi zárszámadásának költségvetési mérlege</t>
  </si>
  <si>
    <t>a Nyírteleki Kastélykert Óvoda és Bölcsőde 2020. évi költségvetési mérlege</t>
  </si>
  <si>
    <t>a Nyírteleki Szociális Szolgáltató Központ 2020. évi zárszámadásának költségvetési mérlege</t>
  </si>
  <si>
    <t>a Nyírteleki Szociális Szolgáltató Központ 2020. évi költségvetési mérlege</t>
  </si>
  <si>
    <t>a Nyírtelek Város Önkormányzata és Intézményei  2020. évi bevételi és kiadási előirányzatának teljesítése kötelező feladatok, önként vállalt feladatok, államigazgatási feladatok szerinti bontásban</t>
  </si>
  <si>
    <t xml:space="preserve">Működési finanszírozási bevétel </t>
  </si>
  <si>
    <t>Pénzmaradvány</t>
  </si>
  <si>
    <t>Államháztartáson belüli megelőlegezés</t>
  </si>
  <si>
    <t>Helyi önkormányzatok előző évi elszámolásból adódó kiadások</t>
  </si>
  <si>
    <t>Felhalmozási célú támogatások Áh-on belülről</t>
  </si>
  <si>
    <t>MŰKÖDÉSI KIADÁSOK (I+II+…VI)</t>
  </si>
  <si>
    <t>Államháztartáson belüli megelőlegezés visszafizetése</t>
  </si>
  <si>
    <t>5.a</t>
  </si>
  <si>
    <t>KÖTELEZŐ FELADAT</t>
  </si>
  <si>
    <t>Felhalmozási célú támogatás Áh-on belülről</t>
  </si>
  <si>
    <t>2020. évi zárszámadásának összevont költségvetési mérlege</t>
  </si>
  <si>
    <t>2020. évi kiemelt bevételi előirányzatainak teljesítése</t>
  </si>
  <si>
    <t>Egyéb működési célú támogatás Áh-n belülről</t>
  </si>
  <si>
    <t>Irányító szervi támogatás folyósítása</t>
  </si>
  <si>
    <t>2020. évi kiemelt kiadási előirányzatainak teljesítése</t>
  </si>
  <si>
    <t>Államháztartáson belüli megelőlegezések visszafizetése</t>
  </si>
  <si>
    <t>0</t>
  </si>
  <si>
    <t>Kimutatás a 2020. évi céljelleggel juttatott támogatások felhasználásáról</t>
  </si>
  <si>
    <t>Guzsalyas Néptánc Hagyományőrző Egyesület</t>
  </si>
  <si>
    <t>Teljes munkaidőben</t>
  </si>
  <si>
    <t>Részmunkaidőben</t>
  </si>
  <si>
    <t>gyakornok</t>
  </si>
  <si>
    <t xml:space="preserve">a Nyírtelek Város Önkormányzata 2020. évi  álláshelyeinek alakulásáról </t>
  </si>
  <si>
    <t>a Nyírteleki Polgármesteri Hivatal 2020. évi álláshelyeinek alakulásáról</t>
  </si>
  <si>
    <t>a Nyírteleki Kastélykert Óvoda és Bölcsőde 2020. évi álláshelyeinek alakulásáról</t>
  </si>
  <si>
    <t>a Nyírteleki Szociális Szolgáltató Központ 2020. évi álláshelyeinek alakulásáról</t>
  </si>
  <si>
    <t>TOP-1.4.1-19-SB1-2019-00007 Bölcsődei férőhelyek kialakítása, bővítése</t>
  </si>
  <si>
    <t xml:space="preserve">a Nyírtelek Város Önkormányzata 2020. évi Európai Uniós támogatással megvalósuló programok,                                                                      </t>
  </si>
  <si>
    <t>TOP-2.1.2-15-SB1-2017-00027 Zöld város kialakítása</t>
  </si>
  <si>
    <t>TOP-2.1.1-15-SB1-2016-00003 Barnamezős beruházás</t>
  </si>
  <si>
    <t>VP-7.2.1-7.4.12-16 Határ út</t>
  </si>
  <si>
    <t>BMÖGF/5-8/2019 Dózsa György utcai orvosi rendelő</t>
  </si>
  <si>
    <t>Kivitelezés kezdési éve</t>
  </si>
  <si>
    <t>Kivitelezés befejezési éve</t>
  </si>
  <si>
    <t>2020</t>
  </si>
  <si>
    <t>2021</t>
  </si>
  <si>
    <t>Felhasználás
2019. 12.31-ig</t>
  </si>
  <si>
    <t>Felhasználás 2020. évben</t>
  </si>
  <si>
    <t xml:space="preserve">
2020. év utáni szükséglet
</t>
  </si>
  <si>
    <t>Felhasználás
2019.12.31-ig</t>
  </si>
  <si>
    <t>Csatlakozási díj (többletenergia)</t>
  </si>
  <si>
    <t>Elektromos kazán beépítése (Szociális Szolgáltató Központ)</t>
  </si>
  <si>
    <t>Úszókapu</t>
  </si>
  <si>
    <t>VP6-7.2.1-7.4.12-16 Határ út</t>
  </si>
  <si>
    <t>Teljes beruházási költség</t>
  </si>
  <si>
    <t>Teljes felújítási költség</t>
  </si>
  <si>
    <t>Beruházási kiadások teljesítéséről  beruházásonként</t>
  </si>
  <si>
    <t>Felújítási kiadások teljesítéséről felújításonként</t>
  </si>
  <si>
    <t>VP6-19-2.1-67-6-17 Kamerarendszer kiépítés</t>
  </si>
  <si>
    <t>forint</t>
  </si>
  <si>
    <t>Személyi jellegű kiadás</t>
  </si>
  <si>
    <t xml:space="preserve">TOP-5.3.1-16-SB1-2017-00007 Tegyünk többen többet Nyírtelekért </t>
  </si>
  <si>
    <t>VP6-7.2.1-7.4.1.2-16 Határ út</t>
  </si>
  <si>
    <t>Projekt neve, azonosítója:</t>
  </si>
  <si>
    <t>BMÖFT/334-10/2020 Dózsa György utca felújítása</t>
  </si>
  <si>
    <t>BMÖGF/885-32/2020 Tisztítsuk meg az Országot!</t>
  </si>
  <si>
    <t>2020. évi előirányzat</t>
  </si>
  <si>
    <t>2020. évi teljesítés</t>
  </si>
  <si>
    <t>Fényhozam Kft</t>
  </si>
  <si>
    <t>2024. év várható teljesítés (bruttó)</t>
  </si>
  <si>
    <t>2018-2021</t>
  </si>
  <si>
    <t>MVM Next Energiakereskedelmi Zrt</t>
  </si>
  <si>
    <t>Szennyvíz közmű üzemeltetése</t>
  </si>
  <si>
    <t>Tűz és munkavédelem</t>
  </si>
  <si>
    <t>Vagyon- és felelősségbiztosítás</t>
  </si>
  <si>
    <t>Gázszolgáltatás</t>
  </si>
  <si>
    <t>Ivóvízellátás</t>
  </si>
  <si>
    <t>Meleg étkeztetés</t>
  </si>
  <si>
    <t>Áramellátás</t>
  </si>
  <si>
    <t>Winnie-The-Pooh Bt</t>
  </si>
  <si>
    <t>Mozgó szakorvosi szolgálat</t>
  </si>
  <si>
    <t>Med+ Bt</t>
  </si>
  <si>
    <t>Fizioterápia szakmai felügyelet</t>
  </si>
  <si>
    <t>E-on Kft.</t>
  </si>
  <si>
    <t>11744003-15404596</t>
  </si>
  <si>
    <t>2020. évi maradvány</t>
  </si>
  <si>
    <t>01  Alaptevékenység költségvetési bevétele</t>
  </si>
  <si>
    <t>I Alaptevékenység költségvetési egyenlege (=01-02)</t>
  </si>
  <si>
    <t>B) Vállalkozási tevékenység maradványa</t>
  </si>
  <si>
    <t>D) Alaptevékenység kötelezettségvállalással terhelt maradványa</t>
  </si>
  <si>
    <t>Nyírtelek Város Önkormányzatának 2020. évi maradványáról</t>
  </si>
  <si>
    <t>F) Vállalkozási tevékenységet terhelő befizetési kötelezettség (=B*0,09)</t>
  </si>
  <si>
    <t>E) Alaptevékenység szabad maradványa (=A-D)</t>
  </si>
  <si>
    <t>C) Összes maradvány (=A+B)</t>
  </si>
  <si>
    <t>A) Alaptevékenység maradványa (=I+II)</t>
  </si>
  <si>
    <t>G) Vállalkozási tevékenység felhasználható maradványa (=B-F)</t>
  </si>
  <si>
    <t>Nyírtelek Város Önkormányzata 
VAGYONMÉRLEGE</t>
  </si>
  <si>
    <t>Egyéb működési célú támogatások államháztartáson belülről</t>
  </si>
  <si>
    <t xml:space="preserve">      Költségvetési maradvány igénybevétele </t>
  </si>
  <si>
    <t xml:space="preserve">      Vállalkozási maradvány igénybevétele </t>
  </si>
  <si>
    <t xml:space="preserve">       Betét visszavonásából származó bevétel </t>
  </si>
  <si>
    <t xml:space="preserve">       Egyéb belső finanszírozási bevételek</t>
  </si>
  <si>
    <t xml:space="preserve">       Likviditási célú hitelek, kölcsönök felvétele</t>
  </si>
  <si>
    <t xml:space="preserve">       Értékpapírok bevételei</t>
  </si>
  <si>
    <t>ÁH-n belüli megelőlegezés visszfizetése</t>
  </si>
  <si>
    <t>ÁH-n belüli megelőlegezés</t>
  </si>
  <si>
    <t>Múködési bevételek</t>
  </si>
  <si>
    <t xml:space="preserve">       Egyéb mükődési bevétel</t>
  </si>
  <si>
    <t>Hiány belső finanszírozásának bevételei (11+…+14 )</t>
  </si>
  <si>
    <t xml:space="preserve">Hiány külső finanszírozásának bevételei (16+17) </t>
  </si>
  <si>
    <t>Működési célú finanszírozási bevételek összesen (10+15+18)</t>
  </si>
  <si>
    <t>BEVÉTEL ÖSSZESEN (9+19)</t>
  </si>
  <si>
    <t>KIADÁSOK ÖSSZESEN (9+19)</t>
  </si>
  <si>
    <t>Működési célú bevételek és kiadások mérlege
(Önkormányzati szinten)</t>
  </si>
  <si>
    <t>Felhalmozási célú bevételek és kiadások mérlege
(Önkormányzati szinten)</t>
  </si>
  <si>
    <t>Költségvetési bevételek összesen (1+….+5)</t>
  </si>
  <si>
    <t xml:space="preserve">          Egyéb felhalmozási célú támogatások bevételei </t>
  </si>
  <si>
    <t>Költségvetési bevételek összesen: (1+3+4)</t>
  </si>
  <si>
    <t>Hiány belső finanszírozás bevételei (7+…+11)</t>
  </si>
  <si>
    <t>Hiány külső finanszírozásának bevételei (13+…+17)</t>
  </si>
  <si>
    <t>Felhalmozási célú finanszírozási bevételek összesen (6+12)</t>
  </si>
  <si>
    <t>BEVÉTEL ÖSSZESEN (5+18)</t>
  </si>
  <si>
    <t>Költségvetési kiadások összesen: (1+2+3)</t>
  </si>
  <si>
    <t>Felhalmozási célú finanszírozási kiadások összesen
(6+...+13)</t>
  </si>
  <si>
    <t>KIADÁSOK ÖSSZESEN (5+18)</t>
  </si>
  <si>
    <t>I Tevékenység nettó eredményszemléletű bevételei (01+02+03)</t>
  </si>
  <si>
    <t>10 Anyagköltség</t>
  </si>
  <si>
    <t>11 Igénybe vett szolgáltatások értéke</t>
  </si>
  <si>
    <t>13 Eladott (közvetített) szolgáltatások értéke</t>
  </si>
  <si>
    <t>14 Bérköltség</t>
  </si>
  <si>
    <t>15 Személyi jellegű egyéb kifizetések</t>
  </si>
  <si>
    <t>16 Bérjárulékok</t>
  </si>
  <si>
    <t>IV Anyagjellegű ráfordítások (10+11+12+13)</t>
  </si>
  <si>
    <t>VI Értékcsökkenési leírás</t>
  </si>
  <si>
    <t>VII Egyéb ráfordítások</t>
  </si>
  <si>
    <t>A) TEVÉKENYSÉGEK EREDMÉNYE (I±II+III-IV-V-VI-VII)</t>
  </si>
  <si>
    <t>VIII Pénzügyi műveletek eredményszemléletű bevételei (17+18+19+20+21)</t>
  </si>
  <si>
    <t>24 Fizetendő kamatok és kamatjellegű ráfordítások</t>
  </si>
  <si>
    <t>IX Pénzügyi műveletek ráfordításai (22+23+24+25+26)</t>
  </si>
  <si>
    <t>B) PÉNZÜGYI MŰVELETEK EREDMÉNYE (VIII-IX)</t>
  </si>
  <si>
    <t xml:space="preserve">Pénztár nyitó egyenlege </t>
  </si>
  <si>
    <t>Bankszámlák nyitó egyenlege</t>
  </si>
  <si>
    <t>Kiadások nyilvántartási ellenszámla tárgyidőszaki egyenlege</t>
  </si>
  <si>
    <t>Előző évi költségvetési maradványának igénybevétele  teljesítése tárgyidőszaki egyenlege</t>
  </si>
  <si>
    <t>Foglalkoztatottaknak adott előlegek tárgyidőszaki forgalma</t>
  </si>
  <si>
    <t>Egyéb kapott előlegek tárgyidőszaki forgalma</t>
  </si>
  <si>
    <t>Pénztár záró egyenlege</t>
  </si>
  <si>
    <t>Bankszámlák záró egyenlege</t>
  </si>
  <si>
    <t>Túlfizetések, téves és visszajáró befizetések tárgyidőszaki forgalma</t>
  </si>
  <si>
    <t>Korrekciós tételek összesen (=5+6+7-8-9-14-15-16-18-21)</t>
  </si>
  <si>
    <t>Pénzkészlet 2020. január 1-jén (=2+3)</t>
  </si>
  <si>
    <t>Záró pénzkészlet 2020. december 31-én (=1+4)</t>
  </si>
  <si>
    <t>1.1.1.1</t>
  </si>
  <si>
    <t>1.1.1.2</t>
  </si>
  <si>
    <t>Zöldterület-gazdálkodás támogatása</t>
  </si>
  <si>
    <t>1.1.1.3</t>
  </si>
  <si>
    <t>Közvilágítás támogatása</t>
  </si>
  <si>
    <t>1.1.1.4</t>
  </si>
  <si>
    <t>Köztemető támogatása</t>
  </si>
  <si>
    <t>1.1.1.5</t>
  </si>
  <si>
    <t>Közutak támogatása</t>
  </si>
  <si>
    <t>1.1.1.6</t>
  </si>
  <si>
    <t>1.1.1.7</t>
  </si>
  <si>
    <t>Lakott külterületekkel kapcsolatos feladatok</t>
  </si>
  <si>
    <t>1.1.2</t>
  </si>
  <si>
    <t xml:space="preserve">Nem közművel össszegyűjtött házt.szennyv. ártalm. </t>
  </si>
  <si>
    <t>1.1</t>
  </si>
  <si>
    <t>A települési önkormányzatok működésének általános támogatása</t>
  </si>
  <si>
    <t>1.2.1.1</t>
  </si>
  <si>
    <t>Óvoda napi nyitvatartási ideje eléri a nyolc órát</t>
  </si>
  <si>
    <t>1.2.1.2</t>
  </si>
  <si>
    <t>Óvoda napi nyitvatartási ideje nem éri el a nyolc órát</t>
  </si>
  <si>
    <t>1.2.1</t>
  </si>
  <si>
    <t>Óvodaműködtetési támogatás</t>
  </si>
  <si>
    <t>1.2.2</t>
  </si>
  <si>
    <t>Óvodapedagógusok átlagbéralapú támogatása</t>
  </si>
  <si>
    <t>1.2.3.1</t>
  </si>
  <si>
    <t>Pedagógus II. kategóriába sorolt pedagógusok, pedagógus szakképzettséggel rendelkező segítők kiegészítő támogatása</t>
  </si>
  <si>
    <t>1.2.3.2</t>
  </si>
  <si>
    <t>Mesterpedagógus, kutatótanár kategóriába sorolt pedagógusok kiegészítő támogatása</t>
  </si>
  <si>
    <t>1.2.3</t>
  </si>
  <si>
    <t>Kiegészítő támogatás a pedagógusok és a pedagógus szakképzettséggel rendelkező segítők minősítéséből adódó többletkiadásokhoz</t>
  </si>
  <si>
    <t>1.2.4.1</t>
  </si>
  <si>
    <t>Pedagógus szakképzettséggel nem rendelkező segítők átlagbéralapú támogatása</t>
  </si>
  <si>
    <t>1.2.4.2</t>
  </si>
  <si>
    <t>Pedagógus szakképzettséggel  rendelkező segítők átlagbéralapú támogatása</t>
  </si>
  <si>
    <t>1.2.4</t>
  </si>
  <si>
    <t>Az óvodában foglalkoztatott pedagógusok nevelőmunkáját közvetlenül segítők átlagbéralapú támogatása</t>
  </si>
  <si>
    <t>1.2</t>
  </si>
  <si>
    <t>A települési önkormányzatok egyes köznevelési feladatainak támogatása</t>
  </si>
  <si>
    <t>1.3.1</t>
  </si>
  <si>
    <t>Települési önkormányzatok szociális és gyermekjóléti feladatainak támogatása</t>
  </si>
  <si>
    <t>1.3.2.1</t>
  </si>
  <si>
    <t>Család és gyermekjóléti szolgálat</t>
  </si>
  <si>
    <t>1.3.2.2</t>
  </si>
  <si>
    <t>1.3.2.3.1</t>
  </si>
  <si>
    <t>Házi segítségnyújtás - szociális segítés</t>
  </si>
  <si>
    <t>1.3.2.3.2</t>
  </si>
  <si>
    <t>Házi segítségnyújtás - személyi gondoskodás</t>
  </si>
  <si>
    <t>1.3.2.4</t>
  </si>
  <si>
    <t>Falugondnoki vagy tanyagondnoki szolgáltatás</t>
  </si>
  <si>
    <t>1.3.2.5</t>
  </si>
  <si>
    <t>Időskorúak nappali intézményi ellátása</t>
  </si>
  <si>
    <t>1.3.2.6</t>
  </si>
  <si>
    <t>Pszichiátriai betegek részére nyújtott közösségi ellátás alaptámogatása</t>
  </si>
  <si>
    <t>1.3.2.7</t>
  </si>
  <si>
    <t>Pszichiátriai betegek részére nyújtott közösségi ellátás teljesítménytámogatása</t>
  </si>
  <si>
    <t>1.3.2.8</t>
  </si>
  <si>
    <t>Szenvedély betegek részére nyújtott közösségi alaptámogatása</t>
  </si>
  <si>
    <t>1.3.2.9</t>
  </si>
  <si>
    <t>Szenvedély betegek részére nyújtott közösségi teljesítménytámogatása</t>
  </si>
  <si>
    <t>1.3.2</t>
  </si>
  <si>
    <t>Szociális és gyerekjóléti alapszolgáltatás feladatai</t>
  </si>
  <si>
    <t>1.3.3.1.1</t>
  </si>
  <si>
    <t>Felsőfokú végzettségű kisgyermeknevelők, szaktanácsadók támogatása</t>
  </si>
  <si>
    <t>1.3.3.1.2</t>
  </si>
  <si>
    <t>Bölcsődei dajkák, középfokú végzettségű kisgyermeknevelők, szaktanácsadók támogatása</t>
  </si>
  <si>
    <t>1.3.3.2</t>
  </si>
  <si>
    <t>1.3.3</t>
  </si>
  <si>
    <t>1.3.4.1</t>
  </si>
  <si>
    <t xml:space="preserve">Bértámogatás </t>
  </si>
  <si>
    <t>1.3.4.2</t>
  </si>
  <si>
    <t>Intézményüzemeltetési támogatás</t>
  </si>
  <si>
    <t>1.3.4</t>
  </si>
  <si>
    <t>A települési önkormányzatok által biztosított egyes szociális szakosított ellátások, valamint a gyermekek átmeneti gondozásával kapcsolatos feladatok támogatása</t>
  </si>
  <si>
    <t>1.3</t>
  </si>
  <si>
    <t>A települési önkormányzatok szociális és gyermekjóléti feladatainak támogatása</t>
  </si>
  <si>
    <t>1.4.1.1</t>
  </si>
  <si>
    <t>Intézményi gyermekétkeztetés-bértámogatás</t>
  </si>
  <si>
    <t>1.4.1.2</t>
  </si>
  <si>
    <t>1.4.1</t>
  </si>
  <si>
    <t>1.4.2</t>
  </si>
  <si>
    <t>Szünidei étkeztetés támogatása</t>
  </si>
  <si>
    <t>1.4</t>
  </si>
  <si>
    <t>A települési önkormányzatok gyermekétkeztetési feladatainak támogatása</t>
  </si>
  <si>
    <t>1.5</t>
  </si>
  <si>
    <t>Települési önkormányzatok kulturális feladatainak támogatása</t>
  </si>
  <si>
    <t>Kiegészítő támogatás</t>
  </si>
  <si>
    <t>Bérkompenzáció</t>
  </si>
  <si>
    <t>Egészségügyi kiegészítő pótlék</t>
  </si>
  <si>
    <t>Tisztítsuk meg az országot!</t>
  </si>
  <si>
    <t>2020. évi ágazati feladatainak támogatása</t>
  </si>
  <si>
    <t>2020.évi teljesítés</t>
  </si>
  <si>
    <t>2020. évi eredeti előirányzat</t>
  </si>
  <si>
    <t xml:space="preserve"> projektek bevételei és kiadásai 2019 - 2020. évi teljesítéséről </t>
  </si>
  <si>
    <t>,</t>
  </si>
  <si>
    <t>Beruházások, beszerzések, felújítások</t>
  </si>
  <si>
    <t>Európai uniós támogatással és egyéb forrásból megvalósuló projektek bevételei, kiadásai, hozzájárulások</t>
  </si>
  <si>
    <t>Költségvetési kiadások összesen (1+...+8)</t>
  </si>
  <si>
    <t>Működési célú finanszírozási kiadások összesen (10+…+17)</t>
  </si>
  <si>
    <t>jegyző, aljegyző</t>
  </si>
  <si>
    <t>Köztisztviselők</t>
  </si>
  <si>
    <t>Munkatörvénykönyv szerinti foglalkoztatottak</t>
  </si>
  <si>
    <t>Közalkalmazottak</t>
  </si>
  <si>
    <t>Fizikai</t>
  </si>
  <si>
    <t>Szellemi</t>
  </si>
  <si>
    <t>30 napon túli elismert tartozásállomány összesen: 0 Ft</t>
  </si>
  <si>
    <t>Ingatlan vásárlás (012/160 hrsz)</t>
  </si>
  <si>
    <t>A/I/1. Vagyoni értékű jogok</t>
  </si>
  <si>
    <t>Azonosítók</t>
  </si>
  <si>
    <t>Bruttó
érték</t>
  </si>
  <si>
    <t>Érték-
csökkenés</t>
  </si>
  <si>
    <t>Nettó
érték</t>
  </si>
  <si>
    <t>11113 Üzleti (forgalomképes) vagyoni értékű jogok aktivált állományának értéke</t>
  </si>
  <si>
    <t>MS Windows Szerver 2019 STD(16cores)</t>
  </si>
  <si>
    <t>Leltáriszám:2020/14/11/21</t>
  </si>
  <si>
    <t>Önk.alapnyilvántartási rendszer licensz díj,</t>
  </si>
  <si>
    <t>Leltáriszám:11133-2</t>
  </si>
  <si>
    <t>MS Windows Szerver Cal 2019 1User</t>
  </si>
  <si>
    <t>Leltáriszám:2020/14/11/20</t>
  </si>
  <si>
    <t>Leltáriszám:2020/14/11/19</t>
  </si>
  <si>
    <t>Leltáriszám:2020/14/11/18</t>
  </si>
  <si>
    <t>Leltáriszám:2020/14/11/17</t>
  </si>
  <si>
    <t>Leltáriszám:2020/14/11/16</t>
  </si>
  <si>
    <t>Leltáriszám:2020/14/11/15</t>
  </si>
  <si>
    <t>Leltáriszám:2020/14/11/14</t>
  </si>
  <si>
    <t>Leltáriszám:2020/14/11/13</t>
  </si>
  <si>
    <t>Leltáriszám:2020/14/11/12</t>
  </si>
  <si>
    <t>Leltáriszám:2020/14/11/11</t>
  </si>
  <si>
    <t>Leltáriszám:2020/14/11/10</t>
  </si>
  <si>
    <t>Leltáriszám:2020/14/11/9</t>
  </si>
  <si>
    <t>Leltáriszám:2020/14/11/8</t>
  </si>
  <si>
    <t>Leltáriszám:2020/14/11/7</t>
  </si>
  <si>
    <t>Leltáriszám:2020/14/11/6</t>
  </si>
  <si>
    <t>Leltáriszám:2020/14/11/5</t>
  </si>
  <si>
    <t>Leltáriszám:2020/14/11/4</t>
  </si>
  <si>
    <t>Leltáriszám:2020/14/11/3</t>
  </si>
  <si>
    <t>Leltáriszám:2020/14/11/2</t>
  </si>
  <si>
    <t>Leltáriszám:2020/14/11/1</t>
  </si>
  <si>
    <t>Panda Adaptive Defense 360 1 év</t>
  </si>
  <si>
    <t>Leltáriszám:2020/12/111/24</t>
  </si>
  <si>
    <t>Leltáriszám:2020/12/111/23</t>
  </si>
  <si>
    <t>Leltáriszám:2020/12/111/22</t>
  </si>
  <si>
    <t>Leltáriszám:2020/12/111/21</t>
  </si>
  <si>
    <t>Leltáriszám:2020/12/111/20</t>
  </si>
  <si>
    <t>Leltáriszám:2020/12/111/19</t>
  </si>
  <si>
    <t>Leltáriszám:2020/12/111/18</t>
  </si>
  <si>
    <t>Leltáriszám:2020/12/111/17</t>
  </si>
  <si>
    <t>Leltáriszám:2020/12/111/16</t>
  </si>
  <si>
    <t>Leltáriszám:2020/12/111/15</t>
  </si>
  <si>
    <t>Leltáriszám:2020/12/111/14</t>
  </si>
  <si>
    <t>Leltáriszám:2020/12/111/13</t>
  </si>
  <si>
    <t>Leltáriszám:2020/12/111/12</t>
  </si>
  <si>
    <t>Leltáriszám:2020/12/111/11</t>
  </si>
  <si>
    <t>Leltáriszám:2020/12/111/10</t>
  </si>
  <si>
    <t>Leltáriszám:2020/12/111/9</t>
  </si>
  <si>
    <t>Leltáriszám:2020/12/111/8</t>
  </si>
  <si>
    <t>Leltáriszám:2020/12/111/7</t>
  </si>
  <si>
    <t>Leltáriszám:2020/12/111/6</t>
  </si>
  <si>
    <t>Leltáriszám:2020/12/111/5</t>
  </si>
  <si>
    <t>Leltáriszám:2020/12/111/4</t>
  </si>
  <si>
    <t>Leltáriszám:2020/12/111/3</t>
  </si>
  <si>
    <t>Leltáriszám:2020/12/111/2</t>
  </si>
  <si>
    <t>Leltáriszám:2020/12/111/1</t>
  </si>
  <si>
    <t>MS Windows 10 pro 64 bit</t>
  </si>
  <si>
    <t>Leltáriszám:2019/12/11/1</t>
  </si>
  <si>
    <t>Leltáriszám:2019/12/111/24</t>
  </si>
  <si>
    <t>Leltáriszám:2019/12/111/23</t>
  </si>
  <si>
    <t>Leltáriszám:2019/12/111/22</t>
  </si>
  <si>
    <t>Leltáriszám:2019/12/111/21</t>
  </si>
  <si>
    <t>Leltáriszám:2019/12/111/20</t>
  </si>
  <si>
    <t>Leltáriszám:2019/12/111/19</t>
  </si>
  <si>
    <t>Leltáriszám:2019/12/111/18</t>
  </si>
  <si>
    <t>Leltáriszám:2019/12/111/17</t>
  </si>
  <si>
    <t>Leltáriszám:2019/12/111/16</t>
  </si>
  <si>
    <t>Leltáriszám:2019/12/111/15</t>
  </si>
  <si>
    <t>Leltáriszám:2019/12/111/14</t>
  </si>
  <si>
    <t>Leltáriszám:2019/12/111/13</t>
  </si>
  <si>
    <t>Leltáriszám:2019/12/111/12</t>
  </si>
  <si>
    <t>Leltáriszám:2019/12/111/11</t>
  </si>
  <si>
    <t>Leltáriszám:2019/12/111/10</t>
  </si>
  <si>
    <t>Leltáriszám:2019/12/111/9</t>
  </si>
  <si>
    <t>Leltáriszám:2019/12/111/8</t>
  </si>
  <si>
    <t>Leltáriszám:2019/12/111/7</t>
  </si>
  <si>
    <t>Leltáriszám:2019/12/111/6</t>
  </si>
  <si>
    <t>Leltáriszám:2019/12/111/5</t>
  </si>
  <si>
    <t>Leltáriszám:2019/12/111/4</t>
  </si>
  <si>
    <t>Leltáriszám:2019/12/111/3</t>
  </si>
  <si>
    <t>Leltáriszám:2019/12/111/2</t>
  </si>
  <si>
    <t>Leltáriszám:2019/12/111/1</t>
  </si>
  <si>
    <t>MS Office Home &amp; Bussiness 2016</t>
  </si>
  <si>
    <t>Leltáriszám:2018/12/111/21</t>
  </si>
  <si>
    <t>Office 2016 Pro,</t>
  </si>
  <si>
    <t>Leltáriszám:11114-38</t>
  </si>
  <si>
    <t>Leltáriszám:11114-37</t>
  </si>
  <si>
    <t>Leltáriszám:11114-36</t>
  </si>
  <si>
    <t>Leltáriszám:11114-35</t>
  </si>
  <si>
    <t>Leltáriszám:11114-34</t>
  </si>
  <si>
    <t>Leltáriszám:11114-33</t>
  </si>
  <si>
    <t>Leltáriszám:11114-32</t>
  </si>
  <si>
    <t>MS O365 Small Business Premium software,</t>
  </si>
  <si>
    <t>Leltáriszám:11214-9</t>
  </si>
  <si>
    <t>Windows Svr CAL2012 Hungarian 1pk DSP OEI 1Clt User CAL,</t>
  </si>
  <si>
    <t>Leltáriszám:11214-8</t>
  </si>
  <si>
    <t>Windows Svr Std 2012 R2x64 Hun 1pk DSP OEI 2CPU/2VM,</t>
  </si>
  <si>
    <t>Leltáriszám:11214-7</t>
  </si>
  <si>
    <t>Szoftver WIN 10 PRO HUN,</t>
  </si>
  <si>
    <t>Leltáriszám:11114-45</t>
  </si>
  <si>
    <t>Leltáriszám:11114-44</t>
  </si>
  <si>
    <t>OFFICE 2016 PRO előtelepítés,</t>
  </si>
  <si>
    <t>Leltáriszám:11114-43</t>
  </si>
  <si>
    <t>Leltáriszám:11114-42</t>
  </si>
  <si>
    <t>Leltáriszám:11114-41</t>
  </si>
  <si>
    <t>Leltáriszám:11114-40</t>
  </si>
  <si>
    <t>Leltáriszám:11114-39</t>
  </si>
  <si>
    <t>Parallels Desktop 11 for Mac Retail Box EU program,</t>
  </si>
  <si>
    <t>Leltáriszám:11214-15</t>
  </si>
  <si>
    <t>Panda Endpoint for Mac 1 év,</t>
  </si>
  <si>
    <t>Leltáriszám:11114-3</t>
  </si>
  <si>
    <t>AIDA64 Network Audit licenc,</t>
  </si>
  <si>
    <t>Leltáriszám:1111-254</t>
  </si>
  <si>
    <t>Panda Endpoint Protection for Mac 1 év,</t>
  </si>
  <si>
    <t>Leltáriszám:11114-46</t>
  </si>
  <si>
    <t>Windows 7.Pro.,</t>
  </si>
  <si>
    <t>Leltáriszám:11114-2</t>
  </si>
  <si>
    <t>Leltáriszám:11114-1</t>
  </si>
  <si>
    <t>MS 0365 Small Business Premium software,</t>
  </si>
  <si>
    <t>Leltáriszám:11214-6</t>
  </si>
  <si>
    <t>Leltáriszám:11214-5</t>
  </si>
  <si>
    <t>Használt szoftver MS Windows8 Professional Upgra HUN 32/64,</t>
  </si>
  <si>
    <t>Leltáriszám:11214-1</t>
  </si>
  <si>
    <t>Leltáriszám:11114-31</t>
  </si>
  <si>
    <t>Leltáriszám:11114-30</t>
  </si>
  <si>
    <t>Leltáriszám:11114-29</t>
  </si>
  <si>
    <t>Leltáriszám:11114-28</t>
  </si>
  <si>
    <t>Leltáriszám:11114-27</t>
  </si>
  <si>
    <t>Leltáriszám:11114-26</t>
  </si>
  <si>
    <t>Leltáriszám:11114-25</t>
  </si>
  <si>
    <t>Leltáriszám:11114-24</t>
  </si>
  <si>
    <t>Használt szoftver MS Windows 8 Pofessional Upgrade HUN 32/64 bit,</t>
  </si>
  <si>
    <t>Leltáriszám:11214-4</t>
  </si>
  <si>
    <t>Használt szoftver MS Office 2007 Basic Refurbished,</t>
  </si>
  <si>
    <t>Leltáriszám:11214-2</t>
  </si>
  <si>
    <t>MS 0365 Small Business Premium,</t>
  </si>
  <si>
    <t>Leltáriszám:11214-11</t>
  </si>
  <si>
    <t>MS O365 Small Business Premium,</t>
  </si>
  <si>
    <t>Leltáriszám:11214-14</t>
  </si>
  <si>
    <t>Szoftver Windows 8.1 Pro 32bit HUN,</t>
  </si>
  <si>
    <t>Leltáriszám:11214-10</t>
  </si>
  <si>
    <t>MS Windows 8.1 Prof. 64 bit.,</t>
  </si>
  <si>
    <t>Leltáriszám:11214-13</t>
  </si>
  <si>
    <t>MS Windows 8.1 Prpf. 64 bit,</t>
  </si>
  <si>
    <t>Leltáriszám:11214-12</t>
  </si>
  <si>
    <t>A/I. Immateriális javak összesen</t>
  </si>
  <si>
    <t>A/II. Tárgyi eszközök</t>
  </si>
  <si>
    <t>A/II/2. Gépek, berendezések, felszerelések, járművek</t>
  </si>
  <si>
    <t>DELL PowerEdge R630 SZERVER</t>
  </si>
  <si>
    <t>Leltáriszám:2020/31/214/1</t>
  </si>
  <si>
    <t>Siemens telefonrendszer,</t>
  </si>
  <si>
    <t>Leltáriszám:13111-188</t>
  </si>
  <si>
    <t>iMac 2013 27\" late számítógép</t>
  </si>
  <si>
    <t>Leltáriszám:2018/31/200/1</t>
  </si>
  <si>
    <t>Notebook Dell</t>
  </si>
  <si>
    <t>Leltáriszám:2018/31/202/3</t>
  </si>
  <si>
    <t>Leltáriszám:2018/31/202/2</t>
  </si>
  <si>
    <t>Leltáriszám:2018/31/202/1</t>
  </si>
  <si>
    <t>IPHONE 11 64 GB Black</t>
  </si>
  <si>
    <t>Leltáriszám:2020/31/227/2</t>
  </si>
  <si>
    <t>iPhone 11 64GB Black</t>
  </si>
  <si>
    <t>Leltáriszám:2020/31/227/1</t>
  </si>
  <si>
    <t>Páncélszekrény</t>
  </si>
  <si>
    <t>Leltáriszám:2020/31/228/1</t>
  </si>
  <si>
    <t>iPhone XR 64GB Black</t>
  </si>
  <si>
    <t>Leltáriszám:2018/31/227/1</t>
  </si>
  <si>
    <t>OTO FLABeLOS WBV-3000</t>
  </si>
  <si>
    <t>Leltáriszám:2018/31/234/1</t>
  </si>
  <si>
    <t>1319113 Teljesen (0-ig) vagy maradványértékig leírt üzleti (forgalomképes) informatikai eszközök értéke</t>
  </si>
  <si>
    <t>App Macbook Air 13,</t>
  </si>
  <si>
    <t>Leltáriszám:131113-1</t>
  </si>
  <si>
    <t>Siemens Hicom 150 Com telefon vezértő panel,</t>
  </si>
  <si>
    <t>Leltáriszám:131113-2</t>
  </si>
  <si>
    <t>13191143 Teljesen (0-ig) vagy maradványértékig leírt üzleti (forgalomképes) kisértékű informatikai eszközök</t>
  </si>
  <si>
    <t>ssd 480 GB WD</t>
  </si>
  <si>
    <t>Leltáriszám:2021/32/20/1</t>
  </si>
  <si>
    <t>ssd 512 GB Apacer</t>
  </si>
  <si>
    <t>Leltáriszám:2020/32/20/3</t>
  </si>
  <si>
    <t>Leltáriszám:2020/32/20/2</t>
  </si>
  <si>
    <t>ssd 240 GB Crucial</t>
  </si>
  <si>
    <t>Leltáriszám:2020/32/20/1</t>
  </si>
  <si>
    <t>Tp-Link Router</t>
  </si>
  <si>
    <t>Leltáriszám:2020/32/208/1</t>
  </si>
  <si>
    <t>tp-link router deco</t>
  </si>
  <si>
    <t>Leltáriszám:2020/32/212/1</t>
  </si>
  <si>
    <t>Notebook Asus</t>
  </si>
  <si>
    <t>Leltáriszám:2020/32/215/2</t>
  </si>
  <si>
    <t>Leltáriszám:2020/32/215/3</t>
  </si>
  <si>
    <t>Brothers HLL-2352DW Nyomtató</t>
  </si>
  <si>
    <t>Leltáriszám:2020/32/204/2</t>
  </si>
  <si>
    <t>Notebook Asus 13,3</t>
  </si>
  <si>
    <t>Leltáriszám:2020/32/215/1</t>
  </si>
  <si>
    <t>ATX tápegység 500W CHIEFTECH</t>
  </si>
  <si>
    <t>Leltáriszám:2020/32/203/1</t>
  </si>
  <si>
    <t>Epson M300DN nyomtató(használt)</t>
  </si>
  <si>
    <t>Leltáriszám:2020/32/204/1</t>
  </si>
  <si>
    <t>Számítógép HP AIO PC 22\"I3/8gb/128gb</t>
  </si>
  <si>
    <t>Leltáriszám:2019/32/200/1</t>
  </si>
  <si>
    <t>Tenta Router</t>
  </si>
  <si>
    <t>Leltáriszám:2019/32/208/2</t>
  </si>
  <si>
    <t>Tenta AP</t>
  </si>
  <si>
    <t>Leltáriszám:2019/32/208/3</t>
  </si>
  <si>
    <t>Samsung SLM-2026W Nyomtató</t>
  </si>
  <si>
    <t>Leltáriszám:2019/32/204/1</t>
  </si>
  <si>
    <t>HDD 2TB Toshiba</t>
  </si>
  <si>
    <t>Leltáriszám:2019/32/216/3</t>
  </si>
  <si>
    <t>Leltáriszám:2019/31/216/1</t>
  </si>
  <si>
    <t>Dell ASZTALI SZÁMÍTÓGÉP Optiplex 3060 MS Win 10 Pro operációs rendszerrel</t>
  </si>
  <si>
    <t>Leltáriszám:2019/32/200/11</t>
  </si>
  <si>
    <t>Leltáriszám:2019/32/200/10</t>
  </si>
  <si>
    <t>Leltáriszám:2019/32/200/9</t>
  </si>
  <si>
    <t>Leltáriszám:2019/32/200/8</t>
  </si>
  <si>
    <t>Leltáriszám:2019/32/200/7</t>
  </si>
  <si>
    <t>Leltáriszám:2019/32/200/6</t>
  </si>
  <si>
    <t>Leltáriszám:2019/32/200/5</t>
  </si>
  <si>
    <t>Leltáriszám:2019/32/200/4</t>
  </si>
  <si>
    <t>Leltáriszám:2019/32/200/3</t>
  </si>
  <si>
    <t>Leltáriszám:2019/31/200/2</t>
  </si>
  <si>
    <t>NAS Synology Ds218play</t>
  </si>
  <si>
    <t>Leltáriszám:2019/31/209/1</t>
  </si>
  <si>
    <t>T-link Router</t>
  </si>
  <si>
    <t>Leltáriszám:2019/32/208/1</t>
  </si>
  <si>
    <t>Canon nyomtató</t>
  </si>
  <si>
    <t>Leltáriszám:2018/32/204/5</t>
  </si>
  <si>
    <t>Epson márix nyomtató</t>
  </si>
  <si>
    <t>Leltáriszám:2018/32/204/4</t>
  </si>
  <si>
    <t>Leltáriszám:2018/32/204/3</t>
  </si>
  <si>
    <t>Leltáriszám:2018/32/216/1</t>
  </si>
  <si>
    <t>Brothers tintasugaras nyomtató</t>
  </si>
  <si>
    <t>Leltáriszám:2018/32/204/2</t>
  </si>
  <si>
    <t>Irodai számítógép</t>
  </si>
  <si>
    <t>Leltáriszám:2018/32/200/1</t>
  </si>
  <si>
    <t>Epson Tintás nyomtató</t>
  </si>
  <si>
    <t>Leltáriszám:2018/32/204/1</t>
  </si>
  <si>
    <t>Monitor 24" Acer V246HLBMD LED,</t>
  </si>
  <si>
    <t>Leltáriszám:131114-40</t>
  </si>
  <si>
    <t>Acer 21.5 LED monitor KKV,</t>
  </si>
  <si>
    <t>Leltáriszám:131114-9</t>
  </si>
  <si>
    <t>Leltáriszám:131114-8</t>
  </si>
  <si>
    <t>Leltáriszám:131114-7</t>
  </si>
  <si>
    <t>Leltáriszám:131114-6</t>
  </si>
  <si>
    <t>Tenda router,</t>
  </si>
  <si>
    <t>Leltáriszám:131114-75</t>
  </si>
  <si>
    <t>Brothers MFC 1910WE Nyomtató,</t>
  </si>
  <si>
    <t>Leltáriszám:131114-77</t>
  </si>
  <si>
    <t>Tp-Link router R600VPN,</t>
  </si>
  <si>
    <t>Leltáriszám:131114-69</t>
  </si>
  <si>
    <t>CISCO SF 200-24 SWITCH,</t>
  </si>
  <si>
    <t>Leltáriszám:131114-59</t>
  </si>
  <si>
    <t>HP LJ P1102 Nyomtató,</t>
  </si>
  <si>
    <t>Leltáriszám:131114-58</t>
  </si>
  <si>
    <t>BROTHER HL2240D nyomtató,</t>
  </si>
  <si>
    <t>Leltáriszám:131114-47</t>
  </si>
  <si>
    <t>UPS 1000 VA sznetmentes áramforrás,</t>
  </si>
  <si>
    <t>Leltáriszám:131114-53</t>
  </si>
  <si>
    <t>UPS 600 VA szünetmentes áramforrás,</t>
  </si>
  <si>
    <t>Leltáriszám:131114-52</t>
  </si>
  <si>
    <t>Lenovo ThinCentre Edge PCKKV,</t>
  </si>
  <si>
    <t>Leltáriszám:131114-17</t>
  </si>
  <si>
    <t>Szünetmentes tápegység,</t>
  </si>
  <si>
    <t>Leltáriszám:131114-28</t>
  </si>
  <si>
    <t>Leltáriszám:131114-5</t>
  </si>
  <si>
    <t>Acer 21,5 LED monitor KKV,</t>
  </si>
  <si>
    <t>Leltáriszám:131114-4</t>
  </si>
  <si>
    <t>HÁLÓZAT ROUTER Asus RT-N66U 900Mbps Gigabit lan-Wireless router-2 USB port,</t>
  </si>
  <si>
    <t>Leltáriszám:131114-36</t>
  </si>
  <si>
    <t>Lenovo ThinCentre Edge PC KKV,</t>
  </si>
  <si>
    <t>Leltáriszám:131114-27</t>
  </si>
  <si>
    <t>Leltáriszám:131114-26</t>
  </si>
  <si>
    <t>Leltáriszám:131114-25</t>
  </si>
  <si>
    <t>Leltáriszám:131114-24</t>
  </si>
  <si>
    <t>Leltáriszám:131114-23</t>
  </si>
  <si>
    <t>Leltáriszám:131114-22</t>
  </si>
  <si>
    <t>Brothes DCP-J100 MFP Tintasugaras nyomtató,</t>
  </si>
  <si>
    <t>Leltáriszám:131114-63</t>
  </si>
  <si>
    <t>PC ssd 120 GB Kingstone,</t>
  </si>
  <si>
    <t>Leltáriszám:131114-66</t>
  </si>
  <si>
    <t>MS Windows Szerver Cal 2012 5 User,</t>
  </si>
  <si>
    <t>Leltáriszám:13111-253</t>
  </si>
  <si>
    <t>ssd 120 GB Toshiba,</t>
  </si>
  <si>
    <t>Leltáriszám:131114-68</t>
  </si>
  <si>
    <t>Epson WF M200N Tintás Mono MFP Nyomtató,</t>
  </si>
  <si>
    <t>Leltáriszám:131114-67</t>
  </si>
  <si>
    <t>Új szerver,</t>
  </si>
  <si>
    <t>Leltáriszám:131114-33</t>
  </si>
  <si>
    <t>ssd 120 GB Kingstone,</t>
  </si>
  <si>
    <t>Leltáriszám:131114-74</t>
  </si>
  <si>
    <t>ssd 480 gb Sandisc,</t>
  </si>
  <si>
    <t>Leltáriszám:131114-73</t>
  </si>
  <si>
    <t>HDD "TB Toshiba,</t>
  </si>
  <si>
    <t>Leltáriszám:131114-72</t>
  </si>
  <si>
    <t>Leltáriszám:131114-51</t>
  </si>
  <si>
    <t>Leltáriszám:131114-21</t>
  </si>
  <si>
    <t>Leltáriszám:131114-20</t>
  </si>
  <si>
    <t>Leltáriszám:131114-19</t>
  </si>
  <si>
    <t>Lenovo ThinCentre,</t>
  </si>
  <si>
    <t>Leltáriszám:131114-18</t>
  </si>
  <si>
    <t>Nyomtató HP Rro P1102,</t>
  </si>
  <si>
    <t>Leltáriszám:131114-35</t>
  </si>
  <si>
    <t>SZKENNER Canon Lide210,</t>
  </si>
  <si>
    <t>Leltáriszám:131114-32</t>
  </si>
  <si>
    <t>használt monitor 15" TFT Eizo L367 White,</t>
  </si>
  <si>
    <t>Leltáriszám:131114-3</t>
  </si>
  <si>
    <t>Használt PC DT -DELL Optiplex GX740,</t>
  </si>
  <si>
    <t>Leltáriszám:131114-2</t>
  </si>
  <si>
    <t>Tenda 300MB Access Point,</t>
  </si>
  <si>
    <t>Leltáriszám:131114-79</t>
  </si>
  <si>
    <t>UPS 800 VA,</t>
  </si>
  <si>
    <t>Leltáriszám:131114-78</t>
  </si>
  <si>
    <t>Harman Kardio Onyx Studi 3 AT,</t>
  </si>
  <si>
    <t>Leltáriszám:131114-76</t>
  </si>
  <si>
    <t>Leltáriszám:13111-252</t>
  </si>
  <si>
    <t>Használt PC MT - Lenovo ThinkCentre M55,</t>
  </si>
  <si>
    <t>Leltáriszám:13111-251</t>
  </si>
  <si>
    <t>UPS 500 VA szünetmentes tápeység,</t>
  </si>
  <si>
    <t>Leltáriszám:131114-65</t>
  </si>
  <si>
    <t>UPS 650 VA szünetmentes tápegység,</t>
  </si>
  <si>
    <t>Leltáriszám:131114-64</t>
  </si>
  <si>
    <t>Leltáriszám:131114-50</t>
  </si>
  <si>
    <t>24" LG 23MB35PM-B monitor Pivot,</t>
  </si>
  <si>
    <t>Leltáriszám:131114-46</t>
  </si>
  <si>
    <t>Epson Workforce Pro WP 4525FDN Tintás MFP Nyomtató,</t>
  </si>
  <si>
    <t>Leltáriszám:131114-57</t>
  </si>
  <si>
    <t>Leltáriszám:131114-16</t>
  </si>
  <si>
    <t>Leltáriszám:131114-15</t>
  </si>
  <si>
    <t>Leltáriszám:131114-14</t>
  </si>
  <si>
    <t>Leltáriszám:131114-13</t>
  </si>
  <si>
    <t>Leltáriszám:131114-12</t>
  </si>
  <si>
    <t>Acer 21.5 Led monitor KKV,</t>
  </si>
  <si>
    <t>Leltáriszám:131114-11</t>
  </si>
  <si>
    <t>Leltáriszám:131114-10</t>
  </si>
  <si>
    <t>Leltáriszám:131114-31</t>
  </si>
  <si>
    <t>Leltáriszám:131114-30</t>
  </si>
  <si>
    <t>D-Link DNS-320L,</t>
  </si>
  <si>
    <t>Leltáriszám:131114-29</t>
  </si>
  <si>
    <t>Leltáriszám:131114-62</t>
  </si>
  <si>
    <t>Leltáriszám:13114-61</t>
  </si>
  <si>
    <t>ssd 240 GB SP,</t>
  </si>
  <si>
    <t>Leltáriszám:131114-82</t>
  </si>
  <si>
    <t>akku notebook,</t>
  </si>
  <si>
    <t>Leltáriszám:131114-81</t>
  </si>
  <si>
    <t>Leltáriszám:131114-80</t>
  </si>
  <si>
    <t>ssd 240 GB Sandisk,</t>
  </si>
  <si>
    <t>Leltáriszám:131114-71</t>
  </si>
  <si>
    <t>22" LG monitor led,</t>
  </si>
  <si>
    <t>Leltáriszám:131114-70</t>
  </si>
  <si>
    <t>Nyomtató Hp OJ 7110,</t>
  </si>
  <si>
    <t>Leltáriszám:131114-56</t>
  </si>
  <si>
    <t>Lenovo all in one szmítógép kpl.,</t>
  </si>
  <si>
    <t>Leltáriszám:131114-55</t>
  </si>
  <si>
    <t>Lenovo all in one számítógép kpl.,</t>
  </si>
  <si>
    <t>Leltáriszám:131114-54</t>
  </si>
  <si>
    <t>Leltáriszám:131114-60</t>
  </si>
  <si>
    <t>13191243 Teljesen (0-ig) vagy maradványértékig leírt üzleti (forgalomképes) egyéb kisértékű gép, beredezés</t>
  </si>
  <si>
    <t>iPhone 7 32 GB, fekete</t>
  </si>
  <si>
    <t>Leltáriszám:2018/32/225/1</t>
  </si>
  <si>
    <t>Vízforraló XMVMSKEUBK</t>
  </si>
  <si>
    <t>Leltáriszám:2019/32/246/1</t>
  </si>
  <si>
    <t>Víztisztító berendezés</t>
  </si>
  <si>
    <t>Leltáriszám:2020/32/231/1</t>
  </si>
  <si>
    <t>Kerékpár</t>
  </si>
  <si>
    <t>Leltáriszám:2020/32/241/1</t>
  </si>
  <si>
    <t>Függöny natúr fényáteresztő</t>
  </si>
  <si>
    <t>Leltáriszám:2020/32/243/1</t>
  </si>
  <si>
    <t>Ventillátor</t>
  </si>
  <si>
    <t>Leltáriszám:2019/32/230/1</t>
  </si>
  <si>
    <t>Automata kávégép manuális tejhabosítóval</t>
  </si>
  <si>
    <t>Leltáriszám:2019/32/243/1</t>
  </si>
  <si>
    <t>Nokia DS 108 Mobiltelefon Cyan,</t>
  </si>
  <si>
    <t>Leltáriszám:131124-40</t>
  </si>
  <si>
    <t>Nokia 108 DS Mobiltelefon fehér,</t>
  </si>
  <si>
    <t>Leltáriszám:131124-39</t>
  </si>
  <si>
    <t>Nokia 108 DS mobiltelefon fehér,</t>
  </si>
  <si>
    <t>Leltáriszám:131124-38</t>
  </si>
  <si>
    <t>Philips GC1021/40 vasaló,</t>
  </si>
  <si>
    <t>Leltáriszám:131124-287</t>
  </si>
  <si>
    <t>MARKUS N FSZ VISSLE SZÉK,</t>
  </si>
  <si>
    <t>Leltáriszám:131124-279</t>
  </si>
  <si>
    <t>Leltáriszám:131124-278</t>
  </si>
  <si>
    <t>Leltáriszám:131124-277</t>
  </si>
  <si>
    <t>Leltáriszám:131124-276</t>
  </si>
  <si>
    <t>Delta 2 faajtós szekrény, zárral,wenge,</t>
  </si>
  <si>
    <t>Leltáriszám:131124-93</t>
  </si>
  <si>
    <t>Delta 2 faajtós szekrény,zárral,wenge,</t>
  </si>
  <si>
    <t>Leltáriszám:131124-92</t>
  </si>
  <si>
    <t>Delta 3 fiókos, görgős kontner,wenge,</t>
  </si>
  <si>
    <t>Leltáriszám:131124-91</t>
  </si>
  <si>
    <t>telefon panasonic duo,</t>
  </si>
  <si>
    <t>Leltáriszám:131124-109</t>
  </si>
  <si>
    <t>Leltáriszám:131124-275</t>
  </si>
  <si>
    <t>Leltáriszám:131124-274</t>
  </si>
  <si>
    <t>Leltáriszám:131124-273</t>
  </si>
  <si>
    <t>Álló ventillátor, 40 cm, távszab.,</t>
  </si>
  <si>
    <t>Leltáriszám:131124-260</t>
  </si>
  <si>
    <t>ssd 240 GB Kingstone,</t>
  </si>
  <si>
    <t>Leltáriszám:131124-259</t>
  </si>
  <si>
    <t>Telefon vezetékes Gigaset DA210,vezetékes (kefe)telefon fekete,</t>
  </si>
  <si>
    <t>Leltáriszám:131124-123</t>
  </si>
  <si>
    <t>Leltáriszám:131124-122</t>
  </si>
  <si>
    <t>telefon vezetékes Gigaset DA210, vezetékes (kefe)telefon fekete,</t>
  </si>
  <si>
    <t>Leltáriszám:131124-121</t>
  </si>
  <si>
    <t>Telefon vezetéknélüli Sagemcom D150dect telefon fekete,</t>
  </si>
  <si>
    <t>Leltáriszám:131124-120</t>
  </si>
  <si>
    <t>iPhone 5c 8GB/SL telefon fehér,</t>
  </si>
  <si>
    <t>Leltáriszám:131124-112</t>
  </si>
  <si>
    <t>Leltáriszám:131124-111</t>
  </si>
  <si>
    <t>Telefon Panasonic KX-TG1611HGH DECT,</t>
  </si>
  <si>
    <t>Leltáriszám:131124-104</t>
  </si>
  <si>
    <t>Sharp szalagos összeadógép,</t>
  </si>
  <si>
    <t>Leltáriszám:131124-103</t>
  </si>
  <si>
    <t>Event 10 karfás vendégszék,fekete vázzal,fekete,</t>
  </si>
  <si>
    <t>Leltáriszám:131124-98</t>
  </si>
  <si>
    <t>High Sit Up vezetői forgószék, fix karfával,narancssárga,</t>
  </si>
  <si>
    <t>Leltáriszám:131124-97</t>
  </si>
  <si>
    <t>Irodai szék,</t>
  </si>
  <si>
    <t>Leltáriszám:131124-11</t>
  </si>
  <si>
    <t>Leltáriszám:131124-10</t>
  </si>
  <si>
    <t>Ventilátor asztali TS, Vortex VDF-23x1,</t>
  </si>
  <si>
    <t>Leltáriszám:131124-117</t>
  </si>
  <si>
    <t>Samsung mikrohullámú sütő,</t>
  </si>
  <si>
    <t>Leltáriszám:131124-119</t>
  </si>
  <si>
    <t>Leltáriszám:131124-271</t>
  </si>
  <si>
    <t>DAGOTTO LÁBT FK,</t>
  </si>
  <si>
    <t>Leltáriszám:131124-270</t>
  </si>
  <si>
    <t>Leltáriszám:131124-269</t>
  </si>
  <si>
    <t>Leltáriszám:131124-268</t>
  </si>
  <si>
    <t>Leltáriszám:131124-267</t>
  </si>
  <si>
    <t>Leltáriszám:131124-266</t>
  </si>
  <si>
    <t>Leltáriszám:131124-265</t>
  </si>
  <si>
    <t>Leltáriszám:131124-264</t>
  </si>
  <si>
    <t>Leltáriszám:131124-101</t>
  </si>
  <si>
    <t>Telefon vezeték nélküli Gigaset A220 DUO,</t>
  </si>
  <si>
    <t>Leltáriszám:131124-41</t>
  </si>
  <si>
    <t>NOBO NCU 2T programozható termosztát,</t>
  </si>
  <si>
    <t>Leltáriszám:131124-291</t>
  </si>
  <si>
    <t>NOBO OSLO 1000 W fűtőpanel,</t>
  </si>
  <si>
    <t>Leltáriszám:131124-290</t>
  </si>
  <si>
    <t>Canon WL-D89 távirányító,</t>
  </si>
  <si>
    <t>Leltáriszám:131124-288</t>
  </si>
  <si>
    <t>Leltáriszám:131124-263</t>
  </si>
  <si>
    <t>Leltáriszám:131124-262</t>
  </si>
  <si>
    <t>Leltáriszám:131124-261</t>
  </si>
  <si>
    <t>Delta tárgyalótoldat vezetői iróasztalhoz,wenge,</t>
  </si>
  <si>
    <t>Leltáriszám:131124-90</t>
  </si>
  <si>
    <t>Delta vezetői íróasztal,wenge,</t>
  </si>
  <si>
    <t>Leltáriszám:131124-89</t>
  </si>
  <si>
    <t>Delta póttető és alacsony oldallap-pár,wenge,</t>
  </si>
  <si>
    <t>Leltáriszám:131124-96</t>
  </si>
  <si>
    <t>Delta 2 fiókos (függőmappa tartóval) szekrény,zárral,wenge,</t>
  </si>
  <si>
    <t>Leltáriszám:131124-95</t>
  </si>
  <si>
    <t>Leltáriszám:131124-9</t>
  </si>
  <si>
    <t>Leltáriszám:131124-8</t>
  </si>
  <si>
    <t>Leltáriszám:131124-7</t>
  </si>
  <si>
    <t>Nokia Asha 206/SL telefon fekete,</t>
  </si>
  <si>
    <t>Leltáriszám:131124-6</t>
  </si>
  <si>
    <t>Leltáriszám:131124-5</t>
  </si>
  <si>
    <t>Samsung WB200F digit.fénykép.+tok,</t>
  </si>
  <si>
    <t>Leltáriszám:131124-1</t>
  </si>
  <si>
    <t>Event 10 karfás vendégszék,fekete vázzal, fekete,</t>
  </si>
  <si>
    <t>Leltáriszám:131124-100</t>
  </si>
  <si>
    <t>Event 10 karfás vendégszék,fekete vázza, fekete,</t>
  </si>
  <si>
    <t>Leltáriszám:131124-99</t>
  </si>
  <si>
    <t>MARKUS N forgószék,</t>
  </si>
  <si>
    <t>Leltáriszám:131124-297</t>
  </si>
  <si>
    <t>Leltáriszám:131124-296</t>
  </si>
  <si>
    <t>Leltáriszám:131124-295</t>
  </si>
  <si>
    <t>Leltáriszám:131124-294</t>
  </si>
  <si>
    <t>Hegyező asztali ICO 616,</t>
  </si>
  <si>
    <t>Leltáriszám:131124-258</t>
  </si>
  <si>
    <t>Számológép,</t>
  </si>
  <si>
    <t>Leltáriszám:131124-257</t>
  </si>
  <si>
    <t>Mérleg,</t>
  </si>
  <si>
    <t>Leltáriszám:13112-255</t>
  </si>
  <si>
    <t>Leltáriszám:131124-124</t>
  </si>
  <si>
    <t>CT-32 íróasztal,</t>
  </si>
  <si>
    <t>Leltáriszám:131124-282</t>
  </si>
  <si>
    <t>Leltáriszám:131124-281</t>
  </si>
  <si>
    <t>Leltáriszám:131124-280</t>
  </si>
  <si>
    <t>iPhone 6S 64GB/SL telefon, szürke,</t>
  </si>
  <si>
    <t>Leltáriszám:131124-289</t>
  </si>
  <si>
    <t>Leltáriszám:131124-272</t>
  </si>
  <si>
    <t>Event 10 karfás vendégszék, fekete vázzal,fekete,</t>
  </si>
  <si>
    <t>Leltáriszám:131124-102</t>
  </si>
  <si>
    <t>Leltáriszám:131124-293</t>
  </si>
  <si>
    <t>Asztali ventilátor,</t>
  </si>
  <si>
    <t>Leltáriszám:131124-113</t>
  </si>
  <si>
    <t>Leltáriszám:131124-110</t>
  </si>
  <si>
    <t>Leltáriszám:131124-108</t>
  </si>
  <si>
    <t>Sharp számológép,</t>
  </si>
  <si>
    <t>Leltáriszám:131124-118</t>
  </si>
  <si>
    <t>Kávéfőző 8OOW elek,</t>
  </si>
  <si>
    <t>Leltáriszám:131124-298</t>
  </si>
  <si>
    <t>Leltáriszám:131124-286</t>
  </si>
  <si>
    <t>Leltáriszám:131124-285</t>
  </si>
  <si>
    <t>Leltáriszám:131124-284</t>
  </si>
  <si>
    <t>Leltáriszám:131124-283</t>
  </si>
  <si>
    <t>Papírvágógép Swordfish Edge 450 A/3 görgős,</t>
  </si>
  <si>
    <t>Leltáriszám:131124-256</t>
  </si>
  <si>
    <t>MARKUS  N Forgószék,</t>
  </si>
  <si>
    <t>Leltáriszám:131124-107</t>
  </si>
  <si>
    <t>Asztal /Linnmon Asztallap+4 db. OLOV láb állítható /,</t>
  </si>
  <si>
    <t>Leltáriszám:131124-106</t>
  </si>
  <si>
    <t>iPhone 5s 16GB/SL telefon, szürke,</t>
  </si>
  <si>
    <t>Leltáriszám:131124-36</t>
  </si>
  <si>
    <t>telefon belépési díj SIM 3FF DINAMIKUS 64K 3G HLR,</t>
  </si>
  <si>
    <t>Leltáriszám:131124-3</t>
  </si>
  <si>
    <t>Iroda készülék laminálógép BGC Inspire A3 laminálógép,</t>
  </si>
  <si>
    <t>Leltáriszám:131124-2</t>
  </si>
  <si>
    <t>Leltáriszám:131124-292</t>
  </si>
  <si>
    <t>Leltáriszám:131124-116</t>
  </si>
  <si>
    <t>Ventilátor asztali  TS, Vortex VDF-23x1,</t>
  </si>
  <si>
    <t>Leltáriszám:131124-115</t>
  </si>
  <si>
    <t>Leltáriszám:131124-114</t>
  </si>
  <si>
    <t>Leltáriszám:131124-94</t>
  </si>
  <si>
    <t>A/II/2. Gépek, berendezések, felszerelések, járművek összesen</t>
  </si>
  <si>
    <t>A/II Tárgyi eszközök összesen</t>
  </si>
  <si>
    <t>A. Nemzeti vagyonba tartozó befektetett eszközök összesen</t>
  </si>
  <si>
    <t>Leltáriszám:2018/14/111/5</t>
  </si>
  <si>
    <t>Leltáriszám:2018/14/111/4</t>
  </si>
  <si>
    <t>Leltáriszám:2018/14/111/3</t>
  </si>
  <si>
    <t>Leltáriszám:2018/14/111/2</t>
  </si>
  <si>
    <t>Leltáriszám:2018/14/111/1</t>
  </si>
  <si>
    <t>MS Windows 10 home 64 bit program,</t>
  </si>
  <si>
    <t>Leltáriszám:OV-11214-1</t>
  </si>
  <si>
    <t>MS Windows 7 Prof. 64 bit.,</t>
  </si>
  <si>
    <t>Leltáriszám:1114-20</t>
  </si>
  <si>
    <t>Hálózat szerelés árajánlat alapján</t>
  </si>
  <si>
    <t>Leltáriszám:2018/31/212/1</t>
  </si>
  <si>
    <t>projektor EPSON UST</t>
  </si>
  <si>
    <t>Leltáriszám:2020/31/209/1</t>
  </si>
  <si>
    <t>Kötélalagút,</t>
  </si>
  <si>
    <t>Leltáriszám:OV-131123-358</t>
  </si>
  <si>
    <t>Háromállásos extra hinta 2 lap, 1 fészek előkével,</t>
  </si>
  <si>
    <t>Leltáriszám:OV-131123-357</t>
  </si>
  <si>
    <t>Leltáriszám:OV-131123-356</t>
  </si>
  <si>
    <t>Ütéscsillapító talaj kialakítása,</t>
  </si>
  <si>
    <t>Leltáriszám:OV-131123-355</t>
  </si>
  <si>
    <t>Kétkarú Vár I.GEMINI,</t>
  </si>
  <si>
    <t>Leltáriszám:OV-131123-354</t>
  </si>
  <si>
    <t>MINI-GEMINI EXTRA,</t>
  </si>
  <si>
    <t>Leltáriszám:OV-131123-353</t>
  </si>
  <si>
    <t>Hajó,</t>
  </si>
  <si>
    <t>Leltáriszám:OV-131123-352</t>
  </si>
  <si>
    <t>Kéttornyú vár mászókával FUSIO,</t>
  </si>
  <si>
    <t>Leltáriszám:OV-131123-351</t>
  </si>
  <si>
    <t>Mérleghinta 2 üléses (fém),</t>
  </si>
  <si>
    <t>Leltáriszám:OV-131123-350</t>
  </si>
  <si>
    <t>Háromüléses EXTRA hintaállvány,</t>
  </si>
  <si>
    <t>Leltáriszám:OV-131123-349</t>
  </si>
  <si>
    <t>Huawei router</t>
  </si>
  <si>
    <t>Leltáriszám:2020/32/208/4</t>
  </si>
  <si>
    <t>HDD 2 TB Külső</t>
  </si>
  <si>
    <t>Leltáriszám:2020/32/216/1</t>
  </si>
  <si>
    <t>Leltáriszám:2020/32/216/2</t>
  </si>
  <si>
    <t>Használt irodai számítógép HP refubised MS Windows 10 home</t>
  </si>
  <si>
    <t>Leltáriszám:2020/32/200/3</t>
  </si>
  <si>
    <t>Leltáriszám:2020/32/200/2</t>
  </si>
  <si>
    <t>ssd 240 GB Kingstone</t>
  </si>
  <si>
    <t>Asus AIO</t>
  </si>
  <si>
    <t>Leltáriszám:2020/32/200/1</t>
  </si>
  <si>
    <t>Hangfal</t>
  </si>
  <si>
    <t>Leltáriszám:2020/32/209/6</t>
  </si>
  <si>
    <t>Hangszóró JBL GO 2</t>
  </si>
  <si>
    <t>Leltáriszám:2020/32/209/5</t>
  </si>
  <si>
    <t>Leltáriszám:2020/32/209/4</t>
  </si>
  <si>
    <t>Leltáriszám:2020/32/209/3</t>
  </si>
  <si>
    <t>Leltáriszám:2020/32/209/2</t>
  </si>
  <si>
    <t>Leltáriszám:2020/32/209/1</t>
  </si>
  <si>
    <t>Leltáriszám:2020/32/208/3</t>
  </si>
  <si>
    <t>Leltáriszám:2020/32/208/2</t>
  </si>
  <si>
    <t>Leltáriszám:2019/32/200/2</t>
  </si>
  <si>
    <t>Kamera</t>
  </si>
  <si>
    <t>Leltáriszám:2019/32/209/8</t>
  </si>
  <si>
    <t>Leltáriszám:2019/32/209/7</t>
  </si>
  <si>
    <t>Leltáriszám:2019/32/209/6</t>
  </si>
  <si>
    <t>Leltáriszám:2019/32/209/5</t>
  </si>
  <si>
    <t>Leltáriszám:2019/32/209/4</t>
  </si>
  <si>
    <t>Leltáriszám:2019/32/209/3</t>
  </si>
  <si>
    <t>Leltáriszám:2019/32/209/2</t>
  </si>
  <si>
    <t>Leltáriszám:2019/32/209/1</t>
  </si>
  <si>
    <t>Leltáriszám:2019/32/202/1</t>
  </si>
  <si>
    <t>Leltáriszám:2019/32/208/7</t>
  </si>
  <si>
    <t>Leltáriszám:2019/32/208/6</t>
  </si>
  <si>
    <t>Leltáriszám:2019/32/208/5</t>
  </si>
  <si>
    <t>Leltáriszám:2019/32/208/4</t>
  </si>
  <si>
    <t>Epson L4150 ITS MFP Nyomtató</t>
  </si>
  <si>
    <t>HDD 1 TB sony</t>
  </si>
  <si>
    <t>Tp-Link router,</t>
  </si>
  <si>
    <t>Leltáriszám:13111-21</t>
  </si>
  <si>
    <t>Tp-Link Router,</t>
  </si>
  <si>
    <t>Leltáriszám:OV-131114-13</t>
  </si>
  <si>
    <t>Leltáriszám:OV-131114-12</t>
  </si>
  <si>
    <t>Tp-Link powerline adapter jeltovábbító,</t>
  </si>
  <si>
    <t>Leltáriszám:OV-131114-11</t>
  </si>
  <si>
    <t>Hdd 1 TB külső,</t>
  </si>
  <si>
    <t>Leltáriszám:OV131114-9</t>
  </si>
  <si>
    <t>Epson L565 nyomtató,</t>
  </si>
  <si>
    <t>Leltáriszám:OV-131114-15</t>
  </si>
  <si>
    <t>TP-Link av500 jeltovábbító,</t>
  </si>
  <si>
    <t>Leltáriszám:OV-131114-10</t>
  </si>
  <si>
    <t>Leltáriszám:OV-131114-18</t>
  </si>
  <si>
    <t>Leltáriszám:OV-131114-17</t>
  </si>
  <si>
    <t>Dell Optiplex számítógép,</t>
  </si>
  <si>
    <t>Leltáriszám:OV-131114-14</t>
  </si>
  <si>
    <t>SD kártya 32GB Kingstone SDXC,</t>
  </si>
  <si>
    <t>Leltáriszám:OV-131114-16</t>
  </si>
  <si>
    <t>DDR3 4 GB memória,</t>
  </si>
  <si>
    <t>Leltáriszám:OV-131114-7</t>
  </si>
  <si>
    <t>Leltáriszám:OV-131114-6</t>
  </si>
  <si>
    <t>Lenovo all in one számítógép,</t>
  </si>
  <si>
    <t>Leltáriszám:OV-131114-5</t>
  </si>
  <si>
    <t>Acer Travel Mate Intel i5 notebook,</t>
  </si>
  <si>
    <t>Leltáriszám:OV-131114-4</t>
  </si>
  <si>
    <t>Benq SVGA projector 3D,</t>
  </si>
  <si>
    <t>Leltáriszám:OV-131114-3</t>
  </si>
  <si>
    <t>monitor 15" TFT Eizo L367 White,</t>
  </si>
  <si>
    <t>Leltáriszám:OV-131114-2</t>
  </si>
  <si>
    <t>HP 1102 nyomtató,</t>
  </si>
  <si>
    <t>Leltáriszám:OV-131114</t>
  </si>
  <si>
    <t>Használt PC MT - FSCEsprimo p5925,</t>
  </si>
  <si>
    <t>Leltáriszám:OV-131114-1</t>
  </si>
  <si>
    <t>Gázkazán 2012. év,</t>
  </si>
  <si>
    <t>Leltáriszám:131123-348</t>
  </si>
  <si>
    <t>Étkezőszék Jonstrup</t>
  </si>
  <si>
    <t>Leltáriszám:2021/32/228/24</t>
  </si>
  <si>
    <t>Leltáriszám:2021/32/228/25</t>
  </si>
  <si>
    <t>Leltáriszám:2021/32/228/26</t>
  </si>
  <si>
    <t>Leltáriszám:2021/32/228/27</t>
  </si>
  <si>
    <t>Leltáriszám:2021/32/228/28</t>
  </si>
  <si>
    <t>Leltáriszám:2021/32/228/29</t>
  </si>
  <si>
    <t>Leltáriszám:2021/32/228/30</t>
  </si>
  <si>
    <t>Leltáriszám:2021/32/228/31</t>
  </si>
  <si>
    <t>Leltáriszám:2021/32/228/32</t>
  </si>
  <si>
    <t>Leltáriszám:2021/32/228/33</t>
  </si>
  <si>
    <t>Leltáriszám:2021/32/228/34</t>
  </si>
  <si>
    <t>Leltáriszám:2021/32/228/35</t>
  </si>
  <si>
    <t>Leltáriszám:2021/32/228/36</t>
  </si>
  <si>
    <t>Leltáriszám:2021/32/228/37</t>
  </si>
  <si>
    <t>Leltáriszám:2021/32/228/38</t>
  </si>
  <si>
    <t>Leltáriszám:2021/32/228/39</t>
  </si>
  <si>
    <t>Leltáriszám:2021/32/228/40</t>
  </si>
  <si>
    <t>Leltáriszám:2021/32/228/41</t>
  </si>
  <si>
    <t>Leltáriszám:2021/32/228/42</t>
  </si>
  <si>
    <t>Leltáriszám:2021/32/228/43</t>
  </si>
  <si>
    <t>Leltáriszám:2021/32/228/44</t>
  </si>
  <si>
    <t>Leltáriszám:2021/32/228/45</t>
  </si>
  <si>
    <t>Leltáriszám:2021/32/228/49</t>
  </si>
  <si>
    <t>Étkezőszék Trustrup</t>
  </si>
  <si>
    <t>Leltáriszám:2021/32/228/50</t>
  </si>
  <si>
    <t>Leltáriszám:2021/32/228/51</t>
  </si>
  <si>
    <t>Leltáriszám:2021/32/228/52</t>
  </si>
  <si>
    <t>Leltáriszám:2021/32/228/53</t>
  </si>
  <si>
    <t>Leltáriszám:2021/32/228/54</t>
  </si>
  <si>
    <t>Leltáriszám:2021/32/228/55</t>
  </si>
  <si>
    <t>Leltáriszám:2021/32/228/56</t>
  </si>
  <si>
    <t>Leltáriszám:2021/32/228/57</t>
  </si>
  <si>
    <t>Leltáriszám:2021/32/228/58</t>
  </si>
  <si>
    <t>Leltáriszám:2021/32/228/59</t>
  </si>
  <si>
    <t>Étkezőasztal Hallund</t>
  </si>
  <si>
    <t>Leltáriszám:2021/32/228/60</t>
  </si>
  <si>
    <t>Leltáriszám:2021/32/228/61</t>
  </si>
  <si>
    <t>Leltáriszám:2021/32/228/62</t>
  </si>
  <si>
    <t>Leltáriszám:2021/32/228/63</t>
  </si>
  <si>
    <t>Leltáriszám:2021/32/228/64</t>
  </si>
  <si>
    <t>Leltáriszám:2021/32/228/46</t>
  </si>
  <si>
    <t>Leltáriszám:2021/32/228/47</t>
  </si>
  <si>
    <t>Leltáriszám:2021/32/228/48</t>
  </si>
  <si>
    <t>Ruhafogas</t>
  </si>
  <si>
    <t>Leltáriszám:2021/32/228/23</t>
  </si>
  <si>
    <t>Leltáriszám:2021/32/228/22</t>
  </si>
  <si>
    <t>Leltáriszám:2021/32/228/21</t>
  </si>
  <si>
    <t>Leltáriszám:2021/32/228/20</t>
  </si>
  <si>
    <t>Leltáriszám:2021/32/228/19</t>
  </si>
  <si>
    <t>Leltáriszám:2021/32/228/18</t>
  </si>
  <si>
    <t>Leltáriszám:2021/32/228/17</t>
  </si>
  <si>
    <t>Leltáriszám:2021/32/228/16</t>
  </si>
  <si>
    <t>Íróasztal</t>
  </si>
  <si>
    <t>Leltáriszám:2021/32/228/15</t>
  </si>
  <si>
    <t>Konténer</t>
  </si>
  <si>
    <t>Leltáriszám:2021/32/22/17</t>
  </si>
  <si>
    <t>Forgóeszék</t>
  </si>
  <si>
    <t>Leltáriszám:2021/32/228/14</t>
  </si>
  <si>
    <t>Leltáriszám:2021/32/228/13</t>
  </si>
  <si>
    <t>Leltáriszám:2021/32/228/12</t>
  </si>
  <si>
    <t>Leltáriszám:2021/32/228/11</t>
  </si>
  <si>
    <t>Leltáriszám:2021/32/228/10</t>
  </si>
  <si>
    <t>Leltáriszám:2021/32/228/9</t>
  </si>
  <si>
    <t>Forgószék</t>
  </si>
  <si>
    <t>Leltáriszám:2021/32/228/8</t>
  </si>
  <si>
    <t>Iphone 11 64GB white telefonkészülék</t>
  </si>
  <si>
    <t>Leltáriszám:2021/32/227/1</t>
  </si>
  <si>
    <t>Leltáriszám:2021/32/228/4</t>
  </si>
  <si>
    <t>Leltáriszám:2021/32/228/5</t>
  </si>
  <si>
    <t>Leltáriszám:2021/32/228/6</t>
  </si>
  <si>
    <t>Leltáriszám:2021/32/228/7</t>
  </si>
  <si>
    <t>Norty falipolc,dtd laminált sonoma tölgyfa</t>
  </si>
  <si>
    <t>Leltáriszám:2021/32/228/1</t>
  </si>
  <si>
    <t>Leltáriszám:2021/32/228/2</t>
  </si>
  <si>
    <t>Leltáriszám:2021/32/228/3</t>
  </si>
  <si>
    <t>Marokko 80x150cm-szőnyeg</t>
  </si>
  <si>
    <t>Leltáriszám:2021/32/22/14</t>
  </si>
  <si>
    <t>Marokko 160x230cm-szőnyeg</t>
  </si>
  <si>
    <t>Leltáriszám:2021/32/22/15</t>
  </si>
  <si>
    <t>Leltáriszám:2021/32/22/16</t>
  </si>
  <si>
    <t>Függöny</t>
  </si>
  <si>
    <t>Leltáriszám:2021/32/243/1</t>
  </si>
  <si>
    <t>Leltáriszám:2021/32/243/2</t>
  </si>
  <si>
    <t>Leltáriszám:2021/32/243/3</t>
  </si>
  <si>
    <t>Leltáriszám:2021/32/243/4</t>
  </si>
  <si>
    <t>Sisalo Drinks 80x200cm-szőnyeg</t>
  </si>
  <si>
    <t>Leltáriszám:2021/32/22/4</t>
  </si>
  <si>
    <t>IN and OUT 120x170cm-szőnyeg</t>
  </si>
  <si>
    <t>Leltáriszám:2021/32/22/5</t>
  </si>
  <si>
    <t>Fun Shaggy 80x150cm-szőnyeg</t>
  </si>
  <si>
    <t>Leltáriszám:2021/32/22/6</t>
  </si>
  <si>
    <t>Leltáriszám:2021/32/22/7</t>
  </si>
  <si>
    <t>Leltáriszám:2021/32/22/8</t>
  </si>
  <si>
    <t>Fun Shaggy 160x230 cm-szőnyeg</t>
  </si>
  <si>
    <t>Leltáriszám:2021/32/22/9</t>
  </si>
  <si>
    <t>Leltáriszám:2021/32/22/10</t>
  </si>
  <si>
    <t>Nature Shaggy 80x150cm-szőnyeg</t>
  </si>
  <si>
    <t>Leltáriszám:2021/32/22/11</t>
  </si>
  <si>
    <t>Nature Shaggy 160x230cm-szőnyeg</t>
  </si>
  <si>
    <t>Leltáriszám:2021/32/22/12</t>
  </si>
  <si>
    <t>Balance 160x230cm-szőnyeg</t>
  </si>
  <si>
    <t>Leltáriszám:2021/32/22/13</t>
  </si>
  <si>
    <t>Gorenje MO 20 A3X mikrohullámú sütő</t>
  </si>
  <si>
    <t>Leltáriszám:2021/32/246/1</t>
  </si>
  <si>
    <t>Zanussi ZTAN28FW0 felülfagyasztós kombi hűtő</t>
  </si>
  <si>
    <t>Leltáriszám:2021/32/246/2</t>
  </si>
  <si>
    <t>Sisalo Drinks 80x200 cm-szőnyeg</t>
  </si>
  <si>
    <t>Leltáriszám:2021/32/22/3</t>
  </si>
  <si>
    <t>Nepal 200x300cm 3155-beige-szőnyeg</t>
  </si>
  <si>
    <t>Leltáriszám:2021/32/22/2</t>
  </si>
  <si>
    <t>Monte Carlo 4m 92-barna</t>
  </si>
  <si>
    <t>Leltáriszám:2021/32/22/1</t>
  </si>
  <si>
    <t>XIBU DISINFECT hybrid white</t>
  </si>
  <si>
    <t>Leltáriszám:2020/32/241/9</t>
  </si>
  <si>
    <t>Mobil készülék Nokia 210 dual sim, black</t>
  </si>
  <si>
    <t>Leltáriszám:2020/32/227/5</t>
  </si>
  <si>
    <t>Andris bölcsődei állítható mag. asztal</t>
  </si>
  <si>
    <t>Leltáriszám:2020/32/228/71</t>
  </si>
  <si>
    <t>Leltáriszám:2020/32/228/70</t>
  </si>
  <si>
    <t>Leltáriszám:2020/32/228/69</t>
  </si>
  <si>
    <t>Andris bölcsődei 2 ülésmagas szék</t>
  </si>
  <si>
    <t>Leltáriszám:2020/32/228/68</t>
  </si>
  <si>
    <t>Leltáriszám:2020/32/228/67</t>
  </si>
  <si>
    <t>Leltáriszám:2020/32/228/66</t>
  </si>
  <si>
    <t>Leltáriszám:2020/32/228/65</t>
  </si>
  <si>
    <t>Leltáriszám:2020/32/228/64</t>
  </si>
  <si>
    <t>Leltáriszám:2020/32/228/63</t>
  </si>
  <si>
    <t>Leltáriszám:2020/32/228/62</t>
  </si>
  <si>
    <t>Leltáriszám:2020/32/228/61</t>
  </si>
  <si>
    <t>Leltáriszám:2020/32/228/60</t>
  </si>
  <si>
    <t>Leltáriszám:2020/32/228/59</t>
  </si>
  <si>
    <t>Leltáriszám:2020/32/228/58</t>
  </si>
  <si>
    <t>Leltáriszám:2020/32/228/57</t>
  </si>
  <si>
    <t>Leltáriszám:2020/32/228/56</t>
  </si>
  <si>
    <t>Leltáriszám:2020/32/228/55</t>
  </si>
  <si>
    <t>Leltáriszám:2020/32/228/54</t>
  </si>
  <si>
    <t>Leltáriszám:2020/32/228/53</t>
  </si>
  <si>
    <t>Leltáriszám:2020/32/228/52</t>
  </si>
  <si>
    <t>Leltáriszám:2020/32/228/51</t>
  </si>
  <si>
    <t>Leltáriszám:2020/32/228/50</t>
  </si>
  <si>
    <t>Leltáriszám:2020/32/228/49</t>
  </si>
  <si>
    <t>Leltáriszám:2020/32/228/48</t>
  </si>
  <si>
    <t>Leltáriszám:2020/32/228/47</t>
  </si>
  <si>
    <t>Leltáriszám:2020/32/228/46</t>
  </si>
  <si>
    <t>Leltáriszám:2020/32/228/45</t>
  </si>
  <si>
    <t>Mobil készülék Alcor Easy Dual SIM,White/Grey</t>
  </si>
  <si>
    <t>Leltáriszám:2020/32/227/4</t>
  </si>
  <si>
    <t>Leltáriszám:2020/32/227/3</t>
  </si>
  <si>
    <t>Leltáriszám:2020/32/227/2</t>
  </si>
  <si>
    <t>Leltáriszám:2020/32/227/1</t>
  </si>
  <si>
    <t>Kézfertőtlenítő XIBU senseDISINFECT white</t>
  </si>
  <si>
    <t>Leltáriszám:2020/32/241/8</t>
  </si>
  <si>
    <t>Leltáriszám:2020/32/241/7</t>
  </si>
  <si>
    <t>Leltáriszám:2020/32/241/6</t>
  </si>
  <si>
    <t>Leltáriszám:2020/32/241/5</t>
  </si>
  <si>
    <t>Candy CHTOS 482 egyajtós hűtőszekrény, fehér ,A+</t>
  </si>
  <si>
    <t>Leltáriszám:2020/32/246/1</t>
  </si>
  <si>
    <t>CD-S RÁDIÓ</t>
  </si>
  <si>
    <t>Leltáriszám:2020/32/235/1</t>
  </si>
  <si>
    <t>Törölköző</t>
  </si>
  <si>
    <t>Leltáriszám:2020/32/243/61</t>
  </si>
  <si>
    <t>Leltáriszám:2020/32/243/60</t>
  </si>
  <si>
    <t>Leltáriszám:2020/32/243/59</t>
  </si>
  <si>
    <t>Leltáriszám:2020/32/243/58</t>
  </si>
  <si>
    <t>Leltáriszám:2020/32/243/57</t>
  </si>
  <si>
    <t>Leltáriszám:2020/32/243/56</t>
  </si>
  <si>
    <t>Leltáriszám:2020/32/243/55</t>
  </si>
  <si>
    <t>Leltáriszám:2020/32/243/54</t>
  </si>
  <si>
    <t>Leltáriszám:2020/32/243/53</t>
  </si>
  <si>
    <t>Leltáriszám:2020/32/243/52</t>
  </si>
  <si>
    <t>Leltáriszám:2020/32/243/51</t>
  </si>
  <si>
    <t>Leltáriszám:2020/32/243/50</t>
  </si>
  <si>
    <t>Laminálógép \"Lunar\" A3</t>
  </si>
  <si>
    <t>Leltáriszám:2020/32/222/1</t>
  </si>
  <si>
    <t>Függönygarnitúra készre varrva</t>
  </si>
  <si>
    <t>Leltáriszám:2020/32/243/49</t>
  </si>
  <si>
    <t>Leltáriszám:2020/32/243/48</t>
  </si>
  <si>
    <t>Leltáriszám:2020/32/243/47</t>
  </si>
  <si>
    <t>Leltáriszám:2020/32/243/46</t>
  </si>
  <si>
    <t>Leltáriszám:2020/32/243/45</t>
  </si>
  <si>
    <t>Leltáriszám:2020/32/243/44</t>
  </si>
  <si>
    <t>Leltáriszám:2020/32/243/43</t>
  </si>
  <si>
    <t>Leltáriszám:2020/32/243/42</t>
  </si>
  <si>
    <t>Leltáriszám:2020/32/243/41</t>
  </si>
  <si>
    <t>Leltáriszám:2020/32/243/40</t>
  </si>
  <si>
    <t>Leltáriszám:2020/32/243/39</t>
  </si>
  <si>
    <t>Leltáriszám:2020/32/243/38</t>
  </si>
  <si>
    <t>Leltáriszám:2020/32/243/37</t>
  </si>
  <si>
    <t>Leltáriszám:2020/32/243/36</t>
  </si>
  <si>
    <t>Leltáriszám:2020/32/243/35</t>
  </si>
  <si>
    <t>Leltáriszám:2020/32/243/34</t>
  </si>
  <si>
    <t>Leltáriszám:2020/32/243/33</t>
  </si>
  <si>
    <t>Leltáriszám:2020/32/243/32</t>
  </si>
  <si>
    <t>Leltáriszám:2020/32/243/31</t>
  </si>
  <si>
    <t>Leltáriszám:2020/32/243/30</t>
  </si>
  <si>
    <t>Leltáriszám:2020/32/243/29</t>
  </si>
  <si>
    <t>Leltáriszám:2020/32/243/28</t>
  </si>
  <si>
    <t>Leltáriszám:2020/32/243/27</t>
  </si>
  <si>
    <t>Leltáriszám:2020/32/243/26</t>
  </si>
  <si>
    <t>Leltáriszám:2020/32/243/25</t>
  </si>
  <si>
    <t>Leltáriszám:2020/32/243/24</t>
  </si>
  <si>
    <t>Leltáriszám:2020/32/243/23</t>
  </si>
  <si>
    <t>Leltáriszám:2020/32/243/22</t>
  </si>
  <si>
    <t>Leltáriszám:2020/32/243/21</t>
  </si>
  <si>
    <t>Leltáriszám:2020/32/243/20</t>
  </si>
  <si>
    <t>Leltáriszám:2020/32/243/19</t>
  </si>
  <si>
    <t>Leltáriszám:2020/32/243/18</t>
  </si>
  <si>
    <t>Leltáriszám:2020/32/243/17</t>
  </si>
  <si>
    <t>Leltáriszám:2020/32/243/16</t>
  </si>
  <si>
    <t>Leltáriszám:2020/32/243/15</t>
  </si>
  <si>
    <t>Leltáriszám:2020/32/243/14</t>
  </si>
  <si>
    <t>Leltáriszám:2020/32/243/13</t>
  </si>
  <si>
    <t>Leltáriszám:2020/32/243/12</t>
  </si>
  <si>
    <t>Leltáriszám:2020/32/243/11</t>
  </si>
  <si>
    <t>Leltáriszám:2020/32/243/10</t>
  </si>
  <si>
    <t>Leltáriszám:2020/32/243/9</t>
  </si>
  <si>
    <t>Leltáriszám:2020/32/243/8</t>
  </si>
  <si>
    <t>Leltáriszám:2020/32/243/7</t>
  </si>
  <si>
    <t>Leltáriszám:2020/32/243/6</t>
  </si>
  <si>
    <t>Leltáriszám:2020/32/243/5</t>
  </si>
  <si>
    <t>Leltáriszám:2020/32/243/4</t>
  </si>
  <si>
    <t>Leltáriszám:2020/32/243/3</t>
  </si>
  <si>
    <t>Leltáriszám:2020/32/243/2</t>
  </si>
  <si>
    <t>Öltöző szekrény</t>
  </si>
  <si>
    <t>Leltáriszám:2020/32/228/44</t>
  </si>
  <si>
    <t>Leltáriszám:2020/32/228/43</t>
  </si>
  <si>
    <t>Leltáriszám:2020/32/228/42</t>
  </si>
  <si>
    <t>Leltáriszám:2020/32/228/41</t>
  </si>
  <si>
    <t>Leltáriszám:2020/32/228/40</t>
  </si>
  <si>
    <t>Leltáriszám:2020/32/228/39</t>
  </si>
  <si>
    <t>Leltáriszám:2020/32/228/38</t>
  </si>
  <si>
    <t>Mese asztal 60x60</t>
  </si>
  <si>
    <t>Leltáriszám:2020/32/228/37</t>
  </si>
  <si>
    <t>Leltáriszám:2020/32/228/36</t>
  </si>
  <si>
    <t>Mese asztal 120x60</t>
  </si>
  <si>
    <t>Leltáriszám:2020/32/228/35</t>
  </si>
  <si>
    <t>Leltáriszám:2020/32/228/34</t>
  </si>
  <si>
    <t>Leltáriszám:2020/32/228/33</t>
  </si>
  <si>
    <t>Leltáriszám:2020/32/228/32</t>
  </si>
  <si>
    <t>Leltáriszám:2020/32/228/31</t>
  </si>
  <si>
    <t>Piroska szék</t>
  </si>
  <si>
    <t>Leltáriszám:2020/32/228/30</t>
  </si>
  <si>
    <t>Leltáriszám:2020/32/228/29</t>
  </si>
  <si>
    <t>Leltáriszám:2020/32/228/28</t>
  </si>
  <si>
    <t>Leltáriszám:2020/32/228/27</t>
  </si>
  <si>
    <t>Leltáriszám:2020/32/228/26</t>
  </si>
  <si>
    <t>Leltáriszám:2020/32/228/25</t>
  </si>
  <si>
    <t>Leltáriszám:2020/32/228/24</t>
  </si>
  <si>
    <t>Leltáriszám:2020/32/228/23</t>
  </si>
  <si>
    <t>Leltáriszám:2020/32/228/22</t>
  </si>
  <si>
    <t>Leltáriszám:2020/32/228/21</t>
  </si>
  <si>
    <t>Leltáriszám:2020/32/228/20</t>
  </si>
  <si>
    <t>Leltáriszám:2020/32/228/19</t>
  </si>
  <si>
    <t>Leltáriszám:2020/32/228/18</t>
  </si>
  <si>
    <t>Leltáriszám:2020/32/228/17</t>
  </si>
  <si>
    <t>Leltáriszám:2020/32/228/16</t>
  </si>
  <si>
    <t>Leltáriszám:2020/32/228/15</t>
  </si>
  <si>
    <t>Leltáriszám:2020/32/228/14</t>
  </si>
  <si>
    <t>Leltáriszám:2020/32/228/13</t>
  </si>
  <si>
    <t>Leltáriszám:2020/32/228/12</t>
  </si>
  <si>
    <t>Leltáriszám:2020/32/228/11</t>
  </si>
  <si>
    <t>Leltáriszám:2020/32/228/10</t>
  </si>
  <si>
    <t>Leltáriszám:2020/32/228/9</t>
  </si>
  <si>
    <t>Leltáriszám:2020/32/228/8</t>
  </si>
  <si>
    <t>Leltáriszám:2020/32/228/7</t>
  </si>
  <si>
    <t>Leltáriszám:2020/32/228/6</t>
  </si>
  <si>
    <t>Leltáriszám:2020/32/228/5</t>
  </si>
  <si>
    <t>Leltáriszám:2020/32/228/4</t>
  </si>
  <si>
    <t>Leltáriszám:2020/32/228/3</t>
  </si>
  <si>
    <t>Leltáriszám:2020/32/228/2</t>
  </si>
  <si>
    <t>Leltáriszám:2020/32/228/1</t>
  </si>
  <si>
    <t>Bozótvágó MTD BC52 smart 51,7cm3, 1,45kw,</t>
  </si>
  <si>
    <t>Mosógép elöltöltős 1000 ford</t>
  </si>
  <si>
    <t>Leltáriszám:2019/31/230/1</t>
  </si>
  <si>
    <t>Irodai szék Markus N fsz.</t>
  </si>
  <si>
    <t>Leltáriszám:2019/32/228/1</t>
  </si>
  <si>
    <t>Porzsák nélküli porszívó</t>
  </si>
  <si>
    <t>Leltáriszám:2018/32/231/1</t>
  </si>
  <si>
    <t>Kazettás rádió fekete /141/ AEG/SR 4353 CD-s,</t>
  </si>
  <si>
    <t>Leltáriszám:OV-131124-96</t>
  </si>
  <si>
    <t>Porszívó száraz,</t>
  </si>
  <si>
    <t>Leltáriszám:131124-84</t>
  </si>
  <si>
    <t>Leltáriszám:131124-83</t>
  </si>
  <si>
    <t>Norbi extra óvodai fektető, ovál lábas,</t>
  </si>
  <si>
    <t>Leltáriszám:OV-131124-54</t>
  </si>
  <si>
    <t>Leltáriszám:OV-131124-53</t>
  </si>
  <si>
    <t>Leltáriszám:OV-131124-52</t>
  </si>
  <si>
    <t>Leltáriszám:OV-131124-71</t>
  </si>
  <si>
    <t>Leltáriszám:OV-131124-70</t>
  </si>
  <si>
    <t>Leltáriszám:OV-131124-69</t>
  </si>
  <si>
    <t>Leltáriszám:OV-131124-68</t>
  </si>
  <si>
    <t>Leltáriszám:OV-131124-67</t>
  </si>
  <si>
    <t>Porzsák nélküli porszívó,</t>
  </si>
  <si>
    <t>Leltáriszám:OV-131124-97</t>
  </si>
  <si>
    <t>Kétüléses rugós mérleghinta,</t>
  </si>
  <si>
    <t>Leltáriszám:OV-131124-95</t>
  </si>
  <si>
    <t>Leltáriszám:OV-131124-94</t>
  </si>
  <si>
    <t>Akadálypálya,</t>
  </si>
  <si>
    <t>Leltáriszám:OV-131124-93</t>
  </si>
  <si>
    <t>WHIRPOL/AWS 63013/716/ELÖLTÖLTŐS KESKENY MOSÓGÉP,</t>
  </si>
  <si>
    <t>Leltáriszám:OV-131124-84</t>
  </si>
  <si>
    <t>Mozgáskotta - Lábjel készlet,</t>
  </si>
  <si>
    <t>Leltáriszám:131124</t>
  </si>
  <si>
    <t>Munkapad (türkizkék),</t>
  </si>
  <si>
    <t>Leltáriszám:OV-131124-92</t>
  </si>
  <si>
    <t>Leltáriszám:OV-131124-91</t>
  </si>
  <si>
    <t>Fésülködő asztal natúr,</t>
  </si>
  <si>
    <t>Leltáriszám:OV-131124-90</t>
  </si>
  <si>
    <t>Leltáriszám:OV-131124-89</t>
  </si>
  <si>
    <t>Sharp EL-2607PC-GY számológép,</t>
  </si>
  <si>
    <t>Leltáriszám:OV-131124-86</t>
  </si>
  <si>
    <t>Piroska szék 2 kcs. natúr/beige,</t>
  </si>
  <si>
    <t>Leltáriszám:OV-131124-117</t>
  </si>
  <si>
    <t>Leltáriszám:OV-131124-116</t>
  </si>
  <si>
    <t>Leltáriszám:OV-131124-115</t>
  </si>
  <si>
    <t>Leltáriszám:OV-131124-114</t>
  </si>
  <si>
    <t>Mese 60x60 asztal 2 kcs. fenyő/beige,</t>
  </si>
  <si>
    <t>Leltáriszám:OV-131124-113</t>
  </si>
  <si>
    <t>Leltáriszám:OV-131124-112</t>
  </si>
  <si>
    <t>Mese 120x60 asztal 2 kcs. fenyő/beige,</t>
  </si>
  <si>
    <t>Leltáriszám:OV-131124-111</t>
  </si>
  <si>
    <t>Leltáriszám:OV-131124-110</t>
  </si>
  <si>
    <t>Leltáriszám:OV-131124-109</t>
  </si>
  <si>
    <t>Leltáriszám:OV-131124-108</t>
  </si>
  <si>
    <t>Leltáriszám:OV-131124-107</t>
  </si>
  <si>
    <t>Leltáriszám:OV-131124-106</t>
  </si>
  <si>
    <t>Leltáriszám:OV-131124-105</t>
  </si>
  <si>
    <t>Leltáriszám:OV-131124-104</t>
  </si>
  <si>
    <t>NIKON Coolpix b500 fényképezőgép,</t>
  </si>
  <si>
    <t>Leltáriszám:OV-131124-100</t>
  </si>
  <si>
    <t>Leltáriszám:OV-131124-148</t>
  </si>
  <si>
    <t>Leltáriszám:OV-131124-147</t>
  </si>
  <si>
    <t>Leltáriszám:OV-131124-146</t>
  </si>
  <si>
    <t>Leltáriszám:OV-131124-145</t>
  </si>
  <si>
    <t>Leltáriszám:OV-131124-144</t>
  </si>
  <si>
    <t>Leltáriszám:OV-131124-143</t>
  </si>
  <si>
    <t>Leltáriszám:OV-131124-142</t>
  </si>
  <si>
    <t>Leltáriszám:OV-131124-141</t>
  </si>
  <si>
    <t>Leltáriszám:OV-131124-140</t>
  </si>
  <si>
    <t>Leltáriszám:OV-131124-139</t>
  </si>
  <si>
    <t>Leltáriszám:OV-131124-138</t>
  </si>
  <si>
    <t>Leltáriszám:OV-131124-137</t>
  </si>
  <si>
    <t>Leltáriszám:OV-131124-136</t>
  </si>
  <si>
    <t>Leltáriszám:OV-131124-135</t>
  </si>
  <si>
    <t>Leltáriszám:OV-131124-134</t>
  </si>
  <si>
    <t>Leltáriszám:OV-131124-133</t>
  </si>
  <si>
    <t>Leltáriszám:OV-131124-132</t>
  </si>
  <si>
    <t>Leltáriszám:OV-131124-131</t>
  </si>
  <si>
    <t>Markus N forgószék,</t>
  </si>
  <si>
    <t>Leltáriszám:OV-131124-176</t>
  </si>
  <si>
    <t>Leltáriszám:OV-131124-175</t>
  </si>
  <si>
    <t>Leltáriszám:OV-131124-174</t>
  </si>
  <si>
    <t>Leltáriszám:OV-131124-173</t>
  </si>
  <si>
    <t>Leltáriszám:OV-131124-172</t>
  </si>
  <si>
    <t>Leltáriszám:OV-131124-171</t>
  </si>
  <si>
    <t>Leltáriszám:OV-131124-170</t>
  </si>
  <si>
    <t>Leltáriszám:OV-131124-169</t>
  </si>
  <si>
    <t>Leltáriszám:OV-131124-168</t>
  </si>
  <si>
    <t>Leltáriszám:OV-131124-167</t>
  </si>
  <si>
    <t>Leltáriszám:OV-131124-166</t>
  </si>
  <si>
    <t>Leltáriszám:OV-131124-165</t>
  </si>
  <si>
    <t>Leltáriszám:OV-131124-164</t>
  </si>
  <si>
    <t>Leltáriszám:OV-131124-163</t>
  </si>
  <si>
    <t>Leltáriszám:OV-131124-162</t>
  </si>
  <si>
    <t>Leltáriszám:OV-131124-161</t>
  </si>
  <si>
    <t>Leltáriszám:OV-131124-160</t>
  </si>
  <si>
    <t>Leltáriszám:OV-131124-159</t>
  </si>
  <si>
    <t>Leltáriszám:OV-131124-158</t>
  </si>
  <si>
    <t>Leltáriszám:OV-131124-157</t>
  </si>
  <si>
    <t>Leltáriszám:OV-131124-156</t>
  </si>
  <si>
    <t>Leltáriszám:OV-131124-155</t>
  </si>
  <si>
    <t>Leltáriszám:OV-131124-154</t>
  </si>
  <si>
    <t>Leltáriszám:OV-131124-153</t>
  </si>
  <si>
    <t>Leltáriszám:OV-131124-152</t>
  </si>
  <si>
    <t>Leltáriszám:OV-131124-151</t>
  </si>
  <si>
    <t>Leltáriszám:OV-131124-150</t>
  </si>
  <si>
    <t>Leltáriszám:OV-131124-149</t>
  </si>
  <si>
    <t>Leltáriszám:OV-131124-130</t>
  </si>
  <si>
    <t>Vasaló Braun/Steam Iron,</t>
  </si>
  <si>
    <t>Leltáriszám:OV-131124-98</t>
  </si>
  <si>
    <t>Leltáriszám:OV-131124-129</t>
  </si>
  <si>
    <t>Leltáriszám:OV-131124-128</t>
  </si>
  <si>
    <t>Leltáriszám:OV-131124-127</t>
  </si>
  <si>
    <t>Leltáriszám:OV-131124-126</t>
  </si>
  <si>
    <t>Leltáriszám:OV-131124-125</t>
  </si>
  <si>
    <t>Leltáriszám:OV-131124-124</t>
  </si>
  <si>
    <t>Leltáriszám:OV-131124-123</t>
  </si>
  <si>
    <t>Leltáriszám:OV-131124-122</t>
  </si>
  <si>
    <t>Leltáriszám:OV-131124-121</t>
  </si>
  <si>
    <t>Leltáriszám:OV-131124-120</t>
  </si>
  <si>
    <t>Leltáriszám:OV-131124-119</t>
  </si>
  <si>
    <t>Leltáriszám:OV-131124-118</t>
  </si>
  <si>
    <t>Hangszóró Sal aktív mp3,</t>
  </si>
  <si>
    <t>Leltáriszám:OV-131124-103</t>
  </si>
  <si>
    <t>Sony Cyber-Shot DSC-H300 fényképezőgép,</t>
  </si>
  <si>
    <t>Leltáriszám:OV-131124-102</t>
  </si>
  <si>
    <t>iPhone 7 32 GB telefon,</t>
  </si>
  <si>
    <t>Leltáriszám:OV-131124-101</t>
  </si>
  <si>
    <t>Fészekhinta állvány,</t>
  </si>
  <si>
    <t>Leltáriszám:OV-131124-99</t>
  </si>
  <si>
    <t>Körbejáró mászóka,</t>
  </si>
  <si>
    <t>Leltáriszám:OV-131124-88</t>
  </si>
  <si>
    <t>HDPE Banánpaci rugós játék,</t>
  </si>
  <si>
    <t>Leltáriszám:OV-131124-87</t>
  </si>
  <si>
    <t>szőnyeg,</t>
  </si>
  <si>
    <t>Leltáriszám:OV-131124-83</t>
  </si>
  <si>
    <t>Leltáriszám:OV-131124-82</t>
  </si>
  <si>
    <t>Mese 120x60 trapéz asztal 3 kcs fenyő,</t>
  </si>
  <si>
    <t>Leltáriszám:OV-131124-44</t>
  </si>
  <si>
    <t>Leltáriszám:OV-131124-43</t>
  </si>
  <si>
    <t>Leltáriszám:OV-131124-42</t>
  </si>
  <si>
    <t>Leltáriszám:OV-131124-41</t>
  </si>
  <si>
    <t>Leltáriszám:OV-131124-40</t>
  </si>
  <si>
    <t>Leltáriszám:OV-131124-39</t>
  </si>
  <si>
    <t>Leltáriszám:OV-131124-38</t>
  </si>
  <si>
    <t>Leltáriszám:OV-131124-37</t>
  </si>
  <si>
    <t>Leltáriszám:OV-131124-36</t>
  </si>
  <si>
    <t>Leltáriszám:OV-131124-35</t>
  </si>
  <si>
    <t>Leltáriszám:OV-131124-34</t>
  </si>
  <si>
    <t>Leltáriszám:OV-131124-33</t>
  </si>
  <si>
    <t>Leltáriszám:OV-131124-32</t>
  </si>
  <si>
    <t>Leltáriszám:OV-131124-49</t>
  </si>
  <si>
    <t>Leltáriszám:OV-131124-48</t>
  </si>
  <si>
    <t>Piroska szék 3 kcs fehér/natur 34 cm 3kcs,</t>
  </si>
  <si>
    <t>Leltáriszám:OV-131124-31</t>
  </si>
  <si>
    <t>Leltáriszám:OV-131124-30</t>
  </si>
  <si>
    <t>Leltáriszám:OV-131124-29</t>
  </si>
  <si>
    <t>Leltáriszám:OV-131124-28</t>
  </si>
  <si>
    <t>Leltáriszám:OV-131124-27</t>
  </si>
  <si>
    <t>Leltáriszám:OV-131124-26</t>
  </si>
  <si>
    <t>Leltáriszám:OV-131124-25</t>
  </si>
  <si>
    <t>Leltáriszám:OV-131124-24</t>
  </si>
  <si>
    <t>Leltáriszám:OV-131124-23</t>
  </si>
  <si>
    <t>Leltáriszám:OV-131124-22</t>
  </si>
  <si>
    <t>Leltáriszám:OV-131124-21</t>
  </si>
  <si>
    <t>Leltáriszám:OV-131124-20</t>
  </si>
  <si>
    <t>Leltáriszám:OV-131124-19</t>
  </si>
  <si>
    <t>Leltáriszám:OV-131124-18</t>
  </si>
  <si>
    <t>Leltáriszám:OV-131124-17</t>
  </si>
  <si>
    <t>Leltáriszám:OV-131124-81</t>
  </si>
  <si>
    <t>Leltáriszám:OV-131124-80</t>
  </si>
  <si>
    <t>Leltáriszám:OV-131124-79</t>
  </si>
  <si>
    <t>Leltáriszám:OV-131124-78</t>
  </si>
  <si>
    <t>Leltáriszám:OV-131124-77</t>
  </si>
  <si>
    <t>Leltáriszám:OV-131124-76</t>
  </si>
  <si>
    <t>Leltáriszám:OV-131124-75</t>
  </si>
  <si>
    <t>Leltáriszám:OV-131124-74</t>
  </si>
  <si>
    <t>Leltáriszám:OV-131124-73</t>
  </si>
  <si>
    <t>Leltáriszám:OV-131124-72</t>
  </si>
  <si>
    <t>Leltáriszám:OV-131124-66</t>
  </si>
  <si>
    <t>Leltáriszám:OV-131124-65</t>
  </si>
  <si>
    <t>Leltáriszám:OV-131124-64</t>
  </si>
  <si>
    <t>Leltáriszám:OV-131124-63</t>
  </si>
  <si>
    <t>Leltáriszám:OV-131124-62</t>
  </si>
  <si>
    <t>Leltáriszám:OV-131124-61</t>
  </si>
  <si>
    <t>Leltáriszám:OV-131124-60</t>
  </si>
  <si>
    <t>Leltáriszám:OV-131124-59</t>
  </si>
  <si>
    <t>Leltáriszám:OV-131124-58</t>
  </si>
  <si>
    <t>Leltáriszám:OV-131124-57</t>
  </si>
  <si>
    <t>Leltáriszám:OV-131124-56</t>
  </si>
  <si>
    <t>Leltáriszám:OV-131124-55</t>
  </si>
  <si>
    <t>Leltáriszám:OV-131124-16</t>
  </si>
  <si>
    <t>Leltáriszám:OV-131124-15</t>
  </si>
  <si>
    <t>Piroska szék 3 kcs fehér/natur 34 cm 3 kcs,</t>
  </si>
  <si>
    <t>Leltáriszám:OV-131124-14</t>
  </si>
  <si>
    <t>Leltáriszám:OV-131124-13</t>
  </si>
  <si>
    <t>Leltáriszám:OV-131124-12</t>
  </si>
  <si>
    <t>Leltáriszám:OV-131124-11</t>
  </si>
  <si>
    <t>Leltáriszám:OV-131124-10</t>
  </si>
  <si>
    <t>Leltáriszám:OV-131124-9</t>
  </si>
  <si>
    <t>Leltáriszám:OV-131124-8</t>
  </si>
  <si>
    <t>Leltáriszám:OV-131124-7</t>
  </si>
  <si>
    <t>Leltáriszám:OV-131124-6</t>
  </si>
  <si>
    <t>Leltáriszám:OV-131124-5</t>
  </si>
  <si>
    <t>Piroska szék 3 kcs fehér/natur 34cm 3 kcs,</t>
  </si>
  <si>
    <t>Leltáriszám:OV-131124-4</t>
  </si>
  <si>
    <t>Leltáriszám:OV-131124-3</t>
  </si>
  <si>
    <t>Leltáriszám:OV-131124-2</t>
  </si>
  <si>
    <t>Leltáriszám:OV-131124-47</t>
  </si>
  <si>
    <t>Leltáriszám:OV-131124-46</t>
  </si>
  <si>
    <t>Leltáriszám:OV-131124-45</t>
  </si>
  <si>
    <t>Leltáriszám:OV-131124-51</t>
  </si>
  <si>
    <t>Leltáriszám:OV-131124-50</t>
  </si>
  <si>
    <t>Szoftver Windows 8.1 32 bit HUN</t>
  </si>
  <si>
    <t>Leltáriszám:2018/14/12/1</t>
  </si>
  <si>
    <t>Könnyűfém szerkezetes tároló</t>
  </si>
  <si>
    <t>Leltáriszám:2020/31/187/1</t>
  </si>
  <si>
    <t>iPhone XR 64 Gb mobiltelefon</t>
  </si>
  <si>
    <t>Leltáriszám:2019/31/227/1</t>
  </si>
  <si>
    <t>Szűrőaudiométer SA-7</t>
  </si>
  <si>
    <t>Leltáriszám:2019/31/242/1</t>
  </si>
  <si>
    <t>Notebook CompaqWD 661</t>
  </si>
  <si>
    <t>Leltáriszám:2018/11/215/1</t>
  </si>
  <si>
    <t>Digitális másoló</t>
  </si>
  <si>
    <t>Leltáriszám:2018/11/201/1</t>
  </si>
  <si>
    <t>NOTEBOOK ASUS 17-4700HQ</t>
  </si>
  <si>
    <t>Leltáriszám:2018/11/202/1</t>
  </si>
  <si>
    <t>Leltáriszám:2021/32/215/3</t>
  </si>
  <si>
    <t>Leltáriszám:2021/32/215/2</t>
  </si>
  <si>
    <t>Canon Pixma G3411 nyomtató</t>
  </si>
  <si>
    <t>Leltáriszám:2021/32/204/2</t>
  </si>
  <si>
    <t>Leltáriszám:2021/32/215/1</t>
  </si>
  <si>
    <t>Usb pendrive 16 GB</t>
  </si>
  <si>
    <t>Leltáriszám:2021/32/20/5</t>
  </si>
  <si>
    <t>Leltáriszám:2021/32/20/4</t>
  </si>
  <si>
    <t>Leltáriszám:2021/32/20/3</t>
  </si>
  <si>
    <t>Sd kártya 64 GB</t>
  </si>
  <si>
    <t>Leltáriszám:2021/32/20/2</t>
  </si>
  <si>
    <t>Leltáriszám:2021/32/204/1</t>
  </si>
  <si>
    <t>Hdd 2 TB WD red</t>
  </si>
  <si>
    <t>Leltáriszám:2021/32/216/2</t>
  </si>
  <si>
    <t>Leltáriszám:2021/32/216/1</t>
  </si>
  <si>
    <t>NAS Synology</t>
  </si>
  <si>
    <t>Számítógép konfiguráció</t>
  </si>
  <si>
    <t>ssd 120 GB</t>
  </si>
  <si>
    <t>Szünetmentes tápegység UPS 800 VA</t>
  </si>
  <si>
    <t>Leltáriszám:2020/32/203/2</t>
  </si>
  <si>
    <t>Leltáriszám:2020/32/202/1</t>
  </si>
  <si>
    <t>Billentyű-egér wireless</t>
  </si>
  <si>
    <t>Samsung Xpress nyomtató</t>
  </si>
  <si>
    <t>Szünetmentes tápegység Legrand</t>
  </si>
  <si>
    <t>Hdd 1 TB Külső WD</t>
  </si>
  <si>
    <t>Samsung SML-2026 nyomtató</t>
  </si>
  <si>
    <t>REINERSCT cyberJack RFID basic USB 2.0 csatl.kábellel</t>
  </si>
  <si>
    <t>Leltáriszám:2019/32/209/10</t>
  </si>
  <si>
    <t>Leltáriszám:2019/32/209/9</t>
  </si>
  <si>
    <t>Hdd Toshia 2TB Külső</t>
  </si>
  <si>
    <t>Leltáriszám:2018/32/216/2</t>
  </si>
  <si>
    <t>22\" LG monitor led ips</t>
  </si>
  <si>
    <t>Leltáriszám:2018/32/206/1</t>
  </si>
  <si>
    <t>ssd 120 GB Kingstone</t>
  </si>
  <si>
    <t>Leltáriszám:2018/32/209/3</t>
  </si>
  <si>
    <t>USB 2.0 csatlakozókábellel</t>
  </si>
  <si>
    <t>Leltáriszám:2018/32/209/1</t>
  </si>
  <si>
    <t>Leltáriszám:2018/32/209/2</t>
  </si>
  <si>
    <t>PENDRIVE</t>
  </si>
  <si>
    <t>Leltáriszám:2018/12/209/14</t>
  </si>
  <si>
    <t>ROUTER</t>
  </si>
  <si>
    <t>Leltáriszám:2018/12/209/13</t>
  </si>
  <si>
    <t>ASUS ROUTER rt-n 18</t>
  </si>
  <si>
    <t>Leltáriszám:2018/12/209/12</t>
  </si>
  <si>
    <t>Leltáriszám:2018/12/209/11</t>
  </si>
  <si>
    <t>Leltáriszám:2018/12/209/10</t>
  </si>
  <si>
    <t>ADSL MODEM</t>
  </si>
  <si>
    <t>Leltáriszám:2018/12/209/9</t>
  </si>
  <si>
    <t>SSD 240GB KINGSTONE MEREVLEMEZ</t>
  </si>
  <si>
    <t>Leltáriszám:2018/12/216/3</t>
  </si>
  <si>
    <t>Tenda Router</t>
  </si>
  <si>
    <t>Leltáriszám:2018/12/209/8</t>
  </si>
  <si>
    <t>USB WIFI 30MB</t>
  </si>
  <si>
    <t>Leltáriszám:2018/12/208/2</t>
  </si>
  <si>
    <t>Leltáriszám:2018/12/208/1</t>
  </si>
  <si>
    <t>TENDA ROUTER</t>
  </si>
  <si>
    <t>Leltáriszám:2018/12/209/7</t>
  </si>
  <si>
    <t>USB pendrive 8 GB</t>
  </si>
  <si>
    <t>Leltáriszám:2018/12/209/6</t>
  </si>
  <si>
    <t>Leltáriszám:2018/12/209/5</t>
  </si>
  <si>
    <t>Leltáriszám:2018/12/209/4</t>
  </si>
  <si>
    <t>Leltáriszám:2018/12/209/3</t>
  </si>
  <si>
    <t>Leltáriszám:2018/12/209/2</t>
  </si>
  <si>
    <t>Leltáriszám:2018/12/209/1</t>
  </si>
  <si>
    <t>Leltáriszám:2018/12/200/1</t>
  </si>
  <si>
    <t>CANON 3310 multifunkciós nyomtató</t>
  </si>
  <si>
    <t>Leltáriszám:2018/12/204/2</t>
  </si>
  <si>
    <t>TP link vezeték nélküli hálózat</t>
  </si>
  <si>
    <t>Leltáriszám:2018/12/212/1</t>
  </si>
  <si>
    <t>Külső merevlemez</t>
  </si>
  <si>
    <t>Leltáriszám:2018/12/216/2</t>
  </si>
  <si>
    <t>EPSON XP-205 nyomtató</t>
  </si>
  <si>
    <t>Leltáriszám:2018/12/204/1</t>
  </si>
  <si>
    <t>MAXELL MICRO 4GB  SD KÁRTYA</t>
  </si>
  <si>
    <t>Leltáriszám:2018/12/216/1</t>
  </si>
  <si>
    <t>Hosszabbító 5 m-es</t>
  </si>
  <si>
    <t>Leltáriszám:2018/12/244/1</t>
  </si>
  <si>
    <t>INOX vízforraló</t>
  </si>
  <si>
    <t>Leltáriszám:2018/12/243/2</t>
  </si>
  <si>
    <t>Elektrolux elöltöltős mosógép EWFB1294BR</t>
  </si>
  <si>
    <t>Leltáriszám:2018/12/230/1</t>
  </si>
  <si>
    <t>Gumiabroncs</t>
  </si>
  <si>
    <t>Leltáriszám:2018/12/242/1</t>
  </si>
  <si>
    <t>Mobil telefon HUAWEI P10 LITE</t>
  </si>
  <si>
    <t>Leltáriszám:2018/12/227/1</t>
  </si>
  <si>
    <t>Panasonic analóg vezeték nélküli telefon</t>
  </si>
  <si>
    <t>Székalátét</t>
  </si>
  <si>
    <t>Fiókos elem</t>
  </si>
  <si>
    <t>Irodaszék</t>
  </si>
  <si>
    <t>Fotel</t>
  </si>
  <si>
    <t>TPMS szenzor</t>
  </si>
  <si>
    <t>Leltáriszám:2021/32/241/16</t>
  </si>
  <si>
    <t>Leltáriszám:2021/32/241/15</t>
  </si>
  <si>
    <t>Leltáriszám:2021/32/241/14</t>
  </si>
  <si>
    <t>Leltáriszám:2021/32/241/13</t>
  </si>
  <si>
    <t>Acélfelni</t>
  </si>
  <si>
    <t>Leltáriszám:2021/32/241/12</t>
  </si>
  <si>
    <t>Leltáriszám:2021/32/241/11</t>
  </si>
  <si>
    <t>Leltáriszám:2021/32/241/10</t>
  </si>
  <si>
    <t>Leltáriszám:2021/32/241/9</t>
  </si>
  <si>
    <t>Leltáriszám:2021/32/241/8</t>
  </si>
  <si>
    <t>Leltáriszám:2021/32/241/5</t>
  </si>
  <si>
    <t>Leltáriszám:2021/32/241/6</t>
  </si>
  <si>
    <t>Leltáriszám:2021/32/241/7</t>
  </si>
  <si>
    <t>Polcrendszer</t>
  </si>
  <si>
    <t>Irodai komód</t>
  </si>
  <si>
    <t>Irodai polcos szekrény</t>
  </si>
  <si>
    <t>Sarokíróasztal</t>
  </si>
  <si>
    <t>Irattartó szekrény</t>
  </si>
  <si>
    <t>Szekrény kartoték 10 fiók</t>
  </si>
  <si>
    <t>Doppler Tabdop-P</t>
  </si>
  <si>
    <t>Leltáriszám:2021/32/210/5</t>
  </si>
  <si>
    <t>Leltáriszám:2021/32/210/4</t>
  </si>
  <si>
    <t>Csecsemő hosszmérő Seca</t>
  </si>
  <si>
    <t>Leltáriszám:2021/32/210/3</t>
  </si>
  <si>
    <t>Leltáriszám:2021/32/210/2</t>
  </si>
  <si>
    <t>Mérleg csecsemő digitális-Soehnle</t>
  </si>
  <si>
    <t>Leltáriszám:2021/32/210/1</t>
  </si>
  <si>
    <t>Fellowes Powershred iratmegsemmisítő</t>
  </si>
  <si>
    <t>Leltáriszám:2021/32/221/1</t>
  </si>
  <si>
    <t>Fém polcrendszer</t>
  </si>
  <si>
    <t>Presszó kávéfőző</t>
  </si>
  <si>
    <t>Porszívó</t>
  </si>
  <si>
    <t>Leltáriszám:2021/32/231/1</t>
  </si>
  <si>
    <t>Felülfagyasztós kombi hűtő</t>
  </si>
  <si>
    <t>26\" cruiser kerékpár</t>
  </si>
  <si>
    <t>Leltáriszám:2021/32/241/4</t>
  </si>
  <si>
    <t>Leltáriszám:2021/32/241/3</t>
  </si>
  <si>
    <t>Leltáriszám:2021/32/241/2</t>
  </si>
  <si>
    <t>Leltáriszám:2021/32/241/1</t>
  </si>
  <si>
    <t>Pulse-oximéter CMS 50D</t>
  </si>
  <si>
    <t>Leltáriszám:2020/32/242/7</t>
  </si>
  <si>
    <t>Leltáriszám:2020/32/242/8</t>
  </si>
  <si>
    <t>Hőmérő no contact(elem nélkül) E3 25-178</t>
  </si>
  <si>
    <t>Leltáriszám:2020/32/242/9</t>
  </si>
  <si>
    <t>Omron Vérnyomásm.digit.autom.intellisense M2</t>
  </si>
  <si>
    <t>Leltáriszám:2020/32/242/6</t>
  </si>
  <si>
    <t>Hulladékgyűjtő 1,1 m3 új kommunális</t>
  </si>
  <si>
    <t>Leltáriszám:2020/32/241/20</t>
  </si>
  <si>
    <t>Vércukormérő órás DM330</t>
  </si>
  <si>
    <t>Leltáriszám:2020/32/242/5</t>
  </si>
  <si>
    <t>Leltáriszám:2020/32/242/4</t>
  </si>
  <si>
    <t>Vércukormérő Accuchek Active</t>
  </si>
  <si>
    <t>Leltáriszám:2020/32/242/3</t>
  </si>
  <si>
    <t>Vércukormérő DCont TREND</t>
  </si>
  <si>
    <t>Leltáriszám:2020/32/242/2</t>
  </si>
  <si>
    <t>Nespresso kapszulás kávéfőző</t>
  </si>
  <si>
    <t>Kártyafüggetlen mobiltelefon</t>
  </si>
  <si>
    <t>Leltáriszám:2020/32/227/7</t>
  </si>
  <si>
    <t>Leltáriszám:2020/32/227/6</t>
  </si>
  <si>
    <t>Pulse-oximéter CMS 50D SN: DQDCS33339</t>
  </si>
  <si>
    <t>Leltáriszám:2020/32/240/1</t>
  </si>
  <si>
    <t>Micro sd kártya 32 gb</t>
  </si>
  <si>
    <t>Leltáriszám:2020/32/241/19</t>
  </si>
  <si>
    <t>Leltáriszám:2020/32/241/18</t>
  </si>
  <si>
    <t>Leltáriszám:2020/32/241/17</t>
  </si>
  <si>
    <t>Leltáriszám:2020/32/241/16</t>
  </si>
  <si>
    <t>Leltáriszám:2020/32/241/15</t>
  </si>
  <si>
    <t>Leltáriszám:2020/32/241/14</t>
  </si>
  <si>
    <t>Adapter 5v</t>
  </si>
  <si>
    <t>Leltáriszám:2020/32/241/13</t>
  </si>
  <si>
    <t>Leltáriszám:2020/32/241/12</t>
  </si>
  <si>
    <t>Leltáriszám:2020/32/241/11</t>
  </si>
  <si>
    <t>Leltáriszám:2020/32/241/10</t>
  </si>
  <si>
    <t>Hálózati kamera beltéri</t>
  </si>
  <si>
    <t>Leltáriszám:2020/32/247/1</t>
  </si>
  <si>
    <t>Leltáriszám:2020/32/247/2</t>
  </si>
  <si>
    <t>Leltáriszám:2020/32/247/3</t>
  </si>
  <si>
    <t>Hálózati kamera kültéri</t>
  </si>
  <si>
    <t>Leltáriszám:2020/32/247/4</t>
  </si>
  <si>
    <t>Leltáriszám:2020/32/247/5</t>
  </si>
  <si>
    <t>Leltáriszám:2020/32/247/6</t>
  </si>
  <si>
    <t>Vérnyomásmérő</t>
  </si>
  <si>
    <t>Leltáriszám:2020/32/242/1</t>
  </si>
  <si>
    <t>XIBU senseDISINFECT white</t>
  </si>
  <si>
    <t>G.lepedő</t>
  </si>
  <si>
    <t>Kerékpár CRUISER 26/N</t>
  </si>
  <si>
    <t>CANON INUX 185 BK ESSENTIAL KIT</t>
  </si>
  <si>
    <t>Leltáriszám:2020/32/239/2</t>
  </si>
  <si>
    <t>Görgős konténer</t>
  </si>
  <si>
    <t>Aktaszekrény</t>
  </si>
  <si>
    <t>Aktapolc</t>
  </si>
  <si>
    <t>Fém állvány 180x90x45</t>
  </si>
  <si>
    <t>Kártyafügg.feltöltőkártyás mobiltelefon</t>
  </si>
  <si>
    <t>Gőzölős vasaló</t>
  </si>
  <si>
    <t>Leltáriszám:2020/32/246/5</t>
  </si>
  <si>
    <t>Leltáriszám:2020/32/246/4</t>
  </si>
  <si>
    <t>Hajszárító</t>
  </si>
  <si>
    <t>Leltáriszám:2020/32/246/3</t>
  </si>
  <si>
    <t>Vízforraló</t>
  </si>
  <si>
    <t>Aprító, sajtreszelő BOS</t>
  </si>
  <si>
    <t>Hűtőszekrény asztali 80 cm-ig</t>
  </si>
  <si>
    <t>Leltáriszám:2020/32/246/2</t>
  </si>
  <si>
    <t>Hőszivattyús szárítógép</t>
  </si>
  <si>
    <t>Fényképezőgép SONI</t>
  </si>
  <si>
    <t>Leltáriszám:2020/32/239/1</t>
  </si>
  <si>
    <t>Kárpitozott fejvég Malm.</t>
  </si>
  <si>
    <t>Heverő Malm.</t>
  </si>
  <si>
    <t>Vasalóállvány</t>
  </si>
  <si>
    <t>Leltáriszám:2020/32/241/4</t>
  </si>
  <si>
    <t>Könyvespolc</t>
  </si>
  <si>
    <t>Kanapé</t>
  </si>
  <si>
    <t>Komód</t>
  </si>
  <si>
    <t>K. szekrény</t>
  </si>
  <si>
    <t>Lepedő</t>
  </si>
  <si>
    <t>Polc</t>
  </si>
  <si>
    <t>Magasnyomású mosó Hecht 323</t>
  </si>
  <si>
    <t>Védőhuzat</t>
  </si>
  <si>
    <t>Vezeték nélküli hangszóró</t>
  </si>
  <si>
    <t>Párna Miracie Bamboo</t>
  </si>
  <si>
    <t>Csuklós vérnyomásmérő OMRON gyerek</t>
  </si>
  <si>
    <t>Leltáriszám:2019/32/242/1</t>
  </si>
  <si>
    <t>Univ.csukl.létra 4x4</t>
  </si>
  <si>
    <t>Leltáriszám:2019/32/241/1</t>
  </si>
  <si>
    <t>Notebook táska</t>
  </si>
  <si>
    <t>Leltáriszám:2019/32/244/1</t>
  </si>
  <si>
    <t>Dolce Gusto kapszulás kávéfőző</t>
  </si>
  <si>
    <t>Leltáriszám:2019/32/230/2</t>
  </si>
  <si>
    <t>Mikrohullámú sütő</t>
  </si>
  <si>
    <t>Transzportkocsi</t>
  </si>
  <si>
    <t>Leltáriszám:2019/31/242/2</t>
  </si>
  <si>
    <t>Leltáriszám:2019/32/231/1</t>
  </si>
  <si>
    <t>Főnöki szék</t>
  </si>
  <si>
    <t>Leltáriszám:2019/32/228/6</t>
  </si>
  <si>
    <t>Aggestrup Gamer szék</t>
  </si>
  <si>
    <t>Leltáriszám:2019/32/228/5</t>
  </si>
  <si>
    <t>Harlev gamer szék</t>
  </si>
  <si>
    <t>Leltáriszám:2019/32/228/4</t>
  </si>
  <si>
    <t>Szék, fekete bőrhatású, láb+karfa, fekete lakkozott</t>
  </si>
  <si>
    <t>Leltáriszám:2019/32/228/3</t>
  </si>
  <si>
    <t>Leltáriszám:2019/32/228/2</t>
  </si>
  <si>
    <t>Szék, szürke bőrhatású + fekete váz</t>
  </si>
  <si>
    <t>Leltáriszám:2019/32/242/13</t>
  </si>
  <si>
    <t>Pupillalámpa</t>
  </si>
  <si>
    <t>Leltáriszám:2019/32/242/12</t>
  </si>
  <si>
    <t>Leltáriszám:2019/32/242/11</t>
  </si>
  <si>
    <t>Színlátásvizsgáló könyv lahihara</t>
  </si>
  <si>
    <t>Leltáriszám:2019/32/242/10</t>
  </si>
  <si>
    <t>Látásvizsgáló papír felnőtt Betű - Villa</t>
  </si>
  <si>
    <t>Leltáriszám:2019/32/242/9</t>
  </si>
  <si>
    <t>Oftalmoszkóp</t>
  </si>
  <si>
    <t>Leltáriszám:2019/32/242/8</t>
  </si>
  <si>
    <t>Leltáriszám:2019/32/242/7</t>
  </si>
  <si>
    <t>Látásvizsgáló LANG stereo test II</t>
  </si>
  <si>
    <t>Leltáriszám:2019/32/242/6</t>
  </si>
  <si>
    <t>Leltáriszám:2019/32/242/5</t>
  </si>
  <si>
    <t>Leltáriszám:2018/32/242/4</t>
  </si>
  <si>
    <t>Vasaló gőzölős 1200W HGV 15</t>
  </si>
  <si>
    <t>Leltáriszám:2018/32/230/1</t>
  </si>
  <si>
    <t>Oszlop ventillátor</t>
  </si>
  <si>
    <t>Leltáriszám:2018/32/246/2</t>
  </si>
  <si>
    <t>Mobiltelefon</t>
  </si>
  <si>
    <t>Leltáriszám:2018/12/227/9</t>
  </si>
  <si>
    <t>Házi vízmű 800 W</t>
  </si>
  <si>
    <t>Leltáriszám:2018/12/230/2</t>
  </si>
  <si>
    <t>Leltáriszám:2018/12/228/14</t>
  </si>
  <si>
    <t>Leltáriszám:2018/12/228/13</t>
  </si>
  <si>
    <t>Leltáriszám:2018/12/228/12</t>
  </si>
  <si>
    <t>Leltáriszám:2018/12/228/11</t>
  </si>
  <si>
    <t>Leltáriszám:2018/12/228/10</t>
  </si>
  <si>
    <t>Leltáriszám:2018/12/228/9</t>
  </si>
  <si>
    <t>Leltáriszám:2018/12/231/1</t>
  </si>
  <si>
    <t>Digitális alkoholszonda</t>
  </si>
  <si>
    <t>Leltáriszám:2018/12/242/6</t>
  </si>
  <si>
    <t>Digitális alkohol szonda</t>
  </si>
  <si>
    <t>Leltáriszám:2018/12/242/5</t>
  </si>
  <si>
    <t>Vérnyomásmérő OMRON M3 adapterrel</t>
  </si>
  <si>
    <t>Leltáriszám:2018/12/242/4</t>
  </si>
  <si>
    <t>Asztali lámpa led fehér</t>
  </si>
  <si>
    <t>Leltáriszám:2018/12/249/3</t>
  </si>
  <si>
    <t>Asztali lámpa led white</t>
  </si>
  <si>
    <t>Leltáriszám:2018/12/249/2</t>
  </si>
  <si>
    <t>Asztali lámpa led green</t>
  </si>
  <si>
    <t>Leltáriszám:2018/12/249/1</t>
  </si>
  <si>
    <t>Vérnyomásmérő OMRON</t>
  </si>
  <si>
    <t>Leltáriszám:2018/12/242/3</t>
  </si>
  <si>
    <t>Vérnyomásmérő mandzsetta</t>
  </si>
  <si>
    <t>Leltáriszám:2018/12/242/2</t>
  </si>
  <si>
    <t>433 SzMhz.Rádó adó kétcsat. kaputelefon</t>
  </si>
  <si>
    <t>Leltáriszám:2018/12/225/4</t>
  </si>
  <si>
    <t>Leltáriszám:2018/12/228/7</t>
  </si>
  <si>
    <t>Irodaszék szürke siena</t>
  </si>
  <si>
    <t>Leltáriszám:2018/12/228/6</t>
  </si>
  <si>
    <t>Irodaszék szürke sien</t>
  </si>
  <si>
    <t>Leltáriszám:2018/12/228/5</t>
  </si>
  <si>
    <t>Pénzkazetta</t>
  </si>
  <si>
    <t>Leltáriszám:2018/12/244/2</t>
  </si>
  <si>
    <t>Nővérpult</t>
  </si>
  <si>
    <t>Leltáriszám:2018/12/228/4</t>
  </si>
  <si>
    <t>Leltáriszám:2018/12/246/3</t>
  </si>
  <si>
    <t>Vasaló</t>
  </si>
  <si>
    <t>Leltáriszám:2018/12/246/2</t>
  </si>
  <si>
    <t>Berta fotel</t>
  </si>
  <si>
    <t>Leltáriszám:2018/12/228/3</t>
  </si>
  <si>
    <t>Fotelágy</t>
  </si>
  <si>
    <t>Leltáriszám:2018/12/228/2</t>
  </si>
  <si>
    <t>Leltáriszám:2018/12/228/1</t>
  </si>
  <si>
    <t>Kávéfőző</t>
  </si>
  <si>
    <t>Leltáriszám:2018/12/246/1</t>
  </si>
  <si>
    <t>Boss női kerékpár</t>
  </si>
  <si>
    <t>Leltáriszám:2018/12/28/4</t>
  </si>
  <si>
    <t>Cruiser női kerékpár</t>
  </si>
  <si>
    <t>Leltáriszám:2018/12/28/1</t>
  </si>
  <si>
    <t>KIF csatlakozás földkábellel</t>
  </si>
  <si>
    <t>Áttérés 1f-ról 3f-ra csatl.nél 3f hálózatra kapcsolás</t>
  </si>
  <si>
    <t>Leltáriszám:2020/11/11/1</t>
  </si>
  <si>
    <t>Nyírtelek Város településrendezési tervének készítése</t>
  </si>
  <si>
    <t>Leltáriszám:2019/14/111/2</t>
  </si>
  <si>
    <t>Nyírtelek Város településfejlesztési koncepciójának készítése</t>
  </si>
  <si>
    <t>Leltáriszám:2019/14/111/1</t>
  </si>
  <si>
    <t>Nyírtelek Város Településképi rendelet készítése</t>
  </si>
  <si>
    <t>Leltáriszám:111412-60</t>
  </si>
  <si>
    <t>Leltáriszám:11194 - 49</t>
  </si>
  <si>
    <t>Leltáriszám:11194 - 48</t>
  </si>
  <si>
    <t>Leltáriszám:111412 - 50</t>
  </si>
  <si>
    <t>Leltáriszám:11194 - 64</t>
  </si>
  <si>
    <t>Leltáriszám:11133-1</t>
  </si>
  <si>
    <t>Csatlakozási díj (kapacitásnövelés)</t>
  </si>
  <si>
    <t>Leltáriszám:2021/12/11/1</t>
  </si>
  <si>
    <t>Szoftver INNOBASE HeartScreen készülékhez</t>
  </si>
  <si>
    <t>Leltáriszám:2020/12/11/1</t>
  </si>
  <si>
    <t>3 f.telj.bőv.biztosító cserével</t>
  </si>
  <si>
    <t>Leltáriszám:2018/12/11/2</t>
  </si>
  <si>
    <t>Leltáriszám:11114-257</t>
  </si>
  <si>
    <t>Településközpont engedélyezési tervei</t>
  </si>
  <si>
    <t>Leltáriszám:111412-48</t>
  </si>
  <si>
    <t>CT-EcoWEB Vezetői Információs Rendszer licence</t>
  </si>
  <si>
    <t>Leltáriszám:11212-1</t>
  </si>
  <si>
    <t>Településrendezési terv</t>
  </si>
  <si>
    <t>Leltáriszám:11194-57</t>
  </si>
  <si>
    <t>Leltáriszám:11212-2</t>
  </si>
  <si>
    <t>Leltáriszám:11142-67</t>
  </si>
  <si>
    <t>Leltáriszám:11142-69</t>
  </si>
  <si>
    <t>Leltáriszám:11142-68</t>
  </si>
  <si>
    <t>Leltáriszám:11194 - 43</t>
  </si>
  <si>
    <t>Leltáriszám:11194 - 65</t>
  </si>
  <si>
    <t>Leltáriszám:11142-66</t>
  </si>
  <si>
    <t>Leltáriszám:11412-62</t>
  </si>
  <si>
    <t>Leltáriszám:111412-61</t>
  </si>
  <si>
    <t>Leltáriszám:11142-63</t>
  </si>
  <si>
    <t>Leltáriszám:11142-64</t>
  </si>
  <si>
    <t>Leltáriszám:11194 - 66</t>
  </si>
  <si>
    <t>Leltáriszám:11194 - 62</t>
  </si>
  <si>
    <t>Leltáriszám:11194 - 63</t>
  </si>
  <si>
    <t>Leltáriszám:11194 - 59</t>
  </si>
  <si>
    <t>Leltáriszám:11142-65</t>
  </si>
  <si>
    <t>Leltáriszám:111412 - 52</t>
  </si>
  <si>
    <t>Leltáriszám:111412 - 59</t>
  </si>
  <si>
    <t>Leltáriszám:11194 - 72</t>
  </si>
  <si>
    <t>Leltáriszám:111412 - 57</t>
  </si>
  <si>
    <t>Leltáriszám:11194 - 70</t>
  </si>
  <si>
    <t>Leltáriszám:11194 - 69</t>
  </si>
  <si>
    <t>Leltáriszám:11194 - 73</t>
  </si>
  <si>
    <t>Leltáriszám:11194 - 71</t>
  </si>
  <si>
    <t>Leltáriszám:11194 - 68</t>
  </si>
  <si>
    <t>Leltáriszám:11194 - 61</t>
  </si>
  <si>
    <t>Leltáriszám:111412 - 51</t>
  </si>
  <si>
    <t>Leltáriszám:111412 - 58</t>
  </si>
  <si>
    <t>Leltáriszám:111412 - 56</t>
  </si>
  <si>
    <t>Településközpont terprendezési terve</t>
  </si>
  <si>
    <t>Leltáriszám:111412-49</t>
  </si>
  <si>
    <t>Leltáriszám:111412 - 54</t>
  </si>
  <si>
    <t>Elektromos engedélyezési dokumentáció(Iskola u. 2. 540 hrsz.)</t>
  </si>
  <si>
    <t>Nyírtelek külterület 012/160 hrsz. termőföld</t>
  </si>
  <si>
    <t>Leltáriszám:2020/31/13/1</t>
  </si>
  <si>
    <t>Nyírtelek külterület 012/156 hrsz. mezőgazdasági út</t>
  </si>
  <si>
    <t>Leltáriszám:2020/32/13/1</t>
  </si>
  <si>
    <t>Nyírtelek külterület 012/158 hrsz. mezőgazdasági út</t>
  </si>
  <si>
    <t>Leltáriszám:2019/32/13/2</t>
  </si>
  <si>
    <t>Nyírtelek külterület 012/154 hrsz. mezőgazdasági út</t>
  </si>
  <si>
    <t>Leltáriszám:2019/32/13/1</t>
  </si>
  <si>
    <t>Leltáriszám:121411-317</t>
  </si>
  <si>
    <t>Leltáriszám:121411-316</t>
  </si>
  <si>
    <t>Leltáriszám:121411-315</t>
  </si>
  <si>
    <t>Leltáriszám:121411-314</t>
  </si>
  <si>
    <t>Leltáriszám:121411-313</t>
  </si>
  <si>
    <t>Leltáriszám:121411-312</t>
  </si>
  <si>
    <t>Leltáriszám:121411-311</t>
  </si>
  <si>
    <t>Leltáriszám:121411-310</t>
  </si>
  <si>
    <t>Leltáriszám:121411-309</t>
  </si>
  <si>
    <t>Leltáriszám:121411-308</t>
  </si>
  <si>
    <t>Leltáriszám:121411-307</t>
  </si>
  <si>
    <t>Leltáriszám:121411-306</t>
  </si>
  <si>
    <t>Leltáriszám:121411-305</t>
  </si>
  <si>
    <t>Leltáriszám:121411-304</t>
  </si>
  <si>
    <t>Leltáriszám:121411-303</t>
  </si>
  <si>
    <t>Leltáriszám:121411-302</t>
  </si>
  <si>
    <t>Leltáriszám:121411-301</t>
  </si>
  <si>
    <t>Leltáriszám:121411-300</t>
  </si>
  <si>
    <t>Leltáriszám:121112-46</t>
  </si>
  <si>
    <t>Saját haszn.út útértéke,Puskin u</t>
  </si>
  <si>
    <t>Leltáriszám:121411-299</t>
  </si>
  <si>
    <t>Saját használatú út. útértéke,Puskin u</t>
  </si>
  <si>
    <t>Leltáriszám:121112-45</t>
  </si>
  <si>
    <t>Saját haszn,út útértéke,Puskin u</t>
  </si>
  <si>
    <t>Leltáriszám:121411-298</t>
  </si>
  <si>
    <t>Saját haszn.út, földértéke,Puskin u</t>
  </si>
  <si>
    <t>Leltáriszám:121112-44</t>
  </si>
  <si>
    <t>Névtelen út, útértéke,Belegrád</t>
  </si>
  <si>
    <t>Leltáriszám:121411-297</t>
  </si>
  <si>
    <t>Névtelen út, földértéke,Belegrád</t>
  </si>
  <si>
    <t>Leltáriszám:121113-75</t>
  </si>
  <si>
    <t>Névtelen út. útértéke,Belegrád</t>
  </si>
  <si>
    <t>Leltáriszám:121411-296</t>
  </si>
  <si>
    <t>Leltáriszám:121113-72</t>
  </si>
  <si>
    <t>Leltáriszám:121411-295</t>
  </si>
  <si>
    <t>Leltáriszám:121113-71</t>
  </si>
  <si>
    <t>Leltáriszám:121411-294</t>
  </si>
  <si>
    <t>Leltáriszám:121113-70</t>
  </si>
  <si>
    <t>Leltáriszám:121411-293</t>
  </si>
  <si>
    <t>Leltáriszám:121411-292</t>
  </si>
  <si>
    <t>Leltáriszám:121411-271</t>
  </si>
  <si>
    <t>Leltáriszám:121411-270</t>
  </si>
  <si>
    <t>Leltáriszám:121411-269</t>
  </si>
  <si>
    <t>Leltáriszám:121411-268</t>
  </si>
  <si>
    <t>Leltáriszám:121411-267</t>
  </si>
  <si>
    <t>Leltáriszám:121411-266</t>
  </si>
  <si>
    <t>Leltáriszám:121411-265</t>
  </si>
  <si>
    <t>Leltáriszám:121411-264</t>
  </si>
  <si>
    <t>Leltáriszám:121411-263</t>
  </si>
  <si>
    <t>Leltáriszám:121411-262</t>
  </si>
  <si>
    <t>Leltáriszám:121411-261</t>
  </si>
  <si>
    <t>Leltáriszám:121411-260</t>
  </si>
  <si>
    <t>Leltáriszám:121411-259</t>
  </si>
  <si>
    <t>Leltáriszám:121411-258</t>
  </si>
  <si>
    <t>Leltáriszám:121411-257</t>
  </si>
  <si>
    <t>Leltáriszám:121411-256</t>
  </si>
  <si>
    <t>Leltáriszám:121411-255</t>
  </si>
  <si>
    <t>Leltáriszám:121411-254</t>
  </si>
  <si>
    <t>Leltáriszám:121411-253</t>
  </si>
  <si>
    <t>Leltáriszám:121411-252</t>
  </si>
  <si>
    <t>Leltáriszám:121411-251</t>
  </si>
  <si>
    <t>Leltáriszám:121411-250</t>
  </si>
  <si>
    <t>Leltáriszám:121411-249</t>
  </si>
  <si>
    <t>Leltáriszám:121411-248</t>
  </si>
  <si>
    <t>Leltáriszám:121411-247</t>
  </si>
  <si>
    <t>Saját haszn.Névtelen út, útértéke,,Honvéd köz</t>
  </si>
  <si>
    <t>Leltáriszám:121411-246</t>
  </si>
  <si>
    <t>Leltáriszám:121411-287</t>
  </si>
  <si>
    <t>Leltáriszám:121411-224</t>
  </si>
  <si>
    <t>Leltáriszám:121411-223</t>
  </si>
  <si>
    <t>Leltáriszám:121411-222</t>
  </si>
  <si>
    <t>Leltáriszám:121411-221</t>
  </si>
  <si>
    <t>Leltáriszám:121411-220</t>
  </si>
  <si>
    <t>Leltáriszám:121411-219</t>
  </si>
  <si>
    <t>Leltáriszám:121411-218</t>
  </si>
  <si>
    <t>Leltáriszám:121411-217</t>
  </si>
  <si>
    <t>Leltáriszám:121411-216</t>
  </si>
  <si>
    <t>Leltáriszám:121411-215</t>
  </si>
  <si>
    <t>Leltáriszám:121411-214</t>
  </si>
  <si>
    <t>Leltáriszám:121411-213</t>
  </si>
  <si>
    <t>Leltáriszám:121411-286</t>
  </si>
  <si>
    <t>Leltáriszám:121411-285</t>
  </si>
  <si>
    <t>Leltáriszám:121411-280</t>
  </si>
  <si>
    <t>Leltáriszám:121411-279</t>
  </si>
  <si>
    <t>Leltáriszám:121411-278</t>
  </si>
  <si>
    <t>Leltáriszám:121411-277</t>
  </si>
  <si>
    <t>Leltáriszám:121411-276</t>
  </si>
  <si>
    <t>Leltáriszám:121411-275</t>
  </si>
  <si>
    <t>Leltáriszám:121411-274</t>
  </si>
  <si>
    <t>Leltáriszám:121411-273</t>
  </si>
  <si>
    <t>Leltáriszám:121411-272</t>
  </si>
  <si>
    <t>Leltáriszám:121411-245</t>
  </si>
  <si>
    <t>Leltáriszám:121411-244</t>
  </si>
  <si>
    <t>Külter.Névtelen út, útértéke,Pallagpuszta</t>
  </si>
  <si>
    <t>Leltáriszám:121411-243</t>
  </si>
  <si>
    <t>Saját haszn.,Névtelen út, útértéke,Pallagpuszta</t>
  </si>
  <si>
    <t>Leltáriszám:121411-242</t>
  </si>
  <si>
    <t>Saját haszn.Névtelen út ,útértéke,Pallagpuszta</t>
  </si>
  <si>
    <t>Leltáriszám:121411-241</t>
  </si>
  <si>
    <t>Leltáriszám:121411-240</t>
  </si>
  <si>
    <t>Leltáriszám:121411-239</t>
  </si>
  <si>
    <t>Leltáriszám:121411-238</t>
  </si>
  <si>
    <t>Leltáriszám:121411-237</t>
  </si>
  <si>
    <t>Leltáriszám:121411-236</t>
  </si>
  <si>
    <t>Leltáriszám:121411-235</t>
  </si>
  <si>
    <t>Leltáriszám:121411-234</t>
  </si>
  <si>
    <t>Leltáriszám:121411-233</t>
  </si>
  <si>
    <t>Leltáriszám:121411-232</t>
  </si>
  <si>
    <t>Leltáriszám:121411-231</t>
  </si>
  <si>
    <t>Leltáriszám:121411-230</t>
  </si>
  <si>
    <t>Leltáriszám:121411-229</t>
  </si>
  <si>
    <t>Leltáriszám:121411-228</t>
  </si>
  <si>
    <t>Leltáriszám:121411-227</t>
  </si>
  <si>
    <t>Leltáriszám:121411-226</t>
  </si>
  <si>
    <t>Leltáriszám:121411-225</t>
  </si>
  <si>
    <t>Leltáriszám:121411-291</t>
  </si>
  <si>
    <t>Leltáriszám:121411-290</t>
  </si>
  <si>
    <t>Saját haszn.út, útértéke,Iskola u</t>
  </si>
  <si>
    <t>Leltáriszám:121411-289</t>
  </si>
  <si>
    <t>Leltáriszám:121411-288</t>
  </si>
  <si>
    <t>Leltáriszám:121411-182</t>
  </si>
  <si>
    <t>Leltáriszám:121411-212</t>
  </si>
  <si>
    <t>Leltáriszám:121411-211</t>
  </si>
  <si>
    <t>Leltáriszám:121411-210</t>
  </si>
  <si>
    <t>Leltáriszám:121411-209</t>
  </si>
  <si>
    <t>Leltáriszám:121411-208</t>
  </si>
  <si>
    <t>Leltáriszám:121411-207</t>
  </si>
  <si>
    <t>Leltáriszám:121411-206</t>
  </si>
  <si>
    <t>Leltáriszám:121411-205</t>
  </si>
  <si>
    <t>Leltáriszám:121411-204</t>
  </si>
  <si>
    <t>Leltáriszám:121411-203</t>
  </si>
  <si>
    <t>Leltáriszám:121411-202</t>
  </si>
  <si>
    <t>Leltáriszám:121411-201</t>
  </si>
  <si>
    <t>Leltáriszám:121411-200</t>
  </si>
  <si>
    <t>Leltáriszám:121411-199</t>
  </si>
  <si>
    <t>Leltáriszám:121411-198</t>
  </si>
  <si>
    <t>Leltáriszám:121411-197</t>
  </si>
  <si>
    <t>Leltáriszám:121411-196</t>
  </si>
  <si>
    <t>Leltáriszám:121411-195</t>
  </si>
  <si>
    <t>Leltáriszám:121411-194</t>
  </si>
  <si>
    <t>Leltáriszám:121411-193</t>
  </si>
  <si>
    <t>Leltáriszám:121114-253</t>
  </si>
  <si>
    <t>Leltáriszám:121114-252</t>
  </si>
  <si>
    <t>Leltáriszám:121114-251</t>
  </si>
  <si>
    <t>Leltáriszám:121114-250</t>
  </si>
  <si>
    <t>Leltáriszám:121114-249</t>
  </si>
  <si>
    <t>Leltáriszám:121114-248</t>
  </si>
  <si>
    <t>Leltáriszám:121114-219</t>
  </si>
  <si>
    <t>Leltáriszám:121114-218</t>
  </si>
  <si>
    <t>Földterület+saját használatú út,Belegrád</t>
  </si>
  <si>
    <t>Leltáriszám:121114-217</t>
  </si>
  <si>
    <t>Leltáriszám:121114-216</t>
  </si>
  <si>
    <t>Leltáriszám:121411-192</t>
  </si>
  <si>
    <t>Leltáriszám:121411-191</t>
  </si>
  <si>
    <t>Leltáriszám:121411-190</t>
  </si>
  <si>
    <t>Leltáriszám:121411-189</t>
  </si>
  <si>
    <t>Leltáriszám:121411-188</t>
  </si>
  <si>
    <t>Leltáriszám:121411-187</t>
  </si>
  <si>
    <t>Leltáriszám:121411-186</t>
  </si>
  <si>
    <t>Leltáriszám:121411-185</t>
  </si>
  <si>
    <t>Leltáriszám:121411-184</t>
  </si>
  <si>
    <t>Leltáriszám:121411-183</t>
  </si>
  <si>
    <t>Leltáriszám:121411-181</t>
  </si>
  <si>
    <t>Leltáriszám:121411-179</t>
  </si>
  <si>
    <t>Leltáriszám:121411-178</t>
  </si>
  <si>
    <t>Leltáriszám:121411-177</t>
  </si>
  <si>
    <t>Leltáriszám:121411-176</t>
  </si>
  <si>
    <t>Leltáriszám:121411-175</t>
  </si>
  <si>
    <t>Leltáriszám:121411-174</t>
  </si>
  <si>
    <t>Leltáriszám:121411-173</t>
  </si>
  <si>
    <t>Leltáriszám:121411-172</t>
  </si>
  <si>
    <t>Leltáriszám:121411-171</t>
  </si>
  <si>
    <t>Leltáriszám:121411-170</t>
  </si>
  <si>
    <t>Leltáriszám:121411-169</t>
  </si>
  <si>
    <t>Leltáriszám:121114-247</t>
  </si>
  <si>
    <t>Leltáriszám:121411-168</t>
  </si>
  <si>
    <t>Leltáriszám:121411-167</t>
  </si>
  <si>
    <t>Leltáriszám:121411-166</t>
  </si>
  <si>
    <t>Leltáriszám:121411-165</t>
  </si>
  <si>
    <t>Leltáriszám:121411-164</t>
  </si>
  <si>
    <t>Leltáriszám:121411-161</t>
  </si>
  <si>
    <t>Leltáriszám:121411-160</t>
  </si>
  <si>
    <t>Leltáriszám:121411-159</t>
  </si>
  <si>
    <t>Leltáriszám:121411-158</t>
  </si>
  <si>
    <t>Leltáriszám:121411-157</t>
  </si>
  <si>
    <t>Leltáriszám:121411-156</t>
  </si>
  <si>
    <t>Leltáriszám:121411-155</t>
  </si>
  <si>
    <t>Leltáriszám:121411-154</t>
  </si>
  <si>
    <t>Leltáriszám:121411-153</t>
  </si>
  <si>
    <t>Leltáriszám:121411-152</t>
  </si>
  <si>
    <t>Leltáriszám:121411-151</t>
  </si>
  <si>
    <t>Leltáriszám:121411-150</t>
  </si>
  <si>
    <t>Leltáriszám:121411-149</t>
  </si>
  <si>
    <t>Leltáriszám:121114-246</t>
  </si>
  <si>
    <t>Leltáriszám:121114-245</t>
  </si>
  <si>
    <t>Leltáriszám:121114-244</t>
  </si>
  <si>
    <t>Leltáriszám:121114-243</t>
  </si>
  <si>
    <t>Leltáriszám:121114-242</t>
  </si>
  <si>
    <t>Leltáriszám:121114-241</t>
  </si>
  <si>
    <t>Leltáriszám:121114-240</t>
  </si>
  <si>
    <t>Leltáriszám:121114-239</t>
  </si>
  <si>
    <t>Leltáriszám:121114-238</t>
  </si>
  <si>
    <t>Leltáriszám:121114-237</t>
  </si>
  <si>
    <t>Leltáriszám:121114-236</t>
  </si>
  <si>
    <t>Leltáriszám:121114-235</t>
  </si>
  <si>
    <t>Leltáriszám:121114-234</t>
  </si>
  <si>
    <t>Leltáriszám:121114-233</t>
  </si>
  <si>
    <t>Leltáriszám:121114-232</t>
  </si>
  <si>
    <t>Leltáriszám:121114-231</t>
  </si>
  <si>
    <t>Leltáriszám:121114-230</t>
  </si>
  <si>
    <t>Leltáriszám:121114-229</t>
  </si>
  <si>
    <t>Leltáriszám:121114-228</t>
  </si>
  <si>
    <t>Leltáriszám:121114-227</t>
  </si>
  <si>
    <t>Leltáriszám:121114-226</t>
  </si>
  <si>
    <t>Leltáriszám:121114-225</t>
  </si>
  <si>
    <t>Leltáriszám:121114-224</t>
  </si>
  <si>
    <t>Leltáriszám:121114-223</t>
  </si>
  <si>
    <t>Leltáriszám:121114-222</t>
  </si>
  <si>
    <t>Leltáriszám:121114-221</t>
  </si>
  <si>
    <t>Leltáriszám:121114-220</t>
  </si>
  <si>
    <t>Leltáriszám:121111-216</t>
  </si>
  <si>
    <t>Leltáriszám:121114 - 3</t>
  </si>
  <si>
    <t>Leltáriszám:121114 - 178</t>
  </si>
  <si>
    <t>Leltáriszám:121114 - 163</t>
  </si>
  <si>
    <t>Leltáriszám:121114 - 144</t>
  </si>
  <si>
    <t>Leltáriszám:12111-100</t>
  </si>
  <si>
    <t>Leltáriszám:121114 - 39</t>
  </si>
  <si>
    <t>Leltáriszám:121114 - 35</t>
  </si>
  <si>
    <t>Leltáriszám:121114 - 32</t>
  </si>
  <si>
    <t>Leltáriszám:121114 - 29</t>
  </si>
  <si>
    <t>Leltáriszám:121114 - 26</t>
  </si>
  <si>
    <t>Leltáriszám:121114 - 22</t>
  </si>
  <si>
    <t>Leltáriszám:121114 - 8</t>
  </si>
  <si>
    <t>Leltáriszám:121114 - 5</t>
  </si>
  <si>
    <t>Leltáriszám:121114 - 2</t>
  </si>
  <si>
    <t>Földterület,Alkotmány</t>
  </si>
  <si>
    <t>Leltáriszám:121114 - 93</t>
  </si>
  <si>
    <t>Földterület,Váci Mihály út</t>
  </si>
  <si>
    <t>Leltáriszám:121114 - 90</t>
  </si>
  <si>
    <t>Leltáriszám:121114 - 86</t>
  </si>
  <si>
    <t>Leltáriszám:121114 - 83</t>
  </si>
  <si>
    <t>Földterület,Gyulatanya</t>
  </si>
  <si>
    <t>Leltáriszám:121114 - 80</t>
  </si>
  <si>
    <t>Földterület,Varjúlapos</t>
  </si>
  <si>
    <t>Leltáriszám:121114 - 77</t>
  </si>
  <si>
    <t>Leltáriszám:121114 - 73</t>
  </si>
  <si>
    <t>Leltáriszám:121114 - 58</t>
  </si>
  <si>
    <t>Leltáriszám:121114 - 54</t>
  </si>
  <si>
    <t>Leltáriszám:121114 - 51</t>
  </si>
  <si>
    <t>Leltáriszám:121114 - 48</t>
  </si>
  <si>
    <t>Leltáriszám:121114 - 45</t>
  </si>
  <si>
    <t>Leltáriszám:121114 - 42</t>
  </si>
  <si>
    <t>Földterület+földút,Esze Tamás</t>
  </si>
  <si>
    <t>Leltáriszám:121114 - 193</t>
  </si>
  <si>
    <t>Földterület+földút,Belegrád</t>
  </si>
  <si>
    <t>Leltáriszám:121114 - 190</t>
  </si>
  <si>
    <t>Leltáriszám:121114 - 186</t>
  </si>
  <si>
    <t>Földterület+földút,Pallagpuszta</t>
  </si>
  <si>
    <t>Leltáriszám:121114 - 183</t>
  </si>
  <si>
    <t>Leltáriszám:121114 - 180</t>
  </si>
  <si>
    <t>Leltáriszám:121114 - 176</t>
  </si>
  <si>
    <t>Leltáriszám:121114 - 158</t>
  </si>
  <si>
    <t>Leltáriszám:121114 - 155</t>
  </si>
  <si>
    <t>Leltáriszám:121114 - 152</t>
  </si>
  <si>
    <t>Leltáriszám:121114 - 149</t>
  </si>
  <si>
    <t>Leltáriszám:121114 - 145</t>
  </si>
  <si>
    <t>Leltáriszám:121114 - 139</t>
  </si>
  <si>
    <t>Leltáriszám:121114 - 135</t>
  </si>
  <si>
    <t>Leltáriszám:121114 - 132</t>
  </si>
  <si>
    <t>Leltáriszám:121114 - 129</t>
  </si>
  <si>
    <t>Leltáriszám:121114 - 125</t>
  </si>
  <si>
    <t>Leltáriszám:121114 - 109</t>
  </si>
  <si>
    <t>Leltáriszám:121114 - 106</t>
  </si>
  <si>
    <t>Leltáriszám:121114 - 102</t>
  </si>
  <si>
    <t>Leltáriszám:121114 - 99</t>
  </si>
  <si>
    <t>Leltáriszám:121114 - 96</t>
  </si>
  <si>
    <t>Földterület,Vasvári</t>
  </si>
  <si>
    <t>Leltáriszám:121114 - 114</t>
  </si>
  <si>
    <t>Leltáriszám:121114 - 97</t>
  </si>
  <si>
    <t>Leltáriszám:121114 - 78</t>
  </si>
  <si>
    <t>Leltáriszám:121114 - 64</t>
  </si>
  <si>
    <t>Leltáriszám:121114 - 46</t>
  </si>
  <si>
    <t>Leltáriszám:121114 - 28</t>
  </si>
  <si>
    <t>Leltáriszám:121114 - 14</t>
  </si>
  <si>
    <t>AROK földterület,Bethlen u</t>
  </si>
  <si>
    <t>Leltáriszám:121114 - 204</t>
  </si>
  <si>
    <t>Saját használatú út,földérték,Szentháromság u</t>
  </si>
  <si>
    <t>Leltáriszám:121114 - 206</t>
  </si>
  <si>
    <t>Kivett út földterület,Bethlen</t>
  </si>
  <si>
    <t>Leltáriszám:121114 - 205</t>
  </si>
  <si>
    <t>Leltáriszám:121114 - 215</t>
  </si>
  <si>
    <t>Földterület út 1631/18,Bethlen u</t>
  </si>
  <si>
    <t>Leltáriszám:121114 - 214</t>
  </si>
  <si>
    <t>út alatti földterület/Településközpont,Orgona u</t>
  </si>
  <si>
    <t>Leltáriszám:121114 - 211</t>
  </si>
  <si>
    <t>Leltáriszám:121114 - 201</t>
  </si>
  <si>
    <t>Leltáriszám:121114 - 202</t>
  </si>
  <si>
    <t>Saját használatú út (földút),Iskola u</t>
  </si>
  <si>
    <t>Leltáriszám:121114 - 203</t>
  </si>
  <si>
    <t>Leltáriszám:121114 - 167</t>
  </si>
  <si>
    <t>Leltáriszám:121114 - 166</t>
  </si>
  <si>
    <t>Leltáriszám:121114 - 165</t>
  </si>
  <si>
    <t>Leltáriszám:121114 - 164</t>
  </si>
  <si>
    <t>Leltáriszám:121114 - 162</t>
  </si>
  <si>
    <t>Leltáriszám:121114 - 161</t>
  </si>
  <si>
    <t>Leltáriszám:121114 - 160</t>
  </si>
  <si>
    <t>Leltáriszám:121114 - 159</t>
  </si>
  <si>
    <t>Leltáriszám:121114 - 157</t>
  </si>
  <si>
    <t>Leltáriszám:121114 - 198</t>
  </si>
  <si>
    <t>Leltáriszám:121114 - 195</t>
  </si>
  <si>
    <t>Földterület,Benczúr</t>
  </si>
  <si>
    <t>Leltáriszám:121114 - 192</t>
  </si>
  <si>
    <t>Földterület,Krúdy</t>
  </si>
  <si>
    <t>Leltáriszám:121114 - 191</t>
  </si>
  <si>
    <t>Leltáriszám:121114 - 189</t>
  </si>
  <si>
    <t>Leltáriszám:121114 - 187</t>
  </si>
  <si>
    <t>Leltáriszám:121114 - 185</t>
  </si>
  <si>
    <t>Leltáriszám:121114 - 184</t>
  </si>
  <si>
    <t>Leltáriszám:121114 - 182</t>
  </si>
  <si>
    <t>Földterület+földútPallagpuszta</t>
  </si>
  <si>
    <t>Leltáriszám:121114 - 181</t>
  </si>
  <si>
    <t>Leltáriszám: 21114 - 179</t>
  </si>
  <si>
    <t>Leltáriszám:121114 - 177</t>
  </si>
  <si>
    <t>Leltáriszám:121114 - 175</t>
  </si>
  <si>
    <t>Leltáriszám:121114 - 174</t>
  </si>
  <si>
    <t>Leltáriszám:121114 - 173</t>
  </si>
  <si>
    <t>Leltáriszám:121114 - 172</t>
  </si>
  <si>
    <t>Leltáriszám:121114 - 171</t>
  </si>
  <si>
    <t>Leltáriszám:121114 - 169</t>
  </si>
  <si>
    <t>Leltáriszám:121114 - 168</t>
  </si>
  <si>
    <t>Földterület út 1631/15,Bethlen</t>
  </si>
  <si>
    <t>Leltáriszám:121114 - 213</t>
  </si>
  <si>
    <t>Saját használatú út,Honvéd</t>
  </si>
  <si>
    <t>Leltáriszám:121114 - 208</t>
  </si>
  <si>
    <t>Földterület,Belegrád</t>
  </si>
  <si>
    <t>Leltáriszám:121114 - 65</t>
  </si>
  <si>
    <t>Leltáriszám:121114 - 63</t>
  </si>
  <si>
    <t>Leltáriszám:121114 - 62</t>
  </si>
  <si>
    <t>Leltáriszám:121114 - 61</t>
  </si>
  <si>
    <t>Leltáriszám:121114 - 60</t>
  </si>
  <si>
    <t>Leltáriszám:121114 - 59</t>
  </si>
  <si>
    <t>Leltáriszám:121114 - 57</t>
  </si>
  <si>
    <t>Leltáriszám:121114 - 56</t>
  </si>
  <si>
    <t>Leltáriszám:121114 - 55</t>
  </si>
  <si>
    <t>Leltáriszám:121114 - 200</t>
  </si>
  <si>
    <t>Leltáriszám:121114 - 199</t>
  </si>
  <si>
    <t>Leltáriszám:121114 - 11</t>
  </si>
  <si>
    <t>Leltáriszám:121114 - 10</t>
  </si>
  <si>
    <t>Leltáriszám:121114 - 9</t>
  </si>
  <si>
    <t>Leltáriszám:121114 - 7</t>
  </si>
  <si>
    <t>Leltáriszám:121114 - 6</t>
  </si>
  <si>
    <t>Leltáriszám:121114 - 4</t>
  </si>
  <si>
    <t>Leltáriszám:121114 - 1</t>
  </si>
  <si>
    <t>Saját használatú út 87/4,Puskin</t>
  </si>
  <si>
    <t>Leltáriszám:121114 - 207</t>
  </si>
  <si>
    <t>Leltáriszám:121114 - 15</t>
  </si>
  <si>
    <t>Leltáriszám:121114 - 13</t>
  </si>
  <si>
    <t>Leltáriszám:121114 - 12</t>
  </si>
  <si>
    <t>út alatti földterület/Településközpont,Rózsa u</t>
  </si>
  <si>
    <t>Leltáriszám:121114 - 212</t>
  </si>
  <si>
    <t>út alatti földterület/településkp.1716,Nyírfa u</t>
  </si>
  <si>
    <t>Leltáriszám:121114 - 210</t>
  </si>
  <si>
    <t>út alatti földterület településkp.1701,Nyíárfa u</t>
  </si>
  <si>
    <t>Leltáriszám:121114 - 209</t>
  </si>
  <si>
    <t>Leltáriszám:121114 - 197</t>
  </si>
  <si>
    <t>Leltáriszám:121114 - 196</t>
  </si>
  <si>
    <t>Leltáriszám:121114 - 194</t>
  </si>
  <si>
    <t>Leltáriszám:121114 - 123</t>
  </si>
  <si>
    <t>Leltáriszám:121114 - 122</t>
  </si>
  <si>
    <t>Leltáriszám:121114 - 121</t>
  </si>
  <si>
    <t>Leltáriszám:121114 - 120</t>
  </si>
  <si>
    <t>Földterület,Petőfi köz</t>
  </si>
  <si>
    <t>Leltáriszám:121114 - 119</t>
  </si>
  <si>
    <t>Földterület+földút,Bethlen</t>
  </si>
  <si>
    <t>Leltáriszám:121114 - 118</t>
  </si>
  <si>
    <t>Leltáriszám:121114 - 117</t>
  </si>
  <si>
    <t>Leltáriszám:121114 - 116</t>
  </si>
  <si>
    <t>Földterület, Vasvári</t>
  </si>
  <si>
    <t>Leltáriszám:121114 - 115</t>
  </si>
  <si>
    <t>Leltáriszám:121114 - 113</t>
  </si>
  <si>
    <t>Földterület, Bem</t>
  </si>
  <si>
    <t>Leltáriszám:121114 - 112</t>
  </si>
  <si>
    <t>Leltáriszám:121114 - 111</t>
  </si>
  <si>
    <t>Leltáriszám:121114 - 110</t>
  </si>
  <si>
    <t>Leltáriszám:121114 - 108</t>
  </si>
  <si>
    <t>Földterület+földút,Vasvári</t>
  </si>
  <si>
    <t>Leltáriszám:121114 - 107</t>
  </si>
  <si>
    <t>Leltáriszám:121114 - 105</t>
  </si>
  <si>
    <t>Leltáriszám:121114 - 104</t>
  </si>
  <si>
    <t>Leltáriszám:121114 - 103</t>
  </si>
  <si>
    <t>Leltáriszám:121114 - 101</t>
  </si>
  <si>
    <t>Leltáriszám:121114 - 100</t>
  </si>
  <si>
    <t>Leltáriszám:121114 - 98</t>
  </si>
  <si>
    <t>Leltáriszám:121114 - 95</t>
  </si>
  <si>
    <t>Leltáriszám:121114 - 94</t>
  </si>
  <si>
    <t>Leltáriszám:121114 - 18</t>
  </si>
  <si>
    <t>Földterület,Toldi u</t>
  </si>
  <si>
    <t>Leltáriszám:121114 - 17</t>
  </si>
  <si>
    <t>Leltáriszám:121114 - 16</t>
  </si>
  <si>
    <t>Leltáriszám:121114 - 156</t>
  </si>
  <si>
    <t>Leltáriszám:121114 - 154</t>
  </si>
  <si>
    <t>Leltáriszám:121114 - 153</t>
  </si>
  <si>
    <t>Leltáriszám:121114 - 151</t>
  </si>
  <si>
    <t>Leltáriszám:121114 - 150</t>
  </si>
  <si>
    <t>Leltáriszám:121114 - 148</t>
  </si>
  <si>
    <t>Leltáriszám:121114 - 147</t>
  </si>
  <si>
    <t>Leltáriszám:121114 - 146</t>
  </si>
  <si>
    <t>Leltáriszám:121114 - 143</t>
  </si>
  <si>
    <t>Leltáriszám:121114 - 141</t>
  </si>
  <si>
    <t>Leltáriszám:121114 - 140</t>
  </si>
  <si>
    <t>Földterület+földút,,Honvéd köz</t>
  </si>
  <si>
    <t>Leltáriszám:121114 - 138</t>
  </si>
  <si>
    <t>Leltáriszám:121114 - 137</t>
  </si>
  <si>
    <t>Leltáriszám:121114 - 136</t>
  </si>
  <si>
    <t>Leltáriszám:121114 - 134</t>
  </si>
  <si>
    <t>Leltáriszám:121114 - 133</t>
  </si>
  <si>
    <t>Leltáriszám:121114 - 131</t>
  </si>
  <si>
    <t>Leltáriszám:121114 - 130</t>
  </si>
  <si>
    <t>Leltáriszám:121114 - 128</t>
  </si>
  <si>
    <t>Leltáriszám:121114 - 124</t>
  </si>
  <si>
    <t>Leltáriszám:121114 - 53</t>
  </si>
  <si>
    <t>Leltáriszám:121114 - 52</t>
  </si>
  <si>
    <t>Leltáriszám:121114 - 50</t>
  </si>
  <si>
    <t>Leltáriszám:121114 - 49</t>
  </si>
  <si>
    <t>Leltáriszám:121114 - 47</t>
  </si>
  <si>
    <t>Leltáriszám:121114 - 44</t>
  </si>
  <si>
    <t>Leltáriszám:121114 - 43</t>
  </si>
  <si>
    <t>Leltáriszám:121114 - 41</t>
  </si>
  <si>
    <t>Leltáriszám:121114 - 40</t>
  </si>
  <si>
    <t>Leltáriszám:121114 - 38</t>
  </si>
  <si>
    <t>Leltáriszám:121114 - 37</t>
  </si>
  <si>
    <t>Leltáriszám:121114 - 36</t>
  </si>
  <si>
    <t>Leltáriszám:121114 - 34</t>
  </si>
  <si>
    <t>Leltáriszám:121114 - 33</t>
  </si>
  <si>
    <t>Leltáriszám:121114 - 31</t>
  </si>
  <si>
    <t>Leltáriszám:121114 - 30</t>
  </si>
  <si>
    <t>Leltáriszám:121114 - 27</t>
  </si>
  <si>
    <t>Leltáriszám:121114 - 25</t>
  </si>
  <si>
    <t>Földterület,Arany János út</t>
  </si>
  <si>
    <t>Leltáriszám:121114 - 24</t>
  </si>
  <si>
    <t>Leltáriszám:121114 - 23</t>
  </si>
  <si>
    <t>Leltáriszám:121114 - 21</t>
  </si>
  <si>
    <t>Leltáriszám:121114 - 20</t>
  </si>
  <si>
    <t>Leltáriszám:121114 - 19</t>
  </si>
  <si>
    <t>Leltáriszám:121114 - 92</t>
  </si>
  <si>
    <t>Leltáriszám:121114 - 91</t>
  </si>
  <si>
    <t>Földterület,Váci köz</t>
  </si>
  <si>
    <t>Leltáriszám:121114 - 89</t>
  </si>
  <si>
    <t>Leltáriszám:121114 - 88</t>
  </si>
  <si>
    <t>Leltáriszám:121114 - 87</t>
  </si>
  <si>
    <t>Leltáriszám:121114 - 85</t>
  </si>
  <si>
    <t>Leltáriszám:121114 - 84</t>
  </si>
  <si>
    <t>Leltáriszám:121114 - 82</t>
  </si>
  <si>
    <t>Leltáriszám:121114 - 81</t>
  </si>
  <si>
    <t>Földterület+földút,Görögszállás</t>
  </si>
  <si>
    <t>Leltáriszám:121114 - 79</t>
  </si>
  <si>
    <t>Leltáriszám:121114 - 76</t>
  </si>
  <si>
    <t>Leltáriszám:121114 - 75</t>
  </si>
  <si>
    <t>Leltáriszám:121114 - 74</t>
  </si>
  <si>
    <t>Leltáriszám:121114 - 72</t>
  </si>
  <si>
    <t>Leltáriszám:121114 - 71</t>
  </si>
  <si>
    <t>Leltáriszám:121114 - 70</t>
  </si>
  <si>
    <t>Leltáriszám:121114 - 69</t>
  </si>
  <si>
    <t>Leltáriszám:121114 - 68</t>
  </si>
  <si>
    <t>Leltáriszám:121114 - 67</t>
  </si>
  <si>
    <t>Földterület+földút,Varjulapos</t>
  </si>
  <si>
    <t>Leltáriszám:121114 - 66</t>
  </si>
  <si>
    <t>Leltáriszám:121112-49</t>
  </si>
  <si>
    <t>Leltáriszám:121112-48</t>
  </si>
  <si>
    <t>Leltáriszám:121112-47</t>
  </si>
  <si>
    <t>Leltáriszám:121113-64</t>
  </si>
  <si>
    <t>Leltáriszám:121112-42</t>
  </si>
  <si>
    <t>Leltáriszám:121112-41</t>
  </si>
  <si>
    <t>Leltáriszám:121112 - 19</t>
  </si>
  <si>
    <t>Földterület(Sportpálya) 1801</t>
  </si>
  <si>
    <t>Leltáriszám:121112 - 35</t>
  </si>
  <si>
    <t>VIZMÜ földterület,Bethlen u</t>
  </si>
  <si>
    <t>Leltáriszám:121112 - 39</t>
  </si>
  <si>
    <t>Leltáriszám:121112 - 31</t>
  </si>
  <si>
    <t>Földterület-Királytelek Hrsz: 1093,Petőfi u</t>
  </si>
  <si>
    <t>Leltáriszám:121112 - 28</t>
  </si>
  <si>
    <t>Leltáriszám:121112 - 24</t>
  </si>
  <si>
    <t>Leltáriszám:121112 - 34</t>
  </si>
  <si>
    <t>Leltáriszám:121112 - 33</t>
  </si>
  <si>
    <t>Leltáriszám:121112 - 32</t>
  </si>
  <si>
    <t>Leltáriszám:121112 - 29</t>
  </si>
  <si>
    <t>Leltáriszám:121112 - 27</t>
  </si>
  <si>
    <t>Leltáriszám:121112 - 26</t>
  </si>
  <si>
    <t>Leltáriszám:121112 - 25</t>
  </si>
  <si>
    <t>Leltáriszám:121112 - 21</t>
  </si>
  <si>
    <t>Leltáriszám:121112 - 20</t>
  </si>
  <si>
    <t>Leltáriszám:121112 - 18</t>
  </si>
  <si>
    <t>Földterület-óvoda (iskola út) 553/7</t>
  </si>
  <si>
    <t>Leltáriszám:121112 - 17</t>
  </si>
  <si>
    <t>udvar technika mühely,Bethlen u</t>
  </si>
  <si>
    <t>Leltáriszám:121112 - 40</t>
  </si>
  <si>
    <t>Leltáriszám:121112 - 38</t>
  </si>
  <si>
    <t>Földterület(Szabadtéri szinpad),Dózsa u</t>
  </si>
  <si>
    <t>Leltáriszám:121112 - 36</t>
  </si>
  <si>
    <t>Leltáriszám:121112 - 6</t>
  </si>
  <si>
    <t>Földterület-Temetö Hrsz:1436,Belegrád</t>
  </si>
  <si>
    <t>Leltáriszám:121112 - 3</t>
  </si>
  <si>
    <t>Leltáriszám:121112 - 16</t>
  </si>
  <si>
    <t>Leltáriszám:121112 - 15</t>
  </si>
  <si>
    <t>Leltáriszám:121112 - 14</t>
  </si>
  <si>
    <t>Földterület-Sporttelep Hrsz: 97,Sóskúti</t>
  </si>
  <si>
    <t>Leltáriszám:121112 - 13</t>
  </si>
  <si>
    <t>Földterület-Sporttelep 0228/12,Varjulapos</t>
  </si>
  <si>
    <t>Leltáriszám:121112 - 12</t>
  </si>
  <si>
    <t>Leltáriszám:121112 - 8</t>
  </si>
  <si>
    <t>Leltáriszám:121112 - 7</t>
  </si>
  <si>
    <t>Földterület-Temetö 0228/110,Varjulapos</t>
  </si>
  <si>
    <t>Leltáriszám:121112 - 5</t>
  </si>
  <si>
    <t>Földterület-Temetö Hrsz: 0169/157,Görögszállás</t>
  </si>
  <si>
    <t>Leltáriszám:121112 - 4</t>
  </si>
  <si>
    <t>Leltáriszám:121112 - 2</t>
  </si>
  <si>
    <t>Földterület-Temetö Hrsz: 920,Tokaji u</t>
  </si>
  <si>
    <t>Leltáriszám:121112 - 1</t>
  </si>
  <si>
    <t>Leltáriszám:121113-82</t>
  </si>
  <si>
    <t>Leltáriszám:121113-81</t>
  </si>
  <si>
    <t>Leltáriszám:121113-80</t>
  </si>
  <si>
    <t>Leltáriszám:121113-79</t>
  </si>
  <si>
    <t>Leltáriszám:121113-78</t>
  </si>
  <si>
    <t>Leltáriszám:121113-77</t>
  </si>
  <si>
    <t>Leltáriszám:121113-76</t>
  </si>
  <si>
    <t>Beépíteteln földterület, földértéke,Belegrád</t>
  </si>
  <si>
    <t>Leltáriszám:121113-74</t>
  </si>
  <si>
    <t>Beépítetlen földterület , földértéke,Belegrád</t>
  </si>
  <si>
    <t>Leltáriszám:121113-73</t>
  </si>
  <si>
    <t>Leltáriszám:121113-69</t>
  </si>
  <si>
    <t>Leltáriszám:121113-68</t>
  </si>
  <si>
    <t>Leltáriszám:121113-67</t>
  </si>
  <si>
    <t>Leltáriszám:121113-66</t>
  </si>
  <si>
    <t>Leltáriszám:121113-65</t>
  </si>
  <si>
    <t>Leltáriszám:121112-43</t>
  </si>
  <si>
    <t>Leltáriszám:121113-62</t>
  </si>
  <si>
    <t>Leltáriszám:121113-63</t>
  </si>
  <si>
    <t>Leltáriszám:121113 - 3</t>
  </si>
  <si>
    <t>Leltáriszám:121113 - 44</t>
  </si>
  <si>
    <t>Leltáriszám:121113 - 17</t>
  </si>
  <si>
    <t>Leltáriszám:121113 - 14</t>
  </si>
  <si>
    <t>Földterület-szántó,Pallagpuszta</t>
  </si>
  <si>
    <t>Leltáriszám:121113 - 10</t>
  </si>
  <si>
    <t>Leltáriszám:121113 - 7</t>
  </si>
  <si>
    <t>Leltáriszám:121113 - 4</t>
  </si>
  <si>
    <t>Közpark 1778,Tó u</t>
  </si>
  <si>
    <t>Leltáriszám:121113 - 60</t>
  </si>
  <si>
    <t>Leltáriszám:121113 - 19</t>
  </si>
  <si>
    <t>Leltáriszám:121113 - 18</t>
  </si>
  <si>
    <t>Leltáriszám:121113 - 16</t>
  </si>
  <si>
    <t>Leltáriszám:121113 - 15</t>
  </si>
  <si>
    <t>Leltáriszám:121113 - 13</t>
  </si>
  <si>
    <t>Leltáriszám:121113 - 12</t>
  </si>
  <si>
    <t>Leltáriszám:121113 - 11</t>
  </si>
  <si>
    <t>Földterület-Beépítetlen terület,Arany J u</t>
  </si>
  <si>
    <t>Leltáriszám:121113 - 55</t>
  </si>
  <si>
    <t>Leltáriszám:121113 - 9</t>
  </si>
  <si>
    <t>Leltáriszám:121113 - 8</t>
  </si>
  <si>
    <t>Leltáriszám:121113 - 6</t>
  </si>
  <si>
    <t>Földterület-szántó, Varjúlapos</t>
  </si>
  <si>
    <t>Leltáriszám:121113 - 5</t>
  </si>
  <si>
    <t>Leltáriszám:121113 - 2</t>
  </si>
  <si>
    <t>Leltáriszám:121113 - 1</t>
  </si>
  <si>
    <t>Földterület-Beépítetlen terület,Kastély u</t>
  </si>
  <si>
    <t>Leltáriszám:121113 - 50</t>
  </si>
  <si>
    <t>Földterület-Beépítetlen terület,Belegrád</t>
  </si>
  <si>
    <t>Leltáriszám:121113 - 47</t>
  </si>
  <si>
    <t>Földterület-beépítetlen terület,Belegrád</t>
  </si>
  <si>
    <t>Leltáriszám:121113 - 40</t>
  </si>
  <si>
    <t>Leltáriszám:121113 - 36</t>
  </si>
  <si>
    <t>Leltáriszám:121113 - 61</t>
  </si>
  <si>
    <t>Beépítetlen terület 1776,Tó u</t>
  </si>
  <si>
    <t>Leltáriszám:121113 - 59</t>
  </si>
  <si>
    <t>Leltáriszám:121113 - 33</t>
  </si>
  <si>
    <t>Földterület-beépítetlen terület, Bethlen u</t>
  </si>
  <si>
    <t>Leltáriszám:121113 - 32</t>
  </si>
  <si>
    <t>Leltáriszám:121113 - 31</t>
  </si>
  <si>
    <t>Leltáriszám:121113 - 29</t>
  </si>
  <si>
    <t>Leltáriszám:121113 - 26</t>
  </si>
  <si>
    <t>Leltáriszám:121113 - 25</t>
  </si>
  <si>
    <t>Földterület-beépítettlen terület,Belegrád</t>
  </si>
  <si>
    <t>Leltáriszám:121113 - 22</t>
  </si>
  <si>
    <t>Leltáriszám:121113 - 21</t>
  </si>
  <si>
    <t>Beépítetlen terület 87/3,Puskin u</t>
  </si>
  <si>
    <t>Leltáriszám:121113 - 58</t>
  </si>
  <si>
    <t>Földterület-beépítetlen terület,Bessenyei</t>
  </si>
  <si>
    <t>Leltáriszám:121113 - 56</t>
  </si>
  <si>
    <t>Földterület-beépítetlen terület,Petőfi köz</t>
  </si>
  <si>
    <t>Leltáriszám:121113 - 54</t>
  </si>
  <si>
    <t>Földterület-beépítetlen terület,Dózsa György ú</t>
  </si>
  <si>
    <t>Leltáriszám:121113 - 53</t>
  </si>
  <si>
    <t>Leltáriszám:121113 - 52</t>
  </si>
  <si>
    <t>Földterület-Beépítetlen terület,Jókai</t>
  </si>
  <si>
    <t>Leltáriszám:121113 - 49</t>
  </si>
  <si>
    <t>Leltáriszám:121113 - 46</t>
  </si>
  <si>
    <t>Leltáriszám:121113 - 45</t>
  </si>
  <si>
    <t>Földterület-Erdö,Pallagpuszta</t>
  </si>
  <si>
    <t>Leltáriszám:121113 - 42</t>
  </si>
  <si>
    <t>Földterület-beépítetlen,Arany J u</t>
  </si>
  <si>
    <t>Leltáriszám:121113 - 41</t>
  </si>
  <si>
    <t>Leltáriszám:121113 - 39</t>
  </si>
  <si>
    <t>Leltáriszám:121113 - 38</t>
  </si>
  <si>
    <t>Leltáriszám:121113 - 37</t>
  </si>
  <si>
    <t>Földterület-beépítetlen terület,Iskola út</t>
  </si>
  <si>
    <t>Leltáriszám:121113 - 35</t>
  </si>
  <si>
    <t>Leltáriszám:121113 - 34</t>
  </si>
  <si>
    <t>Sorházi telek,Orgona út 8</t>
  </si>
  <si>
    <t>Leltáriszám:12121-72</t>
  </si>
  <si>
    <t>Ikerbeépítéses telek 1703,Nyirfa utca 4</t>
  </si>
  <si>
    <t>Leltáriszám:12123 - 2</t>
  </si>
  <si>
    <t>Ikerbeépítéses telek,Nyírfa u 24</t>
  </si>
  <si>
    <t>Leltáriszám:12123 - 12</t>
  </si>
  <si>
    <t>Ikerbeépítéses telek,Nyírfa utca 18</t>
  </si>
  <si>
    <t>Leltáriszám:12123 - 9</t>
  </si>
  <si>
    <t>Ikerbeépítéses telek,Nyírfa utca 12</t>
  </si>
  <si>
    <t>Leltáriszám:12123 - 6</t>
  </si>
  <si>
    <t>Sorházi telek 1774,Nyírfa utca 1</t>
  </si>
  <si>
    <t>Leltáriszám:12123 - 71</t>
  </si>
  <si>
    <t>Sorházi telek 1771,Rózsa utca 23</t>
  </si>
  <si>
    <t>Leltáriszám:12123 - 68</t>
  </si>
  <si>
    <t>Sorházi telek 1743 Orgona utca 26</t>
  </si>
  <si>
    <t>Leltáriszám:12123 - 64</t>
  </si>
  <si>
    <t>Sorházi telek 1764,Rózsa utca 9</t>
  </si>
  <si>
    <t>Leltáriszám:12123 - 61</t>
  </si>
  <si>
    <t>Sorházi telek 1761,Rózsa utca 3</t>
  </si>
  <si>
    <t>Leltáriszám:12123 - 58</t>
  </si>
  <si>
    <t>Sorházi telek,Rózsa utca 13</t>
  </si>
  <si>
    <t>Leltáriszám:12123 - 40</t>
  </si>
  <si>
    <t>Szabadon álló telek,Orgona utca 19</t>
  </si>
  <si>
    <t>Leltáriszám:12123 - 36</t>
  </si>
  <si>
    <t>Szabadon álló telek,Orgona utca 11</t>
  </si>
  <si>
    <t>Leltáriszám:12123 - 32</t>
  </si>
  <si>
    <t>Szabadon álló telek,Orgona utca 3</t>
  </si>
  <si>
    <t>Leltáriszám:12123 - 28</t>
  </si>
  <si>
    <t>Szabadon álló telek,Diófa utca 15</t>
  </si>
  <si>
    <t>Leltáriszám:12123 - 22</t>
  </si>
  <si>
    <t>Sorházi telek 1772, Rózsa utca 25</t>
  </si>
  <si>
    <t>Leltáriszám:12123 - 69</t>
  </si>
  <si>
    <t>Sorházi telek 1754,Orgona utca 4</t>
  </si>
  <si>
    <t>Leltáriszám:12123 - 51</t>
  </si>
  <si>
    <t>Szabadon álló telek,Orgona utca 17</t>
  </si>
  <si>
    <t>Leltáriszám:12123 - 35</t>
  </si>
  <si>
    <t>Ikerbeépítéses telek,Nyírfa utca 14</t>
  </si>
  <si>
    <t>Leltáriszám:12123 - 7</t>
  </si>
  <si>
    <t>Ikerbeépítéses telek,Nyírfa utca 10</t>
  </si>
  <si>
    <t>Leltáriszám:12123 - 5</t>
  </si>
  <si>
    <t>Ikerbeépítéses telek,Nyírfa utca 8</t>
  </si>
  <si>
    <t>Leltáriszám:12123 - 4</t>
  </si>
  <si>
    <t>Ikerbeépítéses telek 1704,Nyírfa utca 6</t>
  </si>
  <si>
    <t>Leltáriszám:12123 - 3</t>
  </si>
  <si>
    <t>Ikerbeépítéses telek 1702,Nyírfa út 2</t>
  </si>
  <si>
    <t>Leltáriszám:12123 - 1</t>
  </si>
  <si>
    <t>Ikerbeépítéses telek,Nyírfa u 26</t>
  </si>
  <si>
    <t>Leltáriszám:12123 - 13</t>
  </si>
  <si>
    <t>Ikerbeépítéses telek,Nyírfa u 22</t>
  </si>
  <si>
    <t>Leltáriszám:12123 - 11</t>
  </si>
  <si>
    <t>Ikerbeépítéses telek,Nyírfa u 20</t>
  </si>
  <si>
    <t>Leltáriszám:12123 - 10</t>
  </si>
  <si>
    <t>Ikerbeépítéses telek,Nyírfa utca 16</t>
  </si>
  <si>
    <t>Leltáriszám:12123 - 8</t>
  </si>
  <si>
    <t>Sorházi telek 1762,Rózsa utca 5</t>
  </si>
  <si>
    <t>Leltáriszám:12123 - 59</t>
  </si>
  <si>
    <t>Sorházi telek 1760,Rózsa utca 1</t>
  </si>
  <si>
    <t>Leltáriszám:12123 - 57</t>
  </si>
  <si>
    <t>Sorházi telek 1759,Tó utca 2</t>
  </si>
  <si>
    <t>Leltáriszám:12123 - 56</t>
  </si>
  <si>
    <t>Sorházi telek 1757,Tó utca 6</t>
  </si>
  <si>
    <t>Leltáriszám:12123 - 54</t>
  </si>
  <si>
    <t>Sorházi telek  1756,Tó utca 8</t>
  </si>
  <si>
    <t>Leltáriszám:12123 - 53</t>
  </si>
  <si>
    <t>Sorházi telek 1755,Orgona utca 2</t>
  </si>
  <si>
    <t>Leltáriszám:12123 - 52</t>
  </si>
  <si>
    <t>Sorházi telek 1753,Orgona utca 6</t>
  </si>
  <si>
    <t>Leltáriszám:12123 - 50</t>
  </si>
  <si>
    <t>Sorházi telek 1751,Orgona utca 10</t>
  </si>
  <si>
    <t>Leltáriszám:12123 - 48</t>
  </si>
  <si>
    <t>Sorházi telek 1750,Orgona utca 12</t>
  </si>
  <si>
    <t>Leltáriszám:12123 - 47</t>
  </si>
  <si>
    <t>Sorházi telek 1749,Orgona utca 14</t>
  </si>
  <si>
    <t>Leltáriszám:12123 - 46</t>
  </si>
  <si>
    <t>Sorházi telek 1748,Orgona utca 16</t>
  </si>
  <si>
    <t>Leltáriszám:12123 - 45</t>
  </si>
  <si>
    <t>Sorházi telek 1747,Orgona utca 18</t>
  </si>
  <si>
    <t>Leltáriszám:12123 - 44</t>
  </si>
  <si>
    <t>Sorházi telek 1746, Orgona utca 20</t>
  </si>
  <si>
    <t>Leltáriszám:12123 - 43</t>
  </si>
  <si>
    <t>Sorházi telkek 1745,Orgona utca 22</t>
  </si>
  <si>
    <t>Leltáriszám:12123 - 42</t>
  </si>
  <si>
    <t>Sorházi telek 1744,Orgona utca 24</t>
  </si>
  <si>
    <t>Leltáriszám:12123 - 41</t>
  </si>
  <si>
    <t>Sorházi telek,Nyírfa utca 7</t>
  </si>
  <si>
    <t>Leltáriszám:12123 - 38</t>
  </si>
  <si>
    <t>Szabadon álló  telek,Orgona utca 21</t>
  </si>
  <si>
    <t>Leltáriszám:12123 - 37</t>
  </si>
  <si>
    <t>Szabadon álló telek,Orgona utca 15</t>
  </si>
  <si>
    <t>Leltáriszám:12123 - 34</t>
  </si>
  <si>
    <t>Szabadon álló telek,Orgona utca 13</t>
  </si>
  <si>
    <t>Leltáriszám:12123 - 33</t>
  </si>
  <si>
    <t>Szabadon álló telek,Orgona utca 9</t>
  </si>
  <si>
    <t>Leltáriszám:12123 - 31</t>
  </si>
  <si>
    <t>Szabadon álló telek,Orgona utca 5</t>
  </si>
  <si>
    <t>Leltáriszám:12123 - 29</t>
  </si>
  <si>
    <t>Szabadon álló telek,Orgona utca 1</t>
  </si>
  <si>
    <t>Leltáriszám:12123 - 27</t>
  </si>
  <si>
    <t>Szabadon álló telek,Diófa utca 17</t>
  </si>
  <si>
    <t>Leltáriszám:12123 - 23</t>
  </si>
  <si>
    <t>Sorházi telek 1773,Nyírfa utca 3</t>
  </si>
  <si>
    <t>Leltáriszám:12123 - 70</t>
  </si>
  <si>
    <t>Sorházi telek 1770,Rózsa utca 21</t>
  </si>
  <si>
    <t>Leltáriszám:12123 - 67</t>
  </si>
  <si>
    <t>Sorházi telek 1769,Rózsa utca 19</t>
  </si>
  <si>
    <t>Leltáriszám:12123 - 66</t>
  </si>
  <si>
    <t>Sorházi telek 1768,Rózsa utca 17</t>
  </si>
  <si>
    <t>Leltáriszám:12123 - 65</t>
  </si>
  <si>
    <t>Sorházi telkek 1767,Rózsa utca 15</t>
  </si>
  <si>
    <t>Leltáriszám:12123 - 63</t>
  </si>
  <si>
    <t>Sorházi telek 1765, Rózsa utca 11</t>
  </si>
  <si>
    <t>Leltáriszám:12123 - 62</t>
  </si>
  <si>
    <t>Sorházi telek 1763,Rózsa utca 7</t>
  </si>
  <si>
    <t>Leltáriszám:12123 - 60</t>
  </si>
  <si>
    <t>Kiviteli tervek készítése Nyírtelek TIOP</t>
  </si>
  <si>
    <t>Leltáriszám:000357</t>
  </si>
  <si>
    <t>Nyírteleki Szociális Szolgáltató Központ kivitelezés</t>
  </si>
  <si>
    <t>Leltáriszám:000353</t>
  </si>
  <si>
    <t>Leltáriszám:121311-28-1</t>
  </si>
  <si>
    <t>Konyha Herman Otto Alt.Isk Nyírtelek,Iskola u</t>
  </si>
  <si>
    <t>Leltáriszám:121311 - 15-1</t>
  </si>
  <si>
    <t>Leltáriszám:121311-28</t>
  </si>
  <si>
    <t>Leltáriszám:Ber-121311-15</t>
  </si>
  <si>
    <t>Leltáriszám:Ber-121311-2</t>
  </si>
  <si>
    <t>Leltáriszám:161112 - 6</t>
  </si>
  <si>
    <t>Leltáriszám:121311 - 13</t>
  </si>
  <si>
    <t>Leltáriszám:121311-27</t>
  </si>
  <si>
    <t>Közösségi Ház,Tokaji út</t>
  </si>
  <si>
    <t>Leltáriszám:121311 - 18</t>
  </si>
  <si>
    <t>Leltáriszám:121311 - 14</t>
  </si>
  <si>
    <t>Öregek Napköziotthona Nyírtelek,Puskin u</t>
  </si>
  <si>
    <t>Leltáriszám:121311 - 1</t>
  </si>
  <si>
    <t>Leltáriszám:121311 - 24</t>
  </si>
  <si>
    <t>Leltáriszám:121311 - 23</t>
  </si>
  <si>
    <t>Leltáriszám:121311 - 21</t>
  </si>
  <si>
    <t>Leltáriszám:121311 - 19</t>
  </si>
  <si>
    <t>Leltáriszám:121311 - 17</t>
  </si>
  <si>
    <t>Ravatalozó,Tokaji u</t>
  </si>
  <si>
    <t>Leltáriszám:121311 - 16</t>
  </si>
  <si>
    <t>Leltáriszám:121311 - 10</t>
  </si>
  <si>
    <t>Sportpályát kiszolgáló létesítmény</t>
  </si>
  <si>
    <t>Leltáriszám:2018/31/152/1-5</t>
  </si>
  <si>
    <t>Leltáriszám:121312 - 27</t>
  </si>
  <si>
    <t>Leltáriszám:121312 - 20</t>
  </si>
  <si>
    <t>Leltáriszám:121312 - 11</t>
  </si>
  <si>
    <t>Leltáriszám:121312 - 8</t>
  </si>
  <si>
    <t>Szolg.lakás(Családs.szolg)Eü.központ, Fsz. 4.ajtó</t>
  </si>
  <si>
    <t>Leltáriszám:121312 - 4</t>
  </si>
  <si>
    <t>Leltáriszám:121312 - 29</t>
  </si>
  <si>
    <t>Technika mühely,Bethlen</t>
  </si>
  <si>
    <t>Leltáriszám:121312 - 33</t>
  </si>
  <si>
    <t>Öltözö-spottelep/Puskin út,/</t>
  </si>
  <si>
    <t>Leltáriszám:121312 - 26</t>
  </si>
  <si>
    <t>Leltáriszám:121312 - 9</t>
  </si>
  <si>
    <t>Leltáriszám:121312 - 7</t>
  </si>
  <si>
    <t>Leltáriszám:121312 - 6</t>
  </si>
  <si>
    <t>Leltáriszám:121312 - 5</t>
  </si>
  <si>
    <t>Leltáriszám:121312 - 3</t>
  </si>
  <si>
    <t>Nyírtelek 011 hrsz út felújítása</t>
  </si>
  <si>
    <t>Leltáriszám:2020/31/188/1</t>
  </si>
  <si>
    <t>Nyírtelek 06/1 hrsz út felújítása</t>
  </si>
  <si>
    <t>Leltáriszám:2020/31/188/2</t>
  </si>
  <si>
    <t>Nyírtelek 05/45 hrsz út felújítása</t>
  </si>
  <si>
    <t>Leltáriszám:2020/31/188/3</t>
  </si>
  <si>
    <t>Sportpark,Dózsa Gyögy u</t>
  </si>
  <si>
    <t>Leltáriszám:2018/31/15/8</t>
  </si>
  <si>
    <t>Leltáriszám:121411-44</t>
  </si>
  <si>
    <t>Leltáriszám:121411-284</t>
  </si>
  <si>
    <t>Leltáriszám:121411-283</t>
  </si>
  <si>
    <t>Leltáriszám:121411-282</t>
  </si>
  <si>
    <t>Leltáriszám:121411-28</t>
  </si>
  <si>
    <t>Leltáriszám:121114-254</t>
  </si>
  <si>
    <t>Leltáriszám:121411-148</t>
  </si>
  <si>
    <t>Leltáriszám:121411-147</t>
  </si>
  <si>
    <t>Leltáriszám:121411-146</t>
  </si>
  <si>
    <t>Leltáriszám:121411-145</t>
  </si>
  <si>
    <t>Leltáriszám:121411-144</t>
  </si>
  <si>
    <t>Leltáriszám:121411-134</t>
  </si>
  <si>
    <t>Leltáriszám:121411-133</t>
  </si>
  <si>
    <t>Leltáriszám:121411-132</t>
  </si>
  <si>
    <t>Leltáriszám:121411-131</t>
  </si>
  <si>
    <t>Leltáriszám:121411-130</t>
  </si>
  <si>
    <t>Leltáriszám:121411-129</t>
  </si>
  <si>
    <t>Leltáriszám:121411-128</t>
  </si>
  <si>
    <t>Leltáriszám:121411-127</t>
  </si>
  <si>
    <t>Leltáriszám:121411-126</t>
  </si>
  <si>
    <t>Leltáriszám:121411-125</t>
  </si>
  <si>
    <t>Leltáriszám:121411-124</t>
  </si>
  <si>
    <t>Leltáriszám:121411-123</t>
  </si>
  <si>
    <t>Leltáriszám:121411-122</t>
  </si>
  <si>
    <t>Leltáriszám:121411-121</t>
  </si>
  <si>
    <t>Leltáriszám:121411-120</t>
  </si>
  <si>
    <t>Leltáriszám:121411-119</t>
  </si>
  <si>
    <t>Leltáriszám:121411-118</t>
  </si>
  <si>
    <t>Leltáriszám:121411-117</t>
  </si>
  <si>
    <t>Leltáriszám:121411-116</t>
  </si>
  <si>
    <t>Leltáriszám:121411-115</t>
  </si>
  <si>
    <t>Leltáriszám:121411-114</t>
  </si>
  <si>
    <t>Leltáriszám:121411-113</t>
  </si>
  <si>
    <t>Mezőgazdasági út 1355 hrsz.,Belegrád</t>
  </si>
  <si>
    <t>Leltáriszám:121411-112</t>
  </si>
  <si>
    <t>Leltáriszám:121411-111</t>
  </si>
  <si>
    <t>Leltáriszám:121411-143</t>
  </si>
  <si>
    <t>Leltáriszám:121411-138</t>
  </si>
  <si>
    <t>Leltáriszám:121411-137</t>
  </si>
  <si>
    <t>Leltáriszám:121411-136</t>
  </si>
  <si>
    <t>Leltáriszám:121411-135</t>
  </si>
  <si>
    <t>Leltáriszám:121411-142</t>
  </si>
  <si>
    <t>Leltáriszám:121411-141</t>
  </si>
  <si>
    <t>Leltáriszám:121411-140</t>
  </si>
  <si>
    <t>Leltáriszám:121411-139</t>
  </si>
  <si>
    <t>Leltáriszám:12114811-1</t>
  </si>
  <si>
    <t>Leltáriszám:Ber-121411-111</t>
  </si>
  <si>
    <t>Leltáriszám:121411 - 49</t>
  </si>
  <si>
    <t>Leltáriszám:121411 - 69</t>
  </si>
  <si>
    <t>Leltáriszám:1214911-111</t>
  </si>
  <si>
    <t>JÁTSZÓTÉR 1778hrsz. Tó u</t>
  </si>
  <si>
    <t>Leltáriszám:121411-110</t>
  </si>
  <si>
    <t>Leltáriszám:121411-109</t>
  </si>
  <si>
    <t>Leltáriszám:121411 - 48</t>
  </si>
  <si>
    <t>Leltáriszám:121411 - 96</t>
  </si>
  <si>
    <t>Leltáriszám:121411 - 95</t>
  </si>
  <si>
    <t>Leltáriszám:121411 - 101</t>
  </si>
  <si>
    <t>Leltáriszám:121411 - 100</t>
  </si>
  <si>
    <t>Leltáriszám:121411 - 99</t>
  </si>
  <si>
    <t>Leltáriszám:121411 - 92</t>
  </si>
  <si>
    <t>Leltáriszám:121411 - 88</t>
  </si>
  <si>
    <t>Leltáriszám:121411 - 85</t>
  </si>
  <si>
    <t>Petöfi köz,út értéke</t>
  </si>
  <si>
    <t>Leltáriszám:121411 - 82</t>
  </si>
  <si>
    <t>Leltáriszám:121411 - 68</t>
  </si>
  <si>
    <t>Leltáriszám:121411 - 62</t>
  </si>
  <si>
    <t>Béke út,út értéke</t>
  </si>
  <si>
    <t>Leltáriszám:121411 - 59</t>
  </si>
  <si>
    <t>Leltáriszám:121411 - 55</t>
  </si>
  <si>
    <t>Leltáriszám:121411 - 52</t>
  </si>
  <si>
    <t>Leltáriszám:121411 - 108</t>
  </si>
  <si>
    <t>Leltáriszám:121411 - 107</t>
  </si>
  <si>
    <t>Leltáriszám:121411 - 57</t>
  </si>
  <si>
    <t>Leltáriszám:121411 - 56</t>
  </si>
  <si>
    <t>Leltáriszám:121411 - 54</t>
  </si>
  <si>
    <t>Bethlen Gábor út,út értéke</t>
  </si>
  <si>
    <t>Leltáriszám:121411 - 53</t>
  </si>
  <si>
    <t>Leltáriszám:121411 - 50</t>
  </si>
  <si>
    <t>Leltáriszám:121411 - 94</t>
  </si>
  <si>
    <t>Leltáriszám:121411 - 102</t>
  </si>
  <si>
    <t>Leltáriszám:121411 - 98</t>
  </si>
  <si>
    <t>Leltáriszám:121411 - 97</t>
  </si>
  <si>
    <t>Leltáriszám:121411 - 45</t>
  </si>
  <si>
    <t>Leltáriszám:121411 - 42</t>
  </si>
  <si>
    <t>Leltáriszám:121411 - 86</t>
  </si>
  <si>
    <t>Leltáriszám:121411 - 84</t>
  </si>
  <si>
    <t>Leltáriszám:121411 - 81</t>
  </si>
  <si>
    <t>Bem út, út értéke</t>
  </si>
  <si>
    <t>Leltáriszám:121411 - 80</t>
  </si>
  <si>
    <t>Leltáriszám:121411 - 79</t>
  </si>
  <si>
    <t>Leltáriszám:121411 - 78</t>
  </si>
  <si>
    <t>Leltáriszám:121411 - 77</t>
  </si>
  <si>
    <t>Leltáriszám:121411 - 75</t>
  </si>
  <si>
    <t>Leltáriszám:121411 - 74</t>
  </si>
  <si>
    <t>Külter.közút,Görögszállás</t>
  </si>
  <si>
    <t>Leltáriszám:121411 - 73</t>
  </si>
  <si>
    <t>Leltáriszám:121411 - 72</t>
  </si>
  <si>
    <t>Leltáriszám:121411 - 40</t>
  </si>
  <si>
    <t>Leltáriszám:121411 - 37</t>
  </si>
  <si>
    <t>Leltáriszám:121411 - 33</t>
  </si>
  <si>
    <t>Leltáriszám:121411 - 31</t>
  </si>
  <si>
    <t>Leltáriszám:121411 - 23</t>
  </si>
  <si>
    <t>Leltáriszám:121411 - 20</t>
  </si>
  <si>
    <t>Leltáriszám:121411 - 17</t>
  </si>
  <si>
    <t>Leltáriszám:121411 - 71</t>
  </si>
  <si>
    <t>Leltáriszám:121411 - 70</t>
  </si>
  <si>
    <t>Leltáriszám:121411 - 66</t>
  </si>
  <si>
    <t>Leltáriszám:121411 - 64</t>
  </si>
  <si>
    <t>Leltáriszám:121411 - 63</t>
  </si>
  <si>
    <t>Leltáriszám:121411 - 60</t>
  </si>
  <si>
    <t>Leltáriszám:121411 - 106</t>
  </si>
  <si>
    <t>Leltáriszám:121411 - 105</t>
  </si>
  <si>
    <t>Leltáriszám:121411 - 104</t>
  </si>
  <si>
    <t>Leltáriszám:121411 - 47</t>
  </si>
  <si>
    <t>Leltáriszám:121411 - 46</t>
  </si>
  <si>
    <t>Leltáriszám:121411 - 93</t>
  </si>
  <si>
    <t>Leltáriszám:121411 - 91</t>
  </si>
  <si>
    <t>Leltáriszám:121411 - 90</t>
  </si>
  <si>
    <t>Leltáriszám:121411 - 89</t>
  </si>
  <si>
    <t>Leltáriszám:121411 - 103</t>
  </si>
  <si>
    <t>Leltáriszám:121411 - 2</t>
  </si>
  <si>
    <t>Leltáriszám:121411 - 1</t>
  </si>
  <si>
    <t>Leltáriszám:121411 - 41</t>
  </si>
  <si>
    <t>Autóbuszváro,Petőfi u</t>
  </si>
  <si>
    <t>Leltáriszám:121411 - 28</t>
  </si>
  <si>
    <t>Leltáriszám:121411 - 24</t>
  </si>
  <si>
    <t>Leltáriszám:121411 - 19</t>
  </si>
  <si>
    <t>Leltáriszám:121411 - 18</t>
  </si>
  <si>
    <t>Leltáriszám:121411 - 4</t>
  </si>
  <si>
    <t>Leltáriszám:121411 - 39</t>
  </si>
  <si>
    <t>Leltáriszám:121411 - 38</t>
  </si>
  <si>
    <t>Leltáriszám:121411 - 36</t>
  </si>
  <si>
    <t>Leltáriszám:121411 - 35</t>
  </si>
  <si>
    <t>Leltáriszám:121411 - 34</t>
  </si>
  <si>
    <t>Leltáriszám:121411 - 32</t>
  </si>
  <si>
    <t>Csapadékvízcsatorna építése</t>
  </si>
  <si>
    <t>Leltáriszám:2021/31/193/1</t>
  </si>
  <si>
    <t>38.sz. főút autóbusz öblök kialakíása KIF oszlop áthelyezése gyalogátkelőhely megvilágítása miatt</t>
  </si>
  <si>
    <t>Leltáriszám:2018/31/187/1</t>
  </si>
  <si>
    <t>Leltáriszám:121412-33</t>
  </si>
  <si>
    <t>Leltáriszám:121412-32</t>
  </si>
  <si>
    <t>Leltáriszám:121412-31</t>
  </si>
  <si>
    <t>Leltáriszám:121412 - 29</t>
  </si>
  <si>
    <t>Leltáriszám:121412 - 25</t>
  </si>
  <si>
    <t>Szabadtéri színpad,Dózsa u</t>
  </si>
  <si>
    <t>Leltáriszám:121412 - 30</t>
  </si>
  <si>
    <t>Garázs eü.központ,Iskola u</t>
  </si>
  <si>
    <t>Leltáriszám:121412 - 11</t>
  </si>
  <si>
    <t>Garázs Eü.központ, Iskola u</t>
  </si>
  <si>
    <t>Leltáriszám:121412 - 14</t>
  </si>
  <si>
    <t>Gépkocsitároló,Petőfi S út</t>
  </si>
  <si>
    <t>Leltáriszám:121412 - 27</t>
  </si>
  <si>
    <t>Leltáriszám:121412 - 28</t>
  </si>
  <si>
    <t>Garázs Gyermekorvos,Dózsa Gy u</t>
  </si>
  <si>
    <t>Leltáriszám:121412 - 26</t>
  </si>
  <si>
    <t>Leltáriszám:121412 - 21</t>
  </si>
  <si>
    <t>Garázs Eü.központ,Iskola u</t>
  </si>
  <si>
    <t>Leltáriszám:121412 - 16</t>
  </si>
  <si>
    <t>Leltáriszám:121412 - 15</t>
  </si>
  <si>
    <t>Leltáriszám:121412 - 13</t>
  </si>
  <si>
    <t>Garázs Eü.központ,Dózsa Gy u</t>
  </si>
  <si>
    <t>Leltáriszám:121412 - 12</t>
  </si>
  <si>
    <t>Leltáriszám:121412 - 10</t>
  </si>
  <si>
    <t>Szennyvíztelep térburkolatok,</t>
  </si>
  <si>
    <t>Leltáriszám:1218482-61-10</t>
  </si>
  <si>
    <t>Szennyvíztelep iszapstabilizáló sűrítő,</t>
  </si>
  <si>
    <t>Leltáriszám:1218482-61-9</t>
  </si>
  <si>
    <t>Szennyvíztelep osztóakna 3 db,</t>
  </si>
  <si>
    <t>Leltáriszám:1218482-61-8</t>
  </si>
  <si>
    <t>Szennyvíztelep Anaerob levegőztető denitrifikáló-med.,</t>
  </si>
  <si>
    <t>Leltáriszám:1218482-61-7</t>
  </si>
  <si>
    <t>Szennyvíztelep Thomson buró rek.,</t>
  </si>
  <si>
    <t>Leltáriszám:1218482-61-6</t>
  </si>
  <si>
    <t>Szennyvíztelep fertőtlenítő medence rek.,</t>
  </si>
  <si>
    <t>Leltáriszám:1218482-61-5</t>
  </si>
  <si>
    <t>Szennyvíztelep utóülepítő II. rek.,</t>
  </si>
  <si>
    <t>Leltáriszám:1218482-61-4</t>
  </si>
  <si>
    <t>Szennyvíztelep utóülepítő I. rek.,</t>
  </si>
  <si>
    <t>Leltáriszám:1218482-61-3</t>
  </si>
  <si>
    <t>Szennyvíztelep folyadék hulladék fogadó rek.,</t>
  </si>
  <si>
    <t>Leltáriszám:1218482-61-2</t>
  </si>
  <si>
    <t>Szennyvíztelep mennyiségmérő akna rek.,</t>
  </si>
  <si>
    <t>Leltáriszám:1218482-61-1</t>
  </si>
  <si>
    <t>Tokaji út gravitációs szennyvíz gerincvezeték,</t>
  </si>
  <si>
    <t>Leltáriszám:1218482-79</t>
  </si>
  <si>
    <t>Jókai Mór utca garvitációs szennyvíz gerincvezeték,</t>
  </si>
  <si>
    <t>Leltáriszám:1218482-92</t>
  </si>
  <si>
    <t>Petőfi Sándor utca gravitációs szennyvíz gerincvezeték,</t>
  </si>
  <si>
    <t>Leltáriszám:1218482-91</t>
  </si>
  <si>
    <t>Jókai Mór utca gravitációs szennyvíz gerincvezeték,</t>
  </si>
  <si>
    <t>Leltáriszám:1218482-90</t>
  </si>
  <si>
    <t>Bem József utca gravitációs szennyvíz gerincvezeték,</t>
  </si>
  <si>
    <t>Leltáriszám:1218482-89</t>
  </si>
  <si>
    <t>Leltáriszám:1218482-88</t>
  </si>
  <si>
    <t>Vasvári Pál utca gravitációs szennyvíz gerincvezeték,</t>
  </si>
  <si>
    <t>Leltáriszám:1218482-87</t>
  </si>
  <si>
    <t>Toldi Miklós út szennyvízhálózat,</t>
  </si>
  <si>
    <t>Leltáriszám:1218482-86</t>
  </si>
  <si>
    <t>Leltáriszám:1218482-85</t>
  </si>
  <si>
    <t>Leltáriszám:1218482-84</t>
  </si>
  <si>
    <t>Dessewffy utca gravitációs szennyvíz gerincvezeték,</t>
  </si>
  <si>
    <t>Leltáriszám:1218482-83</t>
  </si>
  <si>
    <t>Leltáriszám:1218482-82</t>
  </si>
  <si>
    <t>Dózsa György utca gravitációs szennyvíz gerincvezeték,</t>
  </si>
  <si>
    <t>Leltáriszám:1218482-81</t>
  </si>
  <si>
    <t>Toldi utca gravitációs szennyvíz gerincvezeték,</t>
  </si>
  <si>
    <t>Leltáriszám:1218482-80</t>
  </si>
  <si>
    <t>Petőfi Sándor utca szennyvíz gerincvezeték,</t>
  </si>
  <si>
    <t>Leltáriszám:1218482-96</t>
  </si>
  <si>
    <t>Kastély utca gravitációs szennyvíz gerincvezeték,</t>
  </si>
  <si>
    <t>Leltáriszám:1218482-95</t>
  </si>
  <si>
    <t>Leltáriszám:1218482-94</t>
  </si>
  <si>
    <t>Leltáriszám:1218482-93</t>
  </si>
  <si>
    <t>Honvéd utca gerincvezeték rekonstrukciója,</t>
  </si>
  <si>
    <t>Leltáriszám:1218482-97</t>
  </si>
  <si>
    <t>Kossuth Lajos utca garvitációs szennyvíz gerincvezeték,</t>
  </si>
  <si>
    <t>Leltáriszám:1218482-50</t>
  </si>
  <si>
    <t>Alsósóskúti út szennyvízátemelő építészet,</t>
  </si>
  <si>
    <t>Leltáriszám:1218482-49</t>
  </si>
  <si>
    <t>Puskin utca gravitációs szennyvíz gerincvezeték,</t>
  </si>
  <si>
    <t>Leltáriszám:1218482-48</t>
  </si>
  <si>
    <t>Toldi utca nyomás alatti szennyvíz gerincvezeték,</t>
  </si>
  <si>
    <t>Leltáriszám:1218482-47</t>
  </si>
  <si>
    <t>Leltáriszám:1218482-46</t>
  </si>
  <si>
    <t>Szent István utca szenyvízátemelő építészet,</t>
  </si>
  <si>
    <t>Leltáriszám:1218482-45</t>
  </si>
  <si>
    <t>Madách Imre utca szennyvízátemelő építészet,</t>
  </si>
  <si>
    <t>Leltáriszám:1218482-44</t>
  </si>
  <si>
    <t>József Attila utca gravitációs szennyvíz gerincvezeték,</t>
  </si>
  <si>
    <t>Leltáriszám:131822-28</t>
  </si>
  <si>
    <t>Leltáriszám:131822-27</t>
  </si>
  <si>
    <t>Tokaji út nyomás alatti gerinc vezeték,</t>
  </si>
  <si>
    <t>Leltáriszám:131822-26</t>
  </si>
  <si>
    <t>Leltáriszám:131822-29</t>
  </si>
  <si>
    <t>Deák Ferenc utca gravitációs szennyvíz gerincvezeték,</t>
  </si>
  <si>
    <t>Leltáriszám:131822-30</t>
  </si>
  <si>
    <t>Ady Endre utca nyomás alatti szennyvíz gerincvezeték,</t>
  </si>
  <si>
    <t>Leltáriszám:1218482-55</t>
  </si>
  <si>
    <t>Váci Mihály köz gravitációs szennyvíz gerincvezeték,</t>
  </si>
  <si>
    <t>Leltáriszám:1218482-56</t>
  </si>
  <si>
    <t>Váci Mihály utca gravitációs szennyvíz gerincvezeték,</t>
  </si>
  <si>
    <t>Leltáriszám:1218482-57</t>
  </si>
  <si>
    <t>Madách Imre utca gravitációs szennyvíz gerincvezeték,</t>
  </si>
  <si>
    <t>Leltáriszám:1218482-58</t>
  </si>
  <si>
    <t>Szent István utca gravitációs szennyvíz gerincvezeték,</t>
  </si>
  <si>
    <t>Leltáriszám:1218482-59</t>
  </si>
  <si>
    <t>Petőfi Sándor utca gravitációs szennyvíz gerincvezeték II.,</t>
  </si>
  <si>
    <t>Leltáriszám:1218482-60</t>
  </si>
  <si>
    <t>Szennyvíztelep kezelőépület,</t>
  </si>
  <si>
    <t>Leltáriszám:1218482-61</t>
  </si>
  <si>
    <t>Alsósóskúti utca gravitációs szennyvíz gerincvezeték I.,</t>
  </si>
  <si>
    <t>Leltáriszám:1218482-62</t>
  </si>
  <si>
    <t>Alsósóskúti utca gravitációs szennyvíz gerincvezeték,</t>
  </si>
  <si>
    <t>Leltáriszám:1218482-63</t>
  </si>
  <si>
    <t>743 hrsz-Tokaji út nyomás alatti szennyvíz gerincvezeték,</t>
  </si>
  <si>
    <t>Leltáriszám:1218482-64</t>
  </si>
  <si>
    <t>Bethlen Gábor utca nyomás alatti szennyvíz gerincvezeték,</t>
  </si>
  <si>
    <t>Leltáriszám:1218482-65</t>
  </si>
  <si>
    <t>Leltáriszám:1218482-66</t>
  </si>
  <si>
    <t>Rákóczi utca nyomás alatti szennyvíz gerincvezeték,</t>
  </si>
  <si>
    <t>Leltáriszám:1218482-67</t>
  </si>
  <si>
    <t>Leltáriszám:1218482-54</t>
  </si>
  <si>
    <t>Nyárfa út szennyvízátemelő építészet,</t>
  </si>
  <si>
    <t>Leltáriszám:1218482-53</t>
  </si>
  <si>
    <t>Leltáriszám:1218482-52</t>
  </si>
  <si>
    <t>Béke utca gravitáció szennyvíz gerincvezeték,</t>
  </si>
  <si>
    <t>Leltáriszám:131822-23</t>
  </si>
  <si>
    <t>Rákóczi Ferenc utca gravitációs szennyvíz gerincvezeték,</t>
  </si>
  <si>
    <t>Leltáriszám:1218482-40</t>
  </si>
  <si>
    <t>Leltáriszám:1218482-39</t>
  </si>
  <si>
    <t>Esze Tamás utca gravitációs szennyvíz gerincvezeték,</t>
  </si>
  <si>
    <t>Leltáriszám:1218482-38</t>
  </si>
  <si>
    <t>Bethlen Gábor utca gravitációs szennyvíz gerincvezeték,</t>
  </si>
  <si>
    <t>Leltáriszám:131822-24</t>
  </si>
  <si>
    <t>Arany János út gravitáció szennyvíz gerincvezeték,</t>
  </si>
  <si>
    <t>Leltáriszám:131822-25</t>
  </si>
  <si>
    <t>Alsósóskúti utca gravitációs szennyvíz gerincvezeték II.,</t>
  </si>
  <si>
    <t>Leltáriszám:1218482-51</t>
  </si>
  <si>
    <t>Tokaji út nyomás alatti szennyvíz gerincvezeték,</t>
  </si>
  <si>
    <t>Leltáriszám:1218482-21</t>
  </si>
  <si>
    <t>Leltáriszám:1218482-5</t>
  </si>
  <si>
    <t>Esze Tamás utca szennyvízátemelő építészet,</t>
  </si>
  <si>
    <t>Leltáriszám:1218482-3</t>
  </si>
  <si>
    <t>Leltáriszám:1218482-2</t>
  </si>
  <si>
    <t>Madách Imre út szennyvíz hálózat,</t>
  </si>
  <si>
    <t>Leltáriszám:1218482-1</t>
  </si>
  <si>
    <t>Rákóczi Ferenc u.  szennyvízátemelő építészet,</t>
  </si>
  <si>
    <t>Leltáriszám:1218482-43</t>
  </si>
  <si>
    <t>Leltáriszám:1218482-42</t>
  </si>
  <si>
    <t>Rákóczi Ferenc utca szennyvízátemelő építészet,</t>
  </si>
  <si>
    <t>Leltáriszám:1218482-41</t>
  </si>
  <si>
    <t>Kastély utca nyomás alatti szennyvíz gerincvezeték,</t>
  </si>
  <si>
    <t>Leltáriszám:1218482-73</t>
  </si>
  <si>
    <t>Esze Tamás utca nyomás alatti szennyvíz gerincvezeték,</t>
  </si>
  <si>
    <t>Leltáriszám:1218482-74</t>
  </si>
  <si>
    <t>Gábor Áron utca gravitációs szennyvíz gerincvezeték,</t>
  </si>
  <si>
    <t>Leltáriszám:1218482-20</t>
  </si>
  <si>
    <t>Arany János utca szennyvízátemelő építészet,</t>
  </si>
  <si>
    <t>Leltáriszám:1218482-19</t>
  </si>
  <si>
    <t>Jókai Mór utca nyomás alatti szennyvíz gerincvezeték,</t>
  </si>
  <si>
    <t>Leltáriszám:1218482-75</t>
  </si>
  <si>
    <t>Petőfi Sándor utca nyomás alatti szennyvíz gerincvezeték,</t>
  </si>
  <si>
    <t>Leltáriszám:1218482-76</t>
  </si>
  <si>
    <t>Alsósóskúti utca nyomás alattiszennyvíz gerinchálózat,</t>
  </si>
  <si>
    <t>Leltáriszám:1218482-18</t>
  </si>
  <si>
    <t>Leltáriszám:1218482-77</t>
  </si>
  <si>
    <t>Szent István utca nyomás alatti szennyvíz gerincvezeték,</t>
  </si>
  <si>
    <t>Leltáriszám:1218482-17</t>
  </si>
  <si>
    <t>Arany János utca nyomás alatti szennyvíz gerincvezeték,</t>
  </si>
  <si>
    <t>Leltáriszám:1218482-78</t>
  </si>
  <si>
    <t>Leltáriszám:1218482-16</t>
  </si>
  <si>
    <t>Petőfi Sándor u. szennyvízátemelő építészet,</t>
  </si>
  <si>
    <t>Leltáriszám:1218482-15</t>
  </si>
  <si>
    <t>Leltáriszám:1218482-14</t>
  </si>
  <si>
    <t>Nyárfa utca nyomás alatti szennyvíz gerincvezeték,</t>
  </si>
  <si>
    <t>Leltáriszám:1218482-13</t>
  </si>
  <si>
    <t>Kastély utca Szennyvízátemelő építészet,</t>
  </si>
  <si>
    <t>Leltáriszám:1218482-12</t>
  </si>
  <si>
    <t>Leltáriszám:1218482-11</t>
  </si>
  <si>
    <t>Vasvári Pál út szennyvízátemelő építészet,</t>
  </si>
  <si>
    <t>Leltáriszám:1218482-10</t>
  </si>
  <si>
    <t>Leltáriszám:1218482-9</t>
  </si>
  <si>
    <t>Leltáriszám:1218482-8</t>
  </si>
  <si>
    <t>Széchenyi utca gravitációs szennyvíz gerincvezeték,</t>
  </si>
  <si>
    <t>Leltáriszám:1218482-7</t>
  </si>
  <si>
    <t>Jókai Mór utca szennyvízátemelő Építészet,</t>
  </si>
  <si>
    <t>Leltáriszám:1218482-6</t>
  </si>
  <si>
    <t>Tokaji út szennyvízátemelő építészet,</t>
  </si>
  <si>
    <t>Leltáriszám:1218482-28</t>
  </si>
  <si>
    <t>Bethlen Gábor u. szennyvízátemelő építészet,</t>
  </si>
  <si>
    <t>Leltáriszám:1218482-27</t>
  </si>
  <si>
    <t>Leltáriszám:1218482-26</t>
  </si>
  <si>
    <t>Kossuth-Puskin utca nyomás alatti szennyvíz gerincvezeték,</t>
  </si>
  <si>
    <t>Leltáriszám:1218482-68</t>
  </si>
  <si>
    <t>Erdősor utca gravitációs szennyvíz gerincvezeték,</t>
  </si>
  <si>
    <t>Leltáriszám:1218482-25</t>
  </si>
  <si>
    <t>Ady Endre utca gravitációs szennyvíz gerincvezeték,</t>
  </si>
  <si>
    <t>Leltáriszám:1218482-69</t>
  </si>
  <si>
    <t>Leltáriszám:1218482-24</t>
  </si>
  <si>
    <t>Nyárfa utca gravitációs szennyvíz gerincvezeték,</t>
  </si>
  <si>
    <t>Leltáriszám:1218482-70</t>
  </si>
  <si>
    <t>Leltáriszám:1218482-23</t>
  </si>
  <si>
    <t>Leltáriszám:1218482-71</t>
  </si>
  <si>
    <t>Leltáriszám:1218482-22</t>
  </si>
  <si>
    <t>Tokaji-Dessewfy utca nyomás alatti szennyvíz gerincvezeték,</t>
  </si>
  <si>
    <t>Leltáriszám:1218482-72</t>
  </si>
  <si>
    <t>Dózsa György utca gravitáció szennyvíz gerincvezeték,</t>
  </si>
  <si>
    <t>Leltáriszám:1218482-37</t>
  </si>
  <si>
    <t>Toldi utca szennyvízátemelő építészet,</t>
  </si>
  <si>
    <t>Leltáriszám:1218482-36</t>
  </si>
  <si>
    <t>Tokaji-József Attila utca nyomás alatti szennyvíz gerincvezeték,</t>
  </si>
  <si>
    <t>Leltáriszám:1218482-35</t>
  </si>
  <si>
    <t>Leltáriszám:1218482-34</t>
  </si>
  <si>
    <t>Ady Endre utca szennyvízátemelő építészet,</t>
  </si>
  <si>
    <t>Leltáriszám:1218482-33</t>
  </si>
  <si>
    <t>Névtelen utca szennyvízátemelő építészet,</t>
  </si>
  <si>
    <t>Leltáriszám:1218482-32</t>
  </si>
  <si>
    <t>Leltáriszám:1218482-31</t>
  </si>
  <si>
    <t>Leltáriszám:1218482-30</t>
  </si>
  <si>
    <t>Sóskúti utca gravitációs szennyvíz gerincvezeték,</t>
  </si>
  <si>
    <t>Leltáriszám:1218482-29</t>
  </si>
  <si>
    <t>Leltáriszám:1218482-4</t>
  </si>
  <si>
    <t>Krudy Gy. út,</t>
  </si>
  <si>
    <t>Leltáriszám:121411 - 87</t>
  </si>
  <si>
    <t>Névtelen út(Kölcsey-),Váci M. út</t>
  </si>
  <si>
    <t>Leltáriszám:121411 - 76</t>
  </si>
  <si>
    <t>Kölcsey Ferenc út+víztelenítés,</t>
  </si>
  <si>
    <t>Leltáriszám:121411 - 58</t>
  </si>
  <si>
    <t>Buszváro Dózsaszölö Szent István út,</t>
  </si>
  <si>
    <t>Leltáriszám:121411 - 6</t>
  </si>
  <si>
    <t>Járda Nyírtelek Belterületén,</t>
  </si>
  <si>
    <t>Leltáriszám:121411 - 3</t>
  </si>
  <si>
    <t>Buszváro Petöfi S.út,</t>
  </si>
  <si>
    <t>Leltáriszám:121411 - 8</t>
  </si>
  <si>
    <t>Buszváro Tokaji út,</t>
  </si>
  <si>
    <t>Leltáriszám:121411 - 7</t>
  </si>
  <si>
    <t>Garázs Nyírtelek, Petöfi S.út 28 sz.,</t>
  </si>
  <si>
    <t>Leltáriszám:121411 - 5</t>
  </si>
  <si>
    <t>Hálózat fejlesztési díj -Nyírtelek Puskin u. 16.-KIF csatlakozás NFM rend.,</t>
  </si>
  <si>
    <t>Leltáriszám:12211-1</t>
  </si>
  <si>
    <t>Műfüves futballpálya használati jog 540 hrsz-ú Nyírtelek Iskola u. 2.sz. -önerő,</t>
  </si>
  <si>
    <t>Leltáriszám:12212-1</t>
  </si>
  <si>
    <t>Szennyvíztisztitó telep Szociális épület,</t>
  </si>
  <si>
    <t>Leltáriszám:161113 - 3-25</t>
  </si>
  <si>
    <t>Nyírtelek, gravitációs szennyvíz bekötővezeték,</t>
  </si>
  <si>
    <t>Leltáriszám:12281-1</t>
  </si>
  <si>
    <t>Krúdy Gyula utca gravitációs szennyvíz gerincvezeték,</t>
  </si>
  <si>
    <t>Leltáriszám:12281-2</t>
  </si>
  <si>
    <t>Alkotmány utca gravitációs szennyvíz gerincvezeték,</t>
  </si>
  <si>
    <t>Leltáriszám:1214911-114</t>
  </si>
  <si>
    <t>Szent István út szennyvíz gerincvezeték,</t>
  </si>
  <si>
    <t>Leltáriszám:1214911-113</t>
  </si>
  <si>
    <t>Leltáriszám:1214911-112</t>
  </si>
  <si>
    <t>Leltáriszám:161113-5</t>
  </si>
  <si>
    <t>Bethlen Gábor u. 778 hrsz. szennyvízátemelő építészet,</t>
  </si>
  <si>
    <t>Leltáriszám:161113-4</t>
  </si>
  <si>
    <t>Honvéd út 1618/1 hrsz. szennyvízátemelő építészet,</t>
  </si>
  <si>
    <t>Leltáriszám:161113 - 2</t>
  </si>
  <si>
    <t>Szent István u. 470/1 hrsz. szennyvízátemelő építészet,</t>
  </si>
  <si>
    <t>Leltáriszám:161113 - 1</t>
  </si>
  <si>
    <t>Szennyvíztisztitó telep tisztított víz elvezető vezeték,</t>
  </si>
  <si>
    <t>Leltáriszám:161113 - 3</t>
  </si>
  <si>
    <t>Petőfi utca gravitációs szennyvíz gerincvezeték,</t>
  </si>
  <si>
    <t>Leltáriszám:161112-26</t>
  </si>
  <si>
    <t>Leltáriszám:161112-25</t>
  </si>
  <si>
    <t>Iskola utca gravitációs szennyvíz gerincvezeték,</t>
  </si>
  <si>
    <t>Leltáriszám:161112-24</t>
  </si>
  <si>
    <t>Zrínyi Ilona utca gravitációs szennyvíz gerincvezeték,</t>
  </si>
  <si>
    <t>Leltáriszám:161112-23</t>
  </si>
  <si>
    <t>Leltáriszám:161112-22</t>
  </si>
  <si>
    <t>Leltáriszám:161112-21</t>
  </si>
  <si>
    <t>Arany János utca gravitációs szennyvíz gerincvezeték,</t>
  </si>
  <si>
    <t>Leltáriszám:161112-20</t>
  </si>
  <si>
    <t>Petőfi köz gravitációs szennyvíz gerincvezeték,</t>
  </si>
  <si>
    <t>Leltáriszám:161112-19</t>
  </si>
  <si>
    <t>Leltáriszám:161112-18</t>
  </si>
  <si>
    <t>Leltáriszám:161112-17</t>
  </si>
  <si>
    <t>Leltáriszám:161112-16</t>
  </si>
  <si>
    <t>Kölcsey utca gravitációs szennyvíz gerincvezeték,</t>
  </si>
  <si>
    <t>Leltáriszám:161112-15</t>
  </si>
  <si>
    <t>Leltáriszám:161112-14</t>
  </si>
  <si>
    <t>Benczúr Gyula utca gravitációs szennyvíz gerincvezeték,</t>
  </si>
  <si>
    <t>Leltáriszám:161112-13</t>
  </si>
  <si>
    <t>Leltáriszám:161112-12</t>
  </si>
  <si>
    <t>Leltáriszám:161112-11</t>
  </si>
  <si>
    <t>Honvéd utca gravitációs szennyvíz gerincvezeték,</t>
  </si>
  <si>
    <t>Leltáriszám:161112-10</t>
  </si>
  <si>
    <t>Leltáriszám:161122-9</t>
  </si>
  <si>
    <t>Laktanya köz gravitációs szennyvíz gerincvezeték,</t>
  </si>
  <si>
    <t>Leltáriszám:161112-8</t>
  </si>
  <si>
    <t>Madách utca nyomás alatti szennyvíz gerincvezeték,</t>
  </si>
  <si>
    <t>Leltáriszám:161112-7</t>
  </si>
  <si>
    <t>Leltáriszám:161112 - 1</t>
  </si>
  <si>
    <t>Szerver szekrény+elosztó</t>
  </si>
  <si>
    <t>Leltáriszám:2018/31/214/1</t>
  </si>
  <si>
    <t>Interaktív tábla</t>
  </si>
  <si>
    <t>Leltáriszám:2018/31/213/2</t>
  </si>
  <si>
    <t>Leltáriszám:2018/31/213/1</t>
  </si>
  <si>
    <t>Asztali számítógép,</t>
  </si>
  <si>
    <t>Leltáriszám:131113-205</t>
  </si>
  <si>
    <t>Leltáriszám:131113-204</t>
  </si>
  <si>
    <t>EKG Heartsreen 80GL TIOP</t>
  </si>
  <si>
    <t>Leltáriszám:000321</t>
  </si>
  <si>
    <t>2 medencés mosogató NME2-773 TIOP</t>
  </si>
  <si>
    <t>Leltáriszám:000252</t>
  </si>
  <si>
    <t>Tányér és pohármosogatógép TS601 DET TIOP</t>
  </si>
  <si>
    <t>Leltáriszám:000251</t>
  </si>
  <si>
    <t>4 lapos elektromos tűzhely sütővel CF-</t>
  </si>
  <si>
    <t>Leltáriszám:000250</t>
  </si>
  <si>
    <t>Elektromos 100 literes főzőüst B1-906100 ET TIOP</t>
  </si>
  <si>
    <t>Leltáriszám:000249</t>
  </si>
  <si>
    <t>Burgonykoptató gép S78060 TIOP Nyírtelek</t>
  </si>
  <si>
    <t>Leltáriszám:000248</t>
  </si>
  <si>
    <t>Holter ABMP 05 vérnyomásmérő</t>
  </si>
  <si>
    <t>Leltáriszám:2020/31/242/3</t>
  </si>
  <si>
    <t>Boka-kar index mérő BOSO ABI System 100</t>
  </si>
  <si>
    <t>Leltáriszám:2020/31/242/2</t>
  </si>
  <si>
    <t>EKG HeartScreen 80GL-1 3+1 csatornás színes kijelző</t>
  </si>
  <si>
    <t>Leltáriszám:2020/31/242/1</t>
  </si>
  <si>
    <t>Légtisztító(PWC-570)</t>
  </si>
  <si>
    <t>Leltáriszám:2020/31/241/3</t>
  </si>
  <si>
    <t>Nyírtelek Városi térfigyelő kamerarendszer bővítése</t>
  </si>
  <si>
    <t>Leltáriszám:2020/31/22/1</t>
  </si>
  <si>
    <t>Leltáriszám:2020/31/241/2</t>
  </si>
  <si>
    <t>Leltáriszám:2020/31/241/1</t>
  </si>
  <si>
    <t>Segédmunkahenger szett</t>
  </si>
  <si>
    <t>Leltáriszám:2020/31/230/1</t>
  </si>
  <si>
    <t>Elektromos kazán beépítése</t>
  </si>
  <si>
    <t>Leltáriszám:2020/31/232/1</t>
  </si>
  <si>
    <t>Konyhaszekrény garnitúra</t>
  </si>
  <si>
    <t>Leltáriszám:2020/31/228/2</t>
  </si>
  <si>
    <t>Szertár bútorok</t>
  </si>
  <si>
    <t>Klíma szett</t>
  </si>
  <si>
    <t>Leltáriszám:2019/31/232/1</t>
  </si>
  <si>
    <t>Napelemes renszer</t>
  </si>
  <si>
    <t>Leltáriszám:2019/31/22/1</t>
  </si>
  <si>
    <t>Közepes hajó</t>
  </si>
  <si>
    <t>Leltáriszám:2018/31/242/1</t>
  </si>
  <si>
    <t>4 tornyú vár</t>
  </si>
  <si>
    <t>Leltáriszám:2018/31/242/2</t>
  </si>
  <si>
    <t>2 tornyú vár</t>
  </si>
  <si>
    <t>Leltáriszám:2018/31/242/3</t>
  </si>
  <si>
    <t>3 üléses EXTRA hintaállvány</t>
  </si>
  <si>
    <t>Leltáriszám:2018/31/242/4</t>
  </si>
  <si>
    <t>Leltáriszám:2018/31/242/5</t>
  </si>
  <si>
    <t>Leltáriszám:2018/31/242/6</t>
  </si>
  <si>
    <t>Hajó</t>
  </si>
  <si>
    <t>Leltáriszám:2018/31/242/7</t>
  </si>
  <si>
    <t>Leltáriszám:2018/31/242/8</t>
  </si>
  <si>
    <t>6 szögletű mászóka</t>
  </si>
  <si>
    <t>Leltáriszám:2018/31/242/9</t>
  </si>
  <si>
    <t>Leltáriszám:2018/31/242/10</t>
  </si>
  <si>
    <t>Leltáriszám:2018/31/242/11</t>
  </si>
  <si>
    <t>TORONY v. HOUSE</t>
  </si>
  <si>
    <t>Leltáriszám:2018/31/242/12</t>
  </si>
  <si>
    <t>Kötélalagút</t>
  </si>
  <si>
    <t>Leltáriszám:2018/31/242/13</t>
  </si>
  <si>
    <t>Leltáriszám:2018/31/242/14</t>
  </si>
  <si>
    <t>Leltáriszám:2018/31/242/15</t>
  </si>
  <si>
    <t>Két tornyú vár MINI GEMINI EXTRA</t>
  </si>
  <si>
    <t>Leltáriszám:2018/31/242/16</t>
  </si>
  <si>
    <t>Két tornyú vár mászókával</t>
  </si>
  <si>
    <t>Leltáriszám:2018/31/242/17</t>
  </si>
  <si>
    <t>Kicsi homokozó hajó</t>
  </si>
  <si>
    <t>Leltáriszám:2018/31/242/18</t>
  </si>
  <si>
    <t>Leltáriszám:2018/31/242/19</t>
  </si>
  <si>
    <t>Körbe járó mászóka</t>
  </si>
  <si>
    <t>Leltáriszám:2018/31/242/20</t>
  </si>
  <si>
    <t>Babaház</t>
  </si>
  <si>
    <t>Leltáriszám:2018/31/242/21</t>
  </si>
  <si>
    <t>Leltáriszám:2018/31/242/22</t>
  </si>
  <si>
    <t>Mozgáskotta eszközkészlet</t>
  </si>
  <si>
    <t>Leltáriszám:2018/31/233/1</t>
  </si>
  <si>
    <t>Leltáriszám:131123-371</t>
  </si>
  <si>
    <t>Leltáriszám:131123-370</t>
  </si>
  <si>
    <t>Emlő vizsgáló modell,</t>
  </si>
  <si>
    <t>Leltáriszám:131123-369</t>
  </si>
  <si>
    <t>Leltáriszám:131123-368</t>
  </si>
  <si>
    <t>Leltáriszám:131123-367</t>
  </si>
  <si>
    <t>Leltáriszám:131123-365</t>
  </si>
  <si>
    <t>Leltáriszám:131123-366</t>
  </si>
  <si>
    <t>Leltáriszám:131123-364</t>
  </si>
  <si>
    <t>Leltáriszám:13113 - 1</t>
  </si>
  <si>
    <t>Leltáriszám:13113 - 3</t>
  </si>
  <si>
    <t>Leltáriszám:13113 - 2</t>
  </si>
  <si>
    <t>MTZ-820 Traktor</t>
  </si>
  <si>
    <t>Leltáriszám:2020/31/28/3</t>
  </si>
  <si>
    <t>OPEL (D) VIVARO CDTI</t>
  </si>
  <si>
    <t>Leltáriszám:2020/31/28/1</t>
  </si>
  <si>
    <t>Leltáriszám:131163-5</t>
  </si>
  <si>
    <t>Iszapvíztelenítő szalagszűrősor gép felújítása</t>
  </si>
  <si>
    <t>Leltáriszám:131822-22-9/1</t>
  </si>
  <si>
    <t>Szennyvíztelep búvármotor keverő,</t>
  </si>
  <si>
    <t>Leltáriszám:131822-22-4</t>
  </si>
  <si>
    <t>Szennyvíztelep tangenciális homokfogó,</t>
  </si>
  <si>
    <t>Leltáriszám:131822-22-3</t>
  </si>
  <si>
    <t>Szennyvíztelep gépi tisztítású rács,</t>
  </si>
  <si>
    <t>Leltáriszám:131822-22-2</t>
  </si>
  <si>
    <t>Szennyvíztelep szennyvíz mennyiségmérő,</t>
  </si>
  <si>
    <t>Leltáriszám:131822-22-1</t>
  </si>
  <si>
    <t>Arany János utca szennyvízátemelő szivattyu,</t>
  </si>
  <si>
    <t>Leltáriszám:131822-6-4</t>
  </si>
  <si>
    <t>Leltáriszám:131822-6-3</t>
  </si>
  <si>
    <t>Arany János utca szennyvízátemelő elektromos,</t>
  </si>
  <si>
    <t>Leltáriszám:131822-6-2</t>
  </si>
  <si>
    <t>Nyárfa út Szennyvízátemelő szivattyu,</t>
  </si>
  <si>
    <t>Leltáriszám:131822-18-4</t>
  </si>
  <si>
    <t>Leltáriszám:131822-18-3</t>
  </si>
  <si>
    <t>Nyárfa út Szennyvízátemelő elektromos,</t>
  </si>
  <si>
    <t>Leltáriszám:131822-18-1</t>
  </si>
  <si>
    <t>Kastély utca szennyvízátemelő szivattyu,</t>
  </si>
  <si>
    <t>Leltáriszám:131822-4-4</t>
  </si>
  <si>
    <t>Leltáriszám:131822-4-3</t>
  </si>
  <si>
    <t>Kastély utca szennyvízátemelő elektromos,</t>
  </si>
  <si>
    <t>Leltáriszám:131822-4-2</t>
  </si>
  <si>
    <t>Vasvári Pál út szennyvízátemelő szivattyu,</t>
  </si>
  <si>
    <t>Leltáriszám:131822-3-4</t>
  </si>
  <si>
    <t>Leltáriszám:131822-3-3</t>
  </si>
  <si>
    <t>Vasvári Pál út szennyvízátemelő elektromos,</t>
  </si>
  <si>
    <t>Leltáriszám:131822-3-1</t>
  </si>
  <si>
    <t>Szent István utca Szennyvízátemelő szivattyu,</t>
  </si>
  <si>
    <t>Leltáriszám:131822-16-4</t>
  </si>
  <si>
    <t>Leltáriszám:131822-16-3</t>
  </si>
  <si>
    <t>Szent István utca Szennyvízátemelő elektromos,</t>
  </si>
  <si>
    <t>Leltáriszám:131822-16-1</t>
  </si>
  <si>
    <t>Rákóczi Ferenc utca szennyvízátemelő szivattyu,</t>
  </si>
  <si>
    <t>Leltáriszám:131822-13-4</t>
  </si>
  <si>
    <t>Leltáriszám:131822-13-3</t>
  </si>
  <si>
    <t>Rákóczi Ferenc utca szennyvízátemelő elektromos,</t>
  </si>
  <si>
    <t>Leltáriszám:131822-13-2</t>
  </si>
  <si>
    <t>Rákóczi Ferenc út szennyvízátemelő szivattyu,</t>
  </si>
  <si>
    <t>Leltáriszám:131822-14-4</t>
  </si>
  <si>
    <t>Leltáriszám:131822-14-3</t>
  </si>
  <si>
    <t>Leltáriszám:131822-14-2</t>
  </si>
  <si>
    <t>Madách Imre utca szennyvízátemelő szivattyu,</t>
  </si>
  <si>
    <t>Leltáriszám:131822-15-4</t>
  </si>
  <si>
    <t>Leltáriszám:131822-15-3</t>
  </si>
  <si>
    <t>Honvéd u. Szennyvízátemelő szivattyú,</t>
  </si>
  <si>
    <t>Leltáriszám:131822-21-4</t>
  </si>
  <si>
    <t>Leltáriszám:131822-21-3</t>
  </si>
  <si>
    <t>Honvéd u. Szennyvízátemelő elektromos,</t>
  </si>
  <si>
    <t>Leltáriszám:131822-21-2</t>
  </si>
  <si>
    <t>Bethlen Gábor u. Szennyvízátemelő szivattyú,</t>
  </si>
  <si>
    <t>Leltáriszám:131822-20-4</t>
  </si>
  <si>
    <t>Leltáriszám:131822-20-3</t>
  </si>
  <si>
    <t>Bethlen Gábor u. Szennyvízátemelő elektromos,</t>
  </si>
  <si>
    <t>Leltáriszám:131822-20-1</t>
  </si>
  <si>
    <t>Szent István u. Szennyvízátemelő szivattyú,</t>
  </si>
  <si>
    <t>Leltáriszám:131822-19-4</t>
  </si>
  <si>
    <t>Leltáriszám:131822-19-3</t>
  </si>
  <si>
    <t>Szent István u. Szennyvízátemelő elektromos,</t>
  </si>
  <si>
    <t>Leltáriszám:131822-19-1</t>
  </si>
  <si>
    <t>Toldi utca szennyvízátemelő szivattyú,</t>
  </si>
  <si>
    <t>Leltáriszám:131822-12-4</t>
  </si>
  <si>
    <t>Leltáriszám:131822-12-3</t>
  </si>
  <si>
    <t>Madách Imre utca szennyvízátemelő elektromos,</t>
  </si>
  <si>
    <t>Leltáriszám:131822-15-1</t>
  </si>
  <si>
    <t>Alsósoskúti út Szennyvízátemelő szivattyu,</t>
  </si>
  <si>
    <t>Leltáriszám:131822-17-4</t>
  </si>
  <si>
    <t>Leltáriszám:131822-17-3</t>
  </si>
  <si>
    <t>Alsósoskúti út Szennyvízátemelő elektromos,</t>
  </si>
  <si>
    <t>Leltáriszám:131822-17-2</t>
  </si>
  <si>
    <t>Ady Endre utca szennyvízátemelő szivattyu,</t>
  </si>
  <si>
    <t>Leltáriszám:131822-10-4</t>
  </si>
  <si>
    <t>Leltáriszám:131822-10-3</t>
  </si>
  <si>
    <t>Ady Endre utca szennyvízátemelő elektromos,</t>
  </si>
  <si>
    <t>Leltáriszám:131822-10-1</t>
  </si>
  <si>
    <t>Bethlen Gábor u. szennyvízátemelő szivattyu,</t>
  </si>
  <si>
    <t>Leltáriszám:131822-7-4</t>
  </si>
  <si>
    <t>Bethlen Gábor út  szennyvízátemelő szivattyu,</t>
  </si>
  <si>
    <t>Leltáriszám:131822-7-3</t>
  </si>
  <si>
    <t>Bethlen Gábor u. szennyvízátemelő elektromos,</t>
  </si>
  <si>
    <t>Leltáriszám:131822-7-1</t>
  </si>
  <si>
    <t>Toldi utca szennyvízátemelőelektromos,</t>
  </si>
  <si>
    <t>Leltáriszám:131822-12-1</t>
  </si>
  <si>
    <t>Leltáriszám:131822-11-4</t>
  </si>
  <si>
    <t>Leltáriszám:131822-11-3</t>
  </si>
  <si>
    <t>Toldi utca szennyvízátemelő elektromos,</t>
  </si>
  <si>
    <t>Leltáriszám:131822-11-1</t>
  </si>
  <si>
    <t>Névtelen utca (legelő mellett) szennyvízátemelő szivattyú,</t>
  </si>
  <si>
    <t>Leltáriszám:131822-9-4</t>
  </si>
  <si>
    <t>Leltáriszám:131822-9-3</t>
  </si>
  <si>
    <t>Névtelen utca (legelő mellett) szennyvízátemelő elektrtomos,</t>
  </si>
  <si>
    <t>Leltáriszám:131822-9-1</t>
  </si>
  <si>
    <t>Tokaji út szennyvízátemelő szivattyú,</t>
  </si>
  <si>
    <t>Leltáriszám:131822-8-4</t>
  </si>
  <si>
    <t>Leltáriszám:131822-8-3</t>
  </si>
  <si>
    <t>Tokaji út szennyvízátemelő elektromos,</t>
  </si>
  <si>
    <t>Leltáriszám:131822-8-1</t>
  </si>
  <si>
    <t>Esze Tamás utca szennyvízátemelő szivattyu,</t>
  </si>
  <si>
    <t>Leltáriszám:131822-1-4</t>
  </si>
  <si>
    <t>Esze Tamás utca szennyvízátemelő szivattyú,</t>
  </si>
  <si>
    <t>Leltáriszám:131822-1-3</t>
  </si>
  <si>
    <t>Esze Tamás utca szennyvízátemelő elekktromos,</t>
  </si>
  <si>
    <t>Leltáriszám:131822-1-1</t>
  </si>
  <si>
    <t>Petőfi Sándor u.  szennyvízátemelőszivattyu,</t>
  </si>
  <si>
    <t>Leltáriszám:131822-5-4</t>
  </si>
  <si>
    <t>Petőfi Sándor út szennyvízátemelő szivattyu,</t>
  </si>
  <si>
    <t>Leltáriszám:131822-5-3</t>
  </si>
  <si>
    <t>Petőfi Sándor u. szennyvízátemelő elektromos,</t>
  </si>
  <si>
    <t>Leltáriszám:131822-5-2</t>
  </si>
  <si>
    <t>Jókai Mór utca szennyvízátemelő szivattyu,</t>
  </si>
  <si>
    <t>Leltáriszám:131822-2-4</t>
  </si>
  <si>
    <t>Leltáriszám:131822-2-3</t>
  </si>
  <si>
    <t>Jókai Mór utca szennyvízátemelő elektromos,</t>
  </si>
  <si>
    <t>Leltáriszám:131822-2-1</t>
  </si>
  <si>
    <t>Szennyvíztelep levegőfúvók,</t>
  </si>
  <si>
    <t>Leltáriszám:131822-22-5</t>
  </si>
  <si>
    <t>Szennyvíztelep recirkulációs szivattyú,</t>
  </si>
  <si>
    <t>Leltáriszám:131822-22-7</t>
  </si>
  <si>
    <t>Szennyvíztelep telepi technológiai vezetékek,</t>
  </si>
  <si>
    <t>Leltáriszám:131822-22-11</t>
  </si>
  <si>
    <t>Szennyvíztelep villamosenergia ellátás rek.,</t>
  </si>
  <si>
    <t>Leltáriszám:131822-22-10</t>
  </si>
  <si>
    <t>Szennyvíztelep iszapvíztelenítő szalagszűrősor,</t>
  </si>
  <si>
    <t>Leltáriszám:131822-22-9</t>
  </si>
  <si>
    <t>Szennyvíztelep technológiai gépészeti szerelési munk.,</t>
  </si>
  <si>
    <t>Leltáriszám:131822-22-8</t>
  </si>
  <si>
    <t>Szennyvíztelep levegő adagoló elemek,</t>
  </si>
  <si>
    <t>Leltáriszám:131822-22-6</t>
  </si>
  <si>
    <t>Nyárfa út Szennyvízátemelő gépészet,</t>
  </si>
  <si>
    <t>Leltáriszám:131822-18</t>
  </si>
  <si>
    <t>Rákóczi Ferenc utca szennyvízátemelő gépészet,</t>
  </si>
  <si>
    <t>Leltáriszám:131822-13</t>
  </si>
  <si>
    <t>Szent István u. Szennyvízátemel gépészető,</t>
  </si>
  <si>
    <t>Leltáriszám:131822-19</t>
  </si>
  <si>
    <t>Toldi utca szennyvízátemelő gépészet,</t>
  </si>
  <si>
    <t>Leltáriszám:131822-12</t>
  </si>
  <si>
    <t>Leltáriszám:131822-11</t>
  </si>
  <si>
    <t>Bethlen Gábor u. Szennyvízátemelő gépészet,</t>
  </si>
  <si>
    <t>Leltáriszám:131822-20</t>
  </si>
  <si>
    <t>Szennyvíztelep irányítástechnikai berendezések gépészet,</t>
  </si>
  <si>
    <t>Leltáriszám:131822-22</t>
  </si>
  <si>
    <t>Szent István utca Szennyvízátemelő gépészet,</t>
  </si>
  <si>
    <t>Leltáriszám:131822-16</t>
  </si>
  <si>
    <t>Madách Imre utca szennyvízátemelő gépészet,</t>
  </si>
  <si>
    <t>Leltáriszám:131822-15</t>
  </si>
  <si>
    <t>Alsósoskúti út Szennyvízátemelő gépészet,</t>
  </si>
  <si>
    <t>Leltáriszám:131822-17</t>
  </si>
  <si>
    <t>Rákóczi Ferenc u. szennyvízátemelő gépészet,</t>
  </si>
  <si>
    <t>Leltáriszám:131822-14</t>
  </si>
  <si>
    <t>Kastély utca szennyvízátemelő gépészet,</t>
  </si>
  <si>
    <t>Leltáriszám:131822-4</t>
  </si>
  <si>
    <t>Vasvári Pál ut szennyvízátemelő gépészet,</t>
  </si>
  <si>
    <t>Leltáriszám:131822-3</t>
  </si>
  <si>
    <t>Esze Tamás utca szennyvízátemelő gépészet,</t>
  </si>
  <si>
    <t>Leltáriszám:131822-1</t>
  </si>
  <si>
    <t>Jókai Mór utca szennyvízátemelő gépészet,</t>
  </si>
  <si>
    <t>Leltáriszám:131822-2</t>
  </si>
  <si>
    <t>Ady Endre utca szennyvízátemelő gépészet,</t>
  </si>
  <si>
    <t>Leltáriszám:131822-10</t>
  </si>
  <si>
    <t>Honvéd u. Szennyvízátemelő gépészet,</t>
  </si>
  <si>
    <t>Leltáriszám:131822-21</t>
  </si>
  <si>
    <t>Névtelen utca (legelő mellett) szennyvízátemelő gépészet,</t>
  </si>
  <si>
    <t>Leltáriszám:131822-9</t>
  </si>
  <si>
    <t>Tokaji út szennyvízátemelő gépészet,</t>
  </si>
  <si>
    <t>Leltáriszám:131822-8</t>
  </si>
  <si>
    <t>Bethlen Gábor u. szennyvízátemelő gépészet,</t>
  </si>
  <si>
    <t>Leltáriszám:131822-7</t>
  </si>
  <si>
    <t>Arany János utca szennyvízátemelő gépészet,</t>
  </si>
  <si>
    <t>Leltáriszám:131822-6</t>
  </si>
  <si>
    <t>Petőfi Sándor út  szennyvízátemelő gépészet,</t>
  </si>
  <si>
    <t>Leltáriszám:131822-5</t>
  </si>
  <si>
    <t>ACER ASPIRE ES1-57 NOTEBOOK(MAXTOR 1TB KÜLSŐ</t>
  </si>
  <si>
    <t>Leltáriszám:000362</t>
  </si>
  <si>
    <t>ACER ASPIRE ES1-571 NOTEBOOK(ORPTIKAI EGÉR+256G</t>
  </si>
  <si>
    <t>Leltáriszám:000361</t>
  </si>
  <si>
    <t>TP LINK DUAL BAND ROUTER</t>
  </si>
  <si>
    <t>Leltáriszám:000307</t>
  </si>
  <si>
    <t>SZÁMÍTÓGÉP KONFIGURÁCIÓ</t>
  </si>
  <si>
    <t>Leltáriszám:000306</t>
  </si>
  <si>
    <t>KYOCERA ECOSYS A4 LASER NYOMTATÓ</t>
  </si>
  <si>
    <t>Leltáriszám:000305</t>
  </si>
  <si>
    <t>MS WINDOWS SERVER ESSENTIALS</t>
  </si>
  <si>
    <t>Leltáriszám:000304</t>
  </si>
  <si>
    <t>SZERVER KONFIGURÁCIÓ</t>
  </si>
  <si>
    <t>Leltáriszám:000303</t>
  </si>
  <si>
    <t>22\" ASUS LCD LED MONITOR</t>
  </si>
  <si>
    <t>Leltáriszám:000302</t>
  </si>
  <si>
    <t>Leltáriszám:000301</t>
  </si>
  <si>
    <t>Dell Aio 3463 win 10,</t>
  </si>
  <si>
    <t>Leltáriszám:131113-203</t>
  </si>
  <si>
    <t>Leltáriszám:131113-202</t>
  </si>
  <si>
    <t>Sharp MX-M503N,</t>
  </si>
  <si>
    <t>Leltáriszám:131113-201</t>
  </si>
  <si>
    <t>Szerver,</t>
  </si>
  <si>
    <t>Leltáriszám:13111-200</t>
  </si>
  <si>
    <t>Multifunkcionális nyomtató,</t>
  </si>
  <si>
    <t>Leltáriszám:13111-199</t>
  </si>
  <si>
    <t>Vonalkódleolvasó,</t>
  </si>
  <si>
    <t>Leltáriszám:13111-198</t>
  </si>
  <si>
    <t>Blokknyomtató,</t>
  </si>
  <si>
    <t>Leltáriszám:13111-197</t>
  </si>
  <si>
    <t>Projektor,</t>
  </si>
  <si>
    <t>Leltáriszám:13111-196</t>
  </si>
  <si>
    <t>NoteBook,</t>
  </si>
  <si>
    <t>Leltáriszám:13111-195</t>
  </si>
  <si>
    <t>PC Könyvtári alk. részére,</t>
  </si>
  <si>
    <t>Leltáriszám:13111-194</t>
  </si>
  <si>
    <t>LCD PC Felhasználói,</t>
  </si>
  <si>
    <t>Leltáriszám:13111-193</t>
  </si>
  <si>
    <t>LCD PC felhasználói,</t>
  </si>
  <si>
    <t>Leltáriszám:13111-192</t>
  </si>
  <si>
    <t>Leltáriszám:13111-191</t>
  </si>
  <si>
    <t>Számítógép konfig.+MS Wind.7,</t>
  </si>
  <si>
    <t>Leltáriszám:131111-175</t>
  </si>
  <si>
    <t>Számítógép 2010.,</t>
  </si>
  <si>
    <t>Leltáriszám:13111-180</t>
  </si>
  <si>
    <t>PC P IV konfig no/OS 2010. év,</t>
  </si>
  <si>
    <t>Leltáriszám:13111-179</t>
  </si>
  <si>
    <t>HP Compaq 610 Notebook 2010.év,</t>
  </si>
  <si>
    <t>Leltáriszám:13111-174</t>
  </si>
  <si>
    <t>tELEFONALLOMAS BELEGRAD óVODA,</t>
  </si>
  <si>
    <t>Leltáriszám:131191 - 20</t>
  </si>
  <si>
    <t>LAPTOP Acer TM245WLMI C-M Duo,</t>
  </si>
  <si>
    <t>Leltáriszám:13111 - 149</t>
  </si>
  <si>
    <t>PC Konfiguráció 8.darab,</t>
  </si>
  <si>
    <t>Leltáriszám:13111 - 146</t>
  </si>
  <si>
    <t>Irásvetitö 3M M2660 hord. lapos,</t>
  </si>
  <si>
    <t>Leltáriszám:13111 - 151</t>
  </si>
  <si>
    <t>Számítógép hálózat,</t>
  </si>
  <si>
    <t>Leltáriszám:131191 - 125</t>
  </si>
  <si>
    <t>Számítógép konfiguráció,</t>
  </si>
  <si>
    <t>Leltáriszám:13111 - 161</t>
  </si>
  <si>
    <t>Önkormányzati Tender/Hálózat,</t>
  </si>
  <si>
    <t>Leltáriszám:131191 - 130</t>
  </si>
  <si>
    <t>EPSON Nyomtato FX 1170,</t>
  </si>
  <si>
    <t>Leltáriszám:131191 - 59</t>
  </si>
  <si>
    <t>Telefon vonal,</t>
  </si>
  <si>
    <t>Leltáriszám:131191 - 94</t>
  </si>
  <si>
    <t>Telefonvonal,</t>
  </si>
  <si>
    <t>Leltáriszám:131191 - 27</t>
  </si>
  <si>
    <t>Telefonállomás,</t>
  </si>
  <si>
    <t>Leltáriszám:131191 - 22</t>
  </si>
  <si>
    <t>tELEFONALLOMAS,</t>
  </si>
  <si>
    <t>Leltáriszám:131191 - 21</t>
  </si>
  <si>
    <t>Vetítővászon projektorhoz</t>
  </si>
  <si>
    <t>Projektor</t>
  </si>
  <si>
    <t>Nyomtató</t>
  </si>
  <si>
    <t>Notebook</t>
  </si>
  <si>
    <t>Leltáriszám:2018/32/202/8</t>
  </si>
  <si>
    <t>Leltáriszám:2018/32/202/7</t>
  </si>
  <si>
    <t>Leltáriszám:2018/32/202/6</t>
  </si>
  <si>
    <t>Leltáriszám:2018/32/202/5</t>
  </si>
  <si>
    <t>Leltáriszám:2018/32/202/4</t>
  </si>
  <si>
    <t>Leltáriszám:2018/32/202/3</t>
  </si>
  <si>
    <t>Leltáriszám:2018/32/202/2</t>
  </si>
  <si>
    <t>Leltáriszám:2018/32/202/1</t>
  </si>
  <si>
    <t>Epson M105 nyomtató,</t>
  </si>
  <si>
    <t>Leltáriszám:131114-93</t>
  </si>
  <si>
    <t>Genius Vezetéknélküli egér,</t>
  </si>
  <si>
    <t>Leltáriszám:131114-92</t>
  </si>
  <si>
    <t>Beng GW2470 Monitor,</t>
  </si>
  <si>
    <t>Leltáriszám:131114-91</t>
  </si>
  <si>
    <t>64 GB USB3.0 Pendrive,</t>
  </si>
  <si>
    <t>Leltáriszám:131114-90</t>
  </si>
  <si>
    <t>1 TB USB külső merevlemez,</t>
  </si>
  <si>
    <t>Leltáriszám:131114-89</t>
  </si>
  <si>
    <t>Samsung A3 2017 telefon,</t>
  </si>
  <si>
    <t>Leltáriszám:131114-88</t>
  </si>
  <si>
    <t>Samsung SL-M2170 Multifunkciós nyomtató,</t>
  </si>
  <si>
    <t>Leltáriszám:131114-87</t>
  </si>
  <si>
    <t>REINERSCT cyberJack RFID basis készülék USB 2.0 csatlakozókábel,</t>
  </si>
  <si>
    <t>27\" LG IPS monitor,</t>
  </si>
  <si>
    <t>Leltáriszám:131114-61</t>
  </si>
  <si>
    <t>Leltáriszám:131114-49</t>
  </si>
  <si>
    <t>Leltáriszám:131114-48</t>
  </si>
  <si>
    <t>Epson WorkForce AI-M300DN lézer nyomtató,</t>
  </si>
  <si>
    <t>Leltáriszám:131114-86</t>
  </si>
  <si>
    <t>Leltáriszám:131114-85</t>
  </si>
  <si>
    <t>Leltáriszám:131114-84</t>
  </si>
  <si>
    <t>Leltáriszám:131114-83</t>
  </si>
  <si>
    <t>HP Laserjet P2035 nyomtató,</t>
  </si>
  <si>
    <t>Leltáriszám:131114-45</t>
  </si>
  <si>
    <t>LG18.5" monitor E1942C-BN,</t>
  </si>
  <si>
    <t>Leltáriszám:131114-44</t>
  </si>
  <si>
    <t>Leltáriszám:131114-43</t>
  </si>
  <si>
    <t>Komplett számítógép - Intel Office 1,</t>
  </si>
  <si>
    <t>Leltáriszám:131114-42</t>
  </si>
  <si>
    <t>Leltáriszám:131114-41</t>
  </si>
  <si>
    <t>VÉRNYOMÁSMÉRŐ HIGANYMENTES ASZTALI TIOP</t>
  </si>
  <si>
    <t>Leltáriszám:000348</t>
  </si>
  <si>
    <t>VÁLADÉKSZÍVÓ F40 TIOP</t>
  </si>
  <si>
    <t>Leltáriszám:000347</t>
  </si>
  <si>
    <t>MÉRLEG ANALÓG ORVOS SOEHNLE 61317 CLASSIC TIOP</t>
  </si>
  <si>
    <t>Leltáriszám:000345</t>
  </si>
  <si>
    <t>MAGASSÁGMÉRŐ (RÚD) 5.002.02.001 TIOP</t>
  </si>
  <si>
    <t>Leltáriszám:000344</t>
  </si>
  <si>
    <t>LÉLEGEZTETŐ MASZK GUMI 4-ES MÉRET TIOP</t>
  </si>
  <si>
    <t>Leltáriszám:000343</t>
  </si>
  <si>
    <t>LÉLEGEZTETŐ BALLON 2 KAMRÁS GUMIS TIOP</t>
  </si>
  <si>
    <t>Leltáriszám:000342</t>
  </si>
  <si>
    <t>INHALÁTOR F202 ULTRAHANGOS TIOP</t>
  </si>
  <si>
    <t>Leltáriszám:000341</t>
  </si>
  <si>
    <t>VÉRCUKORMÉRŐ D-CONT TREND TIOP</t>
  </si>
  <si>
    <t>Leltáriszám:000340</t>
  </si>
  <si>
    <t>MANDZSETTA BOSCH/EXTRA 1 CSÖVES TIOP</t>
  </si>
  <si>
    <t>Leltáriszám:000339</t>
  </si>
  <si>
    <t>MANDZSETTA BOSCH/FELNŐTT 1 CSÖVES TIOP</t>
  </si>
  <si>
    <t>Leltáriszám:000338</t>
  </si>
  <si>
    <t>MANDZSETTA RIESTER GYERMEK 1 CSÖVES TIOP</t>
  </si>
  <si>
    <t>Leltáriszám:000337</t>
  </si>
  <si>
    <t>VÉRNYOMÁSMÉRŐ RIESTER PRECISA TIOP</t>
  </si>
  <si>
    <t>Leltáriszám:000325</t>
  </si>
  <si>
    <t>OTSZKÓP KAWE PICCOLIGHT C/01.13100.021 FEKETE TIOP</t>
  </si>
  <si>
    <t>Leltáriszám:000324</t>
  </si>
  <si>
    <t>FONENDOSZKÓP DUÓ KE/06.22100.044 ZÖLD TIOP</t>
  </si>
  <si>
    <t>Leltáriszám:000323</t>
  </si>
  <si>
    <t>FONENDOSZKÓP DUÓ KE/06.22100.014 PIROS TIOP</t>
  </si>
  <si>
    <t>Leltáriszám:000322</t>
  </si>
  <si>
    <t>TAKARÍTÓKOCSIHOZ RÚD+TARTOZÓ TIOP</t>
  </si>
  <si>
    <t>Leltáriszám:000320</t>
  </si>
  <si>
    <t>TAKARÍTÓKOCSIHOZ MOP PAMUT 40 CM TIOP</t>
  </si>
  <si>
    <t>Leltáriszám:000319</t>
  </si>
  <si>
    <t>TAKARÍTÓKOCSI ROLL-MOP M03 TIOP</t>
  </si>
  <si>
    <t>Leltáriszám:000318</t>
  </si>
  <si>
    <t>FÜRDETŐSZÉK HÁTTÁMLÁVAL TIOP</t>
  </si>
  <si>
    <t>Leltáriszám:000317-10</t>
  </si>
  <si>
    <t>Leltáriszám:000317-9</t>
  </si>
  <si>
    <t>Leltáriszám:000317-8</t>
  </si>
  <si>
    <t>Leltáriszám:000317-7</t>
  </si>
  <si>
    <t>Leltáriszám:000317-6</t>
  </si>
  <si>
    <t>Leltáriszám:000317-5</t>
  </si>
  <si>
    <t>Leltáriszám:000317-4</t>
  </si>
  <si>
    <t>Leltáriszám:000317-3</t>
  </si>
  <si>
    <t>Leltáriszám:000317-2</t>
  </si>
  <si>
    <t>Leltáriszám:000317-1</t>
  </si>
  <si>
    <t>FÜRDŐKÁDLIFT TIOP</t>
  </si>
  <si>
    <t>Leltáriszám:000316</t>
  </si>
  <si>
    <t>ÁGYAZÓKOCS+2 DB SZENNYESZSÁK TIOP</t>
  </si>
  <si>
    <t>Leltáriszám:000315</t>
  </si>
  <si>
    <t>ÁGY KÓRTERMI ROZSDAMENTES TIOP</t>
  </si>
  <si>
    <t>Leltáriszám:000314-4</t>
  </si>
  <si>
    <t>Leltáriszám:000314-3</t>
  </si>
  <si>
    <t>Leltáriszám:000314-2</t>
  </si>
  <si>
    <t>Leltáriszám:000314-1</t>
  </si>
  <si>
    <t>ÍRÓASZTAL ORVOSI BK 12/33.01 TIOP</t>
  </si>
  <si>
    <t>Leltáriszám:000313</t>
  </si>
  <si>
    <t>MŰTŐZSÁMOLY 1 LÉPCSŐS KAWE TIOP</t>
  </si>
  <si>
    <t>Leltáriszám:000312</t>
  </si>
  <si>
    <t>SZÉK KÓRTERMI TÁMLÁS FESTETT TIOP</t>
  </si>
  <si>
    <t>Leltáriszám:000311</t>
  </si>
  <si>
    <t>SZÉK ORVOSI GÖRGŐS FEHÉR MŰBŐR TORINÓ EXTRA TIOP</t>
  </si>
  <si>
    <t>Leltáriszám:000310</t>
  </si>
  <si>
    <t>SZEKRÉNY FÉM MŰSZER 1-1 AJTÓS RM-03 TIOP</t>
  </si>
  <si>
    <t>Leltáriszám:000309</t>
  </si>
  <si>
    <t>Leltáriszám:000308</t>
  </si>
  <si>
    <t>ZÖLDSÉGSZELETELŐ GÉP H231807</t>
  </si>
  <si>
    <t>Leltáriszám:000300</t>
  </si>
  <si>
    <t>R-Q4 JELERŐSÍTŐ TIOP</t>
  </si>
  <si>
    <t>Leltáriszám:000299</t>
  </si>
  <si>
    <t>R-SC HÍVÓGOMB VÉSZJELZŐ 433MHZ HÚZÓKAPCSOLÓ TIOP</t>
  </si>
  <si>
    <t>Leltáriszám:000297-15</t>
  </si>
  <si>
    <t>Leltáriszám:000297-14</t>
  </si>
  <si>
    <t>Leltáriszám:000297-13</t>
  </si>
  <si>
    <t>Leltáriszám:000297-12</t>
  </si>
  <si>
    <t>Leltáriszám:000297-11</t>
  </si>
  <si>
    <t>Leltáriszám:000297-10</t>
  </si>
  <si>
    <t>Leltáriszám:000297-9</t>
  </si>
  <si>
    <t>Leltáriszám:000297-8</t>
  </si>
  <si>
    <t>Leltáriszám:000297-7</t>
  </si>
  <si>
    <t>Leltáriszám:000297-6</t>
  </si>
  <si>
    <t>Leltáriszám:000297-5</t>
  </si>
  <si>
    <t>Leltáriszám:000297-4</t>
  </si>
  <si>
    <t>Leltáriszám:000297-3</t>
  </si>
  <si>
    <t>Leltáriszám:000297-2</t>
  </si>
  <si>
    <t>Leltáriszám:000297-1</t>
  </si>
  <si>
    <t>R-SCW NŐVÉRHÍVÓ 433MHZ SPIRÁL VEZETÉKES TIOP</t>
  </si>
  <si>
    <t>Leltáriszám:000296-46</t>
  </si>
  <si>
    <t>Leltáriszám:000296-45</t>
  </si>
  <si>
    <t>Leltáriszám:000296-44</t>
  </si>
  <si>
    <t>Leltáriszám:000296-43</t>
  </si>
  <si>
    <t>Leltáriszám:000296-42</t>
  </si>
  <si>
    <t>Leltáriszám:000296-41</t>
  </si>
  <si>
    <t>Leltáriszám:000296-40</t>
  </si>
  <si>
    <t>Leltáriszám:000296-39</t>
  </si>
  <si>
    <t>Leltáriszám:000296-38</t>
  </si>
  <si>
    <t>Leltáriszám:000296-37</t>
  </si>
  <si>
    <t>Leltáriszám:000296-36</t>
  </si>
  <si>
    <t>Leltáriszám:000296-35</t>
  </si>
  <si>
    <t>Leltáriszám:000296-34</t>
  </si>
  <si>
    <t>Leltáriszám:000296-33</t>
  </si>
  <si>
    <t>Leltáriszám:000296-32</t>
  </si>
  <si>
    <t>Leltáriszám:000296-31</t>
  </si>
  <si>
    <t>Leltáriszám:000296-30</t>
  </si>
  <si>
    <t>Leltáriszám:000296-29</t>
  </si>
  <si>
    <t>Leltáriszám:000296-28</t>
  </si>
  <si>
    <t>Leltáriszám:000296-27</t>
  </si>
  <si>
    <t>Leltáriszám:000296-26</t>
  </si>
  <si>
    <t>Leltáriszám:000296-25</t>
  </si>
  <si>
    <t>Leltáriszám:000296-24</t>
  </si>
  <si>
    <t>Leltáriszám:000296-23</t>
  </si>
  <si>
    <t>Leltáriszám:000296-22</t>
  </si>
  <si>
    <t>Leltáriszám:000296-21</t>
  </si>
  <si>
    <t>Leltáriszám:000296-20</t>
  </si>
  <si>
    <t>Leltáriszám:000296-19</t>
  </si>
  <si>
    <t>Leltáriszám:000296-18</t>
  </si>
  <si>
    <t>Leltáriszám:000296-17</t>
  </si>
  <si>
    <t>Leltáriszám:000296-16</t>
  </si>
  <si>
    <t>Leltáriszám:000296-15</t>
  </si>
  <si>
    <t>Leltáriszám:000296-14</t>
  </si>
  <si>
    <t>Leltáriszám:000296-13</t>
  </si>
  <si>
    <t>Leltáriszám:000296-12</t>
  </si>
  <si>
    <t>Leltáriszám:000296-11</t>
  </si>
  <si>
    <t>Leltáriszám:000296-10</t>
  </si>
  <si>
    <t>Leltáriszám:000296-9</t>
  </si>
  <si>
    <t>Leltáriszám:000296-8</t>
  </si>
  <si>
    <t>Leltáriszám:000296-7</t>
  </si>
  <si>
    <t>Leltáriszám:000296-6</t>
  </si>
  <si>
    <t>Leltáriszám:000296-5</t>
  </si>
  <si>
    <t>Leltáriszám:000296-4</t>
  </si>
  <si>
    <t>Leltáriszám:000296-3</t>
  </si>
  <si>
    <t>Leltáriszám:000296-2</t>
  </si>
  <si>
    <t>Leltáriszám:000296-1</t>
  </si>
  <si>
    <t>R-700 FOLYOSÓ LÁMPA TIOP</t>
  </si>
  <si>
    <t>Leltáriszám:000295-10</t>
  </si>
  <si>
    <t>Leltáriszám:000295-9</t>
  </si>
  <si>
    <t>Leltáriszám:000295-8</t>
  </si>
  <si>
    <t>Leltáriszám:000295-7</t>
  </si>
  <si>
    <t>Leltáriszám:000295-6</t>
  </si>
  <si>
    <t>Leltáriszám:000295-5</t>
  </si>
  <si>
    <t>Leltáriszám:000295-4</t>
  </si>
  <si>
    <t>Leltáriszám:000295-3</t>
  </si>
  <si>
    <t>Leltáriszám:000295-2</t>
  </si>
  <si>
    <t>Leltáriszám:000295-1</t>
  </si>
  <si>
    <t>R-900 KIJELZŐ 433MHZ NAPLÓZÓ MODULLAL TIOP</t>
  </si>
  <si>
    <t>Leltáriszám:000294-2</t>
  </si>
  <si>
    <t>Leltáriszám:000294-1</t>
  </si>
  <si>
    <t>KOMBINÁLT HŰTŐ TIOP</t>
  </si>
  <si>
    <t>Leltáriszám:000293</t>
  </si>
  <si>
    <t>RAKTÁRI ÁLLVÁNY BRE 18-155 TIOP</t>
  </si>
  <si>
    <t>Leltáriszám:000292</t>
  </si>
  <si>
    <t>FALIPOLC FPP16040 TIOP</t>
  </si>
  <si>
    <t>Leltáriszám:000291</t>
  </si>
  <si>
    <t>MUNKAASZTAL AE10060 TIOP</t>
  </si>
  <si>
    <t>Leltáriszám:000290</t>
  </si>
  <si>
    <t>ROZSDAMENES FALI KÉZMOSÓ IPA30N TIOP</t>
  </si>
  <si>
    <t>Leltáriszám:000289</t>
  </si>
  <si>
    <t>FALIPOLC FPP14030 TIOP</t>
  </si>
  <si>
    <t>Leltáriszám:000288</t>
  </si>
  <si>
    <t>2 MEDENCÉS MOSOGATÓ NME2-653 TIOP</t>
  </si>
  <si>
    <t>Leltáriszám:000287</t>
  </si>
  <si>
    <t>GÉPÁLLVÁNY GA06055 TIOP</t>
  </si>
  <si>
    <t>Leltáriszám:000286</t>
  </si>
  <si>
    <t>12 LITERES MANUÁLIS VÍZLÁGYÍTÓ 12 L TIOP</t>
  </si>
  <si>
    <t>Leltáriszám:000285</t>
  </si>
  <si>
    <t>63 LITERES GÖRGŐS HULLADÉKGYŰJTŐ IPA01 TIOP</t>
  </si>
  <si>
    <t>Leltáriszám:000284</t>
  </si>
  <si>
    <t>Leltáriszám:000283</t>
  </si>
  <si>
    <t>ROZSDAENTES FALI KÉZMOSÓ IPA30N  TIOP</t>
  </si>
  <si>
    <t>Leltáriszám:000282</t>
  </si>
  <si>
    <t>GÖRDÍTHETŐS MUNKAASZTAL AA10030 K TIOP</t>
  </si>
  <si>
    <t>Leltáriszám:000281</t>
  </si>
  <si>
    <t>RAKTÁRI ÁLLVÁNY BRE-105 TIOP</t>
  </si>
  <si>
    <t>Leltáriszám:000280</t>
  </si>
  <si>
    <t>RAKTÁRI ÁLLVÁNY BRE-155 TIOP</t>
  </si>
  <si>
    <t>Leltáriszám:000279</t>
  </si>
  <si>
    <t>MUNKAASZTAL AE 20060 TIOP</t>
  </si>
  <si>
    <t>Leltáriszám:000278</t>
  </si>
  <si>
    <t>MUNKAASZTAL AE 15060 TIOP</t>
  </si>
  <si>
    <t>Leltáriszám:000277</t>
  </si>
  <si>
    <t>ELEKTROMOS FŐZŐZSÁMOLY ST-90/100ET TIOP</t>
  </si>
  <si>
    <t>Leltáriszám:000276</t>
  </si>
  <si>
    <t>KOMBINÁLT KÉZMOSÓ-KIÖNTŐ IPA40 TIOP</t>
  </si>
  <si>
    <t>Leltáriszám:000275</t>
  </si>
  <si>
    <t>FALI KÉZMOSÓ IPA67K TIOP</t>
  </si>
  <si>
    <t>Leltáriszám:000274</t>
  </si>
  <si>
    <t>HÚSTŐKE HT 404090 TIOP</t>
  </si>
  <si>
    <t>Leltáriszám:000273</t>
  </si>
  <si>
    <t>HÚSDARÁLÓ 9500 N 22 TIOP</t>
  </si>
  <si>
    <t>Leltáriszám:000272</t>
  </si>
  <si>
    <t>\"SALDETTE\" HŰTŐPULT 842029 TIOP</t>
  </si>
  <si>
    <t>Leltáriszám:000271</t>
  </si>
  <si>
    <t>FALIPOLC FPP10030 TIOP</t>
  </si>
  <si>
    <t>Leltáriszám:000270</t>
  </si>
  <si>
    <t>2 MEDENCÉS MOSOGATÓ NME2-442 TIOP</t>
  </si>
  <si>
    <t>Leltáriszám:000269</t>
  </si>
  <si>
    <t>ROZSDAMENTES FALI KÉZMOSÓ IPA30N TIOP</t>
  </si>
  <si>
    <t>Leltáriszám:000268</t>
  </si>
  <si>
    <t>Leltáriszám:000267</t>
  </si>
  <si>
    <t>2 MEDENCÉS MOSOGATÓ NME2-553 TIOP</t>
  </si>
  <si>
    <t>Leltáriszám:000266</t>
  </si>
  <si>
    <t>Leltáriszám:000265</t>
  </si>
  <si>
    <t>Leltáriszám:000264</t>
  </si>
  <si>
    <t>RAKTÁRI ÁLLVÁNY BRE20-125 TIOP</t>
  </si>
  <si>
    <t>Leltáriszám:000263</t>
  </si>
  <si>
    <t>Leltáriszám:000262</t>
  </si>
  <si>
    <t>\"SALADETTE\" HŰTŐPULT TIOP</t>
  </si>
  <si>
    <t>Leltáriszám:000261</t>
  </si>
  <si>
    <t>FALIPOLC TIOP</t>
  </si>
  <si>
    <t>Leltáriszám:000260</t>
  </si>
  <si>
    <t>2 MEDENCÉS MOSOGATÓ TIOP</t>
  </si>
  <si>
    <t>Leltáriszám:000259</t>
  </si>
  <si>
    <t>ELEKTRONIKUS RAKTÁRI MÉRLEG TIOP</t>
  </si>
  <si>
    <t>Leltáriszám:000258</t>
  </si>
  <si>
    <t>ÖLTÖZŐPAD TIOP</t>
  </si>
  <si>
    <t>Leltáriszám:000257-2</t>
  </si>
  <si>
    <t>Leltáriszám:000257-1</t>
  </si>
  <si>
    <t>ÖLTÖZŐSZEKRÉNY TIOP</t>
  </si>
  <si>
    <t>Leltáriszám:000256</t>
  </si>
  <si>
    <t>RAKTÁRI ÁLLVÁNY TIOP</t>
  </si>
  <si>
    <t>Leltáriszám:000255</t>
  </si>
  <si>
    <t>Leltáriszám:000254</t>
  </si>
  <si>
    <t>370 LITERES HŰTÖSZEKRÉNY TIOP</t>
  </si>
  <si>
    <t>Leltáriszám:000253-2</t>
  </si>
  <si>
    <t>Leltáriszám:000253-1</t>
  </si>
  <si>
    <t>FALI POLCOS SZEKRÉNY TIOP</t>
  </si>
  <si>
    <t>Leltáriszám:000247-10</t>
  </si>
  <si>
    <t>Leltáriszám:000247-9</t>
  </si>
  <si>
    <t>Leltáriszám:000247-8</t>
  </si>
  <si>
    <t>Leltáriszám:000247-7</t>
  </si>
  <si>
    <t>Leltáriszám:000247-6</t>
  </si>
  <si>
    <t>Leltáriszám:000247-5</t>
  </si>
  <si>
    <t>Leltáriszám:000247-4</t>
  </si>
  <si>
    <t>Leltáriszám:000247-3</t>
  </si>
  <si>
    <t>Leltáriszám:000247-2</t>
  </si>
  <si>
    <t>Leltáriszám:000247-1</t>
  </si>
  <si>
    <t>ÉJJELI SZEKRÉNY TIOP</t>
  </si>
  <si>
    <t>Leltáriszám:000246-10</t>
  </si>
  <si>
    <t>Leltáriszám:000246-9</t>
  </si>
  <si>
    <t>Leltáriszám:000246-8</t>
  </si>
  <si>
    <t>Leltáriszám:000246-7</t>
  </si>
  <si>
    <t>Leltáriszám:000246-6</t>
  </si>
  <si>
    <t>Leltáriszám:000246-5</t>
  </si>
  <si>
    <t>Leltáriszám:000246-4</t>
  </si>
  <si>
    <t>Leltáriszám:000246-3</t>
  </si>
  <si>
    <t>Leltáriszám:000246-2</t>
  </si>
  <si>
    <t>Leltáriszám:000246-1</t>
  </si>
  <si>
    <t>RUHÁS SZEKRÉNY TIOP</t>
  </si>
  <si>
    <t>Leltáriszám:000245-10</t>
  </si>
  <si>
    <t>Leltáriszám:000245-9</t>
  </si>
  <si>
    <t>Leltáriszám:000245-8</t>
  </si>
  <si>
    <t>Leltáriszám:000245-7</t>
  </si>
  <si>
    <t>Leltáriszám:000245-6</t>
  </si>
  <si>
    <t>Leltáriszám:000245-5</t>
  </si>
  <si>
    <t>Leltáriszám:000245-4</t>
  </si>
  <si>
    <t>Leltáriszám:000245-3</t>
  </si>
  <si>
    <t>Leltáriszám:000245-2</t>
  </si>
  <si>
    <t>Leltáriszám:000245-1</t>
  </si>
  <si>
    <t>EGYSZEMÉLYES HEVERŐ TIOP</t>
  </si>
  <si>
    <t>Leltáriszám:000244-10</t>
  </si>
  <si>
    <t>Leltáriszám:000244-9</t>
  </si>
  <si>
    <t>Leltáriszám:000244-8</t>
  </si>
  <si>
    <t>Leltáriszám:000244-7</t>
  </si>
  <si>
    <t>Leltáriszám:000244-6</t>
  </si>
  <si>
    <t>Leltáriszám:000244-5</t>
  </si>
  <si>
    <t>Leltáriszám:000244-4</t>
  </si>
  <si>
    <t>Leltáriszám:000244-3</t>
  </si>
  <si>
    <t>Leltáriszám:000244-2</t>
  </si>
  <si>
    <t>Leltáriszám:000244-1</t>
  </si>
  <si>
    <t>FOGLALKOZTATÓ SZÉK (800x330x1815) TIOP</t>
  </si>
  <si>
    <t>Leltáriszám:000243-2</t>
  </si>
  <si>
    <t>Leltáriszám:000243-1</t>
  </si>
  <si>
    <t>FOGLALKOZTATÓ SZÉK (55x82x43) TIOP</t>
  </si>
  <si>
    <t>Leltáriszám:000242-8</t>
  </si>
  <si>
    <t>Leltáriszám:000242-7</t>
  </si>
  <si>
    <t>Leltáriszám:000242-6</t>
  </si>
  <si>
    <t>Leltáriszám:000242-5</t>
  </si>
  <si>
    <t>Leltáriszám:000242-4</t>
  </si>
  <si>
    <t>Leltáriszám:000242-3</t>
  </si>
  <si>
    <t>Leltáriszám:000242-2</t>
  </si>
  <si>
    <t>Leltáriszám:000242-1</t>
  </si>
  <si>
    <t>FOGLALKOZTATÓ ASZTAL (265x75x95) TIOP</t>
  </si>
  <si>
    <t>Leltáriszám:000241-2</t>
  </si>
  <si>
    <t>Leltáriszám:000241-1</t>
  </si>
  <si>
    <t>ÍRÓASZTAL (160x80x70) TIOP</t>
  </si>
  <si>
    <t>Leltáriszám:000240-4</t>
  </si>
  <si>
    <t>Leltáriszám:000240-3</t>
  </si>
  <si>
    <t>Leltáriszám:000240-2</t>
  </si>
  <si>
    <t>Leltáriszám:000240-1</t>
  </si>
  <si>
    <t>IRODAI SZÉK (FORGÓSZÉK) TIOP</t>
  </si>
  <si>
    <t>Leltáriszám:000239-4</t>
  </si>
  <si>
    <t>Leltáriszám:000239-3</t>
  </si>
  <si>
    <t>Leltáriszám:000239-2</t>
  </si>
  <si>
    <t>Leltáriszám:000239-1</t>
  </si>
  <si>
    <t>ÉTKEZŐ GARNITÚRA TIOP</t>
  </si>
  <si>
    <t>Leltáriszám:000238-12</t>
  </si>
  <si>
    <t>Leltáriszám:000238-11</t>
  </si>
  <si>
    <t>Leltáriszám:000238-10</t>
  </si>
  <si>
    <t>Leltáriszám:000238-9</t>
  </si>
  <si>
    <t>Leltáriszám:000238-8</t>
  </si>
  <si>
    <t>Leltáriszám:000238-7</t>
  </si>
  <si>
    <t>Leltáriszám:000238-6</t>
  </si>
  <si>
    <t>Leltáriszám:000238-5</t>
  </si>
  <si>
    <t>Leltáriszám:000238-4</t>
  </si>
  <si>
    <t>Leltáriszám:000238-3</t>
  </si>
  <si>
    <t>Leltáriszám:000238-2</t>
  </si>
  <si>
    <t>Leltáriszám:000238-1</t>
  </si>
  <si>
    <t>Tárgyalóasztal félköríves asztal,</t>
  </si>
  <si>
    <t>Leltáriszám:131192 - 277-8</t>
  </si>
  <si>
    <t>Tárgyalóasztal,</t>
  </si>
  <si>
    <t>Leltáriszám:131192 - 277-7</t>
  </si>
  <si>
    <t>Leltáriszám:131192 - 277-6</t>
  </si>
  <si>
    <t>Leltáriszám:131192 - 277-5</t>
  </si>
  <si>
    <t>Leltáriszám:131192 - 277-4</t>
  </si>
  <si>
    <t>Leltáriszám:131192 - 277-3</t>
  </si>
  <si>
    <t>Leltáriszám:131192 - 277-2</t>
  </si>
  <si>
    <t>Leltáriszám:131192 - 277-1</t>
  </si>
  <si>
    <t>Léda szék,</t>
  </si>
  <si>
    <t>Leltáriszám:131192 - 278-19</t>
  </si>
  <si>
    <t>Leltáriszám:131192 - 278-18</t>
  </si>
  <si>
    <t>Leltáriszám:131192 - 278-17</t>
  </si>
  <si>
    <t>Leltáriszám:131192 - 278-16</t>
  </si>
  <si>
    <t>Leltáriszám:131192 - 278-15</t>
  </si>
  <si>
    <t>Leltáriszám:131192 - 278-14</t>
  </si>
  <si>
    <t>Leltáriszám:131192 - 278-13</t>
  </si>
  <si>
    <t>Leltáriszám:131192 - 278-12</t>
  </si>
  <si>
    <t>Leltáriszám:131192 - 278-11</t>
  </si>
  <si>
    <t>Leltáriszám:131192 - 278-10</t>
  </si>
  <si>
    <t>Leltáriszám:131192 - 278-9</t>
  </si>
  <si>
    <t>Leltáriszám:131192 - 278-8</t>
  </si>
  <si>
    <t>Leltáriszám:131192 - 278-7</t>
  </si>
  <si>
    <t>Leltáriszám:131192 - 278-6</t>
  </si>
  <si>
    <t>Leltáriszám:131192 - 278-5</t>
  </si>
  <si>
    <t>Leltáriszám:131192 - 278-4</t>
  </si>
  <si>
    <t>Leltáriszám:131192 - 278-3</t>
  </si>
  <si>
    <t>Leltáriszám:131192 - 278-2</t>
  </si>
  <si>
    <t>Leltáriszám:131192 - 278-1</t>
  </si>
  <si>
    <t>Forgószékek karfával,</t>
  </si>
  <si>
    <t>Leltáriszám:131192 - 309-9</t>
  </si>
  <si>
    <t>Leltáriszám:131192 - 309-4</t>
  </si>
  <si>
    <t>Leltáriszám:131192 - 309-3</t>
  </si>
  <si>
    <t>Leltáriszám:131192 - 309-2</t>
  </si>
  <si>
    <t>Leltáriszám:131192 - 309-1</t>
  </si>
  <si>
    <t>Komód /phare/,</t>
  </si>
  <si>
    <t>Leltáriszám:131192 - 254-14</t>
  </si>
  <si>
    <t>Leltáriszám:131192 - 254-13</t>
  </si>
  <si>
    <t>Leltáriszám:131192 - 254-12</t>
  </si>
  <si>
    <t>Leltáriszám:131192 - 254-11</t>
  </si>
  <si>
    <t>Leltáriszám:131192 - 254-10</t>
  </si>
  <si>
    <t>Leltáriszám:131192 - 254-09</t>
  </si>
  <si>
    <t>Leltáriszám:131192 - 254-08</t>
  </si>
  <si>
    <t>Leltáriszám:131192 - 254-07</t>
  </si>
  <si>
    <t>Leltáriszám:131192 - 254-06</t>
  </si>
  <si>
    <t>Leltáriszám:131192 - 254-05</t>
  </si>
  <si>
    <t>Leltáriszám:131192 - 254-04</t>
  </si>
  <si>
    <t>Leltáriszám:131192 - 254-03</t>
  </si>
  <si>
    <t>Leltáriszám:131192 - 254-02</t>
  </si>
  <si>
    <t>Leltáriszám:131192 - 254-01</t>
  </si>
  <si>
    <t>NIKON D3100+18+105 VR KIT DIG. Fényképező +vaku,</t>
  </si>
  <si>
    <t>Leltáriszám:131123-346</t>
  </si>
  <si>
    <t>Bölcsődei felszerelések, berendezések,</t>
  </si>
  <si>
    <t>Leltáriszám:131123-339</t>
  </si>
  <si>
    <t>Bútorszéf Dec digitális,</t>
  </si>
  <si>
    <t>Leltáriszám:131123-336</t>
  </si>
  <si>
    <t>Napkollektoros rendszer KEOP-4-2.0/A/11-2011-0692,</t>
  </si>
  <si>
    <t>Leltáriszám:131123-360</t>
  </si>
  <si>
    <t>AP/90 Kazánegység,</t>
  </si>
  <si>
    <t>Leltáriszám:131123-359</t>
  </si>
  <si>
    <t>Fa aprítékoló,</t>
  </si>
  <si>
    <t>Leltáriszám:131123-358</t>
  </si>
  <si>
    <t>Villamos üzemi sütő,</t>
  </si>
  <si>
    <t>Leltáriszám:131123-347</t>
  </si>
  <si>
    <t>Konténerek (sportszertár),</t>
  </si>
  <si>
    <t>Leltáriszám:131123-340</t>
  </si>
  <si>
    <t>Kartotékszekrény,</t>
  </si>
  <si>
    <t>Leltáriszám:13112 - 285</t>
  </si>
  <si>
    <t>Kézi defibrillátor Access,</t>
  </si>
  <si>
    <t>Leltáriszám:13112 - 284</t>
  </si>
  <si>
    <t>Arnyékoló kabin,</t>
  </si>
  <si>
    <t>Leltáriszám:131192 - 363</t>
  </si>
  <si>
    <t>Szekrénysor/beépített/,</t>
  </si>
  <si>
    <t>Leltáriszám:131192 - 307</t>
  </si>
  <si>
    <t>Leltáriszám:131192 - 277</t>
  </si>
  <si>
    <t>Babydob 2.db,</t>
  </si>
  <si>
    <t>Leltáriszám:131192 - 259</t>
  </si>
  <si>
    <t>Leltáriszám:13112 - 324</t>
  </si>
  <si>
    <t>Rack szekrény,</t>
  </si>
  <si>
    <t>Leltáriszám:131123-334</t>
  </si>
  <si>
    <t>Íróasztal,</t>
  </si>
  <si>
    <t>Leltáriszám:131123-349</t>
  </si>
  <si>
    <t>Mini szürőaudiométer SA-6,</t>
  </si>
  <si>
    <t>Leltáriszám:13112 - 307</t>
  </si>
  <si>
    <t>Babydob készülék,</t>
  </si>
  <si>
    <t>Leltáriszám:131192 - 285</t>
  </si>
  <si>
    <t>óvodai bútor garnitúra,</t>
  </si>
  <si>
    <t>Leltáriszám:131192 - 281</t>
  </si>
  <si>
    <t>Leltáriszám:131192 - 278</t>
  </si>
  <si>
    <t>Látásélességvizsgáló tábla,</t>
  </si>
  <si>
    <t>Leltáriszám:131192 - 349</t>
  </si>
  <si>
    <t>Vezetöi fotel,</t>
  </si>
  <si>
    <t>Leltáriszám:131192 - 338</t>
  </si>
  <si>
    <t>Torinó asztal,</t>
  </si>
  <si>
    <t>Leltáriszám:131192 - 335</t>
  </si>
  <si>
    <t>Szekrény,</t>
  </si>
  <si>
    <t>Leltáriszám:131192 - 326</t>
  </si>
  <si>
    <t>Elöszobafal+cipöszekrény,</t>
  </si>
  <si>
    <t>Leltáriszám:131192 - 323</t>
  </si>
  <si>
    <t>Forgószék,</t>
  </si>
  <si>
    <t>Leltáriszám:131192 - 317</t>
  </si>
  <si>
    <t>Irodaszekrény (2.db.),</t>
  </si>
  <si>
    <t>Leltáriszám:13112 - 323</t>
  </si>
  <si>
    <t>Iróasztal(2.db.),</t>
  </si>
  <si>
    <t>Leltáriszám:13112 - 322</t>
  </si>
  <si>
    <t>Müszerszekrény,</t>
  </si>
  <si>
    <t>Leltáriszám:13112 - 286</t>
  </si>
  <si>
    <t>IRODABÚTOR,</t>
  </si>
  <si>
    <t>Leltáriszám:13112 - 332</t>
  </si>
  <si>
    <t>Autómatikus szintezö,</t>
  </si>
  <si>
    <t>Leltáriszám:13112 - 329</t>
  </si>
  <si>
    <t>Adóberendezés/Jelzör 25 db,</t>
  </si>
  <si>
    <t>Leltáriszám:13112 - 309</t>
  </si>
  <si>
    <t>Hőlégsterilizátor KLM-100,</t>
  </si>
  <si>
    <t>Leltáriszám:13112 - 260</t>
  </si>
  <si>
    <t>Vagyonvédelmi rendszer,</t>
  </si>
  <si>
    <t>Leltáriszám:131192 - 395</t>
  </si>
  <si>
    <t>Zanussi hütö,</t>
  </si>
  <si>
    <t>Leltáriszám:131192 - 394</t>
  </si>
  <si>
    <t>Nögyágyaszati vizsgáló asztal,</t>
  </si>
  <si>
    <t>Leltáriszám:131192 - 393</t>
  </si>
  <si>
    <t>Leltáriszám:131192 - 392</t>
  </si>
  <si>
    <t>Leltáriszám:131192 - 391</t>
  </si>
  <si>
    <t>Mikrohullámú sütö,</t>
  </si>
  <si>
    <t>Leltáriszám:131192 - 390</t>
  </si>
  <si>
    <t>Gázkazán,</t>
  </si>
  <si>
    <t>Leltáriszám:131192 - 241</t>
  </si>
  <si>
    <t>TV-Video Szekrény Zala Rusztik,</t>
  </si>
  <si>
    <t>Leltáriszám:131192 - 385</t>
  </si>
  <si>
    <t>Minimat óvodai szeml.eszk.,</t>
  </si>
  <si>
    <t>Leltáriszám:131192 - 217</t>
  </si>
  <si>
    <t>Minimat óvodai szemléltetö eszköz,</t>
  </si>
  <si>
    <t>Leltáriszám:131192 - 212</t>
  </si>
  <si>
    <t>Szekrényes Generátor,</t>
  </si>
  <si>
    <t>Leltáriszám:131192 - 207</t>
  </si>
  <si>
    <t>Gázkazán Éti 60-as,</t>
  </si>
  <si>
    <t>Leltáriszám:131192 - 195</t>
  </si>
  <si>
    <t>Orion Videómagnó,</t>
  </si>
  <si>
    <t>Leltáriszám:131192 - 381</t>
  </si>
  <si>
    <t>Hütöszekrény FR-61 60L  Daewoo,</t>
  </si>
  <si>
    <t>Leltáriszám:131192 - 375</t>
  </si>
  <si>
    <t>Iróasztal,</t>
  </si>
  <si>
    <t>Leltáriszám:131192 - 359</t>
  </si>
  <si>
    <t>MU-Leica Disto A2 mérőmüszer,</t>
  </si>
  <si>
    <t>Leltáriszám:13112 - 328</t>
  </si>
  <si>
    <t>öltözöszekr.,görg.alátét,munkaaszt. 5.db,</t>
  </si>
  <si>
    <t>Leltáriszám:13112 - 268</t>
  </si>
  <si>
    <t>Leltáriszám:13112 - 267</t>
  </si>
  <si>
    <t>Növér íróasztal 2.db,</t>
  </si>
  <si>
    <t>Leltáriszám:13112 - 266</t>
  </si>
  <si>
    <t>ZANUSSI Hütöszekrény,</t>
  </si>
  <si>
    <t>Leltáriszám:13112 - 261</t>
  </si>
  <si>
    <t>Daewoo    Videólejátszó,</t>
  </si>
  <si>
    <t>Leltáriszám:131192 - 23</t>
  </si>
  <si>
    <t>Xenon tápegység,</t>
  </si>
  <si>
    <t>Leltáriszám:131192 - 224</t>
  </si>
  <si>
    <t>Leltáriszám:131192 - 223</t>
  </si>
  <si>
    <t>Minimat ovodai szemléltetö eszköz,</t>
  </si>
  <si>
    <t>Leltáriszám:131192 - 220</t>
  </si>
  <si>
    <t>Minimat ovodai szemléltetö eszk.,</t>
  </si>
  <si>
    <t>Leltáriszám:131192 - 216</t>
  </si>
  <si>
    <t>Sörétes löfegyver,</t>
  </si>
  <si>
    <t>Leltáriszám:13112 - 280</t>
  </si>
  <si>
    <t>Leltáriszám:13112 - 279</t>
  </si>
  <si>
    <t>Mérömüszer MU-Leica Disto,</t>
  </si>
  <si>
    <t>Leltáriszám:13112 - 326</t>
  </si>
  <si>
    <t>ZANUSSI ZFT.155 Hütö,</t>
  </si>
  <si>
    <t>Leltáriszám:131192 - 367</t>
  </si>
  <si>
    <t>R.magnó+CD /SONY/,</t>
  </si>
  <si>
    <t>Leltáriszám:131192 - 362</t>
  </si>
  <si>
    <t>Panni fektetötároló,</t>
  </si>
  <si>
    <t>Leltáriszám:131192 - 353</t>
  </si>
  <si>
    <t>Szines TV.CTV-1221M tip.,</t>
  </si>
  <si>
    <t>Leltáriszám:131192 - 15</t>
  </si>
  <si>
    <t>Látásvizsgáló tábla,</t>
  </si>
  <si>
    <t>Leltáriszám:131192 - 288</t>
  </si>
  <si>
    <t>Minibent tip.iratkötögép,</t>
  </si>
  <si>
    <t>Leltáriszám:131192 - 94</t>
  </si>
  <si>
    <t>Vérnyomásmérö /Omron/4.db,</t>
  </si>
  <si>
    <t>Leltáriszám:131192 - 327</t>
  </si>
  <si>
    <t>Irodai berendezés,</t>
  </si>
  <si>
    <t>Leltáriszám:131192 - 282</t>
  </si>
  <si>
    <t>Vizsgálóasztal,</t>
  </si>
  <si>
    <t>Leltáriszám:131192 - 280</t>
  </si>
  <si>
    <t>Pólyázó,</t>
  </si>
  <si>
    <t>Leltáriszám:131192 - 279</t>
  </si>
  <si>
    <t>Irodabutor garnitura,</t>
  </si>
  <si>
    <t>Leltáriszám:131192 - 276</t>
  </si>
  <si>
    <t>Video Magno,</t>
  </si>
  <si>
    <t>Leltáriszám:131192 - 270</t>
  </si>
  <si>
    <t>Irodabútor garnitúra,</t>
  </si>
  <si>
    <t>Leltáriszám:131192 - 269</t>
  </si>
  <si>
    <t>Heverö /phare/20 db,</t>
  </si>
  <si>
    <t>Leltáriszám:131192 - 258</t>
  </si>
  <si>
    <t>Leltáriszám:131192 - 254</t>
  </si>
  <si>
    <t>Sony MHC D3 Compact Disk Deck Receiver,</t>
  </si>
  <si>
    <t>Leltáriszám:131192 - 360</t>
  </si>
  <si>
    <t>Leltáriszám:131192 - 319</t>
  </si>
  <si>
    <t>Polcos szekrény,</t>
  </si>
  <si>
    <t>Leltáriszám:131192 - 318</t>
  </si>
  <si>
    <t>Könyvállvány,</t>
  </si>
  <si>
    <t>Leltáriszám:131192 - 315</t>
  </si>
  <si>
    <t>Éva Polc,</t>
  </si>
  <si>
    <t>Leltáriszám:131192 - 313</t>
  </si>
  <si>
    <t>Leltáriszám:131192 - 309</t>
  </si>
  <si>
    <t>Leltáriszám:131192 - 308</t>
  </si>
  <si>
    <t>Gáztüzhely,</t>
  </si>
  <si>
    <t>Leltáriszám:131192 - 302</t>
  </si>
  <si>
    <t>Babydob,</t>
  </si>
  <si>
    <t>Leltáriszám:131192 - 39</t>
  </si>
  <si>
    <t>Iróasztal /sarokkombinált/,</t>
  </si>
  <si>
    <t>Leltáriszám:131192 - 358</t>
  </si>
  <si>
    <t>Ételfelvonó,</t>
  </si>
  <si>
    <t>Leltáriszám:13112 - 276</t>
  </si>
  <si>
    <t>Csecsemömérleg SOEHNLE,</t>
  </si>
  <si>
    <t>Leltáriszám:131192 - 351</t>
  </si>
  <si>
    <t>Leltáriszám:131192 - 348</t>
  </si>
  <si>
    <t>Kötszeres szekrény,</t>
  </si>
  <si>
    <t>Leltáriszám:131192 - 346</t>
  </si>
  <si>
    <t>Fogas,</t>
  </si>
  <si>
    <t>Leltáriszám:131192 - 337</t>
  </si>
  <si>
    <t>Ülögarnitúra 370/035,</t>
  </si>
  <si>
    <t>Leltáriszám:131192 - 334</t>
  </si>
  <si>
    <t>Polcrendszer OP-ART F-12,</t>
  </si>
  <si>
    <t>Leltáriszám:131192 - 333</t>
  </si>
  <si>
    <t>Leltáriszám:131192 - 331</t>
  </si>
  <si>
    <t>Lámpa, vizsgálólámpa Led</t>
  </si>
  <si>
    <t>Lámpa germicid 30WO/Mobil</t>
  </si>
  <si>
    <t>Gumilabda mellkasi szívóhoz</t>
  </si>
  <si>
    <t>Leltáriszám:2020/32/242/44</t>
  </si>
  <si>
    <t>Leltáriszám:2020/32/242/43</t>
  </si>
  <si>
    <t>Leltáriszám:2020/32/242/42</t>
  </si>
  <si>
    <t>Leltáriszám:2020/32/242/41</t>
  </si>
  <si>
    <t>Leltáriszám:2020/32/242/40</t>
  </si>
  <si>
    <t>Leltáriszám:2020/32/242/39</t>
  </si>
  <si>
    <t>Leltáriszám:2020/32/242/38</t>
  </si>
  <si>
    <t>Leltáriszám:2020/32/242/37</t>
  </si>
  <si>
    <t>Leltáriszám:2020/32/242/36</t>
  </si>
  <si>
    <t>Leltáriszám:2020/32/242/35</t>
  </si>
  <si>
    <t>Leltáriszám:2020/32/242/34</t>
  </si>
  <si>
    <t>Leltáriszám:2020/32/242/33</t>
  </si>
  <si>
    <t>Leltáriszám:2020/32/242/32</t>
  </si>
  <si>
    <t>Leltáriszám:2020/32/242/31</t>
  </si>
  <si>
    <t>Leltáriszám:2020/32/242/30</t>
  </si>
  <si>
    <t>Leltáriszám:2020/32/242/29</t>
  </si>
  <si>
    <t>Leltáriszám:2020/32/242/28</t>
  </si>
  <si>
    <t>Leltáriszám:2020/32/242/27</t>
  </si>
  <si>
    <t>Elektróda mellkasi szívó 24 mm</t>
  </si>
  <si>
    <t>Leltáriszám:2020/32/242/26</t>
  </si>
  <si>
    <t>Leltáriszám:2020/32/242/25</t>
  </si>
  <si>
    <t>Leltáriszám:2020/32/242/24</t>
  </si>
  <si>
    <t>Leltáriszám:2020/32/242/23</t>
  </si>
  <si>
    <t>Leltáriszám:2020/32/242/22</t>
  </si>
  <si>
    <t>Leltáriszám:2020/32/242/21</t>
  </si>
  <si>
    <t>Leltáriszám:2020/32/242/20</t>
  </si>
  <si>
    <t>Leltáriszám:2020/32/242/19</t>
  </si>
  <si>
    <t>Leltáriszám:2020/32/242/18</t>
  </si>
  <si>
    <t>Leltáriszám:2020/32/242/17</t>
  </si>
  <si>
    <t>Leltáriszám:2020/32/242/16</t>
  </si>
  <si>
    <t>Leltáriszám:2020/32/242/15</t>
  </si>
  <si>
    <t>Leltáriszám:2020/32/242/14</t>
  </si>
  <si>
    <t>Leltáriszám:2020/32/242/13</t>
  </si>
  <si>
    <t>Leltáriszám:2020/32/242/12</t>
  </si>
  <si>
    <t>Leltáriszám:2020/32/242/11</t>
  </si>
  <si>
    <t>Leltáriszám:2020/32/242/10</t>
  </si>
  <si>
    <t>Elektróda csipesz végtagi 4db felnőtt</t>
  </si>
  <si>
    <t>Kábel PC Innobase Windowhoz USB-s</t>
  </si>
  <si>
    <t>Páciens kábel univerzális/Cardy,Cardiax, 60G,80GL,112/SH-700CD/B,AR</t>
  </si>
  <si>
    <t>Vésőkalapács</t>
  </si>
  <si>
    <t>Fúrógép</t>
  </si>
  <si>
    <t>Leltáriszám:2020/32/2303/2</t>
  </si>
  <si>
    <t>Sarokcsiszoló</t>
  </si>
  <si>
    <t>Leltáriszám:2020/32/2303/1</t>
  </si>
  <si>
    <t>Lázmérő</t>
  </si>
  <si>
    <t>Leltáriszám:2020/32/241/131</t>
  </si>
  <si>
    <t>Ózongenerátor</t>
  </si>
  <si>
    <t>Leltáriszám:2020/32/232/6</t>
  </si>
  <si>
    <t>Leltáriszám:2020/32/232/7</t>
  </si>
  <si>
    <t>Lapát 5 db</t>
  </si>
  <si>
    <t>Leltáriszám:2020/32/241/23</t>
  </si>
  <si>
    <t>Leltáriszám:2020/32/241/24</t>
  </si>
  <si>
    <t>Fenyő fűrészáru 2 m3</t>
  </si>
  <si>
    <t>Leltáriszám:2020/32/241/25</t>
  </si>
  <si>
    <t>Leltáriszám:2020/32/241/26</t>
  </si>
  <si>
    <t>Leltáriszám:2020/32/241/27</t>
  </si>
  <si>
    <t>Leltáriszám:2020/32/241/28</t>
  </si>
  <si>
    <t>Leltáriszám:2020/32/241/29</t>
  </si>
  <si>
    <t>Kerti talicska 5 db</t>
  </si>
  <si>
    <t>Leltáriszám:2020/32/241/30</t>
  </si>
  <si>
    <t>Leltáriszám:2020/32/241/31</t>
  </si>
  <si>
    <t>Fűnyíró és fűkasza tartozék(damil)3mm 5 db</t>
  </si>
  <si>
    <t>Leltáriszám:2020/32/241/32</t>
  </si>
  <si>
    <t>Leltáriszám:2020/32/241/33</t>
  </si>
  <si>
    <t>Leltáriszám:2020/32/241/34</t>
  </si>
  <si>
    <t>Leltáriszám:2020/32/241/35</t>
  </si>
  <si>
    <t>Fűnyíró és fűkasza tartozéka(kés+tárcsa) 2 db</t>
  </si>
  <si>
    <t>Leltáriszám:2020/32/241/36</t>
  </si>
  <si>
    <t>Leltáriszám:2020/32/241/37</t>
  </si>
  <si>
    <t>Leltáriszám:2020/32/241/38</t>
  </si>
  <si>
    <t>Leltáriszám:2020/32/241/39</t>
  </si>
  <si>
    <t>Leltáriszám:2020/32/241/40</t>
  </si>
  <si>
    <t>Felmosófej 2 db</t>
  </si>
  <si>
    <t>Leltáriszám:2020/32/241/41</t>
  </si>
  <si>
    <t>Leltáriszám:2020/32/241/42</t>
  </si>
  <si>
    <t>Leltáriszám:2020/32/241/43</t>
  </si>
  <si>
    <t>Leltáriszám:2020/32/241/44</t>
  </si>
  <si>
    <t>Leltáriszám:2020/32/241/45</t>
  </si>
  <si>
    <t>Műanyag vödör 2 db</t>
  </si>
  <si>
    <t>Leltáriszám:2020/32/241/46</t>
  </si>
  <si>
    <t>Leltáriszám:2020/32/241/47</t>
  </si>
  <si>
    <t>Leltáriszám:2020/32/241/48</t>
  </si>
  <si>
    <t>Leltáriszám:2020/32/241/49</t>
  </si>
  <si>
    <t>Leltáriszám:2020/32/241/50</t>
  </si>
  <si>
    <t>Zártszelvény oszlop 2 db</t>
  </si>
  <si>
    <t>Leltáriszám:2020/32/241/51</t>
  </si>
  <si>
    <t>Leltáriszám:2020/32/241/52</t>
  </si>
  <si>
    <t>Leltáriszám:2020/32/241/53</t>
  </si>
  <si>
    <t>Leltáriszám:2020/32/241/54</t>
  </si>
  <si>
    <t>Leltáriszám:2020/32/241/55</t>
  </si>
  <si>
    <t>Kőműves kalapács</t>
  </si>
  <si>
    <t>Leltáriszám:2020/32/241/56</t>
  </si>
  <si>
    <t>Leltáriszám:2020/32/241/57</t>
  </si>
  <si>
    <t>Leltáriszám:2020/32/241/58</t>
  </si>
  <si>
    <t>Leltáriszám:2020/32/241/59</t>
  </si>
  <si>
    <t>Leltáriszám:2020/32/241/60</t>
  </si>
  <si>
    <t>Spakli</t>
  </si>
  <si>
    <t>Leltáriszám:2020/32/241/61</t>
  </si>
  <si>
    <t>Leltáriszám:2020/32/241/62</t>
  </si>
  <si>
    <t>Leltáriszám:2020/32/241/63</t>
  </si>
  <si>
    <t>Leltáriszám:2020/32/241/64</t>
  </si>
  <si>
    <t>Leltáriszám:2020/32/241/65</t>
  </si>
  <si>
    <t>Laposecset 5 db</t>
  </si>
  <si>
    <t>Leltáriszám:2020/32/241/66</t>
  </si>
  <si>
    <t>Leltáriszám:2020/32/241/67</t>
  </si>
  <si>
    <t>Leltáriszám:2020/32/241/68</t>
  </si>
  <si>
    <t>Leltáriszám:2020/32/241/69</t>
  </si>
  <si>
    <t>Korongecset</t>
  </si>
  <si>
    <t>Leltáriszám:2020/32/241/70</t>
  </si>
  <si>
    <t>Leltáriszám:2020/32/241/71</t>
  </si>
  <si>
    <t>Leltáriszám:2020/32/241/72</t>
  </si>
  <si>
    <t>Leltáriszám:2020/32/241/73</t>
  </si>
  <si>
    <t>Leltáriszám:2020/32/241/74</t>
  </si>
  <si>
    <t>Vízmérték</t>
  </si>
  <si>
    <t>Leltáriszám:2020/32/241/75</t>
  </si>
  <si>
    <t>Leltáriszám:2020/32/241/76</t>
  </si>
  <si>
    <t>Leltáriszám:2020/32/241/77</t>
  </si>
  <si>
    <t>Leltáriszám:2020/32/241/78</t>
  </si>
  <si>
    <t>Leltáriszám:2020/32/241/79</t>
  </si>
  <si>
    <t>Hosszabbító, elosztó 2 db</t>
  </si>
  <si>
    <t>Leltáriszám:2020/32/232/1</t>
  </si>
  <si>
    <t>Leltáriszám:2020/32/232/2</t>
  </si>
  <si>
    <t>Leltáriszám:2020/32/232/3</t>
  </si>
  <si>
    <t>Leltáriszám:2020/32/232/4</t>
  </si>
  <si>
    <t>Balta 2 db</t>
  </si>
  <si>
    <t>Leltáriszám:2020/32/241/80</t>
  </si>
  <si>
    <t>Leltáriszám:2020/32/241/81</t>
  </si>
  <si>
    <t>Leltáriszám:2020/32/241/82</t>
  </si>
  <si>
    <t>Leltáriszám:2020/32/241/83</t>
  </si>
  <si>
    <t>Leltáriszám:2020/32/241/84</t>
  </si>
  <si>
    <t>Leltáriszám:2020/32/232/5</t>
  </si>
  <si>
    <t>Mázolóbak 2 db</t>
  </si>
  <si>
    <t>Leltáriszám:2020/32/241/85</t>
  </si>
  <si>
    <t>Leltáriszám:2020/32/241/86</t>
  </si>
  <si>
    <t>Leltáriszám:2020/32/241/87</t>
  </si>
  <si>
    <t>Leltáriszám:2020/32/241/88</t>
  </si>
  <si>
    <t>Leltáriszám:2020/32/241/89</t>
  </si>
  <si>
    <t>Kartecsni 2 db</t>
  </si>
  <si>
    <t>Leltáriszám:2020/32/241/90</t>
  </si>
  <si>
    <t>Leltáriszám:2020/32/241/91</t>
  </si>
  <si>
    <t>Leltáriszám:2020/32/241/92</t>
  </si>
  <si>
    <t>Leltáriszám:2020/32/241/93</t>
  </si>
  <si>
    <t>Leltáriszám:2020/32/241/94</t>
  </si>
  <si>
    <t>Csákány nyéllel</t>
  </si>
  <si>
    <t>Leltáriszám:2020/32/241/95</t>
  </si>
  <si>
    <t>Leltáriszám:2020/32/241/96</t>
  </si>
  <si>
    <t>Leltáriszám:2020/32/241/97</t>
  </si>
  <si>
    <t>Leltáriszám:2020/32/241/98</t>
  </si>
  <si>
    <t>Leltáriszám:2020/32/241/99</t>
  </si>
  <si>
    <t>Saraboló</t>
  </si>
  <si>
    <t>Leltáriszám:2020/32/241/100</t>
  </si>
  <si>
    <t>Leltáriszám:2020/32/241/101</t>
  </si>
  <si>
    <t>Leltáriszám:2020/32/241/102</t>
  </si>
  <si>
    <t>Leltáriszám:2020/32/241/103</t>
  </si>
  <si>
    <t>Leltáriszám:2020/32/241/104</t>
  </si>
  <si>
    <t>Locsolótömlő</t>
  </si>
  <si>
    <t>Leltáriszám:2020/32/241/105</t>
  </si>
  <si>
    <t>Leltáriszám:2020/32/241/106</t>
  </si>
  <si>
    <t>Leltáriszám:2020/32/241/107</t>
  </si>
  <si>
    <t>Leltáriszám:2020/32/241/108</t>
  </si>
  <si>
    <t>Leltáriszám:2020/32/241/109</t>
  </si>
  <si>
    <t>OSB tábla 5 db</t>
  </si>
  <si>
    <t>Leltáriszám:2020/32/241/110</t>
  </si>
  <si>
    <t>Leltáriszám:2020/32/241/111</t>
  </si>
  <si>
    <t>Leltáriszám:2020/32/241/112</t>
  </si>
  <si>
    <t>Leltáriszám:2020/32/241/113</t>
  </si>
  <si>
    <t>Locsoló kanna, öntöző kanna 5 db</t>
  </si>
  <si>
    <t>Leltáriszám:2020/32/241/114</t>
  </si>
  <si>
    <t>Leltáriszám:2020/32/241/115</t>
  </si>
  <si>
    <t>Seprű(cirok, vessző, lomb,stb.) és tartozéka 5 db</t>
  </si>
  <si>
    <t>Leltáriszám:2020/32/241/116</t>
  </si>
  <si>
    <t>Leltáriszám:2020/32/241/117</t>
  </si>
  <si>
    <t>Leltáriszám:2020/32/241/118</t>
  </si>
  <si>
    <t>Leltáriszám:2020/32/241/119</t>
  </si>
  <si>
    <t>Leltáriszám:2020/32/241/120</t>
  </si>
  <si>
    <t>Leltáriszám:2020/32/241/121</t>
  </si>
  <si>
    <t>Fa partvis 5 db</t>
  </si>
  <si>
    <t>Leltáriszám:2020/32/241/122</t>
  </si>
  <si>
    <t>Leltáriszám:2020/32/241/123</t>
  </si>
  <si>
    <t>Metszőolló 2 db</t>
  </si>
  <si>
    <t>Leltáriszám:2020/32/241/124</t>
  </si>
  <si>
    <t>Leltáriszám:2020/32/241/125</t>
  </si>
  <si>
    <t>Leltáriszám:2020/32/241/126</t>
  </si>
  <si>
    <t>Leltáriszám:2020/32/241/127</t>
  </si>
  <si>
    <t>Leltáriszám:2020/32/241/128</t>
  </si>
  <si>
    <t>Ültető lapát 5 db</t>
  </si>
  <si>
    <t>Leltáriszám:2020/32/241/129</t>
  </si>
  <si>
    <t>Gereblye nyéllel 5 db</t>
  </si>
  <si>
    <t>Leltáriszám:2020/32/241/130</t>
  </si>
  <si>
    <t>Fűkasza</t>
  </si>
  <si>
    <t>Leltáriszám:2020/32/230/1</t>
  </si>
  <si>
    <t>Leltáriszám:2020/32/230/2</t>
  </si>
  <si>
    <t>Leltáriszám:2020/32/230/3</t>
  </si>
  <si>
    <t>Leltáriszám:2020/32/230/4</t>
  </si>
  <si>
    <t>Fűnyíró</t>
  </si>
  <si>
    <t>Leltáriszám:2020/32/230/5</t>
  </si>
  <si>
    <t>Leltáriszám:2020/32/230/6</t>
  </si>
  <si>
    <t>Leltáriszám:2020/32/230/7</t>
  </si>
  <si>
    <t>Leltáriszám:2020/32/230/8</t>
  </si>
  <si>
    <t>swith 16 port</t>
  </si>
  <si>
    <t>SD kártya 32Gb UHS1</t>
  </si>
  <si>
    <t>Leltáriszám:2020/32/241/21</t>
  </si>
  <si>
    <t>Leltáriszám:2020/32/241/22</t>
  </si>
  <si>
    <t>Vadkamera Bentech TC05</t>
  </si>
  <si>
    <t>XIBU senseDISINFECT white kézfertőtlenítő</t>
  </si>
  <si>
    <t>Hasivonó kpl. tartozékokkal (traktorhoz)</t>
  </si>
  <si>
    <t>ATMP hótolólap gumi 2500 mm</t>
  </si>
  <si>
    <t>Kombinált fogó 200 mm N200</t>
  </si>
  <si>
    <t>Orlen Graphite Grease LT-2EP 0,8 kg</t>
  </si>
  <si>
    <t>Karos zsírzó 500 ml</t>
  </si>
  <si>
    <t>Vízpumpafogó 300 mm</t>
  </si>
  <si>
    <t>Csőfogó állítható 0,5\" 250 mm N25</t>
  </si>
  <si>
    <t>Szerszámosláda fém 45/5</t>
  </si>
  <si>
    <t>Ládabontó 600x16,5 mm</t>
  </si>
  <si>
    <t>Csavarhúzó klt 7 db T2 Abr</t>
  </si>
  <si>
    <t>Kalapács 1 kg Muta</t>
  </si>
  <si>
    <t>Kalapács 2 kg Muta</t>
  </si>
  <si>
    <t>Leltáriszám:2020/32/241/3</t>
  </si>
  <si>
    <t>Csillag-villáskulcs klt 20 db Gripwel</t>
  </si>
  <si>
    <t>Leltáriszám:2020/32/241/2</t>
  </si>
  <si>
    <t>Csillag-villáskulcs klt 25 db 6-32mm</t>
  </si>
  <si>
    <t>Öltöző fal 200-as</t>
  </si>
  <si>
    <t>Öltöző fal 180-as</t>
  </si>
  <si>
    <t>Öltöző fal 199-es</t>
  </si>
  <si>
    <t>Öltöző fal 166-os</t>
  </si>
  <si>
    <t>Öltöző fal 150-es</t>
  </si>
  <si>
    <t>Öltöző fal 120-as</t>
  </si>
  <si>
    <t>Öltöző fal 100-as</t>
  </si>
  <si>
    <t>Benzines láncfűrész Husqvarna</t>
  </si>
  <si>
    <t>Leltáriszám:2019/32/230/13</t>
  </si>
  <si>
    <t>Leltáriszám:2019/32/230/14</t>
  </si>
  <si>
    <t>Leltáriszám:2019/32/230/15</t>
  </si>
  <si>
    <t>Leltáriszám:2019/32/230/16</t>
  </si>
  <si>
    <t>Husqvarna X-CUT lánc</t>
  </si>
  <si>
    <t>Leltáriszám:2019/32/241/103</t>
  </si>
  <si>
    <t>Leltáriszám:2019/32/241/104</t>
  </si>
  <si>
    <t>Leltáriszám:2019/32/241/105</t>
  </si>
  <si>
    <t>Leltáriszám:2019/32/241/106</t>
  </si>
  <si>
    <t>Husqvarna lánc vezető</t>
  </si>
  <si>
    <t>Leltáriszám:2019/32/241/107</t>
  </si>
  <si>
    <t>Leltáriszám:2019/32/241/108</t>
  </si>
  <si>
    <t>Leltáriszám:2019/32/241/109</t>
  </si>
  <si>
    <t>Leltáriszám:2019/32/241/110</t>
  </si>
  <si>
    <t>Leltáriszám:2019/32/241/2</t>
  </si>
  <si>
    <t>Leltáriszám:2019/32/241/3</t>
  </si>
  <si>
    <t>Leltáriszám:2019/32/241/4</t>
  </si>
  <si>
    <t>Leltáriszám:2019/32/241/5</t>
  </si>
  <si>
    <t>Leltáriszám:2019/32/241/6</t>
  </si>
  <si>
    <t>Leltáriszám:2019/32/241/7</t>
  </si>
  <si>
    <t>Leltáriszám:2019/32/241/8</t>
  </si>
  <si>
    <t>Leltáriszám:2019/32/241/9</t>
  </si>
  <si>
    <t>Leltáriszám:2019/32/241/10</t>
  </si>
  <si>
    <t>Fűnyíró és fűkasza tartozék (damil) 3mm 5 db</t>
  </si>
  <si>
    <t>Leltáriszám:2019/32/241/11</t>
  </si>
  <si>
    <t>Leltáriszám:2019/32/241/12</t>
  </si>
  <si>
    <t>Leltáriszám:2019/32/241/13</t>
  </si>
  <si>
    <t>Leltáriszám:2019/32/241/14</t>
  </si>
  <si>
    <t>Leltáriszám:2019/32/241/15</t>
  </si>
  <si>
    <t>Fűnyíró és fűkasza tartozék (kés +tárcsa) 5 db</t>
  </si>
  <si>
    <t>Leltáriszám:2019/32/241/16</t>
  </si>
  <si>
    <t>Leltáriszám:2019/32/241/17</t>
  </si>
  <si>
    <t>Leltáriszám:2019/32/241/18</t>
  </si>
  <si>
    <t>Leltáriszám:2019/32/241/19</t>
  </si>
  <si>
    <t>Leltáriszám:2019/32/241/20</t>
  </si>
  <si>
    <t>Műanyag vödör 5 db</t>
  </si>
  <si>
    <t>Leltáriszám:2019/32/241/21</t>
  </si>
  <si>
    <t>Leltáriszám:2019/32/241/22</t>
  </si>
  <si>
    <t>Leltáriszám:2019/32/241/23</t>
  </si>
  <si>
    <t>Ruhaszárító állvány</t>
  </si>
  <si>
    <t>Leltáriszám:2019/32/241/24</t>
  </si>
  <si>
    <t>Leltáriszám:2019/32/241/25</t>
  </si>
  <si>
    <t>Kőműves kalapács 5 db</t>
  </si>
  <si>
    <t>Leltáriszám:2019/32/241/26</t>
  </si>
  <si>
    <t>Leltáriszám:2019/32/241/27</t>
  </si>
  <si>
    <t>Leltáriszám:2019/32/241/28</t>
  </si>
  <si>
    <t>Spakli 5 db</t>
  </si>
  <si>
    <t>Leltáriszám:2019/32/241/29</t>
  </si>
  <si>
    <t>Leltáriszám:2019/32/241/30</t>
  </si>
  <si>
    <t>Leltáriszám:2019/32/241/31</t>
  </si>
  <si>
    <t>Leltáriszám:2019/32/241/32</t>
  </si>
  <si>
    <t>Leltáriszám:2019/32/241/33</t>
  </si>
  <si>
    <t>Leltáriszám:2019/32/241/34</t>
  </si>
  <si>
    <t>Leltáriszám:2019/32/241/35</t>
  </si>
  <si>
    <t>Leltáriszám:2019/32/241/36</t>
  </si>
  <si>
    <t>Leltáriszám:2019/32/241/37</t>
  </si>
  <si>
    <t>Leltáriszám:2019/32/241/38</t>
  </si>
  <si>
    <t>Leltáriszám:2019/32/241/39</t>
  </si>
  <si>
    <t>Leltáriszám:2019/32/241/40</t>
  </si>
  <si>
    <t>Korongecset 5 db</t>
  </si>
  <si>
    <t>Leltáriszám:2019/32/241/41</t>
  </si>
  <si>
    <t>Leltáriszám:2019/32/241/42</t>
  </si>
  <si>
    <t>Leltáriszám:2019/32/241/43</t>
  </si>
  <si>
    <t>Leltáriszám:2019/32/241/44</t>
  </si>
  <si>
    <t>Vízmérték 2 db</t>
  </si>
  <si>
    <t>Leltáriszám:2019/32/241/45</t>
  </si>
  <si>
    <t>Leltáriszám:2019/32/241/46</t>
  </si>
  <si>
    <t>Leltáriszám:2019/32/241/47</t>
  </si>
  <si>
    <t>Hosszabító, elosztó 3 db</t>
  </si>
  <si>
    <t>Leltáriszám:2019/32/241/48</t>
  </si>
  <si>
    <t>Leltáriszám:2019/32/241/49</t>
  </si>
  <si>
    <t>Leltáriszám:2019/32/241/50</t>
  </si>
  <si>
    <t>Leltáriszám:2019/32/241/51</t>
  </si>
  <si>
    <t>Leltáriszám:2019/32/241/52</t>
  </si>
  <si>
    <t>Leltáriszám:2019/32/241/53</t>
  </si>
  <si>
    <t>Leltáriszám:2019/32/241/54</t>
  </si>
  <si>
    <t>Leltáriszám:2019/32/241/55</t>
  </si>
  <si>
    <t>Leltáriszám:2019/32/241/56</t>
  </si>
  <si>
    <t>Leltáriszám:2019/32/241/57</t>
  </si>
  <si>
    <t>Leltáriszám:2019/32/241/58</t>
  </si>
  <si>
    <t>Leltáriszám:2019/32/241/59</t>
  </si>
  <si>
    <t>Leltáriszám:2019/32/241/60</t>
  </si>
  <si>
    <t>Leltáriszám:2019/32/241/61</t>
  </si>
  <si>
    <t>Leltáriszám:2019/32/241/62</t>
  </si>
  <si>
    <t>Leltáriszám:2019/32/241/63</t>
  </si>
  <si>
    <t>Leltáriszám:2019/32/241/64</t>
  </si>
  <si>
    <t>Leltáriszám:2019/32/241/65</t>
  </si>
  <si>
    <t>Leltáriszám:2019/32/241/66</t>
  </si>
  <si>
    <t>Leltáriszám:2019/32/241/67</t>
  </si>
  <si>
    <t>Csákány nyéllel 3 db</t>
  </si>
  <si>
    <t>Leltáriszám:2019/32/241/68</t>
  </si>
  <si>
    <t>Leltáriszám:2019/32/241/69</t>
  </si>
  <si>
    <t>Leltáriszám:2019/32/241/70</t>
  </si>
  <si>
    <t>Leltáriszám:2019/32/241/71</t>
  </si>
  <si>
    <t>Leltáriszám:2019/32/241/72</t>
  </si>
  <si>
    <t>Saraboló 5 db</t>
  </si>
  <si>
    <t>Leltáriszám:2019/32/241/73</t>
  </si>
  <si>
    <t>Leltáriszám:2019/32/241/74</t>
  </si>
  <si>
    <t>Leltáriszám:2019/32/241/75</t>
  </si>
  <si>
    <t>Locsolótömlő 2 db</t>
  </si>
  <si>
    <t>Leltáriszám:2019/32/241/76</t>
  </si>
  <si>
    <t>Leltáriszám:2019/32/241/77</t>
  </si>
  <si>
    <t>Leltáriszám:2019/32/241/78</t>
  </si>
  <si>
    <t>Leltáriszám:2019/32/241/79</t>
  </si>
  <si>
    <t>Leltáriszám:2019/32/241/80</t>
  </si>
  <si>
    <t>Locsolókanna, öntözőkanna 5 db</t>
  </si>
  <si>
    <t>Leltáriszám:2019/32/241/81</t>
  </si>
  <si>
    <t>Leltáriszám:2019/32/241/82</t>
  </si>
  <si>
    <t>Leltáriszám:2019/32/241/83</t>
  </si>
  <si>
    <t>Seprű(cirok, vessző,lomb) és tartozéka 5 db</t>
  </si>
  <si>
    <t>Leltáriszám:2019/32/241/84</t>
  </si>
  <si>
    <t>Leltáriszám:2019/32/241/85</t>
  </si>
  <si>
    <t>Leltáriszám:2019/32/241/86</t>
  </si>
  <si>
    <t>Fa patvis 5 db</t>
  </si>
  <si>
    <t>Leltáriszám:2019/32/241/87</t>
  </si>
  <si>
    <t>Leltáriszám:2019/32/241/88</t>
  </si>
  <si>
    <t>Leltáriszám:2019/32/241/89</t>
  </si>
  <si>
    <t>Mop felmosó szett 2 db</t>
  </si>
  <si>
    <t>Leltáriszám:2019/32/241/90</t>
  </si>
  <si>
    <t>Leltáriszám:2019/32/241/91</t>
  </si>
  <si>
    <t>Mop felmosó szett</t>
  </si>
  <si>
    <t>Leltáriszám:2019/32/241/92</t>
  </si>
  <si>
    <t>Metszőolló 5 db</t>
  </si>
  <si>
    <t>Leltáriszám:2019/32/241/93</t>
  </si>
  <si>
    <t>Leltáriszám:2019/32/241/94</t>
  </si>
  <si>
    <t>Leltáriszám:2019/32/241/95</t>
  </si>
  <si>
    <t>Ültető lapát 5db</t>
  </si>
  <si>
    <t>Leltáriszám:2019/32/241/96</t>
  </si>
  <si>
    <t>Leltáriszám:2019/32/241/97</t>
  </si>
  <si>
    <t>Leltáriszám:2019/32/241/98</t>
  </si>
  <si>
    <t>Leltáriszám:2019/32/241/99</t>
  </si>
  <si>
    <t>Kétágú létra 2 db</t>
  </si>
  <si>
    <t>Leltáriszám:2019/32/241/100</t>
  </si>
  <si>
    <t>Leltáriszám:2019/32/241/101</t>
  </si>
  <si>
    <t>Kétágú létra</t>
  </si>
  <si>
    <t>Leltáriszám:2019/32/241/102</t>
  </si>
  <si>
    <t>Leltáriszám:2019/32/230/3</t>
  </si>
  <si>
    <t>Leltáriszám:2019/32/230/4</t>
  </si>
  <si>
    <t>Leltáriszám:2019/32/230/5</t>
  </si>
  <si>
    <t>Leltáriszám:2019/32/230/6</t>
  </si>
  <si>
    <t>Leltáriszám:2019/32/230/7</t>
  </si>
  <si>
    <t>Leltáriszám:2019/32/230/8</t>
  </si>
  <si>
    <t>Leltáriszám:2019/32/230/9</t>
  </si>
  <si>
    <t>Leltáriszám:2019/32/230/10</t>
  </si>
  <si>
    <t>Leltáriszám:2019/32/230/11</t>
  </si>
  <si>
    <t>Leltáriszám:2019/32/230/12</t>
  </si>
  <si>
    <t>Mosogatógép</t>
  </si>
  <si>
    <t>Leltáriszám:2019/32/232/5</t>
  </si>
  <si>
    <t>Páraelszívó</t>
  </si>
  <si>
    <t>Leltáriszám:2019/32/232/4</t>
  </si>
  <si>
    <t>Leltáriszám:2019/32/232/3</t>
  </si>
  <si>
    <t>Önálló gáz főzőlap</t>
  </si>
  <si>
    <t>Leltáriszám:2019/32/232/2</t>
  </si>
  <si>
    <t>Önálló sütő</t>
  </si>
  <si>
    <t>Leltáriszám:2019/32/232/1</t>
  </si>
  <si>
    <t>rugós játék 1.</t>
  </si>
  <si>
    <t>Leltáriszám:2018/32/242/156</t>
  </si>
  <si>
    <t>Leltáriszám:2018/32/242/157</t>
  </si>
  <si>
    <t>Leltáriszám:2018/32/242/158</t>
  </si>
  <si>
    <t>Leltáriszám:2018/32/242/159</t>
  </si>
  <si>
    <t>Leltáriszám:2018/32/242/160</t>
  </si>
  <si>
    <t>Leltáriszám:2018/32/242/161</t>
  </si>
  <si>
    <t>rugós játék 2.</t>
  </si>
  <si>
    <t>Leltáriszám:2018/32/242/162</t>
  </si>
  <si>
    <t>Leltáriszám:2018/32/242/163</t>
  </si>
  <si>
    <t>Leltáriszám:2018/32/242/164</t>
  </si>
  <si>
    <t>Leltáriszám:2018/32/242/165</t>
  </si>
  <si>
    <t>Leltáriszám:2018/32/242/166</t>
  </si>
  <si>
    <t>Leltáriszám:2018/32/242/167</t>
  </si>
  <si>
    <t>Kétüléses mérleghinta</t>
  </si>
  <si>
    <t>Leltáriszám:2018/32/242/168</t>
  </si>
  <si>
    <t>Mókuskerék forgódobbal</t>
  </si>
  <si>
    <t>Leltáriszám:2018/32/242/169</t>
  </si>
  <si>
    <t>Leltáriszám:2018/32/242/170</t>
  </si>
  <si>
    <t>Leltáriszám:2018/32/242/171</t>
  </si>
  <si>
    <t>Leltáriszám:2018/32/242/172</t>
  </si>
  <si>
    <t>Akadálypálya</t>
  </si>
  <si>
    <t>Leltáriszám:2018/32/242/173</t>
  </si>
  <si>
    <t>Gorenje kombinált hűtőszekrény</t>
  </si>
  <si>
    <t>Kerékpár 26 MTB</t>
  </si>
  <si>
    <t>Leltáriszám:2018/32/241/310</t>
  </si>
  <si>
    <t>ECG ERM-10472 WA+hűtőszekrény ERM10472WA</t>
  </si>
  <si>
    <t>Leltáriszám:2018/32/246/1</t>
  </si>
  <si>
    <t>Gimnasztikai szőnyeg</t>
  </si>
  <si>
    <t>Leltáriszám:2018/32/233/1</t>
  </si>
  <si>
    <t>Leltáriszám:2018/32/233/2</t>
  </si>
  <si>
    <t>Leltáriszám:2018/32/233/3</t>
  </si>
  <si>
    <t>Leltáriszám:2018/32/233/4</t>
  </si>
  <si>
    <t>Leltáriszám:2018/32/233/5</t>
  </si>
  <si>
    <t>Leltáriszám:2018/32/233/6</t>
  </si>
  <si>
    <t>Leltáriszám:2018/32/233/7</t>
  </si>
  <si>
    <t>Leltáriszám:2018/32/233/8</t>
  </si>
  <si>
    <t>Leltáriszám:2018/32/233/9</t>
  </si>
  <si>
    <t>Leltáriszám:2018/32/233/10</t>
  </si>
  <si>
    <t>Tornaszőnyeg</t>
  </si>
  <si>
    <t>Leltáriszám:2018/32/233/11</t>
  </si>
  <si>
    <t>Leltáriszám:2018/32/233/12</t>
  </si>
  <si>
    <t>Óvodai bordásfal</t>
  </si>
  <si>
    <t>Leltáriszám:2018/32/233/13</t>
  </si>
  <si>
    <t>Leltáriszám:2018/32/233/14</t>
  </si>
  <si>
    <t>Leltáriszám:2018/32/233/15</t>
  </si>
  <si>
    <t>Leltáriszám:2018/32/233/16</t>
  </si>
  <si>
    <t>Leltáriszám:2018/32/233/17</t>
  </si>
  <si>
    <t>Leltáriszám:2018/32/233/18</t>
  </si>
  <si>
    <t>Tornapad 2 m.</t>
  </si>
  <si>
    <t>Leltáriszám:2018/32/233/19</t>
  </si>
  <si>
    <t>Leltáriszám:2018/32/233/20</t>
  </si>
  <si>
    <t>Tornapad 4 m.</t>
  </si>
  <si>
    <t>Leltáriszám:2018/32/233/21</t>
  </si>
  <si>
    <t>Leltáriszám:2018/32/233/22</t>
  </si>
  <si>
    <t>Szivacsos tornaszer</t>
  </si>
  <si>
    <t>Leltáriszám:2018/32/233/23</t>
  </si>
  <si>
    <t>Hullámpálya</t>
  </si>
  <si>
    <t>Leltáriszám:2018/32/233/24</t>
  </si>
  <si>
    <t>Virág prés</t>
  </si>
  <si>
    <t>Leltáriszám:2018/32/242/2</t>
  </si>
  <si>
    <t>Leltáriszám:2018/32/242/3</t>
  </si>
  <si>
    <t>Leltáriszám:2018/32/242/5</t>
  </si>
  <si>
    <t>Leltáriszám:2018/32/242/6</t>
  </si>
  <si>
    <t>Leltáriszám:2018/32/242/7</t>
  </si>
  <si>
    <t>Leltáriszám:2018/32/242/8</t>
  </si>
  <si>
    <t>Leltáriszám:2018/32/242/9</t>
  </si>
  <si>
    <t>Botanikus kert csomag</t>
  </si>
  <si>
    <t>Leltáriszám:2018/32/242/10</t>
  </si>
  <si>
    <t>Leltáriszám:2018/32/242/11</t>
  </si>
  <si>
    <t>Leltáriszám:2018/32/242/12</t>
  </si>
  <si>
    <t>Leltáriszám:2018/32/242/13</t>
  </si>
  <si>
    <t>Víz alatti felfedező készlet</t>
  </si>
  <si>
    <t>Leltáriszám:2018/32/242/15</t>
  </si>
  <si>
    <t>Leltáriszám:2018/32/242/16</t>
  </si>
  <si>
    <t>Leltáriszám:2018/32/242/17</t>
  </si>
  <si>
    <t>Leltáriszám:2018/32/242/18</t>
  </si>
  <si>
    <t>Leltáriszám:2018/32/242/19</t>
  </si>
  <si>
    <t>Leltáriszám:2018/32/242/20</t>
  </si>
  <si>
    <t>Leltáriszám:2018/32/242/21</t>
  </si>
  <si>
    <t>Leltáriszám:2018/32/242/22</t>
  </si>
  <si>
    <t>Szelektív sziget</t>
  </si>
  <si>
    <t>Leltáriszám:2018/32/242/23</t>
  </si>
  <si>
    <t>Leltáriszám:2018/32/242/24</t>
  </si>
  <si>
    <t>Leltáriszám:2018/32/242/25</t>
  </si>
  <si>
    <t>Leltáriszám:2018/32/242/26</t>
  </si>
  <si>
    <t>Homokozó és vizes asztal</t>
  </si>
  <si>
    <t>Leltáriszám:2018/32/242/27</t>
  </si>
  <si>
    <t>Leltáriszám:2018/32/242/28</t>
  </si>
  <si>
    <t>Leltáriszám:2018/32/242/29</t>
  </si>
  <si>
    <t>Leltáriszám:2018/32/242/30</t>
  </si>
  <si>
    <t>Játék talicska</t>
  </si>
  <si>
    <t>Leltáriszám:2018/32/242/31</t>
  </si>
  <si>
    <t>Leltáriszám:2018/32/242/32</t>
  </si>
  <si>
    <t>Leltáriszám:2018/32/242/33</t>
  </si>
  <si>
    <t>Leltáriszám:2018/32/242/34</t>
  </si>
  <si>
    <t>Leltáriszám:2018/32/242/35</t>
  </si>
  <si>
    <t>Leltáriszám:2018/32/242/36</t>
  </si>
  <si>
    <t>Leltáriszám:2018/32/242/37</t>
  </si>
  <si>
    <t>Leltáriszám:2018/32/242/38</t>
  </si>
  <si>
    <t>Leltáriszám:2018/32/242/39</t>
  </si>
  <si>
    <t>Leltáriszám:2018/32/242/40</t>
  </si>
  <si>
    <t>Leltáriszám:2018/32/242/41</t>
  </si>
  <si>
    <t>Leltáriszám:2018/32/242/42</t>
  </si>
  <si>
    <t>Leltáriszám:2018/32/242/43</t>
  </si>
  <si>
    <t>Leltáriszám:2018/32/242/44</t>
  </si>
  <si>
    <t>Leltáriszám:2018/32/242/45</t>
  </si>
  <si>
    <t>Leltáriszám:2018/32/242/46</t>
  </si>
  <si>
    <t>Leltáriszám:2018/32/242/47</t>
  </si>
  <si>
    <t>Leltáriszám:2018/32/242/48</t>
  </si>
  <si>
    <t>Leltáriszám:2018/32/242/49</t>
  </si>
  <si>
    <t>Leltáriszám:2018/32/242/50</t>
  </si>
  <si>
    <t>Leltáriszám:2018/32/242/51</t>
  </si>
  <si>
    <t>Leltáriszám:2018/32/242/52</t>
  </si>
  <si>
    <t>Leltáriszám:2018/32/242/53</t>
  </si>
  <si>
    <t>Leltáriszám:2018/32/242/54</t>
  </si>
  <si>
    <t>Játék lombseprű</t>
  </si>
  <si>
    <t>Leltáriszám:2018/32/242/55</t>
  </si>
  <si>
    <t>Leltáriszám:2018/32/242/56</t>
  </si>
  <si>
    <t>Leltáriszám:2018/32/242/57</t>
  </si>
  <si>
    <t>Leltáriszám:2018/32/242/58</t>
  </si>
  <si>
    <t>Leltáriszám:2018/32/242/59</t>
  </si>
  <si>
    <t>Leltáriszám:2018/32/242/60</t>
  </si>
  <si>
    <t>Leltáriszám:2018/32/242/61</t>
  </si>
  <si>
    <t>Leltáriszám:2018/32/242/62</t>
  </si>
  <si>
    <t>Leltáriszám:2018/32/242/63</t>
  </si>
  <si>
    <t>Leltáriszám:2018/32/242/64</t>
  </si>
  <si>
    <t>Leltáriszám:2018/32/242/65</t>
  </si>
  <si>
    <t>Leltáriszám:2018/32/242/66</t>
  </si>
  <si>
    <t>Leltáriszám:2018/32/242/67</t>
  </si>
  <si>
    <t>Leltáriszám:2018/32/242/68</t>
  </si>
  <si>
    <t>Leltáriszám:2018/32/242/69</t>
  </si>
  <si>
    <t>Leltáriszám:2018/32/242/70</t>
  </si>
  <si>
    <t>Leltáriszám:2018/32/242/71</t>
  </si>
  <si>
    <t>Leltáriszám:2018/32/242/72</t>
  </si>
  <si>
    <t>Leltáriszám:2018/32/242/73</t>
  </si>
  <si>
    <t>Leltáriszám:2018/32/242/74</t>
  </si>
  <si>
    <t>Leltáriszám:2018/32/242/75</t>
  </si>
  <si>
    <t>Leltáriszám:2018/32/242/76</t>
  </si>
  <si>
    <t>Leltáriszám:2018/32/242/77</t>
  </si>
  <si>
    <t>Leltáriszám:2018/32/242/78</t>
  </si>
  <si>
    <t>Játék kerti szerszám</t>
  </si>
  <si>
    <t>Leltáriszám:2018/32/242/79</t>
  </si>
  <si>
    <t>Leltáriszám:2018/32/242/80</t>
  </si>
  <si>
    <t>Leltáriszám:2018/32/242/81</t>
  </si>
  <si>
    <t>Leltáriszám:2018/32/242/82</t>
  </si>
  <si>
    <t>Leltáriszám:2018/32/242/83</t>
  </si>
  <si>
    <t>Leltáriszám:2018/32/242/84</t>
  </si>
  <si>
    <t>Leltáriszám:2018/32/242/85</t>
  </si>
  <si>
    <t>Leltáriszám:2018/32/242/86</t>
  </si>
  <si>
    <t>Leltáriszám:2018/32/242/87</t>
  </si>
  <si>
    <t>Leltáriszám:2018/32/242/88</t>
  </si>
  <si>
    <t>Leltáriszám:2018/32/242/89</t>
  </si>
  <si>
    <t>Leltáriszám:2018/32/242/90</t>
  </si>
  <si>
    <t>Leltáriszám:2018/32/242/91</t>
  </si>
  <si>
    <t>Leltáriszám:2018/32/242/92</t>
  </si>
  <si>
    <t>Leltáriszám:2018/32/242/93</t>
  </si>
  <si>
    <t>Leltáriszám:2018/32/242/94</t>
  </si>
  <si>
    <t>Leltáriszám:2018/32/242/95</t>
  </si>
  <si>
    <t>Leltáriszám:2018/32/242/96</t>
  </si>
  <si>
    <t>Leltáriszám:2018/32/242/97</t>
  </si>
  <si>
    <t>Leltáriszám:2018/32/242/98</t>
  </si>
  <si>
    <t>Leltáriszám:2018/32/242/99</t>
  </si>
  <si>
    <t>Leltáriszám:2018/32/242/100</t>
  </si>
  <si>
    <t>Leltáriszám:2018/32/242/101</t>
  </si>
  <si>
    <t>Leltáriszám:2018/32/242/102</t>
  </si>
  <si>
    <t>Nagy futó bicikli</t>
  </si>
  <si>
    <t>Leltáriszám:2018/32/242/103</t>
  </si>
  <si>
    <t>Leltáriszám:2018/32/242/104</t>
  </si>
  <si>
    <t>Leltáriszám:2018/32/242/105</t>
  </si>
  <si>
    <t>Leltáriszám:2018/32/242/106</t>
  </si>
  <si>
    <t>Leltáriszám:2018/32/242/107</t>
  </si>
  <si>
    <t>Leltáriszám:2018/32/242/108</t>
  </si>
  <si>
    <t>Leltáriszám:2018/32/242/109</t>
  </si>
  <si>
    <t>Leltáriszám:2018/32/242/110</t>
  </si>
  <si>
    <t>Leltáriszám:2018/32/242/111</t>
  </si>
  <si>
    <t>Leltáriszám:2018/32/242/112</t>
  </si>
  <si>
    <t>Forgó tányér</t>
  </si>
  <si>
    <t>Leltáriszám:2018/32/242/113</t>
  </si>
  <si>
    <t>Leltáriszám:2018/32/242/114</t>
  </si>
  <si>
    <t>Leltáriszám:2018/32/242/115</t>
  </si>
  <si>
    <t>Leltáriszám:2018/32/242/116</t>
  </si>
  <si>
    <t>Kéznyomok</t>
  </si>
  <si>
    <t>Leltáriszám:2018/32/242/117</t>
  </si>
  <si>
    <t>Leltáriszám:2018/32/242/118</t>
  </si>
  <si>
    <t>Leltáriszám:2018/32/242/119</t>
  </si>
  <si>
    <t>Leltáriszám:2018/32/242/120</t>
  </si>
  <si>
    <t>Lábnyomok</t>
  </si>
  <si>
    <t>Leltáriszám:2018/32/242/121</t>
  </si>
  <si>
    <t>Leltáriszám:2018/32/242/122</t>
  </si>
  <si>
    <t>Leltáriszám:2018/32/242/123</t>
  </si>
  <si>
    <t>Leltáriszám:2018/32/242/124</t>
  </si>
  <si>
    <t>Óriás vakond golf</t>
  </si>
  <si>
    <t>Leltáriszám:2018/32/242/125</t>
  </si>
  <si>
    <t>Leltáriszám:2018/32/242/126</t>
  </si>
  <si>
    <t>Leltáriszám:2018/32/242/127</t>
  </si>
  <si>
    <t>Leltáriszám:2018/32/242/128</t>
  </si>
  <si>
    <t>Óriás tollas</t>
  </si>
  <si>
    <t>Leltáriszám:2018/32/242/129</t>
  </si>
  <si>
    <t>Leltáriszám:2018/32/242/130</t>
  </si>
  <si>
    <t>Leltáriszám:2018/32/242/131</t>
  </si>
  <si>
    <t>Leltáriszám:2018/32/242/132</t>
  </si>
  <si>
    <t>Leltáriszám:2018/32/242/133</t>
  </si>
  <si>
    <t>Leltáriszám:2018/32/242/134</t>
  </si>
  <si>
    <t>Leltáriszám:2018/32/242/135</t>
  </si>
  <si>
    <t>Leltáriszám:2018/32/242/136</t>
  </si>
  <si>
    <t>Leltáriszám:2018/32/242/137</t>
  </si>
  <si>
    <t>Leltáriszám:2018/32/242/138</t>
  </si>
  <si>
    <t>Leltáriszám:2018/32/242/139</t>
  </si>
  <si>
    <t>Leltáriszám:2018/32/242/140</t>
  </si>
  <si>
    <t>Csoportos lépegető</t>
  </si>
  <si>
    <t>Leltáriszám:2018/32/242/141</t>
  </si>
  <si>
    <t>Leltáriszám:2018/32/242/142</t>
  </si>
  <si>
    <t>Leltáriszám:2018/32/242/143</t>
  </si>
  <si>
    <t>Leltáriszám:2018/32/242/144</t>
  </si>
  <si>
    <t>Leltáriszám:2018/32/242/145</t>
  </si>
  <si>
    <t>Leltáriszám:2018/32/242/146</t>
  </si>
  <si>
    <t>Leltáriszám:2018/32/242/147</t>
  </si>
  <si>
    <t>Leltáriszám:2018/32/242/148</t>
  </si>
  <si>
    <t>Óriás egyensúlyozó készlet</t>
  </si>
  <si>
    <t>Leltáriszám:2018/32/242/149</t>
  </si>
  <si>
    <t>Leltáriszám:2018/32/242/150</t>
  </si>
  <si>
    <t>Leltáriszám:2018/32/242/151</t>
  </si>
  <si>
    <t>Leltáriszám:2018/32/242/152</t>
  </si>
  <si>
    <t>Balansz profiszett</t>
  </si>
  <si>
    <t>Leltáriszám:2018/32/242/153</t>
  </si>
  <si>
    <t>Leltáriszám:2018/32/242/154</t>
  </si>
  <si>
    <t>Nagy csúszda</t>
  </si>
  <si>
    <t>Leltáriszám:2018/32/242/155</t>
  </si>
  <si>
    <t>Játéktároló szekrény</t>
  </si>
  <si>
    <t>Leltáriszám:2018/32/228/3</t>
  </si>
  <si>
    <t>Könyves szekrény</t>
  </si>
  <si>
    <t>Leltáriszám:2018/32/228/4</t>
  </si>
  <si>
    <t>Leltáriszám:2018/32/228/5</t>
  </si>
  <si>
    <t>Leltáriszám:2018/32/228/6</t>
  </si>
  <si>
    <t>Leltáriszám:2018/32/228/7</t>
  </si>
  <si>
    <t>Leltáriszám:2018/32/228/8</t>
  </si>
  <si>
    <t>Óvodai fémvázas trapéz aszal</t>
  </si>
  <si>
    <t>Leltáriszám:2018/32/228/9</t>
  </si>
  <si>
    <t>Leltáriszám:2018/32/228/10</t>
  </si>
  <si>
    <t>Leltáriszám:2018/32/228/11</t>
  </si>
  <si>
    <t>Leltáriszám:2018/32/228/12</t>
  </si>
  <si>
    <t>Leltáriszám:2018/32/228/13</t>
  </si>
  <si>
    <t>Leltáriszám:2018/32/228/14</t>
  </si>
  <si>
    <t>Leltáriszám:2018/32/228/15</t>
  </si>
  <si>
    <t>Leltáriszám:2018/32/228/16</t>
  </si>
  <si>
    <t>Óvodai fémvázas gyermekszék</t>
  </si>
  <si>
    <t>Leltáriszám:2018/32/228/17</t>
  </si>
  <si>
    <t>Leltáriszám:2018/32/228/18</t>
  </si>
  <si>
    <t>Leltáriszám:2018/32/228/19</t>
  </si>
  <si>
    <t>Leltáriszám:2018/32/228/20</t>
  </si>
  <si>
    <t>Leltáriszám:2018/32/228/21</t>
  </si>
  <si>
    <t>Leltáriszám:2018/32/228/22</t>
  </si>
  <si>
    <t>Leltáriszám:2018/32/228/23</t>
  </si>
  <si>
    <t>Leltáriszám:2018/32/228/24</t>
  </si>
  <si>
    <t>Leltáriszám:2018/32/228/25</t>
  </si>
  <si>
    <t>Leltáriszám:2018/32/228/26</t>
  </si>
  <si>
    <t>Leltáriszám:2018/32/228/27</t>
  </si>
  <si>
    <t>Leltáriszám:2018/32/228/28</t>
  </si>
  <si>
    <t>Leltáriszám:2018/32/228/29</t>
  </si>
  <si>
    <t>Leltáriszám:2018/32/228/30</t>
  </si>
  <si>
    <t>Leltáriszám:2018/32/228/31</t>
  </si>
  <si>
    <t>Leltáriszám:2018/32/228/32</t>
  </si>
  <si>
    <t>Leltáriszám:2018/32/228/33</t>
  </si>
  <si>
    <t>Leltáriszám:2018/32/228/34</t>
  </si>
  <si>
    <t>Leltáriszám:2018/32/228/35</t>
  </si>
  <si>
    <t>Leltáriszám:2018/32/228/36</t>
  </si>
  <si>
    <t>Leltáriszám:2018/32/228/37</t>
  </si>
  <si>
    <t>Leltáriszám:2018/32/228/38</t>
  </si>
  <si>
    <t>Leltáriszám:2018/32/228/39</t>
  </si>
  <si>
    <t>Leltáriszám:2018/32/228/40</t>
  </si>
  <si>
    <t>Irodai forgószék</t>
  </si>
  <si>
    <t>Leltáriszám:2018/32/228/41</t>
  </si>
  <si>
    <t>Leltáriszám:2018/32/228/42</t>
  </si>
  <si>
    <t>Leltáriszám:2018/32/228/43</t>
  </si>
  <si>
    <t>Leltáriszám:2018/32/228/44</t>
  </si>
  <si>
    <t>Tárgyaló felnőtt szék</t>
  </si>
  <si>
    <t>Leltáriszám:2018/32/228/45</t>
  </si>
  <si>
    <t>Leltáriszám:2018/32/228/46</t>
  </si>
  <si>
    <t>Leltáriszám:2018/32/228/47</t>
  </si>
  <si>
    <t>Leltáriszám:2018/32/228/48</t>
  </si>
  <si>
    <t>Leltáriszám:2018/32/228/49</t>
  </si>
  <si>
    <t>Leltáriszám:2018/32/228/50</t>
  </si>
  <si>
    <t>Leltáriszám:2018/32/228/51</t>
  </si>
  <si>
    <t>Leltáriszám:2018/32/228/52</t>
  </si>
  <si>
    <t>Leltáriszám:2018/32/228/53</t>
  </si>
  <si>
    <t>Leltáriszám:2018/32/228/54</t>
  </si>
  <si>
    <t>Leltáriszám:2018/32/228/55</t>
  </si>
  <si>
    <t>Leltáriszám:2018/32/228/56</t>
  </si>
  <si>
    <t>Leltáriszám:2018/32/228/57</t>
  </si>
  <si>
    <t>Leltáriszám:2018/32/228/58</t>
  </si>
  <si>
    <t>Leltáriszám:2018/32/228/59</t>
  </si>
  <si>
    <t>Leltáriszám:2018/32/228/60</t>
  </si>
  <si>
    <t>Leltáriszám:2018/32/228/61</t>
  </si>
  <si>
    <t>Leltáriszám:2018/32/228/62</t>
  </si>
  <si>
    <t>Leltáriszám:2018/32/228/63</t>
  </si>
  <si>
    <t>Leltáriszám:2018/32/228/64</t>
  </si>
  <si>
    <t>Leltáriszám:2018/32/228/65</t>
  </si>
  <si>
    <t>Leltáriszám:2018/32/228/66</t>
  </si>
  <si>
    <t>Leltáriszám:2018/32/228/67</t>
  </si>
  <si>
    <t>Leltáriszám:2018/32/228/68</t>
  </si>
  <si>
    <t>Leltáriszám:2018/32/228/69</t>
  </si>
  <si>
    <t>Leltáriszám:2018/32/228/70</t>
  </si>
  <si>
    <t>Leltáriszám:2018/32/228/71</t>
  </si>
  <si>
    <t>Leltáriszám:2018/32/228/72</t>
  </si>
  <si>
    <t>Leltáriszám:2018/32/228/73</t>
  </si>
  <si>
    <t>Leltáriszám:2018/32/228/74</t>
  </si>
  <si>
    <t>Leltáriszám:2018/32/228/75</t>
  </si>
  <si>
    <t>Leltáriszám:2018/32/228/76</t>
  </si>
  <si>
    <t>Leltáriszám:2018/32/228/77</t>
  </si>
  <si>
    <t>Leltáriszám:2018/32/228/78</t>
  </si>
  <si>
    <t>Leltáriszám:2018/32/228/79</t>
  </si>
  <si>
    <t>Leltáriszám:2018/32/228/80</t>
  </si>
  <si>
    <t>Leltáriszám:2018/32/228/81</t>
  </si>
  <si>
    <t>Leltáriszám:2018/32/228/82</t>
  </si>
  <si>
    <t>Leltáriszám:2018/32/228/83</t>
  </si>
  <si>
    <t>Leltáriszám:2018/32/228/84</t>
  </si>
  <si>
    <t>Orvosi vizsgáló ágy</t>
  </si>
  <si>
    <t>Leltáriszám:2018/32/228/85</t>
  </si>
  <si>
    <t>Szőnyeg</t>
  </si>
  <si>
    <t>Leltáriszám:2018/32/243/1</t>
  </si>
  <si>
    <t>Leltáriszám:2018/32/243/2</t>
  </si>
  <si>
    <t>Leltáriszám:2018/32/243/3</t>
  </si>
  <si>
    <t>Leltáriszám:2018/32/243/4</t>
  </si>
  <si>
    <t>Leltáriszám:2018/32/243/5</t>
  </si>
  <si>
    <t>Leltáriszám:2018/32/243/6</t>
  </si>
  <si>
    <t>Logopédiai tükör</t>
  </si>
  <si>
    <t>Leltáriszám:2018/32/242/1</t>
  </si>
  <si>
    <t>Függöny sötétítővel</t>
  </si>
  <si>
    <t>Leltáriszám:2018/32/243/7</t>
  </si>
  <si>
    <t>Leltáriszám:2018/32/243/8</t>
  </si>
  <si>
    <t>Leltáriszám:2018/32/243/9</t>
  </si>
  <si>
    <t>Leltáriszám:2018/32/243/10</t>
  </si>
  <si>
    <t>Leltáriszám:2018/32/243/11</t>
  </si>
  <si>
    <t>Leltáriszám:2018/32/243/12</t>
  </si>
  <si>
    <t>Leltáriszám:2018/32/243/13</t>
  </si>
  <si>
    <t>Leltáriszám:2018/32/243/14</t>
  </si>
  <si>
    <t>Leltáriszám:2018/32/243/15</t>
  </si>
  <si>
    <t>Leltáriszám:2018/32/243/16</t>
  </si>
  <si>
    <t>Leltáriszám:2018/32/243/17</t>
  </si>
  <si>
    <t>Leltáriszám:2018/32/243/18</t>
  </si>
  <si>
    <t>Leltáriszám:2018/32/243/19</t>
  </si>
  <si>
    <t>Leltáriszám:2018/32/243/20</t>
  </si>
  <si>
    <t>Leltáriszám:2018/32/243/21</t>
  </si>
  <si>
    <t>Leltáriszám:2018/32/243/22</t>
  </si>
  <si>
    <t>Leltáriszám:2018/32/243/23</t>
  </si>
  <si>
    <t>Leltáriszám:2018/32/243/24</t>
  </si>
  <si>
    <t>Leltáriszám:2018/32/243/25</t>
  </si>
  <si>
    <t>Leltáriszám:2018/32/243/26</t>
  </si>
  <si>
    <t>Tárgyaló asztal</t>
  </si>
  <si>
    <t>Leltáriszám:2018/32/228/86</t>
  </si>
  <si>
    <t>Leltáriszám:2018/32/228/87</t>
  </si>
  <si>
    <t>Leltáriszám:2018/32/228/88</t>
  </si>
  <si>
    <t>Gyermek heverő</t>
  </si>
  <si>
    <t>Leltáriszám:2018/32/228/89</t>
  </si>
  <si>
    <t>Ruhaszárító</t>
  </si>
  <si>
    <t>Leltáriszám:2018/32/228/90</t>
  </si>
  <si>
    <t>Leltáriszám:2018/32/228/91</t>
  </si>
  <si>
    <t>Tároló szekrény</t>
  </si>
  <si>
    <t>Leltáriszám:2018/32/228/92</t>
  </si>
  <si>
    <t>Leltáriszám:2018/32/228/93</t>
  </si>
  <si>
    <t>Tároló doboz</t>
  </si>
  <si>
    <t>Leltáriszám:2018/32/228/94</t>
  </si>
  <si>
    <t>Leltáriszám:2018/32/228/95</t>
  </si>
  <si>
    <t>Leltáriszám:2018/32/228/96</t>
  </si>
  <si>
    <t>Leltáriszám:2018/32/228/97</t>
  </si>
  <si>
    <t>Leltáriszám:2018/32/228/98</t>
  </si>
  <si>
    <t>Leltáriszám:2018/32/228/99</t>
  </si>
  <si>
    <t>Leltáriszám:2018/32/228/100</t>
  </si>
  <si>
    <t>Leltáriszám:2018/32/228/101</t>
  </si>
  <si>
    <t>Leltáriszám:2018/32/228/102</t>
  </si>
  <si>
    <t>Leltáriszám:2018/32/228/103</t>
  </si>
  <si>
    <t>Leltáriszám:2018/32/228/104</t>
  </si>
  <si>
    <t>Leltáriszám:2018/32/228/105</t>
  </si>
  <si>
    <t>Leltáriszám:2018/32/228/106</t>
  </si>
  <si>
    <t>Leltáriszám:2018/32/228/107</t>
  </si>
  <si>
    <t>Leltáriszám:2018/32/228/108</t>
  </si>
  <si>
    <t>Leltáriszám:2018/32/228/109</t>
  </si>
  <si>
    <t>Leltáriszám:2018/32/228/110</t>
  </si>
  <si>
    <t>Leltáriszám:2018/32/228/111</t>
  </si>
  <si>
    <t>Leltáriszám:2018/32/228/112</t>
  </si>
  <si>
    <t>Leltáriszám:2018/32/228/113</t>
  </si>
  <si>
    <t>Leltáriszám:2018/32/228/114</t>
  </si>
  <si>
    <t>Leltáriszám:2018/32/228/115</t>
  </si>
  <si>
    <t>Leltáriszám:2018/32/228/116</t>
  </si>
  <si>
    <t>Leltáriszám:2018/32/228/117</t>
  </si>
  <si>
    <t>Leltáriszám:2018/32/228/118</t>
  </si>
  <si>
    <t>Leltáriszám:2018/32/228/119</t>
  </si>
  <si>
    <t>Leltáriszám:2018/32/228/120</t>
  </si>
  <si>
    <t>Leltáriszám:2018/32/228/121</t>
  </si>
  <si>
    <t>Leltáriszám:2018/32/228/122</t>
  </si>
  <si>
    <t>Leltáriszám:2018/32/228/123</t>
  </si>
  <si>
    <t>Tároló kosár</t>
  </si>
  <si>
    <t>Leltáriszám:2018/32/228/125</t>
  </si>
  <si>
    <t>Leltáriszám:2018/32/228/126</t>
  </si>
  <si>
    <t>Leltáriszám:2018/32/228/127</t>
  </si>
  <si>
    <t>Leltáriszám:2018/32/228/128</t>
  </si>
  <si>
    <t>Leltáriszám:2018/32/228/129</t>
  </si>
  <si>
    <t>Leltáriszám:2018/32/228/130</t>
  </si>
  <si>
    <t>Leltáriszám:2018/32/228/131</t>
  </si>
  <si>
    <t>Leltáriszám:2018/32/228/132</t>
  </si>
  <si>
    <t>Leltáriszám:2018/32/228/133</t>
  </si>
  <si>
    <t>Leltáriszám:2018/32/228/134</t>
  </si>
  <si>
    <t>Salgó polcrendszer</t>
  </si>
  <si>
    <t>Leltáriszám:2018/32/228/135</t>
  </si>
  <si>
    <t>Óvodai asztal-pad garnitúra</t>
  </si>
  <si>
    <t>Leltáriszám:2018/32/228/136</t>
  </si>
  <si>
    <t>Leltáriszám:2018/32/228/137</t>
  </si>
  <si>
    <t>Leltáriszám:2018/32/228/138</t>
  </si>
  <si>
    <t>Leltáriszám:2018/32/228/139</t>
  </si>
  <si>
    <t>Leltáriszám:2018/32/228/140</t>
  </si>
  <si>
    <t>Leltáriszám:2018/32/228/141</t>
  </si>
  <si>
    <t>Szelektív hulladékgyűjtő</t>
  </si>
  <si>
    <t>Leltáriszám:2018/32/241/1</t>
  </si>
  <si>
    <t>Leltáriszám:2018/32/241/2</t>
  </si>
  <si>
    <t>Leltáriszám:2018/32/241/3</t>
  </si>
  <si>
    <t>Leltáriszám:2018/32/241/4</t>
  </si>
  <si>
    <t>Leltáriszám:2018/32/241/5</t>
  </si>
  <si>
    <t>Gurulós kézműves szekrény</t>
  </si>
  <si>
    <t>Leltáriszám:2018/32/228/142</t>
  </si>
  <si>
    <t>Leltáriszám:2018/32/228/143</t>
  </si>
  <si>
    <t>Leltáriszám:2018/32/228/144</t>
  </si>
  <si>
    <t>Leltáriszám:2018/32/228/145</t>
  </si>
  <si>
    <t>Fa festmény szárító</t>
  </si>
  <si>
    <t>Leltáriszám:2018/32/241/6</t>
  </si>
  <si>
    <t>Leltáriszám:2018/32/241/7</t>
  </si>
  <si>
    <t>Leltáriszám:2018/32/241/8</t>
  </si>
  <si>
    <t>Leltáriszám:2018/32/241/9</t>
  </si>
  <si>
    <t>Eszközelőkészítő asztal</t>
  </si>
  <si>
    <t>Leltáriszám:2018/32/228/146</t>
  </si>
  <si>
    <t>Leltáriszám:2018/32/228/147</t>
  </si>
  <si>
    <t>Leltáriszám:2018/32/228/148</t>
  </si>
  <si>
    <t>Leltáriszám:2018/32/228/149</t>
  </si>
  <si>
    <t>Leltáriszám:2018/32/228/150</t>
  </si>
  <si>
    <t>Krea gurulós tároló</t>
  </si>
  <si>
    <t>Leltáriszám:2018/32/228/151</t>
  </si>
  <si>
    <t>Leltáriszám:2018/32/228/152</t>
  </si>
  <si>
    <t>Leltáriszám:2018/32/228/153</t>
  </si>
  <si>
    <t>Leltáriszám:2018/32/228/154</t>
  </si>
  <si>
    <t>Leltáriszám:2018/32/228/155</t>
  </si>
  <si>
    <t>Leltáriszám:2018/32/228/2</t>
  </si>
  <si>
    <t>Leltáriszám:2018/32/228/1</t>
  </si>
  <si>
    <t>Mosógép</t>
  </si>
  <si>
    <t>CD lejátszó hangfallal</t>
  </si>
  <si>
    <t>Leltáriszám:2018/32/235/2</t>
  </si>
  <si>
    <t>Leltáriszám:2018/32/235/1</t>
  </si>
  <si>
    <t>Vércukormérő D-Cont MAGÖR /zöld,</t>
  </si>
  <si>
    <t>Leltáriszám:131124-580</t>
  </si>
  <si>
    <t>Vizsgálóágy KaWe /09.491100.062 szürke,</t>
  </si>
  <si>
    <t>Leltáriszám:131124-579</t>
  </si>
  <si>
    <t>Íróasztal nővér BK11/33.02,</t>
  </si>
  <si>
    <t>Leltáriszám:131124-578</t>
  </si>
  <si>
    <t>Vizsgálóágy belgyógyászati fix festett /1-fehér,</t>
  </si>
  <si>
    <t>Leltáriszám:131124-577</t>
  </si>
  <si>
    <t>Fonendoszkóp Littmann Classic II./fekete 2201,</t>
  </si>
  <si>
    <t>Leltáriszám:131124-576</t>
  </si>
  <si>
    <t>Műtőzsámoly 2 lépcsős Kawe,</t>
  </si>
  <si>
    <t>Leltáriszám:131124-575</t>
  </si>
  <si>
    <t>Szekrény öltöző 2 ajtós BB12,</t>
  </si>
  <si>
    <t>Leltáriszám:131124-574</t>
  </si>
  <si>
    <t>Látásvizsgáló könyv Velhagen,</t>
  </si>
  <si>
    <t>Leltáriszám:131124-573</t>
  </si>
  <si>
    <t>Látásvizsgáló papír gyerek,</t>
  </si>
  <si>
    <t>Leltáriszám:131124-572</t>
  </si>
  <si>
    <t>Műszerállvány,</t>
  </si>
  <si>
    <t>Leltáriszám:131124-571</t>
  </si>
  <si>
    <t>Szekrény fali 2 ajtós BG33 üveg,</t>
  </si>
  <si>
    <t>Leltáriszám:131124-570</t>
  </si>
  <si>
    <t>Fertőtlenítő adagoló Tork könyökkar nélkül,</t>
  </si>
  <si>
    <t>Leltáriszám:131124-569</t>
  </si>
  <si>
    <t>Leltáriszám:131124-568</t>
  </si>
  <si>
    <t>Bőrredőmérő digitális,</t>
  </si>
  <si>
    <t>Leltáriszám:131124-567</t>
  </si>
  <si>
    <t>Vércukormérő Wellmed ET-GCU,</t>
  </si>
  <si>
    <t>Leltáriszám:131124-566</t>
  </si>
  <si>
    <t>Látásvizsgáló plexilap dupla /3 m Szám - Villa,</t>
  </si>
  <si>
    <t>Leltáriszám:131124-565</t>
  </si>
  <si>
    <t>Látásvizsgáló tábla Kettesy 2oszlop,</t>
  </si>
  <si>
    <t>Leltáriszám:131124-564</t>
  </si>
  <si>
    <t>Paraván 3 részes görgős olasz,</t>
  </si>
  <si>
    <t>Leltáriszám:131124-563</t>
  </si>
  <si>
    <t>Lámpa, vizsgálólámpa halogén,</t>
  </si>
  <si>
    <t>Leltáriszám:131124-562</t>
  </si>
  <si>
    <t>Szék labor párnás műbőr gázrugós görgős,</t>
  </si>
  <si>
    <t>Leltáriszám:131124-561</t>
  </si>
  <si>
    <t>Nőgyógyászati vizsgálóasztal festett/1-fehér,</t>
  </si>
  <si>
    <t>Leltáriszám:131124-560</t>
  </si>
  <si>
    <t>Köpeny női hosszú ujjú,</t>
  </si>
  <si>
    <t>Leltáriszám:131124-559</t>
  </si>
  <si>
    <t>Leltáriszám:131124-558</t>
  </si>
  <si>
    <t>Köpeny férfi hosszú ujjú,</t>
  </si>
  <si>
    <t>Leltáriszám:131124-557</t>
  </si>
  <si>
    <t>Mérleg csecsemő digitális Soehnle,</t>
  </si>
  <si>
    <t>Leltáriszám:131124-556</t>
  </si>
  <si>
    <t>Mérleg, testzsírmérő, BMI, BMR Rossmax WF260,</t>
  </si>
  <si>
    <t>Leltáriszám:131124-555</t>
  </si>
  <si>
    <t>Magasságmérő ultrahangos Soehnle,</t>
  </si>
  <si>
    <t>Leltáriszám:131124-554</t>
  </si>
  <si>
    <t>Asztal mérleghez,</t>
  </si>
  <si>
    <t>Leltáriszám:131124-553</t>
  </si>
  <si>
    <t>Szekrény fali 1 ajtós BG31 üveg,</t>
  </si>
  <si>
    <t>Leltáriszám:131124-552</t>
  </si>
  <si>
    <t>Szekrény fém műszer 2 ajtós RM-01,</t>
  </si>
  <si>
    <t>Leltáriszám:131124-551</t>
  </si>
  <si>
    <t>Szekrény kartoték 10 fiók 33.59 fa,</t>
  </si>
  <si>
    <t>Leltáriszám:131124-550</t>
  </si>
  <si>
    <t>Leltáriszám:131124-549</t>
  </si>
  <si>
    <t>Leltáriszám:131124-548</t>
  </si>
  <si>
    <t>Leltáriszám:131124-547</t>
  </si>
  <si>
    <t>Leltáriszám:131124-546</t>
  </si>
  <si>
    <t>Leltáriszám:131124-545</t>
  </si>
  <si>
    <t>Íróasztal orvosi BK12/33.01,</t>
  </si>
  <si>
    <t>Leltáriszám:131124-544</t>
  </si>
  <si>
    <t>Leltáriszám:131124-543</t>
  </si>
  <si>
    <t>Látásvizsgáló LANG stereo test II,</t>
  </si>
  <si>
    <t>Leltáriszám:131124-542</t>
  </si>
  <si>
    <t>Vérnyomásmérő OMRON M6,</t>
  </si>
  <si>
    <t>Leltáriszám:131124-541</t>
  </si>
  <si>
    <t>Doppler Tabdop-P + PC,</t>
  </si>
  <si>
    <t>Leltáriszám:131124-540</t>
  </si>
  <si>
    <t>Várótermi pad 4 üléses perforált fém karfás,</t>
  </si>
  <si>
    <t>Leltáriszám:131124-539</t>
  </si>
  <si>
    <t>Szék kórtermi támlás króm / 0100 fehér,</t>
  </si>
  <si>
    <t>Leltáriszám:131124-538</t>
  </si>
  <si>
    <t>Leltáriszám:131124-537</t>
  </si>
  <si>
    <t>Leltáriszám:131124-536</t>
  </si>
  <si>
    <t>Leltáriszám:131124-535</t>
  </si>
  <si>
    <t>Leltáriszám:131124-534</t>
  </si>
  <si>
    <t>Leltáriszám:131124-533</t>
  </si>
  <si>
    <t>Szék orvosi görgős fehér műbőr Torino Extra,</t>
  </si>
  <si>
    <t>Leltáriszám:131124-532</t>
  </si>
  <si>
    <t>Pólyázó asztal kettes fémvázas,</t>
  </si>
  <si>
    <t>Leltáriszám:131124-531</t>
  </si>
  <si>
    <t>Leltáriszám:131124-530</t>
  </si>
  <si>
    <t>Leltáriszám:131124-529</t>
  </si>
  <si>
    <t>Pulse-Oximeter CMS 50D+Plus,</t>
  </si>
  <si>
    <t>Leltáriszám:131124-528</t>
  </si>
  <si>
    <t>Bébihinta lánccal,</t>
  </si>
  <si>
    <t>MAKITA szalagcsiszoló,</t>
  </si>
  <si>
    <t>Leltáriszám:131124-322</t>
  </si>
  <si>
    <t>Makita fúró- csavarbehajtó akkus,</t>
  </si>
  <si>
    <t>Leltáriszám:131124-339</t>
  </si>
  <si>
    <t>Makita kettős köszörű,</t>
  </si>
  <si>
    <t>Leltáriszám:131124-331</t>
  </si>
  <si>
    <t>Basic 1 fiok.+írószertart.+függőmap.görg.konténer, BGK-N9-121,</t>
  </si>
  <si>
    <t>Leltáriszám:131124-76</t>
  </si>
  <si>
    <t>Műtőzsámoly kétlépcsős,</t>
  </si>
  <si>
    <t>Leltáriszám:131124-75</t>
  </si>
  <si>
    <t>Santos asztal 2 db norm. lábbal,</t>
  </si>
  <si>
    <t>Leltáriszám:131124-88</t>
  </si>
  <si>
    <t>Öltöző szekrény 2 személyes,</t>
  </si>
  <si>
    <t>Leltáriszám:131124-87</t>
  </si>
  <si>
    <t>Leltáriszám:131124-74</t>
  </si>
  <si>
    <t>Vizsgáló asztal,</t>
  </si>
  <si>
    <t>Leltáriszám:131124-73</t>
  </si>
  <si>
    <t>Öltözőszekrény, 2 személyes,</t>
  </si>
  <si>
    <t>Leltáriszám:131124-72</t>
  </si>
  <si>
    <t>Leltáriszám:131124-71</t>
  </si>
  <si>
    <t>Alba San állófogas,</t>
  </si>
  <si>
    <t>Leltáriszám:131124-70</t>
  </si>
  <si>
    <t>Leltáriszám:131124-69</t>
  </si>
  <si>
    <t>MELINDA 1 fiók. 2 ajt. pelenk. asztal fehér,</t>
  </si>
  <si>
    <t>Leltáriszám:131124-68</t>
  </si>
  <si>
    <t>Santos asztal 2 db normál lábbal,</t>
  </si>
  <si>
    <t>Leltáriszám:131124-44</t>
  </si>
  <si>
    <t>Leltáriszám:131124-43</t>
  </si>
  <si>
    <t>Leltáriszám:131124-42</t>
  </si>
  <si>
    <t>Led Tábla LLLT60X80F M000MLT60X60F,</t>
  </si>
  <si>
    <t>Leltáriszám:131124-35</t>
  </si>
  <si>
    <t>GOLF irodai forgószék,</t>
  </si>
  <si>
    <t>Leltáriszám:131124-81</t>
  </si>
  <si>
    <t>Leltáriszám:131124-80</t>
  </si>
  <si>
    <t>TAURUS-TN tárgyalószék,</t>
  </si>
  <si>
    <t>Leltáriszám:131124-79</t>
  </si>
  <si>
    <t>Basic faapos klaviatúratartó, KT-06,</t>
  </si>
  <si>
    <t>Leltáriszám:131124-78</t>
  </si>
  <si>
    <t>Santos asztal 2db norm. lábbal, SAAE-186-NN,</t>
  </si>
  <si>
    <t>Leltáriszám:131124-77</t>
  </si>
  <si>
    <t>2000CS mosogatócsaptelep, álló,</t>
  </si>
  <si>
    <t>Leltáriszám:131124-60</t>
  </si>
  <si>
    <t>Komplett mosogatószekrény,</t>
  </si>
  <si>
    <t>Leltáriszám:131124-59</t>
  </si>
  <si>
    <t>Műszer és gyógyszekrény,</t>
  </si>
  <si>
    <t>Leltáriszám:131124-58</t>
  </si>
  <si>
    <t>Műszer és gyógyszekrény 1 oszlopos,</t>
  </si>
  <si>
    <t>Leltáriszám:131124-57</t>
  </si>
  <si>
    <t>Nagyítós orvosi lámpa, görgős lábbal,</t>
  </si>
  <si>
    <t>Leltáriszám:131124-56</t>
  </si>
  <si>
    <t>Kartonszekrény fából, 10 fiókos,</t>
  </si>
  <si>
    <t>Leltáriszám:131124-55</t>
  </si>
  <si>
    <t>Kartonszekrény fábol, 10 fiókos,</t>
  </si>
  <si>
    <t>Leltáriszám:131124-54</t>
  </si>
  <si>
    <t>Leltáriszám:131124-53</t>
  </si>
  <si>
    <t>Gorenje RBT 4153 W egyajt.hűtőszekrény,</t>
  </si>
  <si>
    <t>Leltáriszám:131124-52</t>
  </si>
  <si>
    <t>Gorenje RBT 4153W egyajt.hűtőszekrény,</t>
  </si>
  <si>
    <t>Leltáriszám:131124-51</t>
  </si>
  <si>
    <t>Zanussi ZRA625CW hűtőszekrény,</t>
  </si>
  <si>
    <t>Leltáriszám:131124-50</t>
  </si>
  <si>
    <t>Basic 1 fiók.+írószertart.+függőmap.görg.konténer,BGK-N9-121,</t>
  </si>
  <si>
    <t>Leltáriszám:131124-49</t>
  </si>
  <si>
    <t>Alba Stana állófogas,</t>
  </si>
  <si>
    <t>Leltáriszám:131124-86</t>
  </si>
  <si>
    <t>MELINDA 1 fiók. 2 ajt. pelenkázó szekr. fehér,</t>
  </si>
  <si>
    <t>Leltáriszám:131124-85</t>
  </si>
  <si>
    <t>BSA-1 CSECSEMŐSZÜRŐ-AUDIOMÉTER,</t>
  </si>
  <si>
    <t>Műszer és gyógyszer szekrény 1 oszlopos,</t>
  </si>
  <si>
    <t>Fogas, króm 5388C,</t>
  </si>
  <si>
    <t>Leltáriszám:131124-67</t>
  </si>
  <si>
    <t>Leltáriszám:131124-66</t>
  </si>
  <si>
    <t>Leltáriszám:131124-65</t>
  </si>
  <si>
    <t>Leltáriszám:131124-64</t>
  </si>
  <si>
    <t>Leltáriszám:131124-63</t>
  </si>
  <si>
    <t>TAURUS TN tárgyalószék,</t>
  </si>
  <si>
    <t>Leltáriszám:131124-62</t>
  </si>
  <si>
    <t>Leltáriszám:131124-61</t>
  </si>
  <si>
    <t>Kartoszekrény fából, 10 fiókos,</t>
  </si>
  <si>
    <t>Leltáriszám:131124-82</t>
  </si>
  <si>
    <t>Basic 1 fiókos+írószertartós+függőmappás görg. konténer, BGK-N9-121,</t>
  </si>
  <si>
    <t>Leltáriszám:131124-48</t>
  </si>
  <si>
    <t>Basic falapos klaviatúratartó, KT-06,</t>
  </si>
  <si>
    <t>Leltáriszám:131124-47</t>
  </si>
  <si>
    <t>Leltáriszám:131124-46</t>
  </si>
  <si>
    <t>Leltáriszám:131124-45</t>
  </si>
  <si>
    <t>Opel Vivaró SWB Combi</t>
  </si>
  <si>
    <t>Leltáriszám:13211-14</t>
  </si>
  <si>
    <t>SUNDRAY Robogó</t>
  </si>
  <si>
    <t>Leltáriszám:13211-13</t>
  </si>
  <si>
    <t>DACHIA Loggy 1.5dCi107 LE 7 személyes,</t>
  </si>
  <si>
    <t>Leltáriszám:132113-19</t>
  </si>
  <si>
    <t>Volkswagen Transporter,</t>
  </si>
  <si>
    <t>Leltáriszám:13211 - 15</t>
  </si>
  <si>
    <t>OPEL Movano,</t>
  </si>
  <si>
    <t>Leltáriszám:13219 - 16</t>
  </si>
  <si>
    <t>Arany János utca szennyvízátemelő irányítástechn.,</t>
  </si>
  <si>
    <t>Leltáriszám:131822-6-1</t>
  </si>
  <si>
    <t>Nyárfa út Szennyvízátemelő irányítástechn.,</t>
  </si>
  <si>
    <t>Leltáriszám:131822-18-2</t>
  </si>
  <si>
    <t>Kastély utca szennyvízátemelő irányítástechnika,</t>
  </si>
  <si>
    <t>Leltáriszám:131822-4-1</t>
  </si>
  <si>
    <t>Vasvári Pál út szennyvízátemelő irányítástechnika,</t>
  </si>
  <si>
    <t>Leltáriszám:131822-3-2</t>
  </si>
  <si>
    <t>Szent István utca Szennyvízátemelő irányítástechn.,</t>
  </si>
  <si>
    <t>Leltáriszám:131822-16-2</t>
  </si>
  <si>
    <t>Rákóczi Ferenc utca szennyvízátemelő irányítástechn.,</t>
  </si>
  <si>
    <t>Leltáriszám:131822-13-1</t>
  </si>
  <si>
    <t>Rákóczi Ferenc u. szennyvízátemelő irányítástechn.,</t>
  </si>
  <si>
    <t>Leltáriszám:131822-14-1</t>
  </si>
  <si>
    <t>Honvéd u. Szennyvízátemelő irányítástechn.,</t>
  </si>
  <si>
    <t>Leltáriszám:131822-21-1</t>
  </si>
  <si>
    <t>Bethlen Gábor u. Szennyvízátemelő irányítástechnika,</t>
  </si>
  <si>
    <t>Leltáriszám:131822-20-2</t>
  </si>
  <si>
    <t>Szent István u. Szennyvízátemelő irányítástechn.,</t>
  </si>
  <si>
    <t>Leltáriszám:131822-19-2</t>
  </si>
  <si>
    <t>Madách Imre utca szennyvízátemelő irányítástechn.,</t>
  </si>
  <si>
    <t>Leltáriszám:131822-15-2</t>
  </si>
  <si>
    <t>Alsósoskúti út Szennyvízátemelő irányítástechn.,</t>
  </si>
  <si>
    <t>Leltáriszám:131822-17-1</t>
  </si>
  <si>
    <t>Ady Endre utca szennyvízátemelő irányítástechnika,</t>
  </si>
  <si>
    <t>Leltáriszám:131822-10-2</t>
  </si>
  <si>
    <t>Bethlen Gábor u. szennyvízátemelő irányítástechn.,</t>
  </si>
  <si>
    <t>Leltáriszám:131822-7-2</t>
  </si>
  <si>
    <t>Toldi utca szennyvízátemelő irányítástechn.,</t>
  </si>
  <si>
    <t>Leltáriszám:131822-12-2</t>
  </si>
  <si>
    <t>Leltáriszám:131822-11-2</t>
  </si>
  <si>
    <t>Névtelen utca szennyvízátemelő irányítástechn.,</t>
  </si>
  <si>
    <t>Leltáriszám:131822-9-2</t>
  </si>
  <si>
    <t>Tokaji út szennyvízátemelő irányítástechn.,</t>
  </si>
  <si>
    <t>Leltáriszám:131822-8-2</t>
  </si>
  <si>
    <t>Esze Tamás utca szennyvízátemelő irányítástechnika,</t>
  </si>
  <si>
    <t>Leltáriszám:131822-1-2</t>
  </si>
  <si>
    <t>Petőfi Sándor u. szennyvízátemelő irányítástecn.,</t>
  </si>
  <si>
    <t>Leltáriszám:131822-5-1</t>
  </si>
  <si>
    <t>Jókai Mór utca szennyvízátemelő irányítástechnika,</t>
  </si>
  <si>
    <t>Leltáriszám:131822-2-2</t>
  </si>
  <si>
    <t>FÖZÖÜST,</t>
  </si>
  <si>
    <t>Leltáriszám:16122 - 13</t>
  </si>
  <si>
    <t>Fözöüst kg 1200-as,</t>
  </si>
  <si>
    <t>Leltáriszám:161292 - 6</t>
  </si>
  <si>
    <t>Nyitott szekrény Gico 96/515F,</t>
  </si>
  <si>
    <t>Leltáriszám:16122 - 24</t>
  </si>
  <si>
    <t>Semleges munkaasztal Gico 360/140 FA,</t>
  </si>
  <si>
    <t>Leltáriszám:16122 - 22</t>
  </si>
  <si>
    <t>Fali szekrény Gico 96/512 6.db.,</t>
  </si>
  <si>
    <t>Leltáriszám:16122 - 21</t>
  </si>
  <si>
    <t>Semleges munkaasztal GICO370/180FA,</t>
  </si>
  <si>
    <t>Leltáriszám:16122 - 20</t>
  </si>
  <si>
    <t>Tárolóállvány 4 polc,</t>
  </si>
  <si>
    <t>Leltáriszám:16122 - 18</t>
  </si>
  <si>
    <t>Fali szekrény Gico 96/514,</t>
  </si>
  <si>
    <t>Leltáriszám:16122 - 23</t>
  </si>
  <si>
    <t>Tárolóállvány 5 polc,</t>
  </si>
  <si>
    <t>Leltáriszám:16122 - 19</t>
  </si>
  <si>
    <t>Elszívóberendezés ASCCM/G15/20 2.db,</t>
  </si>
  <si>
    <t>Leltáriszám:16122 - 16</t>
  </si>
  <si>
    <t>Leltáriszám:161292 - 36</t>
  </si>
  <si>
    <t>Fözözsámoly,</t>
  </si>
  <si>
    <t>Leltáriszám:161292 - 35</t>
  </si>
  <si>
    <t>Leltáriszám:161292 - 5</t>
  </si>
  <si>
    <t>Étkezö Királytelek Alt.Isk.,</t>
  </si>
  <si>
    <t>Leltáriszám:121311 - 21-1</t>
  </si>
  <si>
    <t>Herman Otto Alt.Isk Nyírtelek,</t>
  </si>
  <si>
    <t>Leltáriszám:121311 - 15</t>
  </si>
  <si>
    <t>Királytelek Alt.Isk.Nyírtelek Petöfi S.,</t>
  </si>
  <si>
    <t>Leltáriszám:121311 - 2</t>
  </si>
  <si>
    <t>Nyírtelek, Bethlen G.u.064/93 hrsz. ágvezeték összekötés</t>
  </si>
  <si>
    <t>Leltáriszám:2020/11/1804/1</t>
  </si>
  <si>
    <t>Nyírtelek Varjúlapos ivóvízhálózat 2 db (FF)tűzcsap</t>
  </si>
  <si>
    <t>Leltáriszám:2020/11/18/1</t>
  </si>
  <si>
    <t>Nyíregyháza-Nyírtelek átadási pont Görögszállásnál(0232. Hrsz.)</t>
  </si>
  <si>
    <t>Leltáriszám:1822492-107</t>
  </si>
  <si>
    <t>Szivattyúakna,</t>
  </si>
  <si>
    <t>Leltáriszám:1672492-1</t>
  </si>
  <si>
    <t>Víztorony,</t>
  </si>
  <si>
    <t>Leltáriszám:1672492-2</t>
  </si>
  <si>
    <t>743 hrsz. utca Ivóvízhálózata,</t>
  </si>
  <si>
    <t>Leltáriszám:1822492-106</t>
  </si>
  <si>
    <t>Honvéd utca  (1606) Ivóvízhálózat,</t>
  </si>
  <si>
    <t>Leltáriszám:1822492-88</t>
  </si>
  <si>
    <t>Bedőbokor-Nyírtelek Petőfi u. összekötő ivóvíz vezeték,</t>
  </si>
  <si>
    <t>Leltáriszám:1822492-105</t>
  </si>
  <si>
    <t>Nyírtelek-Bedőbokor összekötő ivóvízhálózat,</t>
  </si>
  <si>
    <t>Leltáriszám:1822492-104</t>
  </si>
  <si>
    <t>Esze Tamás utca (1052) Ivóvízhálózat,</t>
  </si>
  <si>
    <t>Leltáriszám:1822492-64</t>
  </si>
  <si>
    <t>Rákóczi Ferenc utca (471) Ivóvízhálózat,</t>
  </si>
  <si>
    <t>Leltáriszám:1822492-15</t>
  </si>
  <si>
    <t>Szent István utca (470/1) Ivóvízhálózat,</t>
  </si>
  <si>
    <t>Leltáriszám:1822492-14</t>
  </si>
  <si>
    <t>Alsósóskút utca (014/1) Ivóvízhálózat,</t>
  </si>
  <si>
    <t>Leltáriszám:1822492-13</t>
  </si>
  <si>
    <t>Rózsa utca (064/4) Ivóvízhálózat,</t>
  </si>
  <si>
    <t>Leltáriszám:1822492-12</t>
  </si>
  <si>
    <t>Varjúlapos (0228/108) Ivóvízhálózat,</t>
  </si>
  <si>
    <t>Leltáriszám:1822492-11</t>
  </si>
  <si>
    <t>Bedőbokor (0149) Ivóvízhálózat,</t>
  </si>
  <si>
    <t>Leltáriszám:1822492-10</t>
  </si>
  <si>
    <t>Gyulatanya (0382) Ivóvízhálózat,</t>
  </si>
  <si>
    <t>Leltáriszám:1822492-9</t>
  </si>
  <si>
    <t>Gyulatanya (0377/6) Ivóvízhálózat,</t>
  </si>
  <si>
    <t>Leltáriszám:1822492-8</t>
  </si>
  <si>
    <t>Görögszállás (0232) Ivóvízhálózat,</t>
  </si>
  <si>
    <t>Leltáriszám:1822492-7</t>
  </si>
  <si>
    <t>Vasvári Pál utca (1061) Ivóvízhálózat,</t>
  </si>
  <si>
    <t>Leltáriszám:1822492-87</t>
  </si>
  <si>
    <t>Honvéd utca (498) Ivóvízhálózat,</t>
  </si>
  <si>
    <t>Leltáriszám:1822492-86</t>
  </si>
  <si>
    <t>József Attila utca (882) Ivóvízhálózat,</t>
  </si>
  <si>
    <t>Leltáriszám:1822492-85</t>
  </si>
  <si>
    <t>Alsósóskút utca (470/2) Ivóvízhálózat,</t>
  </si>
  <si>
    <t>Leltáriszám:1822492-84</t>
  </si>
  <si>
    <t>Iskola utca (632) Ivóvízhálózat,</t>
  </si>
  <si>
    <t>Leltáriszám:1822492-83</t>
  </si>
  <si>
    <t>Honvéd utca (1595) Ivóvízhálózat,</t>
  </si>
  <si>
    <t>Leltáriszám:1822492-82</t>
  </si>
  <si>
    <t>Váci Mihály utca (1530) Ivóvízhálózat,</t>
  </si>
  <si>
    <t>Leltáriszám:1822492-81</t>
  </si>
  <si>
    <t>Zrinyi Ilona utca (777) Ivóvízhálózat,</t>
  </si>
  <si>
    <t>Leltáriszám:1822492-80</t>
  </si>
  <si>
    <t>Iskola utca (551) Ivóvízhálózat,</t>
  </si>
  <si>
    <t>Leltáriszám:1822492-79</t>
  </si>
  <si>
    <t>Puskin köz (177) Ivóvízhálózat,</t>
  </si>
  <si>
    <t>Leltáriszám:1822492-78</t>
  </si>
  <si>
    <t>Petőfi köz (962) Ivóvízhálózat,</t>
  </si>
  <si>
    <t>Leltáriszám:1822492-77</t>
  </si>
  <si>
    <t>Béke utca (955) Ivóvízhálózat,</t>
  </si>
  <si>
    <t>Leltáriszám:1822492-76</t>
  </si>
  <si>
    <t>Kossuth köz (40) Ivóvízhálózat,</t>
  </si>
  <si>
    <t>Leltáriszám:1822492-75</t>
  </si>
  <si>
    <t>Varjulapos (0228/103) Ivóvízhálózat,</t>
  </si>
  <si>
    <t>Leltáriszám:1822492-74</t>
  </si>
  <si>
    <t>Leltáriszám:1822492-73</t>
  </si>
  <si>
    <t>Puskin utca (90) Ivóvízhálózat,</t>
  </si>
  <si>
    <t>Leltáriszám:1822492-72</t>
  </si>
  <si>
    <t>Görögszállás (0228/104) Ivóvízhálózat,</t>
  </si>
  <si>
    <t>Leltáriszám:1822492-71</t>
  </si>
  <si>
    <t>Belegrád (1347) Ivóvízhálózat,</t>
  </si>
  <si>
    <t>Leltáriszám:1822492-70</t>
  </si>
  <si>
    <t>Bethlen Gábor utca (778) Ivóvízhálózat,</t>
  </si>
  <si>
    <t>Leltáriszám:1822492-90</t>
  </si>
  <si>
    <t>Váci Mihályköz (1518) Ivóvízhálózat,</t>
  </si>
  <si>
    <t>Leltáriszám:1822492-89</t>
  </si>
  <si>
    <t>Leltáriszám:1822492-39</t>
  </si>
  <si>
    <t>Belegrád (1363) Ivóvízhálózat,</t>
  </si>
  <si>
    <t>Leltáriszám:1822492-38</t>
  </si>
  <si>
    <t>Jókai Mór utca (1069) Ivóvízhálózat,</t>
  </si>
  <si>
    <t>Leltáriszám:1822492-68</t>
  </si>
  <si>
    <t>Benczúr Gyula utca (1566) Ivóvízhálózat,</t>
  </si>
  <si>
    <t>Leltáriszám:1822492-67</t>
  </si>
  <si>
    <t>Leltáriszám:1822492-103</t>
  </si>
  <si>
    <t>Honvéd köz (0341/163) Ivóvízhálózat,</t>
  </si>
  <si>
    <t>Leltáriszám:1822492-102</t>
  </si>
  <si>
    <t>Gyulatanya (0316) Ivóvízhálózat,</t>
  </si>
  <si>
    <t>Leltáriszám:1822492-101</t>
  </si>
  <si>
    <t>Leltáriszám:1822492-100</t>
  </si>
  <si>
    <t>Belegrád (0159) Ivóvízhálózat,</t>
  </si>
  <si>
    <t>Leltáriszám:1822492-99</t>
  </si>
  <si>
    <t>Petőfi köz (967/2) Ivóvízhálózat,</t>
  </si>
  <si>
    <t>Leltáriszám:1822492-98</t>
  </si>
  <si>
    <t>Tokaji út (758) Ivóvízhálózat,</t>
  </si>
  <si>
    <t>Leltáriszám:1822492-97</t>
  </si>
  <si>
    <t>Ivóvízbekötések 2013 Nyírtelek,</t>
  </si>
  <si>
    <t>Leltáriszám:1822492-96</t>
  </si>
  <si>
    <t>Belegrád (1419) Ivóvízhálózat,</t>
  </si>
  <si>
    <t>Leltáriszám:1822492-95</t>
  </si>
  <si>
    <t>Szent István köz (236) Ivóvízhálózat,</t>
  </si>
  <si>
    <t>Leltáriszám:1822492-94</t>
  </si>
  <si>
    <t>Petőfi Sándor utca (1092) Ivóvízhálózat,</t>
  </si>
  <si>
    <t>Leltáriszám:1822492-93</t>
  </si>
  <si>
    <t>Krudy Gyula u. (1536) Ivóvízhálózat,</t>
  </si>
  <si>
    <t>Leltáriszám:1822492-92</t>
  </si>
  <si>
    <t>Belegrád (1369) Ivóvízhálózat,</t>
  </si>
  <si>
    <t>Leltáriszám:1822492-91</t>
  </si>
  <si>
    <t>Leltáriszám:1822492-69</t>
  </si>
  <si>
    <t>Nyárfa utca (02/27) Ivóvízhálózat,</t>
  </si>
  <si>
    <t>Leltáriszám:1822492-37</t>
  </si>
  <si>
    <t>Belegrád (1330) Ivóvízhálózat,</t>
  </si>
  <si>
    <t>Leltáriszám:1822492-36</t>
  </si>
  <si>
    <t>Leltáriszám:1822492-35</t>
  </si>
  <si>
    <t>Szent István utca (249) Ivóvízhálózat,</t>
  </si>
  <si>
    <t>Leltáriszám:1822492-34</t>
  </si>
  <si>
    <t>Vasvári Pál utca (1187) Ivóvízhálózat,</t>
  </si>
  <si>
    <t>Leltáriszám:1822492-33</t>
  </si>
  <si>
    <t>Puskin utca (89) Ivóvízhálózat,</t>
  </si>
  <si>
    <t>Leltáriszám:1822492-32</t>
  </si>
  <si>
    <t>Dózsa György utca  (607) Ivóvízhálózat,</t>
  </si>
  <si>
    <t>Leltáriszám:1822492-31</t>
  </si>
  <si>
    <t>Deák Ferenc utca (837) Ivóvízhálózat,</t>
  </si>
  <si>
    <t>Leltáriszám:1822492-30</t>
  </si>
  <si>
    <t>Leltáriszám:1822492-29</t>
  </si>
  <si>
    <t>Görögszállás (0228/105) Ivóvízálózat,</t>
  </si>
  <si>
    <t>Leltáriszám:1822492-28</t>
  </si>
  <si>
    <t>Ady Endre utca (697) Ivóvízhálózat,</t>
  </si>
  <si>
    <t>Leltáriszám:1822492-27</t>
  </si>
  <si>
    <t>Leltáriszám:1822492-26</t>
  </si>
  <si>
    <t>Ferenctanya (0147) Ivóvízhálózat,</t>
  </si>
  <si>
    <t>Leltáriszám:1822492-25</t>
  </si>
  <si>
    <t>Ferenctanya (0145) Ivóvízhálózat,</t>
  </si>
  <si>
    <t>Leltáriszám:1822492-24</t>
  </si>
  <si>
    <t>Dózsa György utca (607) Ivóvízhálózat,</t>
  </si>
  <si>
    <t>Leltáriszám:1822492-23</t>
  </si>
  <si>
    <t>Belegrád (0169/46) Ivóvízhálózat,</t>
  </si>
  <si>
    <t>Leltáriszám:1822492-22</t>
  </si>
  <si>
    <t>Belegrád (0212) Ivóvízhálózat,</t>
  </si>
  <si>
    <t>Leltáriszám:1822492-6</t>
  </si>
  <si>
    <t>Bashalmi távvezeték (0185/1) Ivóvízhálózat,</t>
  </si>
  <si>
    <t>Leltáriszám:1822492-5</t>
  </si>
  <si>
    <t>Ferenctanya (0185/2) Ivóvízhálózat,</t>
  </si>
  <si>
    <t>Leltáriszám:1822492-4</t>
  </si>
  <si>
    <t>Leltáriszám:1822492-3</t>
  </si>
  <si>
    <t>Leltáriszám:1822492-2</t>
  </si>
  <si>
    <t>Görögszállás (0184) Ivóvízhálózat,</t>
  </si>
  <si>
    <t>Leltáriszám:1822492-1</t>
  </si>
  <si>
    <t>Vöröhadsereg útja (1109) Ivóvízhálózat,</t>
  </si>
  <si>
    <t>Leltáriszám:1822492-66</t>
  </si>
  <si>
    <t>Jókai Mór utca (1005) Ivóvízhálózat,</t>
  </si>
  <si>
    <t>Leltáriszám:1822492-65</t>
  </si>
  <si>
    <t>Leltáriszám:1822492-51</t>
  </si>
  <si>
    <t>Gyulatanya (0316) ivóvízhálózat,</t>
  </si>
  <si>
    <t>Leltáriszám:1822492-50</t>
  </si>
  <si>
    <t>Honvéd utca (499/13) Ivóvízhálózat,</t>
  </si>
  <si>
    <t>Leltáriszám:1822492-49</t>
  </si>
  <si>
    <t>Leltáriszám:1822492-48</t>
  </si>
  <si>
    <t>Leltáriszám:1822492-47</t>
  </si>
  <si>
    <t>Görögszállás (066/10) Ivóvízhálózat,</t>
  </si>
  <si>
    <t>Leltáriszám:1822492-21</t>
  </si>
  <si>
    <t>Belegrád (1379/1) Ivóvízhálózat,</t>
  </si>
  <si>
    <t>Leltáriszám:1822492-46</t>
  </si>
  <si>
    <t>Tokaji út (0354/3) Ivóvízhálózat,</t>
  </si>
  <si>
    <t>Leltáriszám:1822492-45</t>
  </si>
  <si>
    <t>Leltáriszám:1822492-44</t>
  </si>
  <si>
    <t>Arany János utca (918) Ivóvízhálózat,</t>
  </si>
  <si>
    <t>Leltáriszám:1822492-43</t>
  </si>
  <si>
    <t>Görögszállás (0228/109) Ivóvízhálózat,</t>
  </si>
  <si>
    <t>Leltáriszám:1822492-42</t>
  </si>
  <si>
    <t>Rózsa utca (061/2) Ivóvízhálózat,</t>
  </si>
  <si>
    <t>Leltáriszám:1822492-41</t>
  </si>
  <si>
    <t>Leltáriszám:1822492-40</t>
  </si>
  <si>
    <t>Belegrád (1398/1) Ivóvízhálózat,</t>
  </si>
  <si>
    <t>Leltáriszám:1822492-20</t>
  </si>
  <si>
    <t>Toldi utca (513) Ivóvízhálózat,</t>
  </si>
  <si>
    <t>Leltáriszám:1822492-19</t>
  </si>
  <si>
    <t>Belegrád (1378) Ivóvízhálózat,</t>
  </si>
  <si>
    <t>Leltáriszám:1822492-18</t>
  </si>
  <si>
    <t>Bedőbokor (0118/31) Ivóvízhálózat,</t>
  </si>
  <si>
    <t>Leltáriszám:1822492-17</t>
  </si>
  <si>
    <t>Petőfi Sándor utca (979) Ivóvízhálózat,</t>
  </si>
  <si>
    <t>Leltáriszám:1822492-16</t>
  </si>
  <si>
    <t>Madách Imre utca (389) Ivóvízhálózat,</t>
  </si>
  <si>
    <t>Leltáriszám:1822492-63</t>
  </si>
  <si>
    <t>József Attila utca (872) Ivóvízhálózat,</t>
  </si>
  <si>
    <t>Leltáriszám:1822492-62</t>
  </si>
  <si>
    <t>Bedőbokor (0119/2) Ivóvízhálózat,</t>
  </si>
  <si>
    <t>Leltáriszám:1822492-61</t>
  </si>
  <si>
    <t>Kun Béla utca (800) Ivóvízhálózat,</t>
  </si>
  <si>
    <t>Leltáriszám:1822492-60</t>
  </si>
  <si>
    <t>Kölcsey Ferenc utca (1501) Ivóvízhálózat,</t>
  </si>
  <si>
    <t>Leltáriszám:1822492-59</t>
  </si>
  <si>
    <t>Bedőbokor (0135) Ivóvízhálózat,</t>
  </si>
  <si>
    <t>Leltáriszám:1822492-58</t>
  </si>
  <si>
    <t>Honvéd utca (499/22) Ivóvízhálózat,</t>
  </si>
  <si>
    <t>Leltáriszám:1822492-57</t>
  </si>
  <si>
    <t>Vasvári Pál utca (1025) Ivóvízhálózat,</t>
  </si>
  <si>
    <t>Leltáriszám:1822492-56</t>
  </si>
  <si>
    <t>Ferenctanya (0148/2) Ivóvízhálózat,</t>
  </si>
  <si>
    <t>Leltáriszám:1822492-55</t>
  </si>
  <si>
    <t>Bem József utca (1087) Ivóvízhálózat,</t>
  </si>
  <si>
    <t>Leltáriszám:1822492-54</t>
  </si>
  <si>
    <t>Belegrád (1356) Ivóvízhálózat,</t>
  </si>
  <si>
    <t>Leltáriszám:1822492-53</t>
  </si>
  <si>
    <t>Dessewffy utca (1149) Ivóvízhálózat,</t>
  </si>
  <si>
    <t>Leltáriszám:1822492-52</t>
  </si>
  <si>
    <t>Hálózati nyomásfokozó gépészet,</t>
  </si>
  <si>
    <t>Leltáriszám:16732-6</t>
  </si>
  <si>
    <t>Vízmérő</t>
  </si>
  <si>
    <t>Leltáriszám:16732-3</t>
  </si>
  <si>
    <t>Hálózati nyomásfokozó szivattyú</t>
  </si>
  <si>
    <t>Leltáriszám:16732-2</t>
  </si>
  <si>
    <t>Leltáriszám:16732-1</t>
  </si>
  <si>
    <t>Projektor Beng MS500H,</t>
  </si>
  <si>
    <t>Leltáriszám:13111-187</t>
  </si>
  <si>
    <t>Nyomtató HP 1160,</t>
  </si>
  <si>
    <t>Leltáriszám:131191 - 149</t>
  </si>
  <si>
    <t>Leltáriszám:13111 - 156</t>
  </si>
  <si>
    <t>GRUNDFOS NB 40-200/188 szivattyú,</t>
  </si>
  <si>
    <t>Leltáriszám:16732-5</t>
  </si>
  <si>
    <t>Leltáriszám:16732-4</t>
  </si>
  <si>
    <t>Túlfeszültségvédelem Nyírtelek nyomásfokozó,</t>
  </si>
  <si>
    <t>Leltáriszám:16732-9</t>
  </si>
  <si>
    <t>Túlfeszültségvédelem , Nyírtelek nyomásfokozó,</t>
  </si>
  <si>
    <t>Leltáriszám:16732-8</t>
  </si>
  <si>
    <t>Irányítástechnikai rendszer erősáramú kapcsolószekrény,</t>
  </si>
  <si>
    <t>Leltáriszám:16732-7</t>
  </si>
  <si>
    <t>Lakossági vízmérők 1709.db.,</t>
  </si>
  <si>
    <t>Leltáriszám:183223-1</t>
  </si>
  <si>
    <t>SMART Board Interaktív tábla 48\",</t>
  </si>
  <si>
    <t>Leltáriszám:131123-341</t>
  </si>
  <si>
    <t>Ugródomb,</t>
  </si>
  <si>
    <t>Leltáriszám:13112 - 287</t>
  </si>
  <si>
    <t>Riasztó berendezés,</t>
  </si>
  <si>
    <t>Leltáriszám:131192 - 271</t>
  </si>
  <si>
    <t>Falipolc,</t>
  </si>
  <si>
    <t>Leltáriszám:131192 - 320</t>
  </si>
  <si>
    <t>Szekrény/Iskolai,</t>
  </si>
  <si>
    <t>Leltáriszám:13112 - 289</t>
  </si>
  <si>
    <t>Kültéri kosárlabda állvány 2.db,</t>
  </si>
  <si>
    <t>Leltáriszám:13112 - 315</t>
  </si>
  <si>
    <t>Irodabútor,</t>
  </si>
  <si>
    <t>Leltáriszám:13112 - 316</t>
  </si>
  <si>
    <t>Iroda szekrénysor,</t>
  </si>
  <si>
    <t>Leltáriszám:131192 - 77</t>
  </si>
  <si>
    <t>Nyírtelek Város Önkormányzata
VAGYONMÉRLEGE</t>
  </si>
  <si>
    <t>Vagyonkimutatás</t>
  </si>
  <si>
    <t>11112 Korlátozottan forgalomképes vagyoni értékű jogok aktivált állományának értéke</t>
  </si>
  <si>
    <t xml:space="preserve">1211111 Kizárólagos nemzeti vagyonba tartozó termőföldek aktivált állományának értéke	</t>
  </si>
  <si>
    <t>121112 Korlátozottan forgalomképes termőföldek aktivált állományának értéke</t>
  </si>
  <si>
    <t>121113 Üzleti (forgalomképes) termőföldek aktivált állományának értéke</t>
  </si>
  <si>
    <t>1211213 Üzleti (forgalomképes) lakótelkek aktivált állományának értéke</t>
  </si>
  <si>
    <t>12113311 Kizárólagos nemzeti vagyonba tartozó egyéb épületek aktivált állományának értéke</t>
  </si>
  <si>
    <t>1211332 Korlátozottan forgalomképes egyéb épületek aktivált állományának értéke</t>
  </si>
  <si>
    <t>12114811 Kizárólagos nemzeti vagyonba tartozó különféle egyéb építmények aktivált állományának értéke</t>
  </si>
  <si>
    <t>1211482 Korlátozottan forgalomképes különféle egyéb építmények aktivált állományának értéke</t>
  </si>
  <si>
    <t>1218482 Üzemeltetésre, kezelésbe adott korlátozottan forgalomképes különféle egyéb építmények állományának értéke</t>
  </si>
  <si>
    <t>121924811 Telj.(0-ig)leírt, kiz.nemz.vagy.-ba tart. Klf egyéb építmények akt.áll. Értéke</t>
  </si>
  <si>
    <t>122111 Kizárólagos nemzeti vagyonba tartozó ingatlanokhoz kapcsolódó vagyoni értékű jogok aktivált állományának értéke</t>
  </si>
  <si>
    <t>12212 Korlátozottan forgalomképes ingatlanokhoz kapcsolódó vagyoni értékű jogok aktivált állományának értéke</t>
  </si>
  <si>
    <t>122811 Üzemeltetésre, kezelésbe adott kizárólagos nemzeti vagyonba tartozó ingatlanokhoz kapcsolódó vagyoni értékű jogok aktivált állományának értéke</t>
  </si>
  <si>
    <t>12282 Üzemeltetésre, kezelésbe adott korlátozottan forgalomképes ingatlanokhoz kapcsolódó vagyoni értékű jogok aktivált állományának értéke</t>
  </si>
  <si>
    <t>131113 Üzleti (forgalomképes) informatikai eszközök aktivált állományának értéke</t>
  </si>
  <si>
    <t>1311211 Kizárólagos nemzeti vagyonba tartozó egyéb gép, berendezés és felszerelés aktivált állományának értéke</t>
  </si>
  <si>
    <t>131123 Üzleti (forgalomképes) egyéb gép, berendezés és felszerelés aktivált állományának értéke</t>
  </si>
  <si>
    <t>131133 Üzleti (forgalomképes) kulturális javak aktivált állományának értéke</t>
  </si>
  <si>
    <t>131163 Üzleti (forgalomképes) járművek aktivált állományának értéke</t>
  </si>
  <si>
    <t>131822 Üzemeltetésre, kezelésbe adott, korlátozottan forgalomképes egyéb gép, berendezés és felszerelés értéke</t>
  </si>
  <si>
    <t>13191143 Teljesen 0-ig, v.mar.értékig leírt, üzleti (forg.képes) kisértékű informatikai eszközök értéke</t>
  </si>
  <si>
    <t>1319163 Teljesen 0-ig, v.mar.ért-ig leírt, üzleti (forg.képes) járművek értéke</t>
  </si>
  <si>
    <t>1319822 Üzemeltetésre, kezelésbe adott,(0-ig) leírt, korlátozottan forg.kép.egyéb gép, ber.felsz.értéke</t>
  </si>
  <si>
    <t>1319823 Telj.0-ig, v.mar.ért-ig leírt, üzemeltetésre, kez-be adott, üzleti (forg.kép) egyéb gép, ber.,felsz,értéke</t>
  </si>
  <si>
    <t xml:space="preserve">18223311 Államháztartáson kívülre vagyonkezelésbe adott kizárólagos nemzeti vagyonba tartozó egyéb épületek állományának értéke	</t>
  </si>
  <si>
    <t>1822482 Államháztartáson kívülre vagyonkezelésbe adott korlátozottan forgalomképes különféle egyéb építmények állományának értéke</t>
  </si>
  <si>
    <t>183222 Államháztartáson kívülre vagyonkezelésbe adott korlátozottan forgalomképes egyéb gép, berendezés és felszerelés állományának értéke</t>
  </si>
  <si>
    <t>1832913 Telj. 0-ig leírt, ÁH-kiv. Vagyonkez-be adott gépek, ber, értéke</t>
  </si>
  <si>
    <t>1832922 Telj. 0-ig leírt, ÁH-kiv. Vagyonkez-be adott gépek, ber, értéke</t>
  </si>
  <si>
    <t xml:space="preserve">1832923 Telj.0-ig, leírt ÁH kiv. vagy. Fk egyéb gép.ber </t>
  </si>
  <si>
    <t>1129141 Telj.(0-ig) v. mar.ért.ig leírt, korl. Forg.képes kisértékű szell. termékek akt. áll.nak értéke</t>
  </si>
  <si>
    <t>12192482 Telj.(0-ig) v. mar.ért.ig leírt, korl. Forg.képes kül. egyéb ép. akt. áll.nak értéke</t>
  </si>
  <si>
    <t>1119142 Telj.(0-ig) v. maradv.ért. Leírt üzleti(forg.kp) kisértékű vagyoni értékű jog</t>
  </si>
  <si>
    <t>131112 Korlátozottan forgalomképes informatikai eszközök aktivált állományának értéke</t>
  </si>
  <si>
    <t>1319123 Teljesen (0-ig) vagy maradványértékig leírt üzleti (forgalomképes)egyéb gép, berendezés, felszerelés</t>
  </si>
  <si>
    <t>1129141 Teljesen (0-ig), vagy maradványértékig leírt, korlátozottan forgalomképes kisértékű szellemi termékek aktivált állományának értéke</t>
  </si>
  <si>
    <t>1319113 Teljesen (0-ig), vagy maradványértékig leírt üzleti (forgalomképes) informatikai eszközök értéke</t>
  </si>
  <si>
    <t>13191242 Teljesen (0-ig), vagy maradványértékig leírt korlátozottan forgalomképes kisértékű egyéb gép, berendezés és felszerelés értéke</t>
  </si>
  <si>
    <t>13191643 Teljesen (0-ig), vagy maradványértékig leírt üzleti (forgalomképes) kisértékű járművek értéke</t>
  </si>
  <si>
    <t xml:space="preserve">1521133 Befejezetlen vásárolt egyéb épület felújítások állománya	</t>
  </si>
  <si>
    <t>Kiviteli terv készítése (Bölcsődei férőhelyek kialakítása)</t>
  </si>
  <si>
    <t>Leltáriszám:121311 - 24-1</t>
  </si>
  <si>
    <t>Orvosi rendelő Dózsa Gy. u.</t>
  </si>
  <si>
    <t>Vigadó (Zöld város kialakítása)</t>
  </si>
  <si>
    <t>Leltáriszám:121311 - 28 - 1</t>
  </si>
  <si>
    <t>Érték-
vesztés</t>
  </si>
  <si>
    <t>Nyír-Tel-Szol Nonprofit Kft-ben</t>
  </si>
  <si>
    <t>Nyírségvíz Zrt-ben</t>
  </si>
  <si>
    <t>16513 Üzleti fk. tartós  rész. áll. Nonprofit gazdasági társaságban</t>
  </si>
  <si>
    <t>16223 Üzleti fk. saját alapítású tartós rész. áll. nem pü-i váll.ban</t>
  </si>
  <si>
    <t>21123 Tüzelőanyagok</t>
  </si>
  <si>
    <t>Erdei faanyag</t>
  </si>
  <si>
    <t>Leltáriszám:2021/22504/1</t>
  </si>
  <si>
    <t>B. Nemzeti vagyonba tartozó forgóeszközök összesen</t>
  </si>
  <si>
    <t>A/I/2. Szellemi termékek</t>
  </si>
  <si>
    <t>A/II/1. Ingatlanok és kapcsolódó vagyoni értékű jogok</t>
  </si>
  <si>
    <t>A/II/4. Beruházások, felújítások</t>
  </si>
  <si>
    <t>Leltáriszám:121311 - 19 -</t>
  </si>
  <si>
    <t>A/III. Befektetett pénzügyi eszközök</t>
  </si>
  <si>
    <t>A/III/1. Tartós részesedések</t>
  </si>
  <si>
    <t>B/I. Készletek</t>
  </si>
  <si>
    <t>A/I/1. Vagyoni értékű jogok összesen</t>
  </si>
  <si>
    <t>A/I/2. Szellemi termékek összesen</t>
  </si>
  <si>
    <t>A/II/1. Ingatlanok és kapcsolódó vagyoni értékű jogok összesen</t>
  </si>
  <si>
    <t>A/II/4. Beruházások, felújítások összesen</t>
  </si>
  <si>
    <t>A/II. Tárgyi eszközök összesen</t>
  </si>
  <si>
    <t>A/III/1. Tartós részesedések összesen</t>
  </si>
  <si>
    <t>A/III. Befektetett pénzügyi eszközök összesen</t>
  </si>
  <si>
    <t>A/IV. Koncesszióba, vagyonkezelésbe adott eszközök összesen</t>
  </si>
  <si>
    <t>B/I. Készletek összesen</t>
  </si>
  <si>
    <t>MS OEM SBS 2008 HU Server 64 bit</t>
  </si>
  <si>
    <t>Office XP.SBE Hu.OEM</t>
  </si>
  <si>
    <t>Windows XP prof.Hu.OEM</t>
  </si>
  <si>
    <t>IP COP Alapú kommunikációs szoftver</t>
  </si>
  <si>
    <t>Legalizáló program licenc</t>
  </si>
  <si>
    <t>Iktató Corir program licensz díja</t>
  </si>
  <si>
    <t>Étkezési díjszámító és számlázó program</t>
  </si>
  <si>
    <t>Nyírtelek Város települési kép arculati kézi könyve</t>
  </si>
  <si>
    <t>Szerver Szoftver WinSmall Business Server 2012</t>
  </si>
  <si>
    <t>IKR Integrált Könyvtári rendszer szoftver</t>
  </si>
  <si>
    <t>Képernőnagyító szoftver MAGic 11.0 Professional</t>
  </si>
  <si>
    <t>Nyírtelek Címerének tervezése</t>
  </si>
  <si>
    <t>Szennyvízhálózat tervez.díja</t>
  </si>
  <si>
    <t>Bethlen G. út közvilágítási hálózat létesítés terve</t>
  </si>
  <si>
    <t>Bethlen úti vízrendezés vízjogi eng. Terve</t>
  </si>
  <si>
    <t>Bethlen úti gyűjtőút építésének engedélyes terve</t>
  </si>
  <si>
    <t>Belegrád 1354/9 hrsz-ú ingatlan építési engedélyes terve</t>
  </si>
  <si>
    <t>Puskin út 110 szám ház előtti csapadékszikkasztó megvalósulási terve</t>
  </si>
  <si>
    <t>Iskola út Vízrendezési terve</t>
  </si>
  <si>
    <t>Járda terv./Dózsa Gy. Út</t>
  </si>
  <si>
    <t>Építési engedély terv 061 hrsz-ú</t>
  </si>
  <si>
    <t>Utépítési terv/Iskola út</t>
  </si>
  <si>
    <t>Kerékpárút Nyírtelek-Nyíregyháza tervdokumentáció</t>
  </si>
  <si>
    <t>Tokajiúti gyalogosátkelö megvilág.terve</t>
  </si>
  <si>
    <t>Közintézmény fejlesztési terv</t>
  </si>
  <si>
    <t>Gyalogosátkelö-buszöböl eng.terve</t>
  </si>
  <si>
    <t>Honvéd-Toldi utak terve</t>
  </si>
  <si>
    <t>Akadálymentesítés Polgármest.Hiv.terv.</t>
  </si>
  <si>
    <t>Iroda kialakítás(Iskola út)terve</t>
  </si>
  <si>
    <t>VIGADO felmérési terve</t>
  </si>
  <si>
    <t>Koncepcióterv/településközpont</t>
  </si>
  <si>
    <t>Telekalakítási terv/Településközpont</t>
  </si>
  <si>
    <t>Építési engedély terv. 064.hrsz</t>
  </si>
  <si>
    <t>Béke, Deák, Dózsa utak burkolatf. Terve</t>
  </si>
  <si>
    <t>Ált. Isk. bővítés,terve</t>
  </si>
  <si>
    <t>Idösek otthona böv.engedélyes terv</t>
  </si>
  <si>
    <t>Lakópark villamos ellátás terve</t>
  </si>
  <si>
    <t>Bessenyei út útértéke</t>
  </si>
  <si>
    <t>Vasvári p. út útértéke</t>
  </si>
  <si>
    <t>Vasvári p ut útértéke</t>
  </si>
  <si>
    <t>Vasvári P ut út értéke</t>
  </si>
  <si>
    <t>Görögszállás név.ut út értéke</t>
  </si>
  <si>
    <t>Belegrád út útértéke</t>
  </si>
  <si>
    <t>Külter.közút (Veress P utca) út értéke</t>
  </si>
  <si>
    <t>Bethlen G út út értéke</t>
  </si>
  <si>
    <t>Névtelen út útértéke</t>
  </si>
  <si>
    <t>Rózsa utca út értéke</t>
  </si>
  <si>
    <t>Orgona utca út értéke</t>
  </si>
  <si>
    <t>Nyírfa utca út értéke</t>
  </si>
  <si>
    <t>Nyárfa utca út értéke</t>
  </si>
  <si>
    <t>Honvéd utca út értéke</t>
  </si>
  <si>
    <t>Puskin utca út értéke</t>
  </si>
  <si>
    <t>Szentháromság út út értéke</t>
  </si>
  <si>
    <t>Névtelen út útérték</t>
  </si>
  <si>
    <t>belterületi út, útértéke</t>
  </si>
  <si>
    <t>belterületi út, földértéke</t>
  </si>
  <si>
    <t>Névtelen földút, útértéke</t>
  </si>
  <si>
    <t>Névtelen földút, földértéke</t>
  </si>
  <si>
    <t>Földút, földértéke</t>
  </si>
  <si>
    <t>Belegrád tanya útértéke</t>
  </si>
  <si>
    <t>Tokaji út útérték (345 m2)</t>
  </si>
  <si>
    <t>Esze Tamás utca útértéke</t>
  </si>
  <si>
    <t>Széchenyi utca útértéke</t>
  </si>
  <si>
    <t>Belterületi.Névtelen út, útértéke</t>
  </si>
  <si>
    <t>Bethlen Gábor utca útértéke</t>
  </si>
  <si>
    <t>Toldi utca útértéke</t>
  </si>
  <si>
    <t>Honvéd utca</t>
  </si>
  <si>
    <t>Váci köz útértéke</t>
  </si>
  <si>
    <t>Váci köz útéréke</t>
  </si>
  <si>
    <t>Váci köz útérték</t>
  </si>
  <si>
    <t>Belterületi Névtelen út, útértéke</t>
  </si>
  <si>
    <t>Honvéd utca útértéke</t>
  </si>
  <si>
    <t>Belterületi,Névtelen út, útértéke</t>
  </si>
  <si>
    <t>Alsósókút, útértéke</t>
  </si>
  <si>
    <t>Szent István utca, útértéke</t>
  </si>
  <si>
    <t>Külterületi út, útértéke</t>
  </si>
  <si>
    <t>Külterületi út,útértéke</t>
  </si>
  <si>
    <t>Külterületi út, Útértéke</t>
  </si>
  <si>
    <t>Saját haszn.Névtelen út, útértéke</t>
  </si>
  <si>
    <t>Kült.közút, Névtelen út útértéke</t>
  </si>
  <si>
    <t>Külterületi közút (Névtelen út) útértéke</t>
  </si>
  <si>
    <t>Külterületi közút,Görögszállás útértéke</t>
  </si>
  <si>
    <t>Külterületi közút. Névtelen út útértéke</t>
  </si>
  <si>
    <t>Külterületi közút,Névtelen út útértéke</t>
  </si>
  <si>
    <t>Saját használatú,Névtelen út útértéke</t>
  </si>
  <si>
    <t>Saját használatú, Névtelen út útértéke</t>
  </si>
  <si>
    <t>Külterületi közút (Névtelen út)  útértéke</t>
  </si>
  <si>
    <t>Külter.közút (,Belegrád tanya) útérték</t>
  </si>
  <si>
    <t>Külterület közút ( Névtelen út ) útértéke</t>
  </si>
  <si>
    <t>külterületi közút ( Névtelen út) útértéke</t>
  </si>
  <si>
    <t>Névtelen út, útértéke</t>
  </si>
  <si>
    <t>Vasvári Pál utca útértéke</t>
  </si>
  <si>
    <t>Belegrád tanya útérték</t>
  </si>
  <si>
    <t>Petőfi köz útértéke</t>
  </si>
  <si>
    <t>Kült.közút,Névtelen út, útértéke</t>
  </si>
  <si>
    <t>Saját haszn.út, Névtelen út, útértéke</t>
  </si>
  <si>
    <t>Saját haszn.Névtelen út útértéke</t>
  </si>
  <si>
    <t>Saját haszn.,Névtelen út útértéke</t>
  </si>
  <si>
    <t>Saját haszn..,Névtelen út, útértéke</t>
  </si>
  <si>
    <t>Saját haszn.út,Gyulatanya útértéke</t>
  </si>
  <si>
    <t>Saját használatú,Névtelen út,  útértéke</t>
  </si>
  <si>
    <t>Erdősor út, útértéke</t>
  </si>
  <si>
    <t>Külterületi közút,Névtelen út út értéke</t>
  </si>
  <si>
    <t>Külterületi közút, Görögszállás út értéke</t>
  </si>
  <si>
    <t>Saját használatú Névtelen út, útértéke</t>
  </si>
  <si>
    <t>Bethlen Gábor út útértéke</t>
  </si>
  <si>
    <t>Bethlen G utca útértéke</t>
  </si>
  <si>
    <t>Külterületi közút ( Névtelen út )útértéke</t>
  </si>
  <si>
    <t>Külterületi közút (,Névtelen út) útértéke</t>
  </si>
  <si>
    <t>Külterületi közút (Névtelen út,) útértéke</t>
  </si>
  <si>
    <t>Külterületi közút ( Belegrád tanya) útérétéke</t>
  </si>
  <si>
    <t>Külterületi közút ( Névtelen út, ) útértéke</t>
  </si>
  <si>
    <t>Külterületi közút ( Ferenc tanya)  útértéke</t>
  </si>
  <si>
    <t>Külterületi közút (.Névtelen út )útértéke</t>
  </si>
  <si>
    <t>Külterületi közút (Névtelelen út), útértéke</t>
  </si>
  <si>
    <t>Külterületi közút (Névtelen út )útértéke</t>
  </si>
  <si>
    <t>Külterületi közút ( Bedőbokor) útértéke</t>
  </si>
  <si>
    <t>Külterületi közút ( Névtelen út,) útértéke</t>
  </si>
  <si>
    <t>Külterületi közút ( Névtelen út ) útértéke</t>
  </si>
  <si>
    <t>Földterület+saját használatú út</t>
  </si>
  <si>
    <t>Földterület+árok</t>
  </si>
  <si>
    <t>Külterületi közút (Névtelen )út útértéke</t>
  </si>
  <si>
    <t>Külterületi közút ( Névtelen út) útértéke</t>
  </si>
  <si>
    <t>Külterületi közút ( Névtelen ú)  útértéke</t>
  </si>
  <si>
    <t>Közút, Névtelen út útértéke</t>
  </si>
  <si>
    <t>Külterületi közút ( Névtelen út)  útértéke</t>
  </si>
  <si>
    <t>Külterületi Közút (Névtelen út)  útértéke</t>
  </si>
  <si>
    <t>Külterületi Közút ( Névtelen út) útértéke</t>
  </si>
  <si>
    <t>Külterületi közút ( Tó utca) út értéke</t>
  </si>
  <si>
    <t>Külterületi Közút( Névtelen út )útértéke</t>
  </si>
  <si>
    <t>Külterületi közút (Névtelen út ) útértéke</t>
  </si>
  <si>
    <t>Kültrületi közút ( Névtelen út) út értéke</t>
  </si>
  <si>
    <t>Külterületi közút (Névtelen ) útértéke</t>
  </si>
  <si>
    <t>Külterületi közút ( Névtelen út ) út értéke</t>
  </si>
  <si>
    <t>Külterületi közút út értéke</t>
  </si>
  <si>
    <t>Kültrületi közút ( Névtelen út) útértéke</t>
  </si>
  <si>
    <t>Közút, Névtelen út, útértéke</t>
  </si>
  <si>
    <t>Külterületi közút ( Alsósóskút) út értéke</t>
  </si>
  <si>
    <t>Külterületi közút, Névtelen út, útértéke</t>
  </si>
  <si>
    <t>Névtelen út, útértéke 012/102 hrsz</t>
  </si>
  <si>
    <t>Névtelen út, útértéke 012/38 hrsz</t>
  </si>
  <si>
    <t>Névtelen út, útértéke 011 hrsz</t>
  </si>
  <si>
    <t>Névtelen út, út értéke 06/2 hrsz</t>
  </si>
  <si>
    <t>Névtelen út, út értéke 06/1 hrsz</t>
  </si>
  <si>
    <t>Névtelen út, út értéke 05/238 hrsz</t>
  </si>
  <si>
    <t>Névtelen út, út értéke 05/220 hrsz</t>
  </si>
  <si>
    <t>Névtelen út, út értéke 05/153 hrsz</t>
  </si>
  <si>
    <t>Névtelen út , út értéke 05/115 hrsz</t>
  </si>
  <si>
    <t>Nyárfa utca út értéke 02/27 hrsz</t>
  </si>
  <si>
    <t>Névtelen út út értéke 05/45 hrsz</t>
  </si>
  <si>
    <t>Kossuth utca út értéke 57 hsz</t>
  </si>
  <si>
    <t>Kossuth köz 40 hrsz</t>
  </si>
  <si>
    <t>Földterület+ közút</t>
  </si>
  <si>
    <t>Út (földút) 080/43</t>
  </si>
  <si>
    <t>Belterületi kiszolgáló és lakóút (Puskin út ) út értéke</t>
  </si>
  <si>
    <t>Földterület+földút</t>
  </si>
  <si>
    <t>Külterületi közút (Névtelen út ) föld értéke</t>
  </si>
  <si>
    <t>Földterület (Belegrádi óvoda)</t>
  </si>
  <si>
    <t>Külteröleti közút , föld értéke</t>
  </si>
  <si>
    <t>Földterület, földút</t>
  </si>
  <si>
    <t>Földterület ( Névtelen út ) föld értéke</t>
  </si>
  <si>
    <t>Földterület József A.út</t>
  </si>
  <si>
    <t>Földterület Nyárfa utca</t>
  </si>
  <si>
    <t>Földterület Madách utca</t>
  </si>
  <si>
    <t>Belter.kiszolg.és lakóút (Puskin köz) föld értéke</t>
  </si>
  <si>
    <t>Kossuth Lajos út</t>
  </si>
  <si>
    <t>Névtelen út földértéke</t>
  </si>
  <si>
    <t>Külterületi közút (Bedőbokor tanya ) föld értéke</t>
  </si>
  <si>
    <t>Külterületi közút (Névtelen út) út értéke</t>
  </si>
  <si>
    <t>Külterületi közút (Névtelen út) föld értéke</t>
  </si>
  <si>
    <t>Külterületi közút (Jakosbokor tanya ) föld értéke</t>
  </si>
  <si>
    <t>Külterületi közút (Belegrád tanya) föld értéke</t>
  </si>
  <si>
    <t>Földterület+földút+víztelenítés</t>
  </si>
  <si>
    <t>Külterületi közút föld értéke</t>
  </si>
  <si>
    <t>Külterüli föld út föld értéke</t>
  </si>
  <si>
    <t>Földterület+földút (Névtelen út ) földértéke</t>
  </si>
  <si>
    <t>Földterület Dessewfy út</t>
  </si>
  <si>
    <t>Földterület föld érték</t>
  </si>
  <si>
    <t>Földterület (névtelen út ) földértéke</t>
  </si>
  <si>
    <t>Földterület Zrinyi I. út</t>
  </si>
  <si>
    <t>Földterület út 1150/4</t>
  </si>
  <si>
    <t>Földterület (Park)</t>
  </si>
  <si>
    <t>Földterület Saját haszn.út</t>
  </si>
  <si>
    <t>külterületi közút (Névtelen út ) föld értéke</t>
  </si>
  <si>
    <t>Földterület-árok</t>
  </si>
  <si>
    <t>Földterület-csatorna</t>
  </si>
  <si>
    <t>Külterületi közút (Veres p lkt) föld értéke</t>
  </si>
  <si>
    <t>Külterületi közút (Ferenc tanya) föld értéke</t>
  </si>
  <si>
    <t>Külterületi közút(Névtelen út ) föld értéke</t>
  </si>
  <si>
    <t>Földterület Deák F. út</t>
  </si>
  <si>
    <t>Földterület Alsósóskúti út</t>
  </si>
  <si>
    <t>Földterület Szent I. út</t>
  </si>
  <si>
    <t>Földterület Erdö sor</t>
  </si>
  <si>
    <t>Belter.kiszolgáló és lakóút (Puskin út) föld értéke</t>
  </si>
  <si>
    <t>Földterület 1/40</t>
  </si>
  <si>
    <t>Földterület Bethlen G.</t>
  </si>
  <si>
    <t>Földterület Ady E. út</t>
  </si>
  <si>
    <t>Földterület</t>
  </si>
  <si>
    <t>Nyílt vízelvezető árok föld értéke</t>
  </si>
  <si>
    <t>Földterület+földút(Névtelen út földértéke)</t>
  </si>
  <si>
    <t>Földterület+földút (Névtelen út )föld értéke</t>
  </si>
  <si>
    <t>Külterületi közút (Petőfi S ) föld értéke</t>
  </si>
  <si>
    <t>Földterület értéke</t>
  </si>
  <si>
    <t>Földterület (Jókai M.út)</t>
  </si>
  <si>
    <t>Földterület+telek</t>
  </si>
  <si>
    <t>Földterület Kastély utca</t>
  </si>
  <si>
    <t>Külterületi közút (Bedőbokor) föld értéke</t>
  </si>
  <si>
    <t>Külterületi közút (Névtelen út ) út föld értéke</t>
  </si>
  <si>
    <t>Külterületi közút (Tó utca) föld értéke</t>
  </si>
  <si>
    <t>Külterületi közút (Tokaji-Bertalan tanyag) út értéke</t>
  </si>
  <si>
    <t>Külterületi közút (Tokaj Bertalan major ) föld értéke</t>
  </si>
  <si>
    <t>Külterületi közút (Alsósóskút) föld értéke</t>
  </si>
  <si>
    <t>Földút földértéke</t>
  </si>
  <si>
    <t>Földterület+földút (Névtelen út )</t>
  </si>
  <si>
    <t>Külterületi közút (Névtelen út )föld értéke</t>
  </si>
  <si>
    <t>Külterületi közút (Névtelen ) föld értéke</t>
  </si>
  <si>
    <t>Földterület Váci köz</t>
  </si>
  <si>
    <t>Földterület(közút Felsúsótkút )</t>
  </si>
  <si>
    <t>Földterület Tokaji út</t>
  </si>
  <si>
    <t>Földterület József A. köz</t>
  </si>
  <si>
    <t>Földterület Béke út</t>
  </si>
  <si>
    <t>Földterület Kölcsey út</t>
  </si>
  <si>
    <t>Földterület Dózsa Gy. Út</t>
  </si>
  <si>
    <t>Kültetületi közút föld értéke</t>
  </si>
  <si>
    <t>Földterület+földút (Névtelen út földértéke)</t>
  </si>
  <si>
    <t>Földterület+földút(Esze T.)</t>
  </si>
  <si>
    <t>Földérték ( Esze Tamás út )</t>
  </si>
  <si>
    <t>Rét (Jakusbokor)</t>
  </si>
  <si>
    <t>Föld érték (Jakusbokor)</t>
  </si>
  <si>
    <t>egyéb műv.alól kivett terület</t>
  </si>
  <si>
    <t>Földterület-kivett beépítetlen terület 355/2 hrsz-ú</t>
  </si>
  <si>
    <t>Földterület-kivett vízmű terület 355/1 hrsz-ú</t>
  </si>
  <si>
    <t>Földterület-községháza Hrsz:1105</t>
  </si>
  <si>
    <t>Földterület (Dessewffy út)Hrsz:1131/3</t>
  </si>
  <si>
    <t>Földterület-Idösek otthona 88/4</t>
  </si>
  <si>
    <t>Földterület Víztorony Hrsz: 553/8</t>
  </si>
  <si>
    <t>Földterület-Kulturház Görögsz.0169/214</t>
  </si>
  <si>
    <t>Földterület-Kápolna Belegrád 1434</t>
  </si>
  <si>
    <t>Földterület-Szolg lakás (Petöfi)1103</t>
  </si>
  <si>
    <t>Földterület-Orv.rend.Arany J.út Hrsz:946</t>
  </si>
  <si>
    <t>Földterület-Vigadó 908/4</t>
  </si>
  <si>
    <t>Földterület-Tüzoltóság Hrsz: 101/2</t>
  </si>
  <si>
    <t>Földterület-Orvosi rendelö Görögszállás.0231/9</t>
  </si>
  <si>
    <t>Földterület-Orv.rendelö Dózsa Gy. 552.</t>
  </si>
  <si>
    <t>Földterület-Ifjúsági ház Hrsz: 760</t>
  </si>
  <si>
    <t>Földterület (Sporttelep)</t>
  </si>
  <si>
    <t>Földterület-szennyvízgyüjtö 1100/2</t>
  </si>
  <si>
    <t>Földterület-óvoda /Petöfi út/ 1101/3</t>
  </si>
  <si>
    <t>Földterület-Királytelek ált.isk. 1092</t>
  </si>
  <si>
    <t>Földterület-Herman Ottó ált.isk. 540</t>
  </si>
  <si>
    <t>Földterület-szennyvíztisztitó 04/15</t>
  </si>
  <si>
    <t>Földterület-szennyvízgyüjtö 1618/1</t>
  </si>
  <si>
    <t>Földterület-Temetö Hrsz: 922/7</t>
  </si>
  <si>
    <t>Legelő</t>
  </si>
  <si>
    <t>legelő</t>
  </si>
  <si>
    <t>Udvar</t>
  </si>
  <si>
    <t>Közpark</t>
  </si>
  <si>
    <t>Szántó</t>
  </si>
  <si>
    <t>Földérték</t>
  </si>
  <si>
    <t>Beépítetlen terület</t>
  </si>
  <si>
    <t>erdő</t>
  </si>
  <si>
    <t>Tanya</t>
  </si>
  <si>
    <t>Földterület-szántó</t>
  </si>
  <si>
    <t>Földterület-Beépítetlen terület</t>
  </si>
  <si>
    <t>Földterület+szántó</t>
  </si>
  <si>
    <t>Földterület-beépítetlen</t>
  </si>
  <si>
    <t>Kivett tanya, szántó földterület</t>
  </si>
  <si>
    <t>Földérték Bessenyei utca</t>
  </si>
  <si>
    <t>Földterület-legelő</t>
  </si>
  <si>
    <t>Földterület-erdő</t>
  </si>
  <si>
    <t>Földterület-beépítetlen terület</t>
  </si>
  <si>
    <t>Földterület-szennyvízátemelő</t>
  </si>
  <si>
    <t>II.Ovoda Nyírtelek Iskola ut 2</t>
  </si>
  <si>
    <t>Vigadó II.</t>
  </si>
  <si>
    <t>Hermann Ottó Ált.Isk. Nyt, KEOP-5.7.0/15-2015-0140</t>
  </si>
  <si>
    <t>Királytelek Ált.Isk.PetőfiS. u. KEOP-5.7.0/15-0140</t>
  </si>
  <si>
    <t>Községi Nagyterem Arany János út</t>
  </si>
  <si>
    <t>III.sz.Orvosi rendelö Görögszállás</t>
  </si>
  <si>
    <t>Óvoda Belegrád</t>
  </si>
  <si>
    <t>II.sz.Orvosi rendelö Arany János út.</t>
  </si>
  <si>
    <t>Ovoda+ GAMESZ Petöfi S.út</t>
  </si>
  <si>
    <t>Fogorvosi rendelő</t>
  </si>
  <si>
    <t>Konyha Királytelek Alt.Isk.</t>
  </si>
  <si>
    <t>I.sz.Orvosi rendelö Dózsa Gy.út.</t>
  </si>
  <si>
    <t>Tanácsháza /Önkormányzat/</t>
  </si>
  <si>
    <t>Kápolna/Belegrád</t>
  </si>
  <si>
    <t>Szolgálati lakás Arany János út</t>
  </si>
  <si>
    <t>Szolgálati lakás /Petöfi S.út.34</t>
  </si>
  <si>
    <t>Szolg.lakás Eü.központ(Rendörörs)</t>
  </si>
  <si>
    <t>Épület/Barakk/</t>
  </si>
  <si>
    <t>Szolgálati lakás Eü.központ</t>
  </si>
  <si>
    <t>Szolgálati lakás eü.központ</t>
  </si>
  <si>
    <t>Kulturház Görögszállás</t>
  </si>
  <si>
    <t>Desewfy út útértéke</t>
  </si>
  <si>
    <t>Benczur Gyula utca víztelenítés</t>
  </si>
  <si>
    <t>Krúdy Gyula út víztelenítés</t>
  </si>
  <si>
    <t>Kölcsey utca víztelenítés</t>
  </si>
  <si>
    <t>Váci Mihály utca víztelenítés</t>
  </si>
  <si>
    <t>Belt.kiszolg.és lakóút (Puskin-Sóskuti út) föld értéke</t>
  </si>
  <si>
    <t>Mezőgazdasági út 0375/25 hrsz.</t>
  </si>
  <si>
    <t>Mezőgazdasági út 0375/5 hrsz.</t>
  </si>
  <si>
    <t>Mezőgazdasági út 0371/37 hrsz.</t>
  </si>
  <si>
    <t>Mezőgazdasági út 0368/8 hrsz.</t>
  </si>
  <si>
    <t>Nyílt vízelvezető árok</t>
  </si>
  <si>
    <t>Mezőgazdasági út 0188/10 hrsz.</t>
  </si>
  <si>
    <t>Mezőgazdasági út 0183/13 hrsz.</t>
  </si>
  <si>
    <t>Mezőgazdasági út 0170/23 hrsz.</t>
  </si>
  <si>
    <t>Mezőgazdasági út 0116 hrsz.</t>
  </si>
  <si>
    <t>Mezőgazdasági út 0108/34 hrsz.</t>
  </si>
  <si>
    <t>Mezőgazdasági út 087 hrsz.</t>
  </si>
  <si>
    <t>Mezőgazdasági út 057/30 hrsz.</t>
  </si>
  <si>
    <t>Mezőgazdasági út 053/14 hrsz.</t>
  </si>
  <si>
    <t>Mezőgazdasági út 046/43 hrsz</t>
  </si>
  <si>
    <t>Mezőgazdasági út 015/105 hrsz.</t>
  </si>
  <si>
    <t>Mezőgazdasági út 05/265 hrsz.</t>
  </si>
  <si>
    <t>Mezőgazdasági út 02/169 hrsz.</t>
  </si>
  <si>
    <t>Mezőgazdasági út 02/167 hrsz.</t>
  </si>
  <si>
    <t>Mezőgazdasági út 0195/27 hrsz.</t>
  </si>
  <si>
    <t>Mezőgazdasági út 0190/2 hrsz.</t>
  </si>
  <si>
    <t>Mezőgazdasági út 0264/11 hrsz.</t>
  </si>
  <si>
    <t>Mezőgazdasági út 0255/22 hrsz.</t>
  </si>
  <si>
    <t>Műfüves futballpálya 540 hrsz-ú ingatlanon /Nyírtelek Iskola u. 2/</t>
  </si>
  <si>
    <t>Nyírtelek külterületi kerékpárút KÖZOP-3.5.0-09-11-2015-0080</t>
  </si>
  <si>
    <t>Belterületi kiszolg.és lakóút (Puskin köz) út értéke</t>
  </si>
  <si>
    <t>Kült.közút(Gyulatanya-)</t>
  </si>
  <si>
    <t>Bethlen Gábor út kiépítése</t>
  </si>
  <si>
    <t>Településközpont gázellátása</t>
  </si>
  <si>
    <t>Belter.kiszolg és lakóút (Puskin-Sóskuti) út értéke</t>
  </si>
  <si>
    <t>Külterületi közút (Ferenctanya) út értéke</t>
  </si>
  <si>
    <t>Külterületi közút (Bedőbokor) út értéke</t>
  </si>
  <si>
    <t>Buszmegálló Szent I. Hrsz: 249</t>
  </si>
  <si>
    <t>Bethlen Gábor utca,064/2</t>
  </si>
  <si>
    <t>Gyalogátkelöhely Tokaji út</t>
  </si>
  <si>
    <t>Benczúr Gy.út+víztelenítés</t>
  </si>
  <si>
    <t>Nyílt vízelvezetö árok</t>
  </si>
  <si>
    <t>Kült.közút (Tokaji-Bertalan major) út értéke</t>
  </si>
  <si>
    <t>Kült.közút (Varjúlapos)</t>
  </si>
  <si>
    <t>Külter.út(Felsösóskút) út értéke</t>
  </si>
  <si>
    <t>Névtelen út /legelö mellett/</t>
  </si>
  <si>
    <t>Deák Ferenc út</t>
  </si>
  <si>
    <t>Településkp.villamosenergia ellátása Rózsa út</t>
  </si>
  <si>
    <t>Rózsa út út érték növekedés vízellátás miatt</t>
  </si>
  <si>
    <t>Dózsa György út</t>
  </si>
  <si>
    <t>Névtelen út/Iskola út</t>
  </si>
  <si>
    <t>Zrínyi Ilona út</t>
  </si>
  <si>
    <t>Szent István út+víztelenítés</t>
  </si>
  <si>
    <t>Buszváró /Gyulatanya</t>
  </si>
  <si>
    <t>Acélvázas buszváró(3 hajós)</t>
  </si>
  <si>
    <t>Csapadékvíz elvezetés kiépít./Iskola út</t>
  </si>
  <si>
    <t>Közter/útalap/Szent I.</t>
  </si>
  <si>
    <t>Buszvárók</t>
  </si>
  <si>
    <t>Akadálymentes közlekedés kialakítása</t>
  </si>
  <si>
    <t>Saját haszn.út(Honvéd-Dózsa)</t>
  </si>
  <si>
    <t>Külter.közút (Tokaji-Bertalan major) út értéke</t>
  </si>
  <si>
    <t>Jókai út</t>
  </si>
  <si>
    <t>Közterületi út (Belegrád)</t>
  </si>
  <si>
    <t>Iskola út</t>
  </si>
  <si>
    <t>Névtelen út (Alkotmány)</t>
  </si>
  <si>
    <t>Külter.közút (Gyulatanya)</t>
  </si>
  <si>
    <t>Névtelen út (Szent I-Váci)</t>
  </si>
  <si>
    <t>Kült.közút(Varjúlapos)</t>
  </si>
  <si>
    <t>Vasvári-Tokaji u.villanyhálózat bövités</t>
  </si>
  <si>
    <t>Szökökút (polg.hiv.udvara )</t>
  </si>
  <si>
    <t>Váci M.köz villamos energ.ellátása</t>
  </si>
  <si>
    <t>Játszótér 444 hrsz.</t>
  </si>
  <si>
    <t>Madách út</t>
  </si>
  <si>
    <t>Vízbekötés Varjulapos temetö</t>
  </si>
  <si>
    <t>Vasvári Pál út</t>
  </si>
  <si>
    <t>Külter.közút</t>
  </si>
  <si>
    <t>Kült.közút (Tokaji út-Gyulatanya)</t>
  </si>
  <si>
    <t>Kült.közút/Görögszállás/ út értéke</t>
  </si>
  <si>
    <t>Rákóczi Ferenc út</t>
  </si>
  <si>
    <t>Közút(Rákóczi-Honvéd út összek.út)</t>
  </si>
  <si>
    <t>József Attila köz</t>
  </si>
  <si>
    <t>Kerités építés/Szoc. Szolg. K. Puskin ut 2-4. 2017.</t>
  </si>
  <si>
    <t>Autóbuszforduló/Petöfi S. út 2007.</t>
  </si>
  <si>
    <t>Dózsa Gy. úti járda 2007.</t>
  </si>
  <si>
    <t>Külterületi közút (Jakosbokor tanya) út értéke</t>
  </si>
  <si>
    <t>Toldi-Honvéd-Rákóczi-Erdősor tervei</t>
  </si>
  <si>
    <t>Nyílt vízelvezetö árok/Söre-kút felsö</t>
  </si>
  <si>
    <t>Nyílt árok vízelvezetö</t>
  </si>
  <si>
    <t>Csatorna (Bem út)</t>
  </si>
  <si>
    <t>Csatorna(Jókai M.út)</t>
  </si>
  <si>
    <t>Acélvázas buszváró (4 hajós)</t>
  </si>
  <si>
    <t>Buszöböl 38-as föúton</t>
  </si>
  <si>
    <t>József Attila út Nyírtelek</t>
  </si>
  <si>
    <t>ADY Endre út</t>
  </si>
  <si>
    <t>Toldi-Honvéd út csapadékelv.tanulm.terve</t>
  </si>
  <si>
    <t>Vasvári Pál út villanyhálózat bövitése</t>
  </si>
  <si>
    <t>Pallagpuszta közkút</t>
  </si>
  <si>
    <t>Veres P.lakótelepen közkút</t>
  </si>
  <si>
    <t>Bethlen Gábor út kisfeszültségü hálozat</t>
  </si>
  <si>
    <t>Millecentenáriumi emlékpark</t>
  </si>
  <si>
    <t>Arany János út,út értél</t>
  </si>
  <si>
    <t>Rákóczi úti csapadékelvezető</t>
  </si>
  <si>
    <t>Bethlen Gábor út tervdokumentáció</t>
  </si>
  <si>
    <t>Gábor Aron út</t>
  </si>
  <si>
    <t>Vigadó II. előtti térburkolat</t>
  </si>
  <si>
    <t>Közösségi Ház előtti térburkolat (760 hrsz.)</t>
  </si>
  <si>
    <t>SPORTPÁLYA MŰFŰBURKOLATTAL VALÓ ELLÁTÁSA</t>
  </si>
  <si>
    <t>Temetö kerítés/Görögszállás</t>
  </si>
  <si>
    <t>Garázs Dózsa Gy.út</t>
  </si>
  <si>
    <t>Nyomásszabályozó áll./Bedöbokor/</t>
  </si>
  <si>
    <t>Garázs Arany János út</t>
  </si>
  <si>
    <t>Tüzoltó szertár Puskin út 3.</t>
  </si>
  <si>
    <t>Szűrőaudiométer</t>
  </si>
  <si>
    <t>Étel piramis</t>
  </si>
  <si>
    <t>Boka-kar index meghatározó készülék</t>
  </si>
  <si>
    <t>Holter ABPM 05 vérnyomásmérő</t>
  </si>
  <si>
    <t>Település időjárás állomás</t>
  </si>
  <si>
    <t>IP alapú Térfigyelő Kamerarendszer kiépítése Nyírtelek településen</t>
  </si>
  <si>
    <t>MUMGÉP FG 200 gréder</t>
  </si>
  <si>
    <t>Festmény Magyar L.Tanya</t>
  </si>
  <si>
    <t>Festmény Szent István kép</t>
  </si>
  <si>
    <t>Festmény Ösz</t>
  </si>
  <si>
    <t>CITROEN BERLINGO</t>
  </si>
  <si>
    <t>A/II/1. Ingatlanok és a kapcsolódó vagyoni értékű jogok</t>
  </si>
  <si>
    <t>Az önkormányzati vagyon és az önkormányzatot megillető vagyoni értékű jog  hasznosításából származó bevétel</t>
  </si>
  <si>
    <t>Felhalmozási célú támogatások Áht-on belülről</t>
  </si>
  <si>
    <t>a Nyírtelek Város Önkormányzata és Intézményei 2020. évi bevételi és kiadási előirányzatainak teljesítése kötelező feladatok, önként vállalt feladatok, államigazgatási feladatok szerinti bontásban</t>
  </si>
  <si>
    <t>a Nyírtelek Város  Önkormányzata</t>
  </si>
  <si>
    <t>Fizikai alkalmazott</t>
  </si>
  <si>
    <t>Nyírtelek Város Önkormányzata saját bevételeinek részletezése az adósságot keletkeztető ügyletből származó tárgyévi fizetési kötelezettség megállapításához</t>
  </si>
  <si>
    <t>Nyírtelek Város Önkormányzata 2020. évi adósságot keletkeztető fejlesztési céljainak teljesítéséről</t>
  </si>
  <si>
    <t>TOP-2.1.1.15-SB1-2016-00003 Nyírteleki Barnamezős terület hasznosítása közösségi és gazdaságélénkítési céllal</t>
  </si>
  <si>
    <t>2020. év teljesítés (bruttó)</t>
  </si>
  <si>
    <t>Átütemezett</t>
  </si>
  <si>
    <t>Kimutatás a tartozásállományról
az elismert tartozásállományról</t>
  </si>
  <si>
    <t>D) KÖVETELÉSEK (D/I+…+D/III)</t>
  </si>
  <si>
    <t>A/I. Immateriális javak (A/I/1+A/I/2)</t>
  </si>
  <si>
    <t>III Egyéb eredményszemléletű bevételek (06+07+08+09)</t>
  </si>
  <si>
    <t>V Személyi jellegű ráfordítások (14+15+16)</t>
  </si>
  <si>
    <t>C) MÉRLEG SZERINTI  EREDMÉNY (±A±B)</t>
  </si>
  <si>
    <t xml:space="preserve">111912 Telj.(0-ig) v. mar.ért.-ig leírt, korl.forg.képes Vagyoni értékű </t>
  </si>
  <si>
    <t>111913 Telj.(0-ig)v. mar.ért.-ig leírt, üzleti (forg. képes)vagyoni Ért. Jogok áll. Ért.</t>
  </si>
  <si>
    <t>1119141 Telj.(0-ig)v.maradvány.ért.leírt, korl.forgalomképes kisértékű</t>
  </si>
  <si>
    <t>1119142 Telj.(0-ig)v.maradvány.ért.leírt, üzleti(forg.képes) kisérték</t>
  </si>
  <si>
    <t>112912 Telj.(0-ig) v. mar.ért.ig leírt, korl. forg.képes szell. termékek akt. áll.nak értéke</t>
  </si>
  <si>
    <t>1319112 Teljesen 0-ig, v.mar.értékig leírt, korl. forg.képes informatikai eszközök értéke</t>
  </si>
  <si>
    <t>1319113 Teljesen 0-ig, v.mar.értékig leírt, üzleti (forg.képes) informatikai eszközök értéke</t>
  </si>
  <si>
    <t>1319122 Teljesen 0-ig, v.mar.értékig leírt, korl. forg.képes egyéb gép, brendezés értéke</t>
  </si>
  <si>
    <t>1319123 Teljesen 0-ig, vagy mar.ért-ig lírt, üzleti (forg.képes), egyéb gép, ber. és felszerelés értéke</t>
  </si>
  <si>
    <t>13191243 Telj.(0-ig) Üz-i forg.képes egyéb.kisért.gép,ber,felsz.</t>
  </si>
  <si>
    <t>111913 Telj.(0-ig)v. maradv.ért. Leírt  üzleti (forg.képes) alapítás-átszervezés aktívált állománya</t>
  </si>
  <si>
    <t>1119142 Telj.(0-ig) v. maradv.ért. Leírt üzleti(forg.képes) kisértékű vagyoni értékű jog</t>
  </si>
  <si>
    <t>131123 Üz-i forg.képes egyéb gép,ber,felsz. Értéke</t>
  </si>
  <si>
    <t>131113 Üzleti (forgalomképes) informatikai eszköz aktivált értéke</t>
  </si>
  <si>
    <t>13191243 Teljesen (0-ig) vagy maradványértékig leírt üzleti (forgalomképes) egyéb kisértékű gép, berendezés</t>
  </si>
  <si>
    <t>1319123 Teljesen (0-ig) vagy maradványértékig leírt üzleti (forgalomképes) egyéb gép, berendezés, felszerelés</t>
  </si>
  <si>
    <t>Tegyünk többen többet Nyírtelekért TOP-5.3.1-16-SB1-2017-00007</t>
  </si>
  <si>
    <t>a helyi adónál biztosított kedvezmény, mentesség összege adónemenként</t>
  </si>
  <si>
    <t>Részesedés értéke</t>
  </si>
  <si>
    <t>Nyírtelek Város Önkormányzata tulajdonában álló gazdálkodó szervezetek működéséből származó kötelezettségek és részesedések alakulása a 2020.évben</t>
  </si>
  <si>
    <t>Működésből származó kötlezettségek összege 2020.december 31-én</t>
  </si>
  <si>
    <t xml:space="preserve"> 1.  számú melléklet a 4/2021. (V.27) önkormányzati rendelethez </t>
  </si>
  <si>
    <t xml:space="preserve">2/a.  számú melléklet a 4/2021. (V.27) önkormányzati rendelethez </t>
  </si>
  <si>
    <t xml:space="preserve">2/b.  számú melléklet a 4/2021. (V.27) önkormányzati rendelethez </t>
  </si>
  <si>
    <t xml:space="preserve">3/a.  számú melléklet a 4/2021. (V.27) önkormányzati rendelethez </t>
  </si>
  <si>
    <t xml:space="preserve">3/b.  számú melléklet a 4/2021. (V.27) önkormányzati rendelethez  </t>
  </si>
  <si>
    <t xml:space="preserve">4/a.  számú melléklet a 4/2021. (V.27) önkormányzati rendelethez </t>
  </si>
  <si>
    <t xml:space="preserve">4/b.  számú melléklet a 4/2021. (V.27) önkormányzati rendelethez </t>
  </si>
  <si>
    <t xml:space="preserve">5/a.  számú melléklet a 4/2021. (V.27) önkormányzati rendelethez </t>
  </si>
  <si>
    <t xml:space="preserve">5/b.  számú melléklet a 4/2021. (V.27) önkormányzati rendelethez </t>
  </si>
  <si>
    <t xml:space="preserve">6/a.  számú melléklet a 4/2021. (V.27) önkormányzati rendelethez </t>
  </si>
  <si>
    <t xml:space="preserve">6/b.  számú melléklet a 4/2021. (V.27) önkormányzati rendelethez </t>
  </si>
  <si>
    <t xml:space="preserve">7/a.  számú melléklet a 4/2021. (V.27) önkormányzati rendelethez </t>
  </si>
  <si>
    <t xml:space="preserve">7/b.  számú melléklet a 4/2021. (V.27) önkormányzati rendelethez </t>
  </si>
  <si>
    <t xml:space="preserve">8/a.  számú melléklet a 4/2021. (V.27) önkormányzati rendelethez </t>
  </si>
  <si>
    <t xml:space="preserve">8/b.  számú melléklet a 4/2021. (V.27) önkormányzati rendelethez  </t>
  </si>
  <si>
    <t xml:space="preserve">8/c.  számú melléklet a 4/2021. (V.27) önkormányzati rendelethez  </t>
  </si>
  <si>
    <t xml:space="preserve">8/d.  számú melléklet a 4/2021. (V.27) önkormányzati rendelethez </t>
  </si>
  <si>
    <t xml:space="preserve">9.  számú melléklet a a 4/2021. (V.27) önkormányzati rendelethez </t>
  </si>
  <si>
    <t xml:space="preserve">10.  számú melléklet a 4/2021. (V.27) önkormányzati rendelethez </t>
  </si>
  <si>
    <t xml:space="preserve">11.  számú melléklet a 4/2021. (V.27) önkormányzati rendelethez </t>
  </si>
  <si>
    <t xml:space="preserve">12.  számú melléklet a 4/2021. (V.27) önkormányzati rendelethez </t>
  </si>
  <si>
    <t xml:space="preserve">13.  számú melléklet a 4/2021. (V.27) önkormányzati rendelethez </t>
  </si>
  <si>
    <t xml:space="preserve">14.  számú melléklet a 4/2021. (V.27) önkormányzati rendelethez </t>
  </si>
  <si>
    <t xml:space="preserve">15.  számú melléklet a 4/2021. (V.27) önkormányzati rendelethez </t>
  </si>
  <si>
    <t xml:space="preserve">16.  számú melléklet a 4/2021. (V.27) önkormányzati rendelethez </t>
  </si>
  <si>
    <t xml:space="preserve">17.  számú melléklet a 4/2021. (V.27) önkormányzati rendelethez </t>
  </si>
  <si>
    <t xml:space="preserve">18/a.  számú melléklet a 4/2021. (V.27) önkormányzati rendelethez </t>
  </si>
  <si>
    <t xml:space="preserve">18/b.  számú melléklet a 4/2021. (V.27) önkormányzati rendelethez </t>
  </si>
  <si>
    <t xml:space="preserve">18/c.  számú melléklet a 4/2021. (V.27) önkormányzati rendelethez  </t>
  </si>
  <si>
    <t xml:space="preserve">18/d.  számú melléklet a 4/2021. (V.27) önkormányzati rendelethez </t>
  </si>
  <si>
    <t xml:space="preserve">19. számú melléklet a 4/2021. (V.27) önkormányzati rendelethez </t>
  </si>
  <si>
    <t xml:space="preserve">20.  számú melléklet a 4/2021. (V.27) önkormányzati rendelethez </t>
  </si>
  <si>
    <t xml:space="preserve">21.  számú melléklet a 4/2021. (V.27) önkormányzati rendelethez  </t>
  </si>
  <si>
    <t xml:space="preserve">22.  számú melléklet a 4/2021. (V.27) önkormányzati rendelethez </t>
  </si>
  <si>
    <t xml:space="preserve">23.  számú melléklet a 4/2021. (V.27) önkormányzati rendelethez </t>
  </si>
  <si>
    <t xml:space="preserve">24.  számú melléklet a 4/2021. (V.27) önkormányzati rendelethez </t>
  </si>
  <si>
    <t xml:space="preserve">25. számú melléklet a 4/2021. (V.27) önkormányzati rendelethez </t>
  </si>
  <si>
    <t xml:space="preserve">1.  számú tájékoztató tábla a 4/2021. (V.27) önkormányzati rendelethez </t>
  </si>
  <si>
    <t xml:space="preserve">2.  számú tájékoztató tábla a 4/2021. (V.27) önkormányzati rendelethez </t>
  </si>
  <si>
    <t xml:space="preserve">3.  számú tájékoztató tábla a 4/2021. (V.27) önkormányzati rendelethez </t>
  </si>
  <si>
    <t xml:space="preserve">4.  számú tájékoztató tábla a 4/2021. (V.27) önkormányzati rendelethez </t>
  </si>
  <si>
    <t xml:space="preserve">5.  számú tájékoztató tábla a 4/2021. (V.27)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</si>
</sst>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.0%"/>
    <numFmt numFmtId="168" formatCode="#,##0\ _F_t"/>
    <numFmt numFmtId="169" formatCode="#,##0_ ;\-#,##0\ "/>
    <numFmt numFmtId="170" formatCode="_-* #,##0.00,_F_t_-;\-* #,##0.00,_F_t_-;_-* \-??\ _F_t_-;_-@_-"/>
    <numFmt numFmtId="171" formatCode="0.0000%"/>
    <numFmt numFmtId="172" formatCode="_-* #,##0\ [$Ft-40E]_-;\-* #,##0\ [$Ft-40E]_-;_-* &quot;-&quot;??\ [$Ft-40E]_-;_-@_-"/>
    <numFmt numFmtId="173" formatCode="_-* #,##0\ &quot;Ft&quot;_-;\-* #,##0\ &quot;Ft&quot;_-;_-* &quot;-&quot;??\ &quot;Ft&quot;_-;_-@_-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7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Times New Roman CE"/>
      <charset val="238"/>
    </font>
    <font>
      <b/>
      <i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i/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4"/>
      <color rgb="FFFF000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name val="Times New Roman CE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 CE"/>
      <charset val="238"/>
    </font>
    <font>
      <sz val="8"/>
      <color theme="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0"/>
      <name val="Arial"/>
      <family val="2"/>
      <charset val="238"/>
    </font>
    <font>
      <b/>
      <sz val="11"/>
      <color theme="1"/>
      <name val="Cambria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</font>
    <font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E7E6E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48118533890809E-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45" fillId="0" borderId="0"/>
    <xf numFmtId="170" fontId="45" fillId="0" borderId="0" applyBorder="0" applyProtection="0"/>
    <xf numFmtId="9" fontId="45" fillId="0" borderId="0" applyBorder="0" applyProtection="0"/>
    <xf numFmtId="0" fontId="46" fillId="0" borderId="0"/>
    <xf numFmtId="44" fontId="1" fillId="0" borderId="0" applyFont="0" applyFill="0" applyBorder="0" applyAlignment="0" applyProtection="0"/>
  </cellStyleXfs>
  <cellXfs count="106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/>
    <xf numFmtId="0" fontId="4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3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/>
    <xf numFmtId="3" fontId="3" fillId="0" borderId="1" xfId="0" applyNumberFormat="1" applyFont="1" applyBorder="1"/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/>
    <xf numFmtId="0" fontId="3" fillId="2" borderId="2" xfId="0" applyFont="1" applyFill="1" applyBorder="1" applyAlignment="1">
      <alignment horizontal="left"/>
    </xf>
    <xf numFmtId="3" fontId="3" fillId="2" borderId="1" xfId="0" applyNumberFormat="1" applyFont="1" applyFill="1" applyBorder="1"/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/>
    <xf numFmtId="0" fontId="3" fillId="0" borderId="1" xfId="0" applyFont="1" applyBorder="1" applyAlignment="1">
      <alignment horizontal="left"/>
    </xf>
    <xf numFmtId="0" fontId="2" fillId="2" borderId="1" xfId="0" applyFont="1" applyFill="1" applyBorder="1"/>
    <xf numFmtId="3" fontId="4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6" fillId="0" borderId="0" xfId="0" applyFont="1"/>
    <xf numFmtId="0" fontId="7" fillId="0" borderId="0" xfId="0" applyFont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3" fontId="2" fillId="3" borderId="1" xfId="0" applyNumberFormat="1" applyFont="1" applyFill="1" applyBorder="1"/>
    <xf numFmtId="0" fontId="8" fillId="0" borderId="0" xfId="0" applyFont="1"/>
    <xf numFmtId="0" fontId="9" fillId="0" borderId="0" xfId="0" applyFont="1" applyAlignment="1"/>
    <xf numFmtId="0" fontId="2" fillId="0" borderId="0" xfId="0" applyFont="1" applyFill="1" applyBorder="1"/>
    <xf numFmtId="3" fontId="12" fillId="0" borderId="1" xfId="0" applyNumberFormat="1" applyFont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wrapText="1"/>
    </xf>
    <xf numFmtId="3" fontId="11" fillId="2" borderId="1" xfId="0" applyNumberFormat="1" applyFont="1" applyFill="1" applyBorder="1"/>
    <xf numFmtId="0" fontId="18" fillId="0" borderId="0" xfId="0" applyFont="1"/>
    <xf numFmtId="0" fontId="5" fillId="0" borderId="0" xfId="0" applyFont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/>
    <xf numFmtId="0" fontId="3" fillId="0" borderId="8" xfId="0" applyFont="1" applyBorder="1" applyAlignment="1"/>
    <xf numFmtId="0" fontId="14" fillId="0" borderId="0" xfId="0" applyFont="1"/>
    <xf numFmtId="49" fontId="19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0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22" fillId="0" borderId="0" xfId="2" applyFont="1" applyFill="1"/>
    <xf numFmtId="165" fontId="15" fillId="0" borderId="0" xfId="2" applyNumberFormat="1" applyFont="1" applyFill="1" applyBorder="1" applyAlignment="1" applyProtection="1">
      <alignment horizontal="centerContinuous" vertical="center"/>
    </xf>
    <xf numFmtId="0" fontId="23" fillId="0" borderId="0" xfId="0" applyFont="1" applyFill="1" applyBorder="1" applyAlignment="1" applyProtection="1"/>
    <xf numFmtId="0" fontId="24" fillId="0" borderId="10" xfId="2" applyFont="1" applyFill="1" applyBorder="1" applyAlignment="1" applyProtection="1">
      <alignment horizontal="center" vertical="center" wrapText="1"/>
    </xf>
    <xf numFmtId="0" fontId="24" fillId="0" borderId="12" xfId="2" applyFont="1" applyFill="1" applyBorder="1" applyAlignment="1" applyProtection="1">
      <alignment horizontal="center" vertical="center" wrapText="1"/>
    </xf>
    <xf numFmtId="0" fontId="25" fillId="0" borderId="10" xfId="2" applyFont="1" applyFill="1" applyBorder="1" applyAlignment="1" applyProtection="1">
      <alignment horizontal="center" vertical="center"/>
    </xf>
    <xf numFmtId="0" fontId="25" fillId="0" borderId="3" xfId="2" applyFont="1" applyFill="1" applyBorder="1" applyProtection="1"/>
    <xf numFmtId="166" fontId="25" fillId="0" borderId="16" xfId="1" applyNumberFormat="1" applyFont="1" applyFill="1" applyBorder="1" applyProtection="1">
      <protection locked="0"/>
    </xf>
    <xf numFmtId="0" fontId="25" fillId="0" borderId="17" xfId="2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justify" wrapText="1"/>
    </xf>
    <xf numFmtId="166" fontId="25" fillId="0" borderId="18" xfId="1" applyNumberFormat="1" applyFont="1" applyFill="1" applyBorder="1" applyProtection="1">
      <protection locked="0"/>
    </xf>
    <xf numFmtId="0" fontId="25" fillId="0" borderId="19" xfId="2" applyFont="1" applyFill="1" applyBorder="1" applyAlignment="1" applyProtection="1">
      <alignment horizontal="center" vertical="center"/>
    </xf>
    <xf numFmtId="166" fontId="25" fillId="0" borderId="20" xfId="1" applyNumberFormat="1" applyFont="1" applyFill="1" applyBorder="1" applyProtection="1">
      <protection locked="0"/>
    </xf>
    <xf numFmtId="0" fontId="21" fillId="0" borderId="21" xfId="0" applyFont="1" applyBorder="1" applyAlignment="1">
      <alignment wrapText="1"/>
    </xf>
    <xf numFmtId="166" fontId="24" fillId="0" borderId="15" xfId="1" applyNumberFormat="1" applyFont="1" applyFill="1" applyBorder="1" applyProtection="1"/>
    <xf numFmtId="0" fontId="25" fillId="0" borderId="0" xfId="0" applyFont="1" applyFill="1" applyBorder="1" applyAlignment="1" applyProtection="1">
      <alignment horizontal="right"/>
    </xf>
    <xf numFmtId="165" fontId="15" fillId="0" borderId="0" xfId="2" applyNumberFormat="1" applyFont="1" applyFill="1" applyBorder="1" applyAlignment="1" applyProtection="1">
      <alignment horizontal="center" vertical="center" wrapText="1"/>
    </xf>
    <xf numFmtId="0" fontId="22" fillId="0" borderId="0" xfId="2" applyFont="1" applyFill="1" applyAlignment="1"/>
    <xf numFmtId="0" fontId="15" fillId="0" borderId="10" xfId="2" applyFont="1" applyFill="1" applyBorder="1" applyAlignment="1" applyProtection="1">
      <alignment horizontal="center" vertical="center" wrapText="1"/>
    </xf>
    <xf numFmtId="0" fontId="15" fillId="0" borderId="11" xfId="2" applyFont="1" applyFill="1" applyBorder="1" applyAlignment="1" applyProtection="1">
      <alignment horizontal="center" vertical="center" wrapText="1"/>
    </xf>
    <xf numFmtId="0" fontId="15" fillId="0" borderId="12" xfId="2" applyFont="1" applyFill="1" applyBorder="1" applyAlignment="1" applyProtection="1">
      <alignment horizontal="center" vertical="center" wrapText="1"/>
    </xf>
    <xf numFmtId="0" fontId="22" fillId="0" borderId="10" xfId="2" applyFont="1" applyFill="1" applyBorder="1" applyAlignment="1" applyProtection="1">
      <alignment horizontal="center" vertical="center"/>
    </xf>
    <xf numFmtId="0" fontId="22" fillId="0" borderId="11" xfId="2" applyFont="1" applyFill="1" applyBorder="1" applyProtection="1">
      <protection locked="0"/>
    </xf>
    <xf numFmtId="166" fontId="22" fillId="0" borderId="12" xfId="1" applyNumberFormat="1" applyFont="1" applyFill="1" applyBorder="1" applyProtection="1">
      <protection locked="0"/>
    </xf>
    <xf numFmtId="0" fontId="22" fillId="0" borderId="17" xfId="2" applyFont="1" applyFill="1" applyBorder="1" applyAlignment="1" applyProtection="1">
      <alignment horizontal="center" vertical="center"/>
    </xf>
    <xf numFmtId="0" fontId="22" fillId="0" borderId="1" xfId="2" applyFont="1" applyFill="1" applyBorder="1" applyProtection="1">
      <protection locked="0"/>
    </xf>
    <xf numFmtId="166" fontId="22" fillId="0" borderId="23" xfId="1" applyNumberFormat="1" applyFont="1" applyFill="1" applyBorder="1" applyProtection="1">
      <protection locked="0"/>
    </xf>
    <xf numFmtId="0" fontId="22" fillId="0" borderId="19" xfId="2" applyFont="1" applyFill="1" applyBorder="1" applyAlignment="1" applyProtection="1">
      <alignment horizontal="center" vertical="center"/>
    </xf>
    <xf numFmtId="0" fontId="22" fillId="0" borderId="5" xfId="2" applyFont="1" applyFill="1" applyBorder="1" applyProtection="1">
      <protection locked="0"/>
    </xf>
    <xf numFmtId="166" fontId="22" fillId="0" borderId="24" xfId="1" applyNumberFormat="1" applyFont="1" applyFill="1" applyBorder="1" applyProtection="1">
      <protection locked="0"/>
    </xf>
    <xf numFmtId="0" fontId="15" fillId="0" borderId="13" xfId="2" applyFont="1" applyFill="1" applyBorder="1" applyAlignment="1" applyProtection="1">
      <alignment horizontal="center" vertical="center"/>
    </xf>
    <xf numFmtId="0" fontId="15" fillId="0" borderId="14" xfId="2" applyFont="1" applyFill="1" applyBorder="1" applyAlignment="1" applyProtection="1">
      <alignment horizontal="left" vertical="center" wrapText="1"/>
    </xf>
    <xf numFmtId="166" fontId="15" fillId="0" borderId="15" xfId="1" applyNumberFormat="1" applyFont="1" applyFill="1" applyBorder="1" applyProtection="1"/>
    <xf numFmtId="165" fontId="2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10" fillId="0" borderId="13" xfId="0" applyNumberFormat="1" applyFont="1" applyFill="1" applyBorder="1" applyAlignment="1" applyProtection="1">
      <alignment horizontal="center" vertical="center" wrapText="1"/>
    </xf>
    <xf numFmtId="165" fontId="10" fillId="0" borderId="14" xfId="0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165" fontId="21" fillId="0" borderId="1" xfId="0" applyNumberFormat="1" applyFont="1" applyFill="1" applyBorder="1" applyAlignment="1" applyProtection="1">
      <alignment vertical="center" wrapText="1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23" xfId="0" applyNumberFormat="1" applyFont="1" applyFill="1" applyBorder="1" applyAlignment="1" applyProtection="1">
      <alignment vertical="center" wrapText="1"/>
    </xf>
    <xf numFmtId="165" fontId="2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5" xfId="0" applyNumberFormat="1" applyFont="1" applyFill="1" applyBorder="1" applyAlignment="1" applyProtection="1">
      <alignment vertical="center" wrapText="1"/>
      <protection locked="0"/>
    </xf>
    <xf numFmtId="49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24" xfId="0" applyNumberFormat="1" applyFont="1" applyFill="1" applyBorder="1" applyAlignment="1" applyProtection="1">
      <alignment vertical="center" wrapText="1"/>
    </xf>
    <xf numFmtId="165" fontId="10" fillId="0" borderId="13" xfId="0" applyNumberFormat="1" applyFont="1" applyFill="1" applyBorder="1" applyAlignment="1" applyProtection="1">
      <alignment horizontal="left" vertical="center" wrapText="1"/>
    </xf>
    <xf numFmtId="165" fontId="10" fillId="0" borderId="14" xfId="0" applyNumberFormat="1" applyFont="1" applyFill="1" applyBorder="1" applyAlignment="1" applyProtection="1">
      <alignment vertical="center" wrapText="1"/>
    </xf>
    <xf numFmtId="165" fontId="10" fillId="0" borderId="15" xfId="0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165" fontId="21" fillId="0" borderId="0" xfId="0" applyNumberFormat="1" applyFont="1" applyFill="1" applyAlignment="1" applyProtection="1">
      <alignment horizontal="right" wrapText="1"/>
    </xf>
    <xf numFmtId="0" fontId="2" fillId="0" borderId="0" xfId="0" applyFont="1" applyFill="1"/>
    <xf numFmtId="0" fontId="2" fillId="0" borderId="0" xfId="0" applyFont="1" applyFill="1" applyProtection="1"/>
    <xf numFmtId="3" fontId="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4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3" fontId="25" fillId="0" borderId="0" xfId="0" applyNumberFormat="1" applyFont="1" applyFill="1" applyProtection="1">
      <protection locked="0"/>
    </xf>
    <xf numFmtId="0" fontId="25" fillId="0" borderId="0" xfId="0" applyFont="1" applyFill="1" applyProtection="1"/>
    <xf numFmtId="0" fontId="25" fillId="0" borderId="0" xfId="0" applyFont="1" applyFill="1"/>
    <xf numFmtId="0" fontId="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3" fontId="21" fillId="0" borderId="0" xfId="0" applyNumberFormat="1" applyFont="1" applyFill="1" applyProtection="1">
      <protection locked="0"/>
    </xf>
    <xf numFmtId="0" fontId="21" fillId="0" borderId="0" xfId="0" applyFont="1" applyFill="1" applyProtection="1"/>
    <xf numFmtId="0" fontId="21" fillId="0" borderId="0" xfId="0" applyFont="1" applyFill="1"/>
    <xf numFmtId="0" fontId="2" fillId="0" borderId="31" xfId="0" applyFont="1" applyFill="1" applyBorder="1" applyProtection="1"/>
    <xf numFmtId="0" fontId="30" fillId="0" borderId="0" xfId="0" applyFont="1" applyFill="1" applyProtection="1"/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vertical="center" wrapText="1"/>
    </xf>
    <xf numFmtId="165" fontId="21" fillId="0" borderId="3" xfId="0" applyNumberFormat="1" applyFont="1" applyFill="1" applyBorder="1" applyAlignment="1" applyProtection="1">
      <alignment vertical="center"/>
      <protection locked="0"/>
    </xf>
    <xf numFmtId="165" fontId="10" fillId="0" borderId="30" xfId="0" applyNumberFormat="1" applyFont="1" applyFill="1" applyBorder="1" applyAlignment="1" applyProtection="1">
      <alignment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vertical="center" wrapText="1"/>
    </xf>
    <xf numFmtId="165" fontId="21" fillId="0" borderId="1" xfId="0" applyNumberFormat="1" applyFont="1" applyFill="1" applyBorder="1" applyAlignment="1" applyProtection="1">
      <alignment vertical="center"/>
      <protection locked="0"/>
    </xf>
    <xf numFmtId="165" fontId="10" fillId="0" borderId="23" xfId="0" applyNumberFormat="1" applyFont="1" applyFill="1" applyBorder="1" applyAlignment="1" applyProtection="1">
      <alignment vertical="center"/>
    </xf>
    <xf numFmtId="0" fontId="21" fillId="0" borderId="19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vertical="center" wrapText="1"/>
    </xf>
    <xf numFmtId="165" fontId="21" fillId="0" borderId="5" xfId="0" applyNumberFormat="1" applyFont="1" applyFill="1" applyBorder="1" applyAlignment="1" applyProtection="1">
      <alignment vertical="center"/>
      <protection locked="0"/>
    </xf>
    <xf numFmtId="165" fontId="10" fillId="0" borderId="24" xfId="0" applyNumberFormat="1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vertical="center" wrapText="1"/>
    </xf>
    <xf numFmtId="165" fontId="10" fillId="0" borderId="14" xfId="0" applyNumberFormat="1" applyFont="1" applyFill="1" applyBorder="1" applyAlignment="1" applyProtection="1">
      <alignment vertical="center"/>
    </xf>
    <xf numFmtId="165" fontId="10" fillId="0" borderId="15" xfId="0" applyNumberFormat="1" applyFont="1" applyFill="1" applyBorder="1" applyAlignment="1" applyProtection="1">
      <alignment vertical="center"/>
    </xf>
    <xf numFmtId="0" fontId="10" fillId="0" borderId="0" xfId="0" applyFont="1" applyFill="1"/>
    <xf numFmtId="0" fontId="30" fillId="0" borderId="31" xfId="0" applyFont="1" applyFill="1" applyBorder="1" applyAlignment="1" applyProtection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/>
    <xf numFmtId="0" fontId="23" fillId="0" borderId="0" xfId="0" applyFont="1" applyFill="1" applyProtection="1"/>
    <xf numFmtId="0" fontId="22" fillId="0" borderId="0" xfId="0" applyFont="1" applyFill="1" applyProtection="1"/>
    <xf numFmtId="0" fontId="22" fillId="0" borderId="0" xfId="0" applyFont="1" applyFill="1" applyProtection="1">
      <protection locked="0"/>
    </xf>
    <xf numFmtId="0" fontId="0" fillId="0" borderId="0" xfId="0" applyFont="1" applyFill="1" applyProtection="1"/>
    <xf numFmtId="0" fontId="0" fillId="0" borderId="0" xfId="0" applyFont="1" applyFill="1" applyProtection="1">
      <protection locked="0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5" fillId="0" borderId="29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vertical="center" wrapText="1"/>
    </xf>
    <xf numFmtId="165" fontId="25" fillId="0" borderId="3" xfId="0" applyNumberFormat="1" applyFont="1" applyFill="1" applyBorder="1" applyAlignment="1" applyProtection="1">
      <alignment vertical="center"/>
      <protection locked="0"/>
    </xf>
    <xf numFmtId="165" fontId="24" fillId="0" borderId="30" xfId="0" applyNumberFormat="1" applyFont="1" applyFill="1" applyBorder="1" applyAlignment="1" applyProtection="1">
      <alignment vertical="center"/>
    </xf>
    <xf numFmtId="0" fontId="25" fillId="0" borderId="17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vertical="center" wrapText="1"/>
    </xf>
    <xf numFmtId="165" fontId="25" fillId="0" borderId="1" xfId="0" applyNumberFormat="1" applyFont="1" applyFill="1" applyBorder="1" applyAlignment="1" applyProtection="1">
      <alignment vertical="center"/>
      <protection locked="0"/>
    </xf>
    <xf numFmtId="165" fontId="24" fillId="0" borderId="23" xfId="0" applyNumberFormat="1" applyFont="1" applyFill="1" applyBorder="1" applyAlignment="1" applyProtection="1">
      <alignment vertical="center"/>
    </xf>
    <xf numFmtId="0" fontId="25" fillId="0" borderId="19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vertical="center" wrapText="1"/>
    </xf>
    <xf numFmtId="165" fontId="25" fillId="0" borderId="5" xfId="0" applyNumberFormat="1" applyFont="1" applyFill="1" applyBorder="1" applyAlignment="1" applyProtection="1">
      <alignment vertical="center"/>
      <protection locked="0"/>
    </xf>
    <xf numFmtId="165" fontId="24" fillId="0" borderId="24" xfId="0" applyNumberFormat="1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vertical="center" wrapText="1"/>
    </xf>
    <xf numFmtId="165" fontId="24" fillId="0" borderId="14" xfId="0" applyNumberFormat="1" applyFont="1" applyFill="1" applyBorder="1" applyAlignment="1" applyProtection="1">
      <alignment vertical="center"/>
    </xf>
    <xf numFmtId="165" fontId="24" fillId="0" borderId="15" xfId="0" applyNumberFormat="1" applyFont="1" applyFill="1" applyBorder="1" applyAlignment="1" applyProtection="1">
      <alignment vertical="center"/>
    </xf>
    <xf numFmtId="0" fontId="15" fillId="0" borderId="0" xfId="0" applyFont="1" applyFill="1"/>
    <xf numFmtId="0" fontId="0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/>
    <xf numFmtId="3" fontId="3" fillId="2" borderId="2" xfId="0" applyNumberFormat="1" applyFont="1" applyFill="1" applyBorder="1" applyAlignment="1">
      <alignment horizontal="right"/>
    </xf>
    <xf numFmtId="3" fontId="4" fillId="0" borderId="2" xfId="0" applyNumberFormat="1" applyFont="1" applyBorder="1"/>
    <xf numFmtId="0" fontId="3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/>
    <xf numFmtId="3" fontId="10" fillId="2" borderId="1" xfId="0" applyNumberFormat="1" applyFont="1" applyFill="1" applyBorder="1" applyAlignment="1">
      <alignment horizontal="left"/>
    </xf>
    <xf numFmtId="3" fontId="10" fillId="2" borderId="1" xfId="0" applyNumberFormat="1" applyFont="1" applyFill="1" applyBorder="1"/>
    <xf numFmtId="3" fontId="10" fillId="2" borderId="1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left"/>
    </xf>
    <xf numFmtId="3" fontId="21" fillId="0" borderId="1" xfId="0" applyNumberFormat="1" applyFont="1" applyBorder="1" applyAlignment="1">
      <alignment horizontal="left"/>
    </xf>
    <xf numFmtId="3" fontId="21" fillId="0" borderId="1" xfId="0" applyNumberFormat="1" applyFont="1" applyBorder="1"/>
    <xf numFmtId="3" fontId="21" fillId="0" borderId="1" xfId="0" applyNumberFormat="1" applyFont="1" applyBorder="1" applyAlignment="1">
      <alignment horizontal="right"/>
    </xf>
    <xf numFmtId="0" fontId="21" fillId="2" borderId="1" xfId="0" applyFont="1" applyFill="1" applyBorder="1"/>
    <xf numFmtId="3" fontId="4" fillId="4" borderId="1" xfId="0" applyNumberFormat="1" applyFont="1" applyFill="1" applyBorder="1" applyAlignment="1">
      <alignment horizontal="left"/>
    </xf>
    <xf numFmtId="3" fontId="4" fillId="4" borderId="0" xfId="0" applyNumberFormat="1" applyFont="1" applyFill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31" fillId="0" borderId="1" xfId="0" applyFont="1" applyBorder="1"/>
    <xf numFmtId="0" fontId="4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3" fontId="4" fillId="0" borderId="3" xfId="0" applyNumberFormat="1" applyFont="1" applyBorder="1"/>
    <xf numFmtId="3" fontId="2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/>
    <xf numFmtId="0" fontId="32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Fill="1" applyAlignment="1">
      <alignment vertical="center"/>
    </xf>
    <xf numFmtId="3" fontId="32" fillId="0" borderId="0" xfId="0" applyNumberFormat="1" applyFont="1" applyFill="1" applyAlignment="1">
      <alignment horizontal="right" vertical="center"/>
    </xf>
    <xf numFmtId="3" fontId="35" fillId="0" borderId="45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0" fontId="34" fillId="0" borderId="44" xfId="0" applyFont="1" applyBorder="1" applyAlignment="1">
      <alignment horizontal="left" vertical="center" wrapText="1"/>
    </xf>
    <xf numFmtId="3" fontId="34" fillId="2" borderId="23" xfId="0" applyNumberFormat="1" applyFont="1" applyFill="1" applyBorder="1" applyAlignment="1">
      <alignment horizontal="right" vertical="center"/>
    </xf>
    <xf numFmtId="3" fontId="34" fillId="0" borderId="45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4" fillId="0" borderId="46" xfId="0" applyFont="1" applyBorder="1" applyAlignment="1">
      <alignment vertical="center" wrapText="1"/>
    </xf>
    <xf numFmtId="3" fontId="34" fillId="2" borderId="24" xfId="0" applyNumberFormat="1" applyFont="1" applyFill="1" applyBorder="1" applyAlignment="1">
      <alignment vertical="center"/>
    </xf>
    <xf numFmtId="3" fontId="34" fillId="0" borderId="47" xfId="0" applyNumberFormat="1" applyFont="1" applyFill="1" applyBorder="1" applyAlignment="1">
      <alignment vertical="center"/>
    </xf>
    <xf numFmtId="3" fontId="34" fillId="0" borderId="5" xfId="0" applyNumberFormat="1" applyFont="1" applyFill="1" applyBorder="1" applyAlignment="1">
      <alignment vertical="center"/>
    </xf>
    <xf numFmtId="0" fontId="35" fillId="0" borderId="48" xfId="0" applyFont="1" applyBorder="1" applyAlignment="1">
      <alignment vertical="center" wrapText="1"/>
    </xf>
    <xf numFmtId="3" fontId="35" fillId="2" borderId="15" xfId="0" applyNumberFormat="1" applyFont="1" applyFill="1" applyBorder="1" applyAlignment="1">
      <alignment vertical="center"/>
    </xf>
    <xf numFmtId="3" fontId="35" fillId="0" borderId="49" xfId="0" applyNumberFormat="1" applyFont="1" applyFill="1" applyBorder="1" applyAlignment="1">
      <alignment vertical="center"/>
    </xf>
    <xf numFmtId="3" fontId="35" fillId="0" borderId="14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4" fillId="0" borderId="50" xfId="0" applyFont="1" applyBorder="1" applyAlignment="1">
      <alignment vertical="center" wrapText="1"/>
    </xf>
    <xf numFmtId="3" fontId="34" fillId="2" borderId="30" xfId="0" applyNumberFormat="1" applyFont="1" applyFill="1" applyBorder="1" applyAlignment="1">
      <alignment vertical="center"/>
    </xf>
    <xf numFmtId="3" fontId="34" fillId="0" borderId="51" xfId="0" applyNumberFormat="1" applyFont="1" applyFill="1" applyBorder="1" applyAlignment="1">
      <alignment vertical="center"/>
    </xf>
    <xf numFmtId="3" fontId="34" fillId="0" borderId="3" xfId="0" applyNumberFormat="1" applyFont="1" applyFill="1" applyBorder="1" applyAlignment="1">
      <alignment vertical="center"/>
    </xf>
    <xf numFmtId="0" fontId="34" fillId="0" borderId="44" xfId="0" applyFont="1" applyBorder="1" applyAlignment="1">
      <alignment vertical="center" wrapText="1"/>
    </xf>
    <xf numFmtId="3" fontId="34" fillId="2" borderId="23" xfId="0" applyNumberFormat="1" applyFont="1" applyFill="1" applyBorder="1" applyAlignment="1">
      <alignment vertical="center"/>
    </xf>
    <xf numFmtId="3" fontId="34" fillId="0" borderId="45" xfId="0" applyNumberFormat="1" applyFont="1" applyFill="1" applyBorder="1" applyAlignment="1">
      <alignment vertical="center"/>
    </xf>
    <xf numFmtId="3" fontId="34" fillId="0" borderId="1" xfId="0" applyNumberFormat="1" applyFont="1" applyFill="1" applyBorder="1" applyAlignment="1">
      <alignment vertical="center"/>
    </xf>
    <xf numFmtId="49" fontId="34" fillId="0" borderId="44" xfId="0" applyNumberFormat="1" applyFont="1" applyBorder="1" applyAlignment="1">
      <alignment vertical="center" wrapText="1"/>
    </xf>
    <xf numFmtId="49" fontId="34" fillId="0" borderId="46" xfId="0" applyNumberFormat="1" applyFont="1" applyBorder="1" applyAlignment="1">
      <alignment vertical="center" wrapText="1"/>
    </xf>
    <xf numFmtId="49" fontId="35" fillId="0" borderId="48" xfId="0" applyNumberFormat="1" applyFont="1" applyBorder="1" applyAlignment="1">
      <alignment vertical="center" wrapText="1"/>
    </xf>
    <xf numFmtId="49" fontId="34" fillId="0" borderId="50" xfId="0" applyNumberFormat="1" applyFont="1" applyBorder="1" applyAlignment="1">
      <alignment vertical="center" wrapText="1"/>
    </xf>
    <xf numFmtId="0" fontId="35" fillId="2" borderId="52" xfId="0" applyFont="1" applyFill="1" applyBorder="1" applyAlignment="1">
      <alignment vertical="center" wrapText="1"/>
    </xf>
    <xf numFmtId="3" fontId="35" fillId="2" borderId="53" xfId="0" applyNumberFormat="1" applyFont="1" applyFill="1" applyBorder="1" applyAlignment="1">
      <alignment vertical="center"/>
    </xf>
    <xf numFmtId="3" fontId="35" fillId="2" borderId="2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4" fillId="0" borderId="45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35" fillId="0" borderId="49" xfId="0" applyFont="1" applyBorder="1" applyAlignment="1">
      <alignment vertical="center" wrapText="1"/>
    </xf>
    <xf numFmtId="0" fontId="34" fillId="0" borderId="51" xfId="0" applyFont="1" applyBorder="1" applyAlignment="1">
      <alignment vertical="center" wrapText="1"/>
    </xf>
    <xf numFmtId="0" fontId="35" fillId="2" borderId="5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Fill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0" fontId="33" fillId="0" borderId="41" xfId="0" applyFont="1" applyFill="1" applyBorder="1" applyAlignment="1" applyProtection="1">
      <alignment horizontal="center" vertical="center" wrapText="1"/>
    </xf>
    <xf numFmtId="3" fontId="36" fillId="0" borderId="5" xfId="0" applyNumberFormat="1" applyFont="1" applyFill="1" applyBorder="1" applyAlignment="1">
      <alignment horizontal="center" vertical="center" wrapText="1"/>
    </xf>
    <xf numFmtId="3" fontId="36" fillId="0" borderId="58" xfId="0" applyNumberFormat="1" applyFont="1" applyFill="1" applyBorder="1" applyAlignment="1">
      <alignment horizontal="center" vertical="center" wrapText="1"/>
    </xf>
    <xf numFmtId="3" fontId="36" fillId="0" borderId="24" xfId="0" applyNumberFormat="1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center" vertical="center" wrapText="1"/>
    </xf>
    <xf numFmtId="3" fontId="36" fillId="0" borderId="40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 applyFill="1" applyAlignment="1" applyProtection="1">
      <alignment horizontal="center" vertical="center" wrapText="1"/>
    </xf>
    <xf numFmtId="165" fontId="35" fillId="0" borderId="13" xfId="0" applyNumberFormat="1" applyFont="1" applyFill="1" applyBorder="1" applyAlignment="1" applyProtection="1">
      <alignment horizontal="left" vertical="center" wrapText="1" indent="1"/>
    </xf>
    <xf numFmtId="165" fontId="35" fillId="0" borderId="14" xfId="0" applyNumberFormat="1" applyFont="1" applyFill="1" applyBorder="1" applyAlignment="1" applyProtection="1">
      <alignment horizontal="right" vertical="center" wrapText="1" indent="1"/>
    </xf>
    <xf numFmtId="165" fontId="35" fillId="0" borderId="32" xfId="0" applyNumberFormat="1" applyFont="1" applyFill="1" applyBorder="1" applyAlignment="1" applyProtection="1">
      <alignment horizontal="right" vertical="center" wrapText="1" indent="1"/>
    </xf>
    <xf numFmtId="167" fontId="35" fillId="0" borderId="15" xfId="0" applyNumberFormat="1" applyFont="1" applyFill="1" applyBorder="1" applyAlignment="1" applyProtection="1">
      <alignment horizontal="center" vertical="center" wrapText="1"/>
    </xf>
    <xf numFmtId="165" fontId="34" fillId="0" borderId="33" xfId="0" applyNumberFormat="1" applyFont="1" applyFill="1" applyBorder="1" applyAlignment="1" applyProtection="1">
      <alignment horizontal="left" vertical="center" wrapText="1" indent="1"/>
    </xf>
    <xf numFmtId="165" fontId="34" fillId="0" borderId="10" xfId="0" applyNumberFormat="1" applyFont="1" applyFill="1" applyBorder="1" applyAlignment="1" applyProtection="1">
      <alignment horizontal="left" vertical="center" wrapText="1" indent="1"/>
    </xf>
    <xf numFmtId="165" fontId="3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17" xfId="0" applyNumberFormat="1" applyFont="1" applyFill="1" applyBorder="1" applyAlignment="1" applyProtection="1">
      <alignment horizontal="left" vertical="center" wrapText="1" indent="1"/>
    </xf>
    <xf numFmtId="165" fontId="3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7" fontId="34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7" fontId="34" fillId="0" borderId="65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66" xfId="0" applyNumberFormat="1" applyFont="1" applyFill="1" applyBorder="1" applyAlignment="1" applyProtection="1">
      <alignment horizontal="left" vertical="center" wrapText="1" indent="1"/>
    </xf>
    <xf numFmtId="165" fontId="3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34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66" xfId="0" applyNumberFormat="1" applyFont="1" applyFill="1" applyBorder="1" applyAlignment="1" applyProtection="1">
      <alignment horizontal="left" vertical="center" wrapText="1" indent="1"/>
    </xf>
    <xf numFmtId="165" fontId="36" fillId="0" borderId="9" xfId="0" applyNumberFormat="1" applyFont="1" applyFill="1" applyBorder="1" applyAlignment="1" applyProtection="1">
      <alignment horizontal="right" vertical="center" wrapText="1" indent="1"/>
    </xf>
    <xf numFmtId="165" fontId="36" fillId="0" borderId="67" xfId="0" applyNumberFormat="1" applyFont="1" applyFill="1" applyBorder="1" applyAlignment="1" applyProtection="1">
      <alignment horizontal="right" vertical="center" wrapText="1" indent="1"/>
    </xf>
    <xf numFmtId="167" fontId="36" fillId="0" borderId="65" xfId="0" applyNumberFormat="1" applyFont="1" applyFill="1" applyBorder="1" applyAlignment="1" applyProtection="1">
      <alignment horizontal="center" vertical="center" wrapText="1"/>
    </xf>
    <xf numFmtId="165" fontId="36" fillId="0" borderId="13" xfId="0" applyNumberFormat="1" applyFont="1" applyFill="1" applyBorder="1" applyAlignment="1" applyProtection="1">
      <alignment horizontal="left" vertical="center" wrapText="1" indent="1"/>
    </xf>
    <xf numFmtId="49" fontId="36" fillId="0" borderId="14" xfId="0" applyNumberFormat="1" applyFont="1" applyFill="1" applyBorder="1" applyAlignment="1" applyProtection="1">
      <alignment horizontal="right" vertical="center" wrapText="1" indent="1"/>
    </xf>
    <xf numFmtId="49" fontId="36" fillId="0" borderId="32" xfId="0" applyNumberFormat="1" applyFont="1" applyFill="1" applyBorder="1" applyAlignment="1" applyProtection="1">
      <alignment horizontal="right" vertical="center" wrapText="1" indent="1"/>
    </xf>
    <xf numFmtId="49" fontId="36" fillId="0" borderId="15" xfId="0" applyNumberFormat="1" applyFont="1" applyFill="1" applyBorder="1" applyAlignment="1" applyProtection="1">
      <alignment horizontal="center" vertical="center" wrapText="1"/>
    </xf>
    <xf numFmtId="165" fontId="36" fillId="0" borderId="32" xfId="0" applyNumberFormat="1" applyFont="1" applyFill="1" applyBorder="1" applyAlignment="1" applyProtection="1">
      <alignment horizontal="right" vertical="center" wrapText="1" indent="1"/>
    </xf>
    <xf numFmtId="165" fontId="36" fillId="0" borderId="25" xfId="0" applyNumberFormat="1" applyFont="1" applyFill="1" applyBorder="1" applyAlignment="1" applyProtection="1">
      <alignment horizontal="left" vertical="center" wrapText="1" indent="1"/>
    </xf>
    <xf numFmtId="49" fontId="36" fillId="0" borderId="26" xfId="0" applyNumberFormat="1" applyFont="1" applyFill="1" applyBorder="1" applyAlignment="1" applyProtection="1">
      <alignment horizontal="right" vertical="center" wrapText="1" indent="1"/>
    </xf>
    <xf numFmtId="49" fontId="36" fillId="0" borderId="68" xfId="0" applyNumberFormat="1" applyFont="1" applyFill="1" applyBorder="1" applyAlignment="1" applyProtection="1">
      <alignment horizontal="right" vertical="center" wrapText="1" indent="1"/>
    </xf>
    <xf numFmtId="49" fontId="36" fillId="0" borderId="27" xfId="0" applyNumberFormat="1" applyFont="1" applyFill="1" applyBorder="1" applyAlignment="1" applyProtection="1">
      <alignment horizontal="center" vertical="center" wrapText="1"/>
    </xf>
    <xf numFmtId="165" fontId="41" fillId="0" borderId="0" xfId="0" applyNumberFormat="1" applyFont="1" applyFill="1" applyBorder="1" applyAlignment="1" applyProtection="1">
      <alignment vertical="center"/>
    </xf>
    <xf numFmtId="165" fontId="3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17" xfId="0" applyNumberFormat="1" applyFont="1" applyFill="1" applyBorder="1" applyAlignment="1" applyProtection="1">
      <alignment horizontal="left" vertical="center" wrapText="1" indent="2"/>
    </xf>
    <xf numFmtId="165" fontId="34" fillId="0" borderId="1" xfId="0" applyNumberFormat="1" applyFont="1" applyFill="1" applyBorder="1" applyAlignment="1" applyProtection="1">
      <alignment horizontal="left" vertical="center" wrapText="1" indent="2"/>
    </xf>
    <xf numFmtId="165" fontId="34" fillId="0" borderId="29" xfId="0" applyNumberFormat="1" applyFont="1" applyFill="1" applyBorder="1" applyAlignment="1" applyProtection="1">
      <alignment horizontal="left" vertical="center" wrapText="1" indent="1"/>
    </xf>
    <xf numFmtId="165" fontId="34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35" fillId="0" borderId="33" xfId="0" applyNumberFormat="1" applyFont="1" applyFill="1" applyBorder="1" applyAlignment="1" applyProtection="1">
      <alignment horizontal="left" vertical="center" wrapText="1" indent="1"/>
    </xf>
    <xf numFmtId="165" fontId="35" fillId="0" borderId="34" xfId="0" applyNumberFormat="1" applyFont="1" applyFill="1" applyBorder="1" applyAlignment="1" applyProtection="1">
      <alignment horizontal="right" vertical="center" wrapText="1" indent="1"/>
    </xf>
    <xf numFmtId="165" fontId="35" fillId="0" borderId="63" xfId="0" applyNumberFormat="1" applyFont="1" applyFill="1" applyBorder="1" applyAlignment="1" applyProtection="1">
      <alignment horizontal="right" vertical="center" wrapText="1" indent="1"/>
    </xf>
    <xf numFmtId="165" fontId="36" fillId="0" borderId="33" xfId="0" applyNumberFormat="1" applyFont="1" applyFill="1" applyBorder="1" applyAlignment="1" applyProtection="1">
      <alignment horizontal="left" vertical="center" wrapText="1" indent="1"/>
    </xf>
    <xf numFmtId="165" fontId="36" fillId="0" borderId="34" xfId="0" applyNumberFormat="1" applyFont="1" applyFill="1" applyBorder="1" applyAlignment="1" applyProtection="1">
      <alignment horizontal="right" vertical="center" wrapText="1" indent="1"/>
    </xf>
    <xf numFmtId="165" fontId="36" fillId="0" borderId="63" xfId="0" applyNumberFormat="1" applyFont="1" applyFill="1" applyBorder="1" applyAlignment="1" applyProtection="1">
      <alignment horizontal="right" vertical="center" wrapText="1" indent="1"/>
    </xf>
    <xf numFmtId="165" fontId="36" fillId="0" borderId="14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3" fontId="34" fillId="0" borderId="17" xfId="0" applyNumberFormat="1" applyFont="1" applyFill="1" applyBorder="1" applyAlignment="1">
      <alignment vertical="center"/>
    </xf>
    <xf numFmtId="3" fontId="35" fillId="0" borderId="13" xfId="0" applyNumberFormat="1" applyFont="1" applyFill="1" applyBorder="1" applyAlignment="1">
      <alignment vertical="center"/>
    </xf>
    <xf numFmtId="3" fontId="34" fillId="0" borderId="29" xfId="0" applyNumberFormat="1" applyFont="1" applyFill="1" applyBorder="1" applyAlignment="1">
      <alignment vertical="center"/>
    </xf>
    <xf numFmtId="3" fontId="34" fillId="0" borderId="19" xfId="0" applyNumberFormat="1" applyFont="1" applyFill="1" applyBorder="1" applyAlignment="1">
      <alignment vertical="center"/>
    </xf>
    <xf numFmtId="3" fontId="35" fillId="2" borderId="25" xfId="0" applyNumberFormat="1" applyFont="1" applyFill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3" fontId="34" fillId="0" borderId="17" xfId="0" applyNumberFormat="1" applyFont="1" applyFill="1" applyBorder="1" applyAlignment="1">
      <alignment horizontal="center" vertical="center"/>
    </xf>
    <xf numFmtId="3" fontId="34" fillId="2" borderId="24" xfId="0" applyNumberFormat="1" applyFont="1" applyFill="1" applyBorder="1" applyAlignment="1">
      <alignment horizontal="right" vertical="center"/>
    </xf>
    <xf numFmtId="3" fontId="34" fillId="2" borderId="30" xfId="0" applyNumberFormat="1" applyFont="1" applyFill="1" applyBorder="1" applyAlignment="1">
      <alignment horizontal="right" vertical="center"/>
    </xf>
    <xf numFmtId="3" fontId="35" fillId="2" borderId="69" xfId="0" applyNumberFormat="1" applyFont="1" applyFill="1" applyBorder="1" applyAlignment="1">
      <alignment horizontal="right" vertical="center"/>
    </xf>
    <xf numFmtId="3" fontId="35" fillId="2" borderId="15" xfId="0" applyNumberFormat="1" applyFont="1" applyFill="1" applyBorder="1" applyAlignment="1">
      <alignment horizontal="right" vertical="center"/>
    </xf>
    <xf numFmtId="0" fontId="42" fillId="0" borderId="0" xfId="0" applyFont="1"/>
    <xf numFmtId="3" fontId="9" fillId="0" borderId="0" xfId="0" applyNumberFormat="1" applyFont="1" applyFill="1" applyAlignment="1">
      <alignment vertical="center"/>
    </xf>
    <xf numFmtId="0" fontId="14" fillId="0" borderId="45" xfId="0" applyFont="1" applyBorder="1"/>
    <xf numFmtId="169" fontId="14" fillId="0" borderId="23" xfId="1" applyNumberFormat="1" applyFont="1" applyBorder="1" applyAlignment="1">
      <alignment horizontal="center"/>
    </xf>
    <xf numFmtId="0" fontId="14" fillId="0" borderId="47" xfId="0" applyFont="1" applyBorder="1"/>
    <xf numFmtId="169" fontId="14" fillId="0" borderId="24" xfId="1" applyNumberFormat="1" applyFont="1" applyBorder="1" applyAlignment="1">
      <alignment horizontal="center"/>
    </xf>
    <xf numFmtId="0" fontId="31" fillId="0" borderId="49" xfId="0" applyFont="1" applyBorder="1"/>
    <xf numFmtId="169" fontId="31" fillId="0" borderId="15" xfId="1" applyNumberFormat="1" applyFont="1" applyBorder="1" applyAlignment="1">
      <alignment horizontal="center"/>
    </xf>
    <xf numFmtId="0" fontId="14" fillId="0" borderId="51" xfId="0" applyFont="1" applyBorder="1"/>
    <xf numFmtId="169" fontId="14" fillId="0" borderId="30" xfId="1" applyNumberFormat="1" applyFont="1" applyBorder="1" applyAlignment="1">
      <alignment horizontal="center"/>
    </xf>
    <xf numFmtId="3" fontId="9" fillId="0" borderId="0" xfId="0" applyNumberFormat="1" applyFont="1" applyFill="1" applyAlignment="1">
      <alignment horizontal="right" vertical="center"/>
    </xf>
    <xf numFmtId="3" fontId="4" fillId="3" borderId="0" xfId="0" applyNumberFormat="1" applyFont="1" applyFill="1" applyBorder="1"/>
    <xf numFmtId="0" fontId="43" fillId="0" borderId="0" xfId="0" applyFont="1"/>
    <xf numFmtId="166" fontId="43" fillId="0" borderId="0" xfId="1" applyNumberFormat="1" applyFont="1" applyAlignment="1">
      <alignment horizontal="center"/>
    </xf>
    <xf numFmtId="166" fontId="43" fillId="0" borderId="0" xfId="1" applyNumberFormat="1" applyFont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wrapText="1"/>
    </xf>
    <xf numFmtId="3" fontId="2" fillId="2" borderId="1" xfId="0" applyNumberFormat="1" applyFont="1" applyFill="1" applyBorder="1"/>
    <xf numFmtId="3" fontId="36" fillId="0" borderId="32" xfId="0" applyNumberFormat="1" applyFont="1" applyFill="1" applyBorder="1" applyAlignment="1" applyProtection="1">
      <alignment horizontal="right" vertical="center" wrapText="1" indent="1"/>
    </xf>
    <xf numFmtId="165" fontId="28" fillId="0" borderId="0" xfId="0" applyNumberFormat="1" applyFont="1" applyAlignment="1">
      <alignment vertical="center" wrapText="1"/>
    </xf>
    <xf numFmtId="0" fontId="28" fillId="0" borderId="0" xfId="0" applyFont="1"/>
    <xf numFmtId="165" fontId="28" fillId="0" borderId="0" xfId="0" applyNumberFormat="1" applyFont="1" applyAlignment="1" applyProtection="1">
      <alignment horizontal="center" vertical="center" wrapText="1"/>
    </xf>
    <xf numFmtId="165" fontId="28" fillId="0" borderId="0" xfId="0" applyNumberFormat="1" applyFont="1" applyAlignment="1" applyProtection="1">
      <alignment vertical="center" wrapText="1"/>
    </xf>
    <xf numFmtId="165" fontId="26" fillId="0" borderId="13" xfId="0" applyNumberFormat="1" applyFont="1" applyBorder="1" applyAlignment="1" applyProtection="1">
      <alignment horizontal="center" vertical="center" wrapText="1"/>
    </xf>
    <xf numFmtId="165" fontId="26" fillId="0" borderId="15" xfId="0" applyNumberFormat="1" applyFont="1" applyBorder="1" applyAlignment="1" applyProtection="1">
      <alignment horizontal="center" vertical="center" wrapText="1"/>
    </xf>
    <xf numFmtId="165" fontId="26" fillId="0" borderId="26" xfId="0" applyNumberFormat="1" applyFont="1" applyBorder="1" applyAlignment="1" applyProtection="1">
      <alignment horizontal="center" vertical="center" wrapText="1"/>
    </xf>
    <xf numFmtId="165" fontId="28" fillId="0" borderId="17" xfId="0" applyNumberFormat="1" applyFont="1" applyBorder="1" applyAlignment="1" applyProtection="1">
      <alignment horizontal="left" vertical="center" wrapText="1"/>
      <protection locked="0"/>
    </xf>
    <xf numFmtId="165" fontId="28" fillId="0" borderId="1" xfId="0" applyNumberFormat="1" applyFont="1" applyBorder="1" applyAlignment="1" applyProtection="1">
      <alignment vertical="center" wrapText="1"/>
      <protection locked="0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165" fontId="28" fillId="0" borderId="23" xfId="0" applyNumberFormat="1" applyFont="1" applyBorder="1" applyAlignment="1" applyProtection="1">
      <alignment vertical="center" wrapText="1"/>
    </xf>
    <xf numFmtId="165" fontId="26" fillId="0" borderId="14" xfId="0" applyNumberFormat="1" applyFont="1" applyBorder="1" applyAlignment="1" applyProtection="1">
      <alignment vertical="center" wrapText="1"/>
    </xf>
    <xf numFmtId="165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/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0" xfId="0" applyFont="1" applyAlignment="1"/>
    <xf numFmtId="0" fontId="28" fillId="0" borderId="0" xfId="0" applyFont="1" applyBorder="1"/>
    <xf numFmtId="0" fontId="28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3" fontId="26" fillId="5" borderId="1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0" fontId="28" fillId="5" borderId="0" xfId="0" applyFont="1" applyFill="1"/>
    <xf numFmtId="0" fontId="28" fillId="0" borderId="1" xfId="0" applyFont="1" applyBorder="1" applyAlignment="1">
      <alignment vertical="center"/>
    </xf>
    <xf numFmtId="0" fontId="45" fillId="0" borderId="0" xfId="4"/>
    <xf numFmtId="0" fontId="28" fillId="0" borderId="0" xfId="4" applyFont="1"/>
    <xf numFmtId="0" fontId="28" fillId="0" borderId="0" xfId="4" applyFont="1" applyAlignment="1">
      <alignment horizontal="center"/>
    </xf>
    <xf numFmtId="0" fontId="28" fillId="0" borderId="17" xfId="4" applyFont="1" applyBorder="1"/>
    <xf numFmtId="166" fontId="2" fillId="0" borderId="0" xfId="1" applyNumberFormat="1" applyFont="1" applyAlignment="1">
      <alignment horizontal="right"/>
    </xf>
    <xf numFmtId="166" fontId="2" fillId="0" borderId="0" xfId="1" applyNumberFormat="1" applyFont="1"/>
    <xf numFmtId="169" fontId="3" fillId="0" borderId="15" xfId="1" applyNumberFormat="1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3" fontId="21" fillId="0" borderId="0" xfId="0" applyNumberFormat="1" applyFont="1" applyFill="1" applyProtection="1"/>
    <xf numFmtId="3" fontId="25" fillId="0" borderId="0" xfId="0" applyNumberFormat="1" applyFont="1" applyFill="1" applyProtection="1"/>
    <xf numFmtId="1" fontId="28" fillId="0" borderId="1" xfId="0" applyNumberFormat="1" applyFont="1" applyBorder="1" applyAlignment="1" applyProtection="1">
      <alignment vertical="center" wrapText="1"/>
      <protection locked="0"/>
    </xf>
    <xf numFmtId="1" fontId="2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48" fillId="0" borderId="0" xfId="0" applyNumberFormat="1" applyFont="1" applyFill="1" applyAlignment="1">
      <alignment horizontal="right" vertical="center"/>
    </xf>
    <xf numFmtId="0" fontId="20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/>
    </xf>
    <xf numFmtId="3" fontId="19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35" fillId="3" borderId="0" xfId="0" applyNumberFormat="1" applyFont="1" applyFill="1" applyBorder="1" applyAlignment="1">
      <alignment horizontal="right" vertic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9" fillId="0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/>
    <xf numFmtId="165" fontId="26" fillId="0" borderId="32" xfId="0" applyNumberFormat="1" applyFont="1" applyBorder="1" applyAlignment="1" applyProtection="1">
      <alignment horizontal="center" vertical="center" wrapText="1"/>
    </xf>
    <xf numFmtId="165" fontId="26" fillId="0" borderId="68" xfId="0" applyNumberFormat="1" applyFont="1" applyBorder="1" applyAlignment="1" applyProtection="1">
      <alignment horizontal="center" vertical="center" wrapText="1"/>
    </xf>
    <xf numFmtId="165" fontId="28" fillId="0" borderId="2" xfId="0" applyNumberFormat="1" applyFont="1" applyBorder="1" applyAlignment="1" applyProtection="1">
      <alignment vertical="center" wrapText="1"/>
      <protection locked="0"/>
    </xf>
    <xf numFmtId="165" fontId="26" fillId="0" borderId="32" xfId="0" applyNumberFormat="1" applyFont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165" fontId="26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1" fillId="0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/>
    <xf numFmtId="3" fontId="4" fillId="0" borderId="2" xfId="0" applyNumberFormat="1" applyFont="1" applyBorder="1" applyAlignment="1"/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/>
    <xf numFmtId="0" fontId="4" fillId="0" borderId="9" xfId="0" applyFont="1" applyBorder="1" applyAlignment="1">
      <alignment vertical="center"/>
    </xf>
    <xf numFmtId="0" fontId="4" fillId="0" borderId="5" xfId="0" applyFont="1" applyBorder="1"/>
    <xf numFmtId="3" fontId="4" fillId="0" borderId="9" xfId="0" applyNumberFormat="1" applyFont="1" applyBorder="1" applyAlignment="1">
      <alignment vertical="center"/>
    </xf>
    <xf numFmtId="0" fontId="3" fillId="0" borderId="1" xfId="0" applyFont="1" applyBorder="1" applyAlignment="1"/>
    <xf numFmtId="0" fontId="5" fillId="0" borderId="1" xfId="0" applyFont="1" applyBorder="1" applyAlignment="1"/>
    <xf numFmtId="0" fontId="31" fillId="3" borderId="1" xfId="0" applyFont="1" applyFill="1" applyBorder="1" applyAlignment="1"/>
    <xf numFmtId="0" fontId="14" fillId="3" borderId="1" xfId="0" applyFont="1" applyFill="1" applyBorder="1" applyAlignment="1"/>
    <xf numFmtId="0" fontId="3" fillId="2" borderId="1" xfId="0" applyFont="1" applyFill="1" applyBorder="1" applyAlignment="1"/>
    <xf numFmtId="0" fontId="5" fillId="3" borderId="1" xfId="0" applyFont="1" applyFill="1" applyBorder="1" applyAlignment="1">
      <alignment horizontal="left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right" vertical="center" indent="1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68" fontId="16" fillId="0" borderId="23" xfId="0" applyNumberFormat="1" applyFont="1" applyFill="1" applyBorder="1" applyAlignment="1" applyProtection="1">
      <alignment horizontal="right" vertical="center"/>
      <protection locked="0"/>
    </xf>
    <xf numFmtId="168" fontId="29" fillId="0" borderId="15" xfId="0" applyNumberFormat="1" applyFont="1" applyFill="1" applyBorder="1" applyAlignment="1">
      <alignment vertical="center"/>
    </xf>
    <xf numFmtId="0" fontId="16" fillId="0" borderId="61" xfId="0" applyFont="1" applyFill="1" applyBorder="1" applyAlignment="1">
      <alignment horizontal="right" vertical="center" indent="1"/>
    </xf>
    <xf numFmtId="0" fontId="29" fillId="0" borderId="13" xfId="0" applyFont="1" applyFill="1" applyBorder="1" applyAlignment="1">
      <alignment vertical="center"/>
    </xf>
    <xf numFmtId="166" fontId="28" fillId="0" borderId="0" xfId="1" applyNumberFormat="1" applyFont="1"/>
    <xf numFmtId="1" fontId="28" fillId="0" borderId="23" xfId="0" applyNumberFormat="1" applyFont="1" applyBorder="1" applyAlignment="1" applyProtection="1">
      <alignment vertical="center" wrapText="1"/>
    </xf>
    <xf numFmtId="165" fontId="21" fillId="0" borderId="1" xfId="0" applyNumberFormat="1" applyFont="1" applyBorder="1" applyAlignment="1" applyProtection="1">
      <alignment vertical="center" wrapText="1"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165" fontId="21" fillId="0" borderId="2" xfId="0" applyNumberFormat="1" applyFont="1" applyBorder="1" applyAlignment="1" applyProtection="1">
      <alignment vertical="center" wrapText="1"/>
      <protection locked="0"/>
    </xf>
    <xf numFmtId="1" fontId="21" fillId="0" borderId="23" xfId="0" applyNumberFormat="1" applyFont="1" applyBorder="1" applyAlignment="1" applyProtection="1">
      <alignment vertical="center" wrapText="1"/>
    </xf>
    <xf numFmtId="1" fontId="21" fillId="0" borderId="1" xfId="0" applyNumberFormat="1" applyFont="1" applyBorder="1" applyAlignment="1" applyProtection="1">
      <alignment vertical="center" wrapText="1"/>
      <protection locked="0"/>
    </xf>
    <xf numFmtId="3" fontId="21" fillId="0" borderId="2" xfId="0" applyNumberFormat="1" applyFont="1" applyBorder="1" applyAlignment="1" applyProtection="1">
      <alignment vertical="center" wrapText="1"/>
      <protection locked="0"/>
    </xf>
    <xf numFmtId="165" fontId="21" fillId="0" borderId="23" xfId="0" applyNumberFormat="1" applyFont="1" applyBorder="1" applyAlignment="1" applyProtection="1">
      <alignment vertical="center" wrapText="1"/>
    </xf>
    <xf numFmtId="165" fontId="26" fillId="0" borderId="15" xfId="0" applyNumberFormat="1" applyFont="1" applyBorder="1" applyAlignment="1" applyProtection="1">
      <alignment vertical="center" wrapText="1"/>
    </xf>
    <xf numFmtId="165" fontId="21" fillId="0" borderId="7" xfId="0" applyNumberFormat="1" applyFont="1" applyBorder="1" applyAlignment="1" applyProtection="1">
      <alignment vertical="center" wrapText="1"/>
      <protection locked="0"/>
    </xf>
    <xf numFmtId="165" fontId="28" fillId="0" borderId="7" xfId="0" applyNumberFormat="1" applyFont="1" applyBorder="1" applyAlignment="1" applyProtection="1">
      <alignment vertical="center" wrapText="1"/>
      <protection locked="0"/>
    </xf>
    <xf numFmtId="165" fontId="26" fillId="0" borderId="38" xfId="0" applyNumberFormat="1" applyFont="1" applyBorder="1" applyAlignment="1" applyProtection="1">
      <alignment vertical="center" wrapText="1"/>
    </xf>
    <xf numFmtId="165" fontId="26" fillId="0" borderId="74" xfId="0" applyNumberFormat="1" applyFont="1" applyBorder="1" applyAlignment="1" applyProtection="1">
      <alignment horizontal="center" vertical="center" wrapText="1"/>
    </xf>
    <xf numFmtId="165" fontId="28" fillId="0" borderId="54" xfId="0" applyNumberFormat="1" applyFont="1" applyBorder="1" applyAlignment="1" applyProtection="1">
      <alignment vertical="center" wrapText="1"/>
    </xf>
    <xf numFmtId="165" fontId="28" fillId="0" borderId="54" xfId="0" applyNumberFormat="1" applyFont="1" applyBorder="1" applyAlignment="1" applyProtection="1">
      <alignment horizontal="right" wrapText="1"/>
    </xf>
    <xf numFmtId="165" fontId="26" fillId="0" borderId="13" xfId="0" applyNumberFormat="1" applyFont="1" applyBorder="1" applyAlignment="1" applyProtection="1">
      <alignment horizontal="left" vertical="center" wrapText="1"/>
    </xf>
    <xf numFmtId="165" fontId="21" fillId="0" borderId="17" xfId="0" applyNumberFormat="1" applyFont="1" applyBorder="1" applyAlignment="1" applyProtection="1">
      <alignment horizontal="left" vertical="center" wrapText="1"/>
      <protection locked="0"/>
    </xf>
    <xf numFmtId="165" fontId="21" fillId="0" borderId="29" xfId="0" applyNumberFormat="1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>
      <alignment horizontal="left" vertical="center" wrapText="1"/>
    </xf>
    <xf numFmtId="1" fontId="21" fillId="0" borderId="23" xfId="0" applyNumberFormat="1" applyFont="1" applyFill="1" applyBorder="1" applyAlignment="1" applyProtection="1">
      <alignment vertical="center" wrapText="1"/>
    </xf>
    <xf numFmtId="0" fontId="21" fillId="0" borderId="1" xfId="0" applyNumberFormat="1" applyFont="1" applyFill="1" applyBorder="1" applyAlignment="1" applyProtection="1">
      <alignment vertical="center" wrapText="1"/>
      <protection locked="0"/>
    </xf>
    <xf numFmtId="0" fontId="21" fillId="0" borderId="23" xfId="0" applyNumberFormat="1" applyFont="1" applyFill="1" applyBorder="1" applyAlignment="1" applyProtection="1">
      <alignment vertical="center" wrapText="1"/>
    </xf>
    <xf numFmtId="0" fontId="26" fillId="0" borderId="1" xfId="0" applyFont="1" applyBorder="1" applyAlignment="1">
      <alignment horizontal="center" vertical="center"/>
    </xf>
    <xf numFmtId="6" fontId="21" fillId="0" borderId="1" xfId="1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35" fillId="0" borderId="26" xfId="0" applyNumberFormat="1" applyFont="1" applyFill="1" applyBorder="1" applyAlignment="1" applyProtection="1">
      <alignment horizontal="right" vertical="center" wrapText="1" indent="1"/>
    </xf>
    <xf numFmtId="165" fontId="35" fillId="0" borderId="68" xfId="0" applyNumberFormat="1" applyFont="1" applyFill="1" applyBorder="1" applyAlignment="1" applyProtection="1">
      <alignment horizontal="right" vertical="center" wrapText="1" indent="1"/>
    </xf>
    <xf numFmtId="165" fontId="34" fillId="0" borderId="1" xfId="0" applyNumberFormat="1" applyFont="1" applyFill="1" applyBorder="1" applyAlignment="1" applyProtection="1">
      <alignment horizontal="left" vertical="center" wrapText="1" indent="1"/>
    </xf>
    <xf numFmtId="165" fontId="0" fillId="0" borderId="1" xfId="0" applyNumberFormat="1" applyFill="1" applyBorder="1" applyAlignment="1" applyProtection="1">
      <alignment vertical="center" wrapText="1"/>
    </xf>
    <xf numFmtId="167" fontId="35" fillId="0" borderId="27" xfId="0" applyNumberFormat="1" applyFont="1" applyFill="1" applyBorder="1" applyAlignment="1" applyProtection="1">
      <alignment horizontal="center" vertical="center" wrapText="1"/>
    </xf>
    <xf numFmtId="165" fontId="0" fillId="0" borderId="21" xfId="0" applyNumberFormat="1" applyFill="1" applyBorder="1" applyAlignment="1" applyProtection="1">
      <alignment vertical="center" wrapText="1"/>
    </xf>
    <xf numFmtId="167" fontId="34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7" xfId="0" applyNumberFormat="1" applyFont="1" applyFill="1" applyBorder="1" applyAlignment="1" applyProtection="1">
      <alignment horizontal="left" vertical="center" wrapText="1" indent="1"/>
    </xf>
    <xf numFmtId="167" fontId="34" fillId="0" borderId="30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44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72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46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13" xfId="0" applyNumberFormat="1" applyFont="1" applyFill="1" applyBorder="1" applyAlignment="1" applyProtection="1">
      <alignment horizontal="centerContinuous" vertical="center" wrapText="1"/>
    </xf>
    <xf numFmtId="165" fontId="33" fillId="0" borderId="15" xfId="0" applyNumberFormat="1" applyFont="1" applyFill="1" applyBorder="1" applyAlignment="1" applyProtection="1">
      <alignment horizontal="centerContinuous" vertical="center" wrapText="1"/>
    </xf>
    <xf numFmtId="165" fontId="33" fillId="0" borderId="22" xfId="0" applyNumberFormat="1" applyFont="1" applyFill="1" applyBorder="1" applyAlignment="1" applyProtection="1">
      <alignment horizontal="centerContinuous" vertical="center" wrapText="1"/>
    </xf>
    <xf numFmtId="165" fontId="33" fillId="0" borderId="56" xfId="0" applyNumberFormat="1" applyFont="1" applyFill="1" applyBorder="1" applyAlignment="1" applyProtection="1">
      <alignment horizontal="centerContinuous" vertical="center" wrapText="1"/>
    </xf>
    <xf numFmtId="165" fontId="3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34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59" xfId="0" applyNumberFormat="1" applyFont="1" applyFill="1" applyBorder="1" applyAlignment="1" applyProtection="1">
      <alignment horizontal="left" vertical="center" wrapText="1" indent="1"/>
    </xf>
    <xf numFmtId="165" fontId="3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5" fontId="34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50" fillId="0" borderId="41" xfId="0" applyNumberFormat="1" applyFont="1" applyFill="1" applyBorder="1" applyAlignment="1" applyProtection="1">
      <alignment vertical="center" wrapText="1"/>
    </xf>
    <xf numFmtId="165" fontId="50" fillId="0" borderId="21" xfId="0" applyNumberFormat="1" applyFont="1" applyFill="1" applyBorder="1" applyAlignment="1" applyProtection="1">
      <alignment vertical="center" wrapText="1"/>
    </xf>
    <xf numFmtId="165" fontId="51" fillId="0" borderId="50" xfId="0" applyNumberFormat="1" applyFont="1" applyFill="1" applyBorder="1" applyAlignment="1" applyProtection="1">
      <alignment horizontal="left" vertical="center" wrapText="1" indent="1"/>
    </xf>
    <xf numFmtId="165" fontId="51" fillId="0" borderId="44" xfId="0" applyNumberFormat="1" applyFont="1" applyFill="1" applyBorder="1" applyAlignment="1" applyProtection="1">
      <alignment horizontal="left" vertical="center" wrapText="1" indent="1"/>
    </xf>
    <xf numFmtId="165" fontId="35" fillId="0" borderId="48" xfId="0" applyNumberFormat="1" applyFont="1" applyFill="1" applyBorder="1" applyAlignment="1" applyProtection="1">
      <alignment horizontal="left" vertical="center" wrapText="1" indent="1"/>
    </xf>
    <xf numFmtId="165" fontId="34" fillId="0" borderId="55" xfId="0" applyNumberFormat="1" applyFont="1" applyFill="1" applyBorder="1" applyAlignment="1" applyProtection="1">
      <alignment horizontal="left" vertical="center" wrapText="1" indent="1"/>
    </xf>
    <xf numFmtId="165" fontId="34" fillId="0" borderId="44" xfId="0" applyNumberFormat="1" applyFont="1" applyFill="1" applyBorder="1" applyAlignment="1" applyProtection="1">
      <alignment horizontal="left" vertical="center" wrapText="1" indent="1"/>
    </xf>
    <xf numFmtId="165" fontId="34" fillId="0" borderId="57" xfId="0" applyNumberFormat="1" applyFont="1" applyFill="1" applyBorder="1" applyAlignment="1" applyProtection="1">
      <alignment horizontal="left" vertical="center" wrapText="1" indent="1"/>
    </xf>
    <xf numFmtId="165" fontId="51" fillId="0" borderId="57" xfId="0" applyNumberFormat="1" applyFont="1" applyFill="1" applyBorder="1" applyAlignment="1" applyProtection="1">
      <alignment horizontal="left" vertical="center" wrapText="1" indent="1"/>
    </xf>
    <xf numFmtId="167" fontId="35" fillId="0" borderId="56" xfId="0" applyNumberFormat="1" applyFont="1" applyFill="1" applyBorder="1" applyAlignment="1" applyProtection="1">
      <alignment horizontal="center" vertical="center" wrapText="1"/>
      <protection locked="0"/>
    </xf>
    <xf numFmtId="167" fontId="35" fillId="0" borderId="48" xfId="0" applyNumberFormat="1" applyFont="1" applyFill="1" applyBorder="1" applyAlignment="1" applyProtection="1">
      <alignment horizontal="center" vertical="center" wrapText="1"/>
      <protection locked="0"/>
    </xf>
    <xf numFmtId="167" fontId="35" fillId="0" borderId="50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34" xfId="0" applyNumberFormat="1" applyFont="1" applyFill="1" applyBorder="1" applyAlignment="1" applyProtection="1">
      <alignment horizontal="right" vertical="center" wrapText="1" indent="1"/>
    </xf>
    <xf numFmtId="165" fontId="34" fillId="0" borderId="3" xfId="0" applyNumberFormat="1" applyFont="1" applyFill="1" applyBorder="1" applyAlignment="1" applyProtection="1">
      <alignment horizontal="right" vertical="center" wrapText="1" indent="1"/>
    </xf>
    <xf numFmtId="165" fontId="0" fillId="0" borderId="6" xfId="0" applyNumberFormat="1" applyFill="1" applyBorder="1" applyAlignment="1" applyProtection="1">
      <alignment vertical="center" wrapText="1"/>
    </xf>
    <xf numFmtId="165" fontId="0" fillId="0" borderId="17" xfId="0" applyNumberFormat="1" applyFill="1" applyBorder="1" applyAlignment="1" applyProtection="1">
      <alignment horizontal="center" vertical="center" wrapText="1"/>
    </xf>
    <xf numFmtId="165" fontId="0" fillId="0" borderId="40" xfId="0" applyNumberFormat="1" applyFill="1" applyBorder="1" applyAlignment="1" applyProtection="1">
      <alignment vertical="center" wrapText="1"/>
    </xf>
    <xf numFmtId="1" fontId="3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1" xfId="0" applyNumberFormat="1" applyFont="1" applyFill="1" applyBorder="1" applyAlignment="1" applyProtection="1">
      <alignment horizontal="right" vertical="center" wrapText="1" indent="1"/>
    </xf>
    <xf numFmtId="1" fontId="34" fillId="0" borderId="2" xfId="0" applyNumberFormat="1" applyFont="1" applyFill="1" applyBorder="1" applyAlignment="1" applyProtection="1">
      <alignment horizontal="right" vertical="center" wrapText="1" indent="1"/>
    </xf>
    <xf numFmtId="1" fontId="3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" fontId="3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7" fontId="34" fillId="0" borderId="35" xfId="0" applyNumberFormat="1" applyFont="1" applyFill="1" applyBorder="1" applyAlignment="1" applyProtection="1">
      <alignment horizontal="center" vertical="center" wrapText="1"/>
    </xf>
    <xf numFmtId="167" fontId="34" fillId="0" borderId="23" xfId="0" applyNumberFormat="1" applyFont="1" applyFill="1" applyBorder="1" applyAlignment="1" applyProtection="1">
      <alignment horizontal="center" vertical="center" wrapText="1"/>
    </xf>
    <xf numFmtId="165" fontId="34" fillId="0" borderId="3" xfId="0" applyNumberFormat="1" applyFont="1" applyFill="1" applyBorder="1" applyAlignment="1" applyProtection="1">
      <alignment horizontal="left" vertical="center" wrapText="1" indent="1"/>
    </xf>
    <xf numFmtId="1" fontId="3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29" xfId="0" applyNumberFormat="1" applyFont="1" applyFill="1" applyBorder="1" applyAlignment="1" applyProtection="1">
      <alignment horizontal="left" vertical="center" wrapText="1" indent="2"/>
    </xf>
    <xf numFmtId="165" fontId="34" fillId="0" borderId="19" xfId="0" applyNumberFormat="1" applyFont="1" applyFill="1" applyBorder="1" applyAlignment="1" applyProtection="1">
      <alignment horizontal="left" vertical="center" wrapText="1" indent="2"/>
    </xf>
    <xf numFmtId="3" fontId="36" fillId="0" borderId="62" xfId="0" applyNumberFormat="1" applyFont="1" applyFill="1" applyBorder="1" applyAlignment="1">
      <alignment horizontal="center" vertical="center" wrapText="1"/>
    </xf>
    <xf numFmtId="167" fontId="37" fillId="0" borderId="30" xfId="0" applyNumberFormat="1" applyFont="1" applyFill="1" applyBorder="1" applyAlignment="1" applyProtection="1">
      <alignment horizontal="center" vertical="center" wrapText="1"/>
    </xf>
    <xf numFmtId="167" fontId="35" fillId="0" borderId="35" xfId="0" applyNumberFormat="1" applyFont="1" applyFill="1" applyBorder="1" applyAlignment="1" applyProtection="1">
      <alignment horizontal="center" vertical="center" wrapText="1"/>
    </xf>
    <xf numFmtId="167" fontId="36" fillId="0" borderId="35" xfId="0" applyNumberFormat="1" applyFont="1" applyFill="1" applyBorder="1" applyAlignment="1" applyProtection="1">
      <alignment horizontal="center" vertical="center" wrapText="1"/>
    </xf>
    <xf numFmtId="49" fontId="36" fillId="0" borderId="15" xfId="0" applyNumberFormat="1" applyFont="1" applyFill="1" applyBorder="1" applyAlignment="1" applyProtection="1">
      <alignment horizontal="right" vertical="center" wrapText="1" indent="1"/>
    </xf>
    <xf numFmtId="165" fontId="34" fillId="0" borderId="28" xfId="0" applyNumberFormat="1" applyFont="1" applyFill="1" applyBorder="1" applyAlignment="1" applyProtection="1">
      <alignment horizontal="left" vertical="center" wrapText="1" indent="1"/>
    </xf>
    <xf numFmtId="165" fontId="34" fillId="0" borderId="6" xfId="0" applyNumberFormat="1" applyFont="1" applyFill="1" applyBorder="1" applyAlignment="1" applyProtection="1">
      <alignment horizontal="left" vertical="center" wrapText="1" indent="1"/>
    </xf>
    <xf numFmtId="1" fontId="35" fillId="0" borderId="14" xfId="0" applyNumberFormat="1" applyFont="1" applyFill="1" applyBorder="1" applyAlignment="1" applyProtection="1">
      <alignment horizontal="right" vertical="center" wrapText="1" indent="1"/>
    </xf>
    <xf numFmtId="165" fontId="51" fillId="0" borderId="51" xfId="0" applyNumberFormat="1" applyFont="1" applyFill="1" applyBorder="1" applyAlignment="1" applyProtection="1">
      <alignment horizontal="left" vertical="center" wrapText="1" indent="1"/>
    </xf>
    <xf numFmtId="165" fontId="51" fillId="0" borderId="1" xfId="0" applyNumberFormat="1" applyFont="1" applyFill="1" applyBorder="1" applyAlignment="1" applyProtection="1">
      <alignment horizontal="left" vertical="center" wrapText="1" indent="1"/>
    </xf>
    <xf numFmtId="165" fontId="51" fillId="0" borderId="45" xfId="0" applyNumberFormat="1" applyFont="1" applyFill="1" applyBorder="1" applyAlignment="1" applyProtection="1">
      <alignment horizontal="left" vertical="center" wrapText="1" indent="1"/>
    </xf>
    <xf numFmtId="165" fontId="35" fillId="0" borderId="55" xfId="0" applyNumberFormat="1" applyFont="1" applyFill="1" applyBorder="1" applyAlignment="1" applyProtection="1">
      <alignment horizontal="left" vertical="center" wrapText="1" indent="1"/>
    </xf>
    <xf numFmtId="165" fontId="35" fillId="0" borderId="52" xfId="0" applyNumberFormat="1" applyFont="1" applyFill="1" applyBorder="1" applyAlignment="1" applyProtection="1">
      <alignment horizontal="left" vertical="center" wrapText="1" indent="1"/>
    </xf>
    <xf numFmtId="1" fontId="34" fillId="0" borderId="28" xfId="0" applyNumberFormat="1" applyFont="1" applyFill="1" applyBorder="1" applyAlignment="1" applyProtection="1">
      <alignment horizontal="right" vertical="center" wrapText="1" indent="1"/>
    </xf>
    <xf numFmtId="1" fontId="34" fillId="0" borderId="8" xfId="0" applyNumberFormat="1" applyFont="1" applyFill="1" applyBorder="1" applyAlignment="1" applyProtection="1">
      <alignment horizontal="right" vertical="center" wrapText="1" indent="1"/>
    </xf>
    <xf numFmtId="1" fontId="3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7" fontId="34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2" fontId="34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38" xfId="0" applyNumberFormat="1" applyFont="1" applyFill="1" applyBorder="1" applyAlignment="1" applyProtection="1">
      <alignment horizontal="center" vertical="center" wrapText="1"/>
    </xf>
    <xf numFmtId="2" fontId="34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64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69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0" xfId="0" applyNumberFormat="1" applyFont="1" applyFill="1" applyBorder="1" applyAlignment="1" applyProtection="1">
      <alignment horizontal="center" vertical="center" wrapText="1"/>
    </xf>
    <xf numFmtId="2" fontId="34" fillId="0" borderId="28" xfId="0" applyNumberFormat="1" applyFont="1" applyFill="1" applyBorder="1" applyAlignment="1" applyProtection="1">
      <alignment horizontal="center" vertical="center" wrapText="1"/>
    </xf>
    <xf numFmtId="1" fontId="35" fillId="0" borderId="63" xfId="0" applyNumberFormat="1" applyFont="1" applyFill="1" applyBorder="1" applyAlignment="1" applyProtection="1">
      <alignment horizontal="right" vertical="center" wrapText="1" indent="1"/>
    </xf>
    <xf numFmtId="2" fontId="35" fillId="0" borderId="89" xfId="0" applyNumberFormat="1" applyFont="1" applyFill="1" applyBorder="1" applyAlignment="1" applyProtection="1">
      <alignment horizontal="center" vertical="center" wrapText="1"/>
    </xf>
    <xf numFmtId="2" fontId="35" fillId="0" borderId="37" xfId="0" applyNumberFormat="1" applyFont="1" applyFill="1" applyBorder="1" applyAlignment="1" applyProtection="1">
      <alignment horizontal="center" vertical="center" wrapText="1"/>
    </xf>
    <xf numFmtId="0" fontId="31" fillId="0" borderId="60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14" fillId="0" borderId="59" xfId="0" applyFont="1" applyBorder="1"/>
    <xf numFmtId="169" fontId="14" fillId="0" borderId="48" xfId="1" applyNumberFormat="1" applyFont="1" applyBorder="1" applyAlignment="1">
      <alignment horizontal="center"/>
    </xf>
    <xf numFmtId="169" fontId="14" fillId="0" borderId="69" xfId="1" applyNumberFormat="1" applyFont="1" applyBorder="1" applyAlignment="1">
      <alignment horizontal="center"/>
    </xf>
    <xf numFmtId="169" fontId="14" fillId="0" borderId="52" xfId="1" applyNumberFormat="1" applyFont="1" applyBorder="1" applyAlignment="1">
      <alignment horizontal="center"/>
    </xf>
    <xf numFmtId="169" fontId="14" fillId="0" borderId="44" xfId="1" applyNumberFormat="1" applyFont="1" applyBorder="1" applyAlignment="1">
      <alignment horizontal="center"/>
    </xf>
    <xf numFmtId="169" fontId="14" fillId="0" borderId="90" xfId="1" applyNumberFormat="1" applyFont="1" applyBorder="1" applyAlignment="1">
      <alignment horizontal="center"/>
    </xf>
    <xf numFmtId="169" fontId="14" fillId="0" borderId="18" xfId="1" applyNumberFormat="1" applyFont="1" applyBorder="1" applyAlignment="1">
      <alignment horizontal="center"/>
    </xf>
    <xf numFmtId="169" fontId="14" fillId="0" borderId="72" xfId="1" applyNumberFormat="1" applyFont="1" applyBorder="1" applyAlignment="1">
      <alignment horizontal="center"/>
    </xf>
    <xf numFmtId="169" fontId="14" fillId="0" borderId="50" xfId="1" applyNumberFormat="1" applyFont="1" applyBorder="1" applyAlignment="1">
      <alignment horizontal="center"/>
    </xf>
    <xf numFmtId="169" fontId="14" fillId="0" borderId="42" xfId="1" applyNumberFormat="1" applyFont="1" applyBorder="1" applyAlignment="1">
      <alignment horizontal="center"/>
    </xf>
    <xf numFmtId="169" fontId="14" fillId="0" borderId="20" xfId="1" applyNumberFormat="1" applyFont="1" applyBorder="1" applyAlignment="1">
      <alignment horizontal="center"/>
    </xf>
    <xf numFmtId="169" fontId="31" fillId="0" borderId="69" xfId="1" applyNumberFormat="1" applyFont="1" applyBorder="1" applyAlignment="1">
      <alignment horizontal="center"/>
    </xf>
    <xf numFmtId="169" fontId="14" fillId="0" borderId="46" xfId="1" applyNumberFormat="1" applyFont="1" applyBorder="1" applyAlignment="1">
      <alignment horizontal="center"/>
    </xf>
    <xf numFmtId="169" fontId="31" fillId="0" borderId="48" xfId="1" applyNumberFormat="1" applyFont="1" applyBorder="1" applyAlignment="1">
      <alignment horizontal="center"/>
    </xf>
    <xf numFmtId="169" fontId="31" fillId="0" borderId="52" xfId="1" applyNumberFormat="1" applyFont="1" applyBorder="1" applyAlignment="1">
      <alignment horizontal="center"/>
    </xf>
    <xf numFmtId="0" fontId="14" fillId="0" borderId="49" xfId="0" applyFont="1" applyBorder="1"/>
    <xf numFmtId="0" fontId="31" fillId="0" borderId="48" xfId="0" applyFont="1" applyBorder="1"/>
    <xf numFmtId="0" fontId="52" fillId="0" borderId="0" xfId="0" applyFont="1"/>
    <xf numFmtId="3" fontId="52" fillId="0" borderId="0" xfId="0" applyNumberFormat="1" applyFont="1"/>
    <xf numFmtId="0" fontId="0" fillId="0" borderId="0" xfId="0" applyFont="1"/>
    <xf numFmtId="3" fontId="0" fillId="0" borderId="0" xfId="0" applyNumberFormat="1" applyFont="1"/>
    <xf numFmtId="3" fontId="2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3" fontId="12" fillId="0" borderId="1" xfId="0" applyNumberFormat="1" applyFont="1" applyBorder="1"/>
    <xf numFmtId="49" fontId="12" fillId="0" borderId="1" xfId="0" applyNumberFormat="1" applyFont="1" applyBorder="1"/>
    <xf numFmtId="49" fontId="20" fillId="6" borderId="1" xfId="0" applyNumberFormat="1" applyFont="1" applyFill="1" applyBorder="1"/>
    <xf numFmtId="0" fontId="20" fillId="6" borderId="1" xfId="0" applyFont="1" applyFill="1" applyBorder="1" applyAlignment="1">
      <alignment wrapText="1"/>
    </xf>
    <xf numFmtId="3" fontId="20" fillId="6" borderId="1" xfId="0" applyNumberFormat="1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wrapText="1"/>
    </xf>
    <xf numFmtId="3" fontId="12" fillId="3" borderId="1" xfId="0" applyNumberFormat="1" applyFont="1" applyFill="1" applyBorder="1"/>
    <xf numFmtId="3" fontId="0" fillId="3" borderId="0" xfId="0" applyNumberFormat="1" applyFill="1"/>
    <xf numFmtId="49" fontId="20" fillId="3" borderId="1" xfId="0" applyNumberFormat="1" applyFont="1" applyFill="1" applyBorder="1"/>
    <xf numFmtId="0" fontId="20" fillId="3" borderId="1" xfId="0" applyFont="1" applyFill="1" applyBorder="1" applyAlignment="1">
      <alignment wrapText="1"/>
    </xf>
    <xf numFmtId="3" fontId="20" fillId="3" borderId="1" xfId="0" applyNumberFormat="1" applyFont="1" applyFill="1" applyBorder="1"/>
    <xf numFmtId="49" fontId="20" fillId="0" borderId="1" xfId="0" applyNumberFormat="1" applyFont="1" applyBorder="1"/>
    <xf numFmtId="0" fontId="20" fillId="0" borderId="1" xfId="0" applyFont="1" applyBorder="1" applyAlignment="1">
      <alignment wrapText="1"/>
    </xf>
    <xf numFmtId="3" fontId="20" fillId="0" borderId="1" xfId="0" applyNumberFormat="1" applyFont="1" applyBorder="1"/>
    <xf numFmtId="3" fontId="12" fillId="0" borderId="0" xfId="0" applyNumberFormat="1" applyFont="1"/>
    <xf numFmtId="49" fontId="11" fillId="0" borderId="1" xfId="0" applyNumberFormat="1" applyFont="1" applyBorder="1"/>
    <xf numFmtId="0" fontId="11" fillId="0" borderId="1" xfId="0" applyFont="1" applyBorder="1" applyAlignment="1">
      <alignment wrapText="1"/>
    </xf>
    <xf numFmtId="3" fontId="11" fillId="0" borderId="1" xfId="0" applyNumberFormat="1" applyFont="1" applyBorder="1"/>
    <xf numFmtId="3" fontId="20" fillId="3" borderId="0" xfId="0" applyNumberFormat="1" applyFont="1" applyFill="1"/>
    <xf numFmtId="49" fontId="12" fillId="0" borderId="1" xfId="0" applyNumberFormat="1" applyFont="1" applyBorder="1" applyAlignment="1">
      <alignment wrapText="1"/>
    </xf>
    <xf numFmtId="171" fontId="0" fillId="0" borderId="0" xfId="3" applyNumberFormat="1" applyFont="1"/>
    <xf numFmtId="49" fontId="20" fillId="0" borderId="1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horizontal="right"/>
    </xf>
    <xf numFmtId="49" fontId="20" fillId="6" borderId="1" xfId="0" applyNumberFormat="1" applyFont="1" applyFill="1" applyBorder="1" applyAlignment="1">
      <alignment wrapText="1"/>
    </xf>
    <xf numFmtId="166" fontId="20" fillId="6" borderId="1" xfId="1" applyNumberFormat="1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right"/>
    </xf>
    <xf numFmtId="49" fontId="20" fillId="7" borderId="1" xfId="0" applyNumberFormat="1" applyFont="1" applyFill="1" applyBorder="1" applyAlignment="1">
      <alignment wrapText="1"/>
    </xf>
    <xf numFmtId="0" fontId="20" fillId="7" borderId="1" xfId="0" applyFont="1" applyFill="1" applyBorder="1" applyAlignment="1">
      <alignment wrapText="1"/>
    </xf>
    <xf numFmtId="3" fontId="20" fillId="7" borderId="1" xfId="0" applyNumberFormat="1" applyFont="1" applyFill="1" applyBorder="1" applyAlignment="1">
      <alignment horizontal="right"/>
    </xf>
    <xf numFmtId="49" fontId="0" fillId="0" borderId="0" xfId="0" applyNumberFormat="1"/>
    <xf numFmtId="0" fontId="12" fillId="0" borderId="0" xfId="0" applyFont="1"/>
    <xf numFmtId="49" fontId="11" fillId="3" borderId="1" xfId="0" applyNumberFormat="1" applyFont="1" applyFill="1" applyBorder="1" applyAlignment="1">
      <alignment wrapText="1"/>
    </xf>
    <xf numFmtId="166" fontId="11" fillId="3" borderId="1" xfId="1" applyNumberFormat="1" applyFont="1" applyFill="1" applyBorder="1" applyAlignment="1">
      <alignment horizontal="right" wrapText="1"/>
    </xf>
    <xf numFmtId="49" fontId="19" fillId="3" borderId="1" xfId="0" applyNumberFormat="1" applyFont="1" applyFill="1" applyBorder="1" applyAlignment="1">
      <alignment wrapText="1"/>
    </xf>
    <xf numFmtId="166" fontId="19" fillId="3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166" fontId="21" fillId="0" borderId="1" xfId="1" applyNumberFormat="1" applyFont="1" applyBorder="1" applyAlignment="1">
      <alignment horizontal="center" vertical="center" wrapText="1"/>
    </xf>
    <xf numFmtId="1" fontId="21" fillId="0" borderId="1" xfId="1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166" fontId="28" fillId="0" borderId="1" xfId="1" applyNumberFormat="1" applyFont="1" applyBorder="1"/>
    <xf numFmtId="0" fontId="53" fillId="0" borderId="0" xfId="0" applyFont="1"/>
    <xf numFmtId="0" fontId="21" fillId="0" borderId="0" xfId="0" applyFont="1"/>
    <xf numFmtId="0" fontId="21" fillId="0" borderId="0" xfId="0" applyFont="1" applyProtection="1"/>
    <xf numFmtId="0" fontId="10" fillId="0" borderId="0" xfId="0" applyFont="1" applyAlignment="1" applyProtection="1">
      <alignment vertical="center"/>
    </xf>
    <xf numFmtId="0" fontId="10" fillId="0" borderId="33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49" fontId="21" fillId="0" borderId="10" xfId="0" applyNumberFormat="1" applyFont="1" applyBorder="1" applyAlignment="1" applyProtection="1">
      <alignment vertical="center"/>
    </xf>
    <xf numFmtId="3" fontId="21" fillId="0" borderId="11" xfId="0" applyNumberFormat="1" applyFont="1" applyBorder="1" applyAlignment="1" applyProtection="1">
      <alignment vertical="center"/>
      <protection locked="0"/>
    </xf>
    <xf numFmtId="3" fontId="21" fillId="0" borderId="12" xfId="0" applyNumberFormat="1" applyFont="1" applyBorder="1" applyAlignment="1" applyProtection="1">
      <alignment vertical="center"/>
    </xf>
    <xf numFmtId="49" fontId="21" fillId="0" borderId="17" xfId="0" applyNumberFormat="1" applyFont="1" applyBorder="1" applyAlignment="1" applyProtection="1">
      <alignment vertical="center"/>
    </xf>
    <xf numFmtId="3" fontId="21" fillId="0" borderId="1" xfId="0" applyNumberFormat="1" applyFont="1" applyBorder="1" applyAlignment="1" applyProtection="1">
      <alignment vertical="center"/>
      <protection locked="0"/>
    </xf>
    <xf numFmtId="3" fontId="21" fillId="0" borderId="23" xfId="0" applyNumberFormat="1" applyFont="1" applyBorder="1" applyAlignment="1" applyProtection="1">
      <alignment vertical="center"/>
    </xf>
    <xf numFmtId="49" fontId="10" fillId="0" borderId="13" xfId="0" applyNumberFormat="1" applyFont="1" applyBorder="1" applyAlignment="1" applyProtection="1">
      <alignment vertical="center"/>
    </xf>
    <xf numFmtId="3" fontId="21" fillId="0" borderId="14" xfId="0" applyNumberFormat="1" applyFont="1" applyBorder="1" applyAlignment="1" applyProtection="1">
      <alignment vertical="center"/>
    </xf>
    <xf numFmtId="3" fontId="21" fillId="0" borderId="15" xfId="0" applyNumberFormat="1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49" fontId="21" fillId="0" borderId="17" xfId="0" applyNumberFormat="1" applyFont="1" applyBorder="1" applyAlignment="1" applyProtection="1">
      <alignment horizontal="left" vertical="center"/>
    </xf>
    <xf numFmtId="49" fontId="21" fillId="0" borderId="17" xfId="0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>
      <alignment horizontal="center"/>
    </xf>
    <xf numFmtId="0" fontId="21" fillId="0" borderId="3" xfId="0" applyFont="1" applyBorder="1"/>
    <xf numFmtId="0" fontId="10" fillId="0" borderId="38" xfId="0" applyFont="1" applyBorder="1" applyAlignment="1">
      <alignment horizontal="center"/>
    </xf>
    <xf numFmtId="0" fontId="10" fillId="0" borderId="56" xfId="0" applyFont="1" applyBorder="1" applyAlignment="1" applyProtection="1">
      <alignment horizontal="center" vertical="center"/>
    </xf>
    <xf numFmtId="0" fontId="10" fillId="0" borderId="39" xfId="0" applyFont="1" applyBorder="1"/>
    <xf numFmtId="3" fontId="21" fillId="0" borderId="16" xfId="0" applyNumberFormat="1" applyFont="1" applyBorder="1" applyAlignment="1" applyProtection="1">
      <alignment vertical="center"/>
    </xf>
    <xf numFmtId="0" fontId="10" fillId="0" borderId="64" xfId="0" applyFont="1" applyBorder="1"/>
    <xf numFmtId="3" fontId="21" fillId="0" borderId="18" xfId="0" applyNumberFormat="1" applyFont="1" applyBorder="1" applyAlignment="1" applyProtection="1">
      <alignment vertical="center"/>
    </xf>
    <xf numFmtId="0" fontId="10" fillId="0" borderId="71" xfId="0" applyFont="1" applyBorder="1"/>
    <xf numFmtId="0" fontId="10" fillId="0" borderId="21" xfId="0" applyFont="1" applyBorder="1"/>
    <xf numFmtId="0" fontId="21" fillId="0" borderId="74" xfId="0" applyFont="1" applyBorder="1"/>
    <xf numFmtId="3" fontId="21" fillId="0" borderId="69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/>
    </xf>
    <xf numFmtId="3" fontId="21" fillId="0" borderId="0" xfId="0" applyNumberFormat="1" applyFont="1" applyBorder="1" applyAlignment="1" applyProtection="1">
      <alignment vertical="center"/>
    </xf>
    <xf numFmtId="3" fontId="21" fillId="0" borderId="0" xfId="0" applyNumberFormat="1" applyFont="1"/>
    <xf numFmtId="0" fontId="10" fillId="0" borderId="14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center" vertical="center"/>
    </xf>
    <xf numFmtId="0" fontId="10" fillId="0" borderId="32" xfId="0" applyFont="1" applyBorder="1"/>
    <xf numFmtId="0" fontId="10" fillId="0" borderId="15" xfId="0" applyFont="1" applyBorder="1" applyAlignment="1" applyProtection="1">
      <alignment horizontal="center" vertical="center"/>
    </xf>
    <xf numFmtId="0" fontId="10" fillId="0" borderId="11" xfId="0" applyFont="1" applyBorder="1"/>
    <xf numFmtId="0" fontId="10" fillId="0" borderId="5" xfId="0" applyFont="1" applyBorder="1"/>
    <xf numFmtId="3" fontId="21" fillId="0" borderId="21" xfId="0" applyNumberFormat="1" applyFont="1" applyBorder="1" applyAlignment="1" applyProtection="1">
      <alignment vertical="center"/>
      <protection locked="0"/>
    </xf>
    <xf numFmtId="3" fontId="21" fillId="0" borderId="32" xfId="0" applyNumberFormat="1" applyFont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49" fontId="21" fillId="0" borderId="79" xfId="0" applyNumberFormat="1" applyFont="1" applyBorder="1" applyAlignment="1">
      <alignment vertical="center"/>
    </xf>
    <xf numFmtId="3" fontId="21" fillId="0" borderId="80" xfId="0" applyNumberFormat="1" applyFont="1" applyBorder="1" applyAlignment="1" applyProtection="1">
      <alignment vertical="center"/>
      <protection locked="0"/>
    </xf>
    <xf numFmtId="3" fontId="21" fillId="0" borderId="81" xfId="0" applyNumberFormat="1" applyFont="1" applyBorder="1" applyAlignment="1">
      <alignment vertical="center"/>
    </xf>
    <xf numFmtId="49" fontId="21" fillId="0" borderId="82" xfId="0" applyNumberFormat="1" applyFont="1" applyBorder="1" applyAlignment="1">
      <alignment vertical="center"/>
    </xf>
    <xf numFmtId="3" fontId="21" fillId="0" borderId="83" xfId="0" applyNumberFormat="1" applyFont="1" applyBorder="1" applyAlignment="1" applyProtection="1">
      <alignment vertical="center"/>
      <protection locked="0"/>
    </xf>
    <xf numFmtId="3" fontId="21" fillId="0" borderId="84" xfId="0" applyNumberFormat="1" applyFont="1" applyBorder="1" applyAlignment="1">
      <alignment vertical="center"/>
    </xf>
    <xf numFmtId="49" fontId="10" fillId="0" borderId="85" xfId="0" applyNumberFormat="1" applyFont="1" applyBorder="1" applyAlignment="1">
      <alignment vertical="center"/>
    </xf>
    <xf numFmtId="3" fontId="21" fillId="0" borderId="86" xfId="0" applyNumberFormat="1" applyFont="1" applyBorder="1" applyAlignment="1">
      <alignment vertical="center"/>
    </xf>
    <xf numFmtId="3" fontId="21" fillId="0" borderId="8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21" fillId="0" borderId="82" xfId="0" applyNumberFormat="1" applyFont="1" applyBorder="1" applyAlignment="1" applyProtection="1">
      <alignment vertical="center"/>
      <protection locked="0"/>
    </xf>
    <xf numFmtId="0" fontId="21" fillId="0" borderId="0" xfId="0" applyFont="1" applyAlignment="1"/>
    <xf numFmtId="49" fontId="21" fillId="0" borderId="66" xfId="0" applyNumberFormat="1" applyFont="1" applyBorder="1" applyAlignment="1" applyProtection="1">
      <alignment vertical="center"/>
    </xf>
    <xf numFmtId="3" fontId="21" fillId="0" borderId="9" xfId="0" applyNumberFormat="1" applyFont="1" applyBorder="1" applyAlignment="1" applyProtection="1">
      <alignment vertical="center"/>
      <protection locked="0"/>
    </xf>
    <xf numFmtId="3" fontId="21" fillId="0" borderId="88" xfId="0" applyNumberFormat="1" applyFont="1" applyBorder="1" applyAlignment="1" applyProtection="1">
      <alignment vertical="center"/>
    </xf>
    <xf numFmtId="3" fontId="21" fillId="0" borderId="2" xfId="0" applyNumberFormat="1" applyFont="1" applyBorder="1" applyAlignment="1" applyProtection="1">
      <alignment vertical="center"/>
      <protection locked="0"/>
    </xf>
    <xf numFmtId="0" fontId="10" fillId="0" borderId="1" xfId="0" applyFont="1" applyBorder="1"/>
    <xf numFmtId="0" fontId="21" fillId="0" borderId="0" xfId="0" applyFont="1" applyBorder="1"/>
    <xf numFmtId="0" fontId="2" fillId="0" borderId="1" xfId="0" applyFont="1" applyBorder="1" applyAlignment="1">
      <alignment horizontal="right"/>
    </xf>
    <xf numFmtId="10" fontId="3" fillId="2" borderId="2" xfId="3" applyNumberFormat="1" applyFont="1" applyFill="1" applyBorder="1" applyAlignment="1">
      <alignment horizontal="right"/>
    </xf>
    <xf numFmtId="10" fontId="3" fillId="2" borderId="1" xfId="3" applyNumberFormat="1" applyFont="1" applyFill="1" applyBorder="1" applyAlignment="1">
      <alignment horizontal="right"/>
    </xf>
    <xf numFmtId="10" fontId="10" fillId="2" borderId="1" xfId="3" applyNumberFormat="1" applyFont="1" applyFill="1" applyBorder="1" applyAlignment="1">
      <alignment horizontal="right"/>
    </xf>
    <xf numFmtId="10" fontId="4" fillId="2" borderId="1" xfId="3" applyNumberFormat="1" applyFont="1" applyFill="1" applyBorder="1" applyAlignment="1">
      <alignment horizontal="right"/>
    </xf>
    <xf numFmtId="10" fontId="4" fillId="2" borderId="1" xfId="3" applyNumberFormat="1" applyFont="1" applyFill="1" applyBorder="1"/>
    <xf numFmtId="0" fontId="55" fillId="7" borderId="1" xfId="0" applyFont="1" applyFill="1" applyBorder="1" applyAlignment="1">
      <alignment horizontal="center" vertical="center" wrapText="1"/>
    </xf>
    <xf numFmtId="0" fontId="55" fillId="7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73" xfId="0" applyBorder="1"/>
    <xf numFmtId="0" fontId="0" fillId="0" borderId="73" xfId="0" applyBorder="1" applyAlignment="1">
      <alignment wrapText="1"/>
    </xf>
    <xf numFmtId="0" fontId="55" fillId="7" borderId="5" xfId="0" applyFont="1" applyFill="1" applyBorder="1" applyAlignment="1">
      <alignment horizontal="center" vertical="center" wrapText="1"/>
    </xf>
    <xf numFmtId="0" fontId="55" fillId="7" borderId="5" xfId="0" applyFont="1" applyFill="1" applyBorder="1" applyAlignment="1">
      <alignment horizontal="center" vertical="center"/>
    </xf>
    <xf numFmtId="44" fontId="1" fillId="0" borderId="0" xfId="8" applyFill="1"/>
    <xf numFmtId="172" fontId="55" fillId="0" borderId="0" xfId="0" applyNumberFormat="1" applyFont="1"/>
    <xf numFmtId="172" fontId="55" fillId="0" borderId="0" xfId="0" applyNumberFormat="1" applyFont="1" applyAlignment="1">
      <alignment wrapText="1"/>
    </xf>
    <xf numFmtId="172" fontId="0" fillId="0" borderId="0" xfId="0" applyNumberFormat="1"/>
    <xf numFmtId="0" fontId="10" fillId="7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173" fontId="21" fillId="0" borderId="1" xfId="8" applyNumberFormat="1" applyFont="1" applyBorder="1"/>
    <xf numFmtId="0" fontId="56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10" fillId="6" borderId="1" xfId="0" applyFont="1" applyFill="1" applyBorder="1"/>
    <xf numFmtId="173" fontId="10" fillId="6" borderId="3" xfId="8" applyNumberFormat="1" applyFont="1" applyFill="1" applyBorder="1"/>
    <xf numFmtId="173" fontId="10" fillId="0" borderId="0" xfId="8" applyNumberFormat="1" applyFont="1" applyFill="1" applyBorder="1"/>
    <xf numFmtId="173" fontId="55" fillId="0" borderId="0" xfId="8" applyNumberFormat="1" applyFont="1" applyFill="1" applyBorder="1"/>
    <xf numFmtId="0" fontId="10" fillId="6" borderId="1" xfId="0" applyFont="1" applyFill="1" applyBorder="1" applyAlignment="1">
      <alignment wrapText="1"/>
    </xf>
    <xf numFmtId="0" fontId="21" fillId="0" borderId="3" xfId="0" applyFont="1" applyBorder="1" applyAlignment="1">
      <alignment wrapText="1"/>
    </xf>
    <xf numFmtId="0" fontId="10" fillId="6" borderId="0" xfId="0" applyFont="1" applyFill="1"/>
    <xf numFmtId="0" fontId="10" fillId="6" borderId="1" xfId="0" applyFont="1" applyFill="1" applyBorder="1" applyAlignment="1">
      <alignment horizontal="left"/>
    </xf>
    <xf numFmtId="0" fontId="19" fillId="0" borderId="1" xfId="0" applyFont="1" applyBorder="1"/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/>
    </xf>
    <xf numFmtId="0" fontId="19" fillId="0" borderId="0" xfId="0" applyFont="1"/>
    <xf numFmtId="0" fontId="11" fillId="0" borderId="0" xfId="0" applyFont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3" fontId="47" fillId="0" borderId="0" xfId="0" applyNumberFormat="1" applyFont="1" applyFill="1" applyAlignment="1">
      <alignment horizontal="right" vertical="center"/>
    </xf>
    <xf numFmtId="0" fontId="54" fillId="0" borderId="0" xfId="0" applyFont="1" applyAlignment="1">
      <alignment horizontal="left"/>
    </xf>
    <xf numFmtId="0" fontId="19" fillId="0" borderId="0" xfId="0" applyFont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/>
    <xf numFmtId="0" fontId="19" fillId="0" borderId="0" xfId="0" applyFont="1" applyBorder="1"/>
    <xf numFmtId="166" fontId="47" fillId="0" borderId="0" xfId="1" applyNumberFormat="1" applyFont="1" applyAlignment="1">
      <alignment horizontal="right"/>
    </xf>
    <xf numFmtId="166" fontId="11" fillId="7" borderId="5" xfId="1" applyNumberFormat="1" applyFont="1" applyFill="1" applyBorder="1" applyAlignment="1">
      <alignment horizontal="center" vertical="center" wrapText="1"/>
    </xf>
    <xf numFmtId="166" fontId="19" fillId="0" borderId="0" xfId="1" applyNumberFormat="1" applyFont="1"/>
    <xf numFmtId="166" fontId="11" fillId="6" borderId="3" xfId="1" applyNumberFormat="1" applyFont="1" applyFill="1" applyBorder="1"/>
    <xf numFmtId="166" fontId="19" fillId="0" borderId="0" xfId="1" applyNumberFormat="1" applyFont="1" applyAlignment="1"/>
    <xf numFmtId="166" fontId="0" fillId="0" borderId="0" xfId="1" applyNumberFormat="1" applyFont="1"/>
    <xf numFmtId="0" fontId="55" fillId="6" borderId="2" xfId="0" applyFont="1" applyFill="1" applyBorder="1" applyAlignment="1"/>
    <xf numFmtId="0" fontId="55" fillId="6" borderId="6" xfId="0" applyFont="1" applyFill="1" applyBorder="1" applyAlignment="1"/>
    <xf numFmtId="0" fontId="10" fillId="6" borderId="2" xfId="0" applyFont="1" applyFill="1" applyBorder="1" applyAlignment="1"/>
    <xf numFmtId="0" fontId="10" fillId="6" borderId="6" xfId="0" applyFont="1" applyFill="1" applyBorder="1" applyAlignment="1"/>
    <xf numFmtId="0" fontId="56" fillId="8" borderId="58" xfId="0" applyFont="1" applyFill="1" applyBorder="1" applyAlignment="1"/>
    <xf numFmtId="0" fontId="56" fillId="8" borderId="73" xfId="0" applyFont="1" applyFill="1" applyBorder="1" applyAlignment="1"/>
    <xf numFmtId="0" fontId="56" fillId="8" borderId="67" xfId="0" applyFont="1" applyFill="1" applyBorder="1" applyAlignment="1"/>
    <xf numFmtId="0" fontId="56" fillId="8" borderId="0" xfId="0" applyFont="1" applyFill="1" applyAlignment="1"/>
    <xf numFmtId="0" fontId="10" fillId="6" borderId="0" xfId="0" applyFont="1" applyFill="1" applyAlignment="1"/>
    <xf numFmtId="0" fontId="21" fillId="0" borderId="7" xfId="0" applyFont="1" applyBorder="1"/>
    <xf numFmtId="0" fontId="10" fillId="6" borderId="1" xfId="0" applyFont="1" applyFill="1" applyBorder="1" applyAlignment="1"/>
    <xf numFmtId="0" fontId="19" fillId="0" borderId="67" xfId="0" applyFont="1" applyBorder="1"/>
    <xf numFmtId="166" fontId="19" fillId="0" borderId="1" xfId="1" applyNumberFormat="1" applyFont="1" applyBorder="1"/>
    <xf numFmtId="0" fontId="11" fillId="0" borderId="0" xfId="0" applyFont="1" applyAlignment="1">
      <alignment horizontal="center"/>
    </xf>
    <xf numFmtId="166" fontId="57" fillId="3" borderId="0" xfId="1" applyNumberFormat="1" applyFont="1" applyFill="1" applyBorder="1"/>
    <xf numFmtId="0" fontId="56" fillId="3" borderId="0" xfId="0" applyFont="1" applyFill="1" applyBorder="1" applyAlignment="1"/>
    <xf numFmtId="173" fontId="55" fillId="3" borderId="0" xfId="8" applyNumberFormat="1" applyFont="1" applyFill="1" applyBorder="1"/>
    <xf numFmtId="0" fontId="0" fillId="0" borderId="0" xfId="0" applyAlignment="1"/>
    <xf numFmtId="166" fontId="20" fillId="8" borderId="73" xfId="1" applyNumberFormat="1" applyFont="1" applyFill="1" applyBorder="1" applyAlignment="1"/>
    <xf numFmtId="0" fontId="11" fillId="7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/>
    </xf>
    <xf numFmtId="166" fontId="11" fillId="7" borderId="9" xfId="1" applyNumberFormat="1" applyFont="1" applyFill="1" applyBorder="1" applyAlignment="1">
      <alignment horizontal="center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0" fontId="58" fillId="0" borderId="0" xfId="0" applyFont="1"/>
    <xf numFmtId="0" fontId="59" fillId="0" borderId="0" xfId="0" applyFont="1" applyAlignment="1"/>
    <xf numFmtId="0" fontId="60" fillId="0" borderId="0" xfId="0" applyFont="1"/>
    <xf numFmtId="166" fontId="60" fillId="0" borderId="0" xfId="1" applyNumberFormat="1" applyFont="1"/>
    <xf numFmtId="0" fontId="61" fillId="0" borderId="8" xfId="0" applyFont="1" applyBorder="1" applyAlignment="1"/>
    <xf numFmtId="0" fontId="62" fillId="3" borderId="0" xfId="0" applyFont="1" applyFill="1" applyBorder="1" applyAlignment="1"/>
    <xf numFmtId="3" fontId="60" fillId="0" borderId="0" xfId="0" applyNumberFormat="1" applyFont="1"/>
    <xf numFmtId="166" fontId="11" fillId="0" borderId="0" xfId="1" applyNumberFormat="1" applyFont="1"/>
    <xf numFmtId="0" fontId="61" fillId="0" borderId="0" xfId="0" applyFont="1" applyAlignment="1">
      <alignment horizontal="left"/>
    </xf>
    <xf numFmtId="1" fontId="20" fillId="8" borderId="73" xfId="1" applyNumberFormat="1" applyFont="1" applyFill="1" applyBorder="1" applyAlignment="1">
      <alignment horizontal="center"/>
    </xf>
    <xf numFmtId="0" fontId="63" fillId="0" borderId="0" xfId="0" applyFont="1"/>
    <xf numFmtId="166" fontId="20" fillId="8" borderId="73" xfId="1" applyNumberFormat="1" applyFont="1" applyFill="1" applyBorder="1" applyAlignment="1">
      <alignment horizontal="center"/>
    </xf>
    <xf numFmtId="0" fontId="59" fillId="8" borderId="58" xfId="0" applyFont="1" applyFill="1" applyBorder="1" applyAlignment="1"/>
    <xf numFmtId="0" fontId="59" fillId="8" borderId="73" xfId="0" applyFont="1" applyFill="1" applyBorder="1" applyAlignment="1"/>
    <xf numFmtId="0" fontId="58" fillId="0" borderId="0" xfId="0" applyFont="1" applyAlignment="1"/>
    <xf numFmtId="0" fontId="0" fillId="3" borderId="73" xfId="0" applyFill="1" applyBorder="1"/>
    <xf numFmtId="0" fontId="0" fillId="3" borderId="73" xfId="0" applyFill="1" applyBorder="1" applyAlignment="1">
      <alignment wrapText="1"/>
    </xf>
    <xf numFmtId="0" fontId="56" fillId="3" borderId="67" xfId="0" applyFont="1" applyFill="1" applyBorder="1" applyAlignment="1"/>
    <xf numFmtId="166" fontId="55" fillId="3" borderId="0" xfId="1" applyNumberFormat="1" applyFont="1" applyFill="1"/>
    <xf numFmtId="166" fontId="56" fillId="8" borderId="73" xfId="1" applyNumberFormat="1" applyFont="1" applyFill="1" applyBorder="1" applyAlignment="1"/>
    <xf numFmtId="166" fontId="1" fillId="0" borderId="0" xfId="1" applyNumberFormat="1" applyBorder="1"/>
    <xf numFmtId="0" fontId="56" fillId="0" borderId="0" xfId="0" applyFont="1" applyAlignment="1"/>
    <xf numFmtId="0" fontId="4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9" fillId="8" borderId="2" xfId="0" applyFont="1" applyFill="1" applyBorder="1" applyAlignment="1"/>
    <xf numFmtId="0" fontId="59" fillId="8" borderId="6" xfId="0" applyFont="1" applyFill="1" applyBorder="1" applyAlignment="1"/>
    <xf numFmtId="166" fontId="59" fillId="8" borderId="7" xfId="1" applyNumberFormat="1" applyFont="1" applyFill="1" applyBorder="1" applyAlignment="1">
      <alignment horizontal="left"/>
    </xf>
    <xf numFmtId="0" fontId="56" fillId="8" borderId="2" xfId="0" applyFont="1" applyFill="1" applyBorder="1" applyAlignment="1"/>
    <xf numFmtId="0" fontId="56" fillId="8" borderId="6" xfId="0" applyFont="1" applyFill="1" applyBorder="1" applyAlignment="1"/>
    <xf numFmtId="0" fontId="21" fillId="3" borderId="0" xfId="0" applyFont="1" applyFill="1"/>
    <xf numFmtId="166" fontId="56" fillId="8" borderId="0" xfId="1" applyNumberFormat="1" applyFont="1" applyFill="1" applyAlignment="1"/>
    <xf numFmtId="0" fontId="10" fillId="0" borderId="0" xfId="0" applyFont="1"/>
    <xf numFmtId="0" fontId="62" fillId="0" borderId="0" xfId="0" applyFont="1" applyAlignment="1">
      <alignment horizontal="left"/>
    </xf>
    <xf numFmtId="173" fontId="64" fillId="0" borderId="0" xfId="8" applyNumberFormat="1" applyFont="1" applyFill="1" applyBorder="1"/>
    <xf numFmtId="0" fontId="65" fillId="0" borderId="0" xfId="0" applyFont="1"/>
    <xf numFmtId="0" fontId="56" fillId="3" borderId="0" xfId="0" applyFont="1" applyFill="1" applyBorder="1" applyAlignment="1">
      <alignment horizontal="left"/>
    </xf>
    <xf numFmtId="0" fontId="21" fillId="3" borderId="0" xfId="0" applyFont="1" applyFill="1" applyBorder="1"/>
    <xf numFmtId="166" fontId="1" fillId="0" borderId="1" xfId="1" applyNumberFormat="1" applyBorder="1"/>
    <xf numFmtId="166" fontId="55" fillId="6" borderId="0" xfId="1" applyNumberFormat="1" applyFont="1" applyFill="1"/>
    <xf numFmtId="166" fontId="42" fillId="0" borderId="0" xfId="1" applyNumberFormat="1" applyFont="1" applyBorder="1"/>
    <xf numFmtId="166" fontId="52" fillId="0" borderId="0" xfId="1" applyNumberFormat="1" applyFont="1"/>
    <xf numFmtId="166" fontId="55" fillId="7" borderId="5" xfId="1" applyNumberFormat="1" applyFont="1" applyFill="1" applyBorder="1" applyAlignment="1">
      <alignment horizontal="center" vertical="center" wrapText="1"/>
    </xf>
    <xf numFmtId="166" fontId="55" fillId="6" borderId="6" xfId="1" applyNumberFormat="1" applyFont="1" applyFill="1" applyBorder="1" applyAlignment="1"/>
    <xf numFmtId="166" fontId="55" fillId="6" borderId="7" xfId="1" applyNumberFormat="1" applyFont="1" applyFill="1" applyBorder="1" applyAlignment="1"/>
    <xf numFmtId="166" fontId="55" fillId="6" borderId="1" xfId="1" applyNumberFormat="1" applyFont="1" applyFill="1" applyBorder="1"/>
    <xf numFmtId="166" fontId="55" fillId="0" borderId="0" xfId="1" applyNumberFormat="1" applyFont="1"/>
    <xf numFmtId="166" fontId="55" fillId="7" borderId="1" xfId="1" applyNumberFormat="1" applyFont="1" applyFill="1" applyBorder="1" applyAlignment="1">
      <alignment horizontal="center" vertical="center" wrapText="1"/>
    </xf>
    <xf numFmtId="166" fontId="0" fillId="0" borderId="1" xfId="1" applyNumberFormat="1" applyFont="1" applyBorder="1"/>
    <xf numFmtId="166" fontId="10" fillId="7" borderId="5" xfId="1" applyNumberFormat="1" applyFont="1" applyFill="1" applyBorder="1" applyAlignment="1">
      <alignment horizontal="center" vertical="center" wrapText="1"/>
    </xf>
    <xf numFmtId="166" fontId="10" fillId="6" borderId="6" xfId="1" applyNumberFormat="1" applyFont="1" applyFill="1" applyBorder="1" applyAlignment="1"/>
    <xf numFmtId="166" fontId="10" fillId="6" borderId="7" xfId="1" applyNumberFormat="1" applyFont="1" applyFill="1" applyBorder="1" applyAlignment="1"/>
    <xf numFmtId="166" fontId="21" fillId="0" borderId="1" xfId="1" applyNumberFormat="1" applyFont="1" applyBorder="1"/>
    <xf numFmtId="166" fontId="10" fillId="6" borderId="1" xfId="1" applyNumberFormat="1" applyFont="1" applyFill="1" applyBorder="1"/>
    <xf numFmtId="166" fontId="56" fillId="8" borderId="73" xfId="1" applyNumberFormat="1" applyFont="1" applyFill="1" applyBorder="1" applyAlignment="1">
      <alignment horizontal="left"/>
    </xf>
    <xf numFmtId="166" fontId="56" fillId="8" borderId="6" xfId="1" applyNumberFormat="1" applyFont="1" applyFill="1" applyBorder="1" applyAlignment="1"/>
    <xf numFmtId="166" fontId="56" fillId="8" borderId="7" xfId="1" applyNumberFormat="1" applyFont="1" applyFill="1" applyBorder="1" applyAlignment="1">
      <alignment horizontal="left"/>
    </xf>
    <xf numFmtId="166" fontId="21" fillId="0" borderId="3" xfId="1" applyNumberFormat="1" applyFont="1" applyBorder="1"/>
    <xf numFmtId="166" fontId="10" fillId="6" borderId="3" xfId="1" applyNumberFormat="1" applyFont="1" applyFill="1" applyBorder="1"/>
    <xf numFmtId="166" fontId="21" fillId="0" borderId="0" xfId="1" applyNumberFormat="1" applyFont="1"/>
    <xf numFmtId="166" fontId="10" fillId="6" borderId="1" xfId="1" applyNumberFormat="1" applyFont="1" applyFill="1" applyBorder="1" applyAlignment="1"/>
    <xf numFmtId="166" fontId="10" fillId="6" borderId="0" xfId="1" applyNumberFormat="1" applyFont="1" applyFill="1"/>
    <xf numFmtId="166" fontId="10" fillId="6" borderId="1" xfId="1" applyNumberFormat="1" applyFont="1" applyFill="1" applyBorder="1" applyAlignment="1">
      <alignment horizontal="left"/>
    </xf>
    <xf numFmtId="166" fontId="56" fillId="3" borderId="0" xfId="1" applyNumberFormat="1" applyFont="1" applyFill="1" applyBorder="1" applyAlignment="1">
      <alignment horizontal="left"/>
    </xf>
    <xf numFmtId="166" fontId="10" fillId="6" borderId="0" xfId="1" applyNumberFormat="1" applyFont="1" applyFill="1" applyAlignment="1"/>
    <xf numFmtId="166" fontId="11" fillId="6" borderId="1" xfId="1" applyNumberFormat="1" applyFont="1" applyFill="1" applyBorder="1"/>
    <xf numFmtId="0" fontId="4" fillId="0" borderId="0" xfId="0" applyFont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0" xfId="4" applyFont="1" applyBorder="1" applyAlignment="1">
      <alignment horizontal="right"/>
    </xf>
    <xf numFmtId="1" fontId="25" fillId="0" borderId="18" xfId="1" applyNumberFormat="1" applyFont="1" applyFill="1" applyBorder="1" applyAlignment="1" applyProtection="1">
      <alignment horizontal="center"/>
      <protection locked="0"/>
    </xf>
    <xf numFmtId="0" fontId="24" fillId="0" borderId="14" xfId="2" applyFont="1" applyFill="1" applyBorder="1" applyAlignment="1" applyProtection="1">
      <alignment horizontal="center" vertical="center" wrapText="1"/>
    </xf>
    <xf numFmtId="164" fontId="0" fillId="0" borderId="0" xfId="1" applyFont="1" applyFill="1" applyAlignment="1" applyProtection="1">
      <alignment vertical="center" wrapText="1"/>
    </xf>
    <xf numFmtId="0" fontId="28" fillId="0" borderId="0" xfId="0" applyFont="1" applyBorder="1" applyAlignment="1"/>
    <xf numFmtId="0" fontId="10" fillId="6" borderId="3" xfId="0" applyFont="1" applyFill="1" applyBorder="1" applyAlignment="1"/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166" fontId="10" fillId="7" borderId="1" xfId="1" applyNumberFormat="1" applyFont="1" applyFill="1" applyBorder="1" applyAlignment="1">
      <alignment horizontal="center" vertical="center" wrapText="1"/>
    </xf>
    <xf numFmtId="3" fontId="28" fillId="0" borderId="0" xfId="4" applyNumberFormat="1" applyFont="1" applyBorder="1" applyAlignment="1"/>
    <xf numFmtId="0" fontId="28" fillId="0" borderId="0" xfId="4" applyFont="1" applyBorder="1" applyAlignment="1">
      <alignment vertical="center" wrapText="1"/>
    </xf>
    <xf numFmtId="0" fontId="27" fillId="0" borderId="0" xfId="4" applyFont="1" applyBorder="1" applyAlignment="1"/>
    <xf numFmtId="0" fontId="26" fillId="0" borderId="0" xfId="4" applyFont="1" applyBorder="1" applyAlignment="1">
      <alignment wrapText="1"/>
    </xf>
    <xf numFmtId="0" fontId="28" fillId="0" borderId="0" xfId="4" applyFont="1" applyBorder="1" applyAlignment="1"/>
    <xf numFmtId="0" fontId="28" fillId="0" borderId="2" xfId="4" applyFont="1" applyBorder="1"/>
    <xf numFmtId="0" fontId="45" fillId="0" borderId="0" xfId="4" applyAlignment="1">
      <alignment horizontal="right"/>
    </xf>
    <xf numFmtId="3" fontId="28" fillId="0" borderId="1" xfId="4" applyNumberFormat="1" applyFont="1" applyBorder="1" applyAlignment="1">
      <alignment horizontal="center"/>
    </xf>
    <xf numFmtId="0" fontId="26" fillId="0" borderId="1" xfId="4" applyFont="1" applyBorder="1" applyAlignment="1"/>
    <xf numFmtId="0" fontId="26" fillId="0" borderId="1" xfId="4" applyFont="1" applyBorder="1" applyAlignment="1">
      <alignment horizontal="center" vertical="center" wrapText="1"/>
    </xf>
    <xf numFmtId="3" fontId="47" fillId="0" borderId="0" xfId="0" applyNumberFormat="1" applyFont="1" applyFill="1" applyAlignment="1">
      <alignment vertical="center"/>
    </xf>
    <xf numFmtId="0" fontId="27" fillId="0" borderId="0" xfId="0" applyFont="1" applyBorder="1" applyAlignment="1"/>
    <xf numFmtId="0" fontId="1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6" fontId="10" fillId="0" borderId="5" xfId="1" applyNumberFormat="1" applyFont="1" applyBorder="1" applyAlignment="1">
      <alignment horizontal="center" vertical="center" wrapText="1"/>
    </xf>
    <xf numFmtId="166" fontId="10" fillId="0" borderId="3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9" fillId="0" borderId="32" xfId="0" applyFont="1" applyFill="1" applyBorder="1" applyAlignment="1">
      <alignment horizontal="left" vertical="center"/>
    </xf>
    <xf numFmtId="0" fontId="29" fillId="0" borderId="37" xfId="0" applyFont="1" applyFill="1" applyBorder="1" applyAlignment="1">
      <alignment horizontal="left" vertical="center"/>
    </xf>
    <xf numFmtId="0" fontId="29" fillId="0" borderId="69" xfId="0" applyFont="1" applyFill="1" applyBorder="1" applyAlignment="1">
      <alignment horizontal="left" vertical="center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29" fillId="0" borderId="36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5" fontId="17" fillId="0" borderId="0" xfId="2" applyNumberFormat="1" applyFont="1" applyFill="1" applyBorder="1" applyAlignment="1" applyProtection="1">
      <alignment horizontal="center" vertical="center" wrapText="1"/>
    </xf>
    <xf numFmtId="0" fontId="24" fillId="0" borderId="13" xfId="2" applyFont="1" applyFill="1" applyBorder="1" applyAlignment="1" applyProtection="1">
      <alignment horizontal="left"/>
    </xf>
    <xf numFmtId="0" fontId="24" fillId="0" borderId="14" xfId="2" applyFont="1" applyFill="1" applyBorder="1" applyAlignment="1" applyProtection="1">
      <alignment horizontal="left"/>
    </xf>
    <xf numFmtId="0" fontId="22" fillId="0" borderId="22" xfId="2" applyFont="1" applyFill="1" applyBorder="1" applyAlignment="1">
      <alignment horizontal="justify" vertical="center" wrapText="1"/>
    </xf>
    <xf numFmtId="0" fontId="22" fillId="0" borderId="0" xfId="2" applyFont="1" applyFill="1" applyAlignment="1">
      <alignment horizontal="center"/>
    </xf>
    <xf numFmtId="165" fontId="28" fillId="0" borderId="0" xfId="0" applyNumberFormat="1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165" fontId="11" fillId="0" borderId="0" xfId="0" applyNumberFormat="1" applyFont="1" applyFill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left" wrapText="1"/>
    </xf>
    <xf numFmtId="0" fontId="21" fillId="0" borderId="54" xfId="0" applyFont="1" applyBorder="1" applyAlignment="1" applyProtection="1">
      <alignment horizontal="right"/>
    </xf>
    <xf numFmtId="0" fontId="3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75" xfId="0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5" fillId="0" borderId="43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/>
    </xf>
    <xf numFmtId="1" fontId="35" fillId="0" borderId="11" xfId="0" applyNumberFormat="1" applyFont="1" applyFill="1" applyBorder="1" applyAlignment="1">
      <alignment horizontal="center" vertical="center"/>
    </xf>
    <xf numFmtId="1" fontId="35" fillId="0" borderId="12" xfId="0" applyNumberFormat="1" applyFont="1" applyFill="1" applyBorder="1" applyAlignment="1">
      <alignment horizontal="center" vertical="center"/>
    </xf>
    <xf numFmtId="3" fontId="35" fillId="0" borderId="5" xfId="0" applyNumberFormat="1" applyFont="1" applyBorder="1" applyAlignment="1">
      <alignment horizontal="center" vertical="center" wrapText="1"/>
    </xf>
    <xf numFmtId="3" fontId="35" fillId="0" borderId="3" xfId="0" applyNumberFormat="1" applyFont="1" applyBorder="1" applyAlignment="1">
      <alignment horizontal="center" vertical="center"/>
    </xf>
    <xf numFmtId="3" fontId="35" fillId="2" borderId="24" xfId="0" applyNumberFormat="1" applyFont="1" applyFill="1" applyBorder="1" applyAlignment="1">
      <alignment horizontal="center" vertical="center"/>
    </xf>
    <xf numFmtId="3" fontId="35" fillId="2" borderId="30" xfId="0" applyNumberFormat="1" applyFont="1" applyFill="1" applyBorder="1" applyAlignment="1">
      <alignment horizontal="center" vertical="center"/>
    </xf>
    <xf numFmtId="1" fontId="35" fillId="0" borderId="47" xfId="0" applyNumberFormat="1" applyFont="1" applyFill="1" applyBorder="1" applyAlignment="1">
      <alignment horizontal="center" vertical="center"/>
    </xf>
    <xf numFmtId="1" fontId="35" fillId="0" borderId="73" xfId="0" applyNumberFormat="1" applyFont="1" applyFill="1" applyBorder="1" applyAlignment="1">
      <alignment horizontal="center" vertical="center"/>
    </xf>
    <xf numFmtId="1" fontId="35" fillId="0" borderId="7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165" fontId="29" fillId="0" borderId="0" xfId="0" applyNumberFormat="1" applyFont="1" applyFill="1" applyAlignment="1" applyProtection="1">
      <alignment horizontal="center" vertical="center" wrapText="1"/>
    </xf>
    <xf numFmtId="165" fontId="38" fillId="0" borderId="0" xfId="0" applyNumberFormat="1" applyFont="1" applyFill="1" applyAlignment="1" applyProtection="1">
      <alignment horizontal="center" textRotation="180" wrapText="1"/>
    </xf>
    <xf numFmtId="165" fontId="39" fillId="0" borderId="54" xfId="0" applyNumberFormat="1" applyFont="1" applyFill="1" applyBorder="1" applyAlignment="1" applyProtection="1">
      <alignment horizontal="right" vertical="center"/>
    </xf>
    <xf numFmtId="165" fontId="33" fillId="0" borderId="55" xfId="0" applyNumberFormat="1" applyFont="1" applyFill="1" applyBorder="1" applyAlignment="1" applyProtection="1">
      <alignment horizontal="center" vertical="center" wrapText="1"/>
    </xf>
    <xf numFmtId="165" fontId="33" fillId="0" borderId="57" xfId="0" applyNumberFormat="1" applyFont="1" applyFill="1" applyBorder="1" applyAlignment="1" applyProtection="1">
      <alignment horizontal="center" vertical="center" wrapText="1"/>
    </xf>
    <xf numFmtId="165" fontId="33" fillId="0" borderId="52" xfId="0" applyNumberFormat="1" applyFont="1" applyFill="1" applyBorder="1" applyAlignment="1" applyProtection="1">
      <alignment horizontal="center" vertical="center" wrapText="1"/>
    </xf>
    <xf numFmtId="165" fontId="33" fillId="0" borderId="33" xfId="0" applyNumberFormat="1" applyFont="1" applyFill="1" applyBorder="1" applyAlignment="1" applyProtection="1">
      <alignment horizontal="center" vertical="center" wrapText="1"/>
    </xf>
    <xf numFmtId="165" fontId="33" fillId="0" borderId="25" xfId="0" applyNumberFormat="1" applyFont="1" applyFill="1" applyBorder="1" applyAlignment="1" applyProtection="1">
      <alignment horizontal="center" vertical="center" wrapText="1"/>
    </xf>
    <xf numFmtId="0" fontId="36" fillId="0" borderId="39" xfId="0" applyFont="1" applyFill="1" applyBorder="1" applyAlignment="1" applyProtection="1">
      <alignment horizontal="center"/>
    </xf>
    <xf numFmtId="0" fontId="36" fillId="0" borderId="11" xfId="0" applyFont="1" applyFill="1" applyBorder="1" applyAlignment="1" applyProtection="1">
      <alignment horizontal="center"/>
    </xf>
    <xf numFmtId="0" fontId="36" fillId="0" borderId="36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>
      <alignment horizontal="center"/>
    </xf>
    <xf numFmtId="165" fontId="33" fillId="0" borderId="49" xfId="0" applyNumberFormat="1" applyFont="1" applyFill="1" applyBorder="1" applyAlignment="1" applyProtection="1">
      <alignment horizontal="center" vertical="center" wrapText="1"/>
    </xf>
    <xf numFmtId="165" fontId="33" fillId="0" borderId="37" xfId="0" applyNumberFormat="1" applyFont="1" applyFill="1" applyBorder="1" applyAlignment="1" applyProtection="1">
      <alignment horizontal="center" vertical="center" wrapText="1"/>
    </xf>
    <xf numFmtId="165" fontId="33" fillId="0" borderId="69" xfId="0" applyNumberFormat="1" applyFont="1" applyFill="1" applyBorder="1" applyAlignment="1" applyProtection="1">
      <alignment horizontal="center" vertical="center" wrapText="1"/>
    </xf>
    <xf numFmtId="165" fontId="33" fillId="0" borderId="56" xfId="0" applyNumberFormat="1" applyFont="1" applyFill="1" applyBorder="1" applyAlignment="1" applyProtection="1">
      <alignment horizontal="center" vertical="center" wrapText="1"/>
    </xf>
    <xf numFmtId="165" fontId="33" fillId="0" borderId="88" xfId="0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Fill="1" applyAlignment="1" applyProtection="1">
      <alignment horizontal="center" vertical="center" wrapText="1"/>
    </xf>
    <xf numFmtId="0" fontId="36" fillId="0" borderId="70" xfId="0" applyFont="1" applyFill="1" applyBorder="1" applyAlignment="1" applyProtection="1">
      <alignment horizontal="center"/>
    </xf>
    <xf numFmtId="0" fontId="36" fillId="0" borderId="16" xfId="0" applyFont="1" applyFill="1" applyBorder="1" applyAlignment="1" applyProtection="1">
      <alignment horizontal="center"/>
    </xf>
    <xf numFmtId="0" fontId="2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3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55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/>
    </xf>
    <xf numFmtId="0" fontId="31" fillId="0" borderId="43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3" fontId="47" fillId="0" borderId="0" xfId="0" applyNumberFormat="1" applyFont="1" applyFill="1" applyAlignment="1">
      <alignment horizontal="right" vertical="center"/>
    </xf>
    <xf numFmtId="0" fontId="44" fillId="0" borderId="0" xfId="4" applyFont="1" applyBorder="1" applyAlignment="1">
      <alignment horizontal="center" wrapText="1"/>
    </xf>
    <xf numFmtId="0" fontId="27" fillId="0" borderId="0" xfId="4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11" fillId="7" borderId="2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0" fontId="60" fillId="0" borderId="0" xfId="0" applyFont="1"/>
    <xf numFmtId="0" fontId="19" fillId="7" borderId="6" xfId="0" applyFont="1" applyFill="1" applyBorder="1" applyAlignment="1">
      <alignment horizontal="left" vertical="center" wrapText="1"/>
    </xf>
    <xf numFmtId="0" fontId="19" fillId="7" borderId="7" xfId="0" applyFont="1" applyFill="1" applyBorder="1" applyAlignment="1">
      <alignment horizontal="left" vertical="center" wrapText="1"/>
    </xf>
    <xf numFmtId="0" fontId="55" fillId="6" borderId="2" xfId="0" applyFont="1" applyFill="1" applyBorder="1" applyAlignment="1">
      <alignment horizontal="left"/>
    </xf>
    <xf numFmtId="0" fontId="55" fillId="6" borderId="6" xfId="0" applyFont="1" applyFill="1" applyBorder="1" applyAlignment="1">
      <alignment horizontal="left"/>
    </xf>
    <xf numFmtId="0" fontId="55" fillId="6" borderId="7" xfId="0" applyFont="1" applyFill="1" applyBorder="1" applyAlignment="1">
      <alignment horizontal="left"/>
    </xf>
    <xf numFmtId="0" fontId="55" fillId="7" borderId="2" xfId="0" applyFont="1" applyFill="1" applyBorder="1" applyAlignment="1">
      <alignment horizontal="left" vertical="center" wrapText="1"/>
    </xf>
    <xf numFmtId="0" fontId="55" fillId="7" borderId="6" xfId="0" applyFont="1" applyFill="1" applyBorder="1" applyAlignment="1">
      <alignment horizontal="left" vertical="center" wrapText="1"/>
    </xf>
    <xf numFmtId="0" fontId="55" fillId="7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6" fillId="8" borderId="2" xfId="0" applyFont="1" applyFill="1" applyBorder="1" applyAlignment="1">
      <alignment horizontal="left"/>
    </xf>
    <xf numFmtId="0" fontId="56" fillId="8" borderId="6" xfId="0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0" fontId="56" fillId="8" borderId="73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</cellXfs>
  <cellStyles count="9">
    <cellStyle name="Ezres" xfId="1" builtinId="3"/>
    <cellStyle name="Ezres 2" xfId="5" xr:uid="{00000000-0005-0000-0000-000001000000}"/>
    <cellStyle name="Magyarázó szöveg 2" xfId="7" xr:uid="{00000000-0005-0000-0000-000002000000}"/>
    <cellStyle name="Normál" xfId="0" builtinId="0"/>
    <cellStyle name="Normál 2" xfId="4" xr:uid="{00000000-0005-0000-0000-000004000000}"/>
    <cellStyle name="Normál_KVRENMUNKA" xfId="2" xr:uid="{00000000-0005-0000-0000-000005000000}"/>
    <cellStyle name="Pénznem" xfId="8" builtinId="4"/>
    <cellStyle name="Százalék" xfId="3" builtinId="5"/>
    <cellStyle name="Százalék 2" xfId="6" xr:uid="{00000000-0005-0000-0000-000007000000}"/>
  </cellStyles>
  <dxfs count="7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opLeftCell="C1" zoomScaleNormal="100" workbookViewId="0">
      <selection activeCell="D1" sqref="D1:L1"/>
    </sheetView>
  </sheetViews>
  <sheetFormatPr defaultColWidth="9.140625" defaultRowHeight="15" x14ac:dyDescent="0.25"/>
  <cols>
    <col min="1" max="1" width="7.140625" style="204" customWidth="1"/>
    <col min="2" max="2" width="47.5703125" style="204" customWidth="1"/>
    <col min="3" max="3" width="15.85546875" style="204" bestFit="1" customWidth="1"/>
    <col min="4" max="5" width="15" style="204" bestFit="1" customWidth="1"/>
    <col min="6" max="6" width="13.85546875" style="204" bestFit="1" customWidth="1"/>
    <col min="7" max="7" width="7.7109375" style="204" customWidth="1"/>
    <col min="8" max="8" width="43.85546875" style="204" customWidth="1"/>
    <col min="9" max="11" width="14.28515625" style="204" bestFit="1" customWidth="1"/>
    <col min="12" max="12" width="13.85546875" style="204" bestFit="1" customWidth="1"/>
    <col min="13" max="13" width="9.140625" style="204"/>
    <col min="14" max="15" width="12.7109375" style="204" bestFit="1" customWidth="1"/>
    <col min="16" max="16384" width="9.140625" style="204"/>
  </cols>
  <sheetData>
    <row r="1" spans="1:15" x14ac:dyDescent="0.25">
      <c r="D1" s="915" t="s">
        <v>6139</v>
      </c>
      <c r="E1" s="915"/>
      <c r="F1" s="915"/>
      <c r="G1" s="915"/>
      <c r="H1" s="915"/>
      <c r="I1" s="915"/>
      <c r="J1" s="915"/>
      <c r="K1" s="915"/>
      <c r="L1" s="915"/>
    </row>
    <row r="2" spans="1:15" ht="13.9" x14ac:dyDescent="0.25">
      <c r="H2" s="2"/>
      <c r="I2" s="2"/>
      <c r="J2" s="2"/>
      <c r="K2" s="2"/>
      <c r="L2" s="2"/>
    </row>
    <row r="3" spans="1:15" ht="15.75" x14ac:dyDescent="0.25">
      <c r="A3" s="911" t="s">
        <v>343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</row>
    <row r="4" spans="1:15" ht="15.75" x14ac:dyDescent="0.25">
      <c r="A4" s="911" t="s">
        <v>417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</row>
    <row r="5" spans="1:15" ht="13.9" x14ac:dyDescent="0.25">
      <c r="L5" s="4" t="s">
        <v>344</v>
      </c>
    </row>
    <row r="6" spans="1:15" ht="15" customHeight="1" x14ac:dyDescent="0.25">
      <c r="A6" s="5" t="s">
        <v>0</v>
      </c>
      <c r="B6" s="5" t="s">
        <v>1</v>
      </c>
      <c r="C6" s="912" t="s">
        <v>2</v>
      </c>
      <c r="D6" s="913"/>
      <c r="E6" s="914"/>
      <c r="F6" s="221" t="s">
        <v>2</v>
      </c>
      <c r="G6" s="5" t="s">
        <v>0</v>
      </c>
      <c r="H6" s="5" t="s">
        <v>3</v>
      </c>
      <c r="I6" s="912" t="s">
        <v>2</v>
      </c>
      <c r="J6" s="913"/>
      <c r="K6" s="914"/>
      <c r="L6" s="5" t="s">
        <v>2</v>
      </c>
    </row>
    <row r="7" spans="1:15" ht="25.5" x14ac:dyDescent="0.25">
      <c r="A7" s="366"/>
      <c r="B7" s="5"/>
      <c r="C7" s="227" t="s">
        <v>44</v>
      </c>
      <c r="D7" s="228" t="s">
        <v>221</v>
      </c>
      <c r="E7" s="228" t="s">
        <v>222</v>
      </c>
      <c r="F7" s="226" t="s">
        <v>223</v>
      </c>
      <c r="G7" s="366"/>
      <c r="H7" s="5"/>
      <c r="I7" s="227" t="s">
        <v>44</v>
      </c>
      <c r="J7" s="227" t="s">
        <v>221</v>
      </c>
      <c r="K7" s="227" t="s">
        <v>222</v>
      </c>
      <c r="L7" s="207" t="s">
        <v>223</v>
      </c>
    </row>
    <row r="8" spans="1:15" x14ac:dyDescent="0.25">
      <c r="A8" s="6"/>
      <c r="B8" s="7" t="s">
        <v>4</v>
      </c>
      <c r="C8" s="8">
        <f>SUM(C9+C12+C13+C15+C16)</f>
        <v>890461922</v>
      </c>
      <c r="D8" s="205">
        <f>D9+D12+D13+D15+D16</f>
        <v>1296328295</v>
      </c>
      <c r="E8" s="205">
        <f>E9+E12+E13+E15+E16</f>
        <v>1149064860</v>
      </c>
      <c r="F8" s="743">
        <f t="shared" ref="F8:F14" si="0">E8/D8</f>
        <v>0.88639958290812437</v>
      </c>
      <c r="G8" s="6"/>
      <c r="H8" s="9" t="s">
        <v>412</v>
      </c>
      <c r="I8" s="212">
        <f>I9+I10+I11+I12+I13+I18</f>
        <v>984648223</v>
      </c>
      <c r="J8" s="212">
        <f>J9+J10+J11+J12+J13+J18</f>
        <v>1284472632</v>
      </c>
      <c r="K8" s="212">
        <f>K9+K10+K11+K12+K13+K18</f>
        <v>1002804658</v>
      </c>
      <c r="L8" s="744">
        <f>K8/J8</f>
        <v>0.78071313706277545</v>
      </c>
    </row>
    <row r="9" spans="1:15" ht="28.5" x14ac:dyDescent="0.25">
      <c r="A9" s="10" t="s">
        <v>5</v>
      </c>
      <c r="B9" s="11" t="s">
        <v>6</v>
      </c>
      <c r="C9" s="12">
        <f>C10+C11</f>
        <v>552720950</v>
      </c>
      <c r="D9" s="12">
        <f>D10+D11</f>
        <v>874492888</v>
      </c>
      <c r="E9" s="12">
        <f>E10+E11</f>
        <v>849965566</v>
      </c>
      <c r="F9" s="743">
        <f t="shared" si="0"/>
        <v>0.97195251975565522</v>
      </c>
      <c r="G9" s="13" t="s">
        <v>5</v>
      </c>
      <c r="H9" s="20" t="s">
        <v>7</v>
      </c>
      <c r="I9" s="462">
        <v>427506646</v>
      </c>
      <c r="J9" s="463">
        <v>580717894</v>
      </c>
      <c r="K9" s="463">
        <v>490154728</v>
      </c>
      <c r="L9" s="744">
        <f t="shared" ref="L9:L22" si="1">K9/J9</f>
        <v>0.8440496376369625</v>
      </c>
    </row>
    <row r="10" spans="1:15" ht="28.5" x14ac:dyDescent="0.25">
      <c r="A10" s="16" t="s">
        <v>8</v>
      </c>
      <c r="B10" s="14" t="s">
        <v>9</v>
      </c>
      <c r="C10" s="17">
        <v>533939550</v>
      </c>
      <c r="D10" s="17">
        <v>597412347</v>
      </c>
      <c r="E10" s="17">
        <v>597412347</v>
      </c>
      <c r="F10" s="743">
        <f t="shared" si="0"/>
        <v>1</v>
      </c>
      <c r="G10" s="13" t="s">
        <v>10</v>
      </c>
      <c r="H10" s="20" t="s">
        <v>11</v>
      </c>
      <c r="I10" s="21">
        <v>75750958</v>
      </c>
      <c r="J10" s="21">
        <v>94239169</v>
      </c>
      <c r="K10" s="21">
        <v>75822336</v>
      </c>
      <c r="L10" s="744">
        <f t="shared" si="1"/>
        <v>0.80457347835908866</v>
      </c>
    </row>
    <row r="11" spans="1:15" ht="30" x14ac:dyDescent="0.25">
      <c r="A11" s="16" t="s">
        <v>12</v>
      </c>
      <c r="B11" s="14" t="s">
        <v>396</v>
      </c>
      <c r="C11" s="17">
        <v>18781400</v>
      </c>
      <c r="D11" s="17">
        <v>277080541</v>
      </c>
      <c r="E11" s="17">
        <v>252553219</v>
      </c>
      <c r="F11" s="743">
        <f t="shared" si="0"/>
        <v>0.91147944957996885</v>
      </c>
      <c r="G11" s="18" t="s">
        <v>14</v>
      </c>
      <c r="H11" s="20" t="s">
        <v>15</v>
      </c>
      <c r="I11" s="21">
        <v>333808712</v>
      </c>
      <c r="J11" s="21">
        <v>361132127</v>
      </c>
      <c r="K11" s="21">
        <v>283559133</v>
      </c>
      <c r="L11" s="744">
        <f t="shared" si="1"/>
        <v>0.78519497934339144</v>
      </c>
    </row>
    <row r="12" spans="1:15" x14ac:dyDescent="0.25">
      <c r="A12" s="19" t="s">
        <v>10</v>
      </c>
      <c r="B12" s="20" t="s">
        <v>18</v>
      </c>
      <c r="C12" s="21">
        <v>239450000</v>
      </c>
      <c r="D12" s="224">
        <v>227583218</v>
      </c>
      <c r="E12" s="224">
        <v>138686434</v>
      </c>
      <c r="F12" s="743">
        <f t="shared" si="0"/>
        <v>0.60938778886587319</v>
      </c>
      <c r="G12" s="19" t="s">
        <v>16</v>
      </c>
      <c r="H12" s="20" t="s">
        <v>17</v>
      </c>
      <c r="I12" s="462">
        <v>16500000</v>
      </c>
      <c r="J12" s="463">
        <v>16500000</v>
      </c>
      <c r="K12" s="463">
        <v>12733540</v>
      </c>
      <c r="L12" s="744">
        <f t="shared" si="1"/>
        <v>0.77172969696969695</v>
      </c>
    </row>
    <row r="13" spans="1:15" x14ac:dyDescent="0.25">
      <c r="A13" s="468" t="s">
        <v>14</v>
      </c>
      <c r="B13" s="20" t="s">
        <v>21</v>
      </c>
      <c r="C13" s="21">
        <v>63575200</v>
      </c>
      <c r="D13" s="21">
        <v>140188940</v>
      </c>
      <c r="E13" s="21">
        <v>106349611</v>
      </c>
      <c r="F13" s="744">
        <f t="shared" si="0"/>
        <v>0.75861627172585799</v>
      </c>
      <c r="G13" s="465" t="s">
        <v>19</v>
      </c>
      <c r="H13" s="466" t="s">
        <v>20</v>
      </c>
      <c r="I13" s="467">
        <f>SUM(I14:I17)</f>
        <v>109724325</v>
      </c>
      <c r="J13" s="467">
        <f>SUM(J14:J17)</f>
        <v>182701725</v>
      </c>
      <c r="K13" s="467">
        <f>SUM(K14:K17)</f>
        <v>115172823</v>
      </c>
      <c r="L13" s="744">
        <f t="shared" si="1"/>
        <v>0.63038716793724858</v>
      </c>
    </row>
    <row r="14" spans="1:15" ht="30" x14ac:dyDescent="0.25">
      <c r="A14" s="469" t="s">
        <v>8</v>
      </c>
      <c r="B14" s="14" t="s">
        <v>22</v>
      </c>
      <c r="C14" s="17">
        <v>600000</v>
      </c>
      <c r="D14" s="17">
        <v>1791273</v>
      </c>
      <c r="E14" s="17">
        <v>1508528</v>
      </c>
      <c r="F14" s="744">
        <f t="shared" si="0"/>
        <v>0.84215415517344372</v>
      </c>
      <c r="G14" s="28" t="s">
        <v>8</v>
      </c>
      <c r="H14" s="43" t="s">
        <v>410</v>
      </c>
      <c r="I14" s="215">
        <v>214577</v>
      </c>
      <c r="J14" s="17">
        <v>1323541</v>
      </c>
      <c r="K14" s="17">
        <v>1309251</v>
      </c>
      <c r="L14" s="744">
        <f t="shared" si="1"/>
        <v>0.98920320564304387</v>
      </c>
      <c r="N14" s="209"/>
    </row>
    <row r="15" spans="1:15" x14ac:dyDescent="0.25">
      <c r="A15" s="468" t="s">
        <v>16</v>
      </c>
      <c r="B15" s="20" t="s">
        <v>26</v>
      </c>
      <c r="C15" s="21">
        <v>0</v>
      </c>
      <c r="D15" s="21">
        <v>0</v>
      </c>
      <c r="E15" s="21">
        <v>0</v>
      </c>
      <c r="F15" s="744"/>
      <c r="G15" s="28" t="s">
        <v>12</v>
      </c>
      <c r="H15" s="16" t="s">
        <v>79</v>
      </c>
      <c r="I15" s="15">
        <v>600000</v>
      </c>
      <c r="J15" s="17">
        <v>585000</v>
      </c>
      <c r="K15" s="17">
        <v>420000</v>
      </c>
      <c r="L15" s="744">
        <f t="shared" si="1"/>
        <v>0.71794871794871795</v>
      </c>
      <c r="N15" s="209"/>
      <c r="O15" s="209"/>
    </row>
    <row r="16" spans="1:15" x14ac:dyDescent="0.25">
      <c r="A16" s="470" t="s">
        <v>19</v>
      </c>
      <c r="B16" s="23" t="s">
        <v>407</v>
      </c>
      <c r="C16" s="24">
        <f>SUM(C17:C18)</f>
        <v>34715772</v>
      </c>
      <c r="D16" s="24">
        <f>SUM(D17:D18)</f>
        <v>54063249</v>
      </c>
      <c r="E16" s="24">
        <f>SUM(E17:E18)</f>
        <v>54063249</v>
      </c>
      <c r="F16" s="744">
        <f>E16/D16</f>
        <v>1</v>
      </c>
      <c r="G16" s="28" t="s">
        <v>23</v>
      </c>
      <c r="H16" s="16" t="s">
        <v>81</v>
      </c>
      <c r="I16" s="15">
        <v>103802000</v>
      </c>
      <c r="J16" s="17">
        <v>113563699</v>
      </c>
      <c r="K16" s="17">
        <v>113443572</v>
      </c>
      <c r="L16" s="744">
        <f t="shared" si="1"/>
        <v>0.99894220599489281</v>
      </c>
      <c r="N16" s="209"/>
    </row>
    <row r="17" spans="1:15" x14ac:dyDescent="0.25">
      <c r="A17" s="471" t="s">
        <v>8</v>
      </c>
      <c r="B17" s="459" t="s">
        <v>408</v>
      </c>
      <c r="C17" s="51">
        <v>34715772</v>
      </c>
      <c r="D17" s="51">
        <v>26239114</v>
      </c>
      <c r="E17" s="51">
        <v>26239114</v>
      </c>
      <c r="F17" s="744">
        <f>E17/D17</f>
        <v>1</v>
      </c>
      <c r="G17" s="28" t="s">
        <v>102</v>
      </c>
      <c r="H17" s="16" t="s">
        <v>83</v>
      </c>
      <c r="I17" s="215">
        <v>5107748</v>
      </c>
      <c r="J17" s="17">
        <v>67229485</v>
      </c>
      <c r="K17" s="17">
        <v>0</v>
      </c>
      <c r="L17" s="744">
        <f t="shared" si="1"/>
        <v>0</v>
      </c>
    </row>
    <row r="18" spans="1:15" x14ac:dyDescent="0.25">
      <c r="A18" s="471" t="s">
        <v>12</v>
      </c>
      <c r="B18" s="459" t="s">
        <v>409</v>
      </c>
      <c r="C18" s="51">
        <v>0</v>
      </c>
      <c r="D18" s="51">
        <v>27824135</v>
      </c>
      <c r="E18" s="51">
        <v>27824135</v>
      </c>
      <c r="F18" s="744">
        <f>E18/D18</f>
        <v>1</v>
      </c>
      <c r="G18" s="468" t="s">
        <v>29</v>
      </c>
      <c r="H18" s="20" t="s">
        <v>131</v>
      </c>
      <c r="I18" s="22">
        <f>I19</f>
        <v>21357582</v>
      </c>
      <c r="J18" s="22">
        <f>J19</f>
        <v>49181717</v>
      </c>
      <c r="K18" s="22">
        <f>K19</f>
        <v>25362098</v>
      </c>
      <c r="L18" s="744">
        <f t="shared" si="1"/>
        <v>0.51568142690097618</v>
      </c>
    </row>
    <row r="19" spans="1:15" ht="30" x14ac:dyDescent="0.25">
      <c r="A19" s="16"/>
      <c r="B19" s="16"/>
      <c r="C19" s="16"/>
      <c r="D19" s="16"/>
      <c r="E19" s="16"/>
      <c r="F19" s="31"/>
      <c r="G19" s="473" t="s">
        <v>8</v>
      </c>
      <c r="H19" s="14" t="s">
        <v>413</v>
      </c>
      <c r="I19" s="223">
        <v>21357582</v>
      </c>
      <c r="J19" s="223">
        <v>49181717</v>
      </c>
      <c r="K19" s="223">
        <v>25362098</v>
      </c>
      <c r="L19" s="744">
        <f t="shared" si="1"/>
        <v>0.51568142690097618</v>
      </c>
    </row>
    <row r="20" spans="1:15" ht="28.5" x14ac:dyDescent="0.25">
      <c r="A20" s="472"/>
      <c r="B20" s="7" t="s">
        <v>27</v>
      </c>
      <c r="C20" s="26">
        <f>C21+C23+C24+C25</f>
        <v>424473765</v>
      </c>
      <c r="D20" s="26">
        <f>D21+D23+D24+D25</f>
        <v>516566807</v>
      </c>
      <c r="E20" s="26">
        <f>E21+E23+E24+E25</f>
        <v>515543185</v>
      </c>
      <c r="F20" s="744">
        <f>E20/D20</f>
        <v>0.99801841313431505</v>
      </c>
      <c r="G20" s="25"/>
      <c r="H20" s="7" t="s">
        <v>28</v>
      </c>
      <c r="I20" s="26">
        <f>SUM(I21:I23)</f>
        <v>330287464</v>
      </c>
      <c r="J20" s="26">
        <f>SUM(J21:J23)</f>
        <v>528422470</v>
      </c>
      <c r="K20" s="26">
        <f>SUM(K21:K23)</f>
        <v>396041486</v>
      </c>
      <c r="L20" s="744">
        <f t="shared" si="1"/>
        <v>0.74947888949536912</v>
      </c>
      <c r="O20" s="209"/>
    </row>
    <row r="21" spans="1:15" x14ac:dyDescent="0.25">
      <c r="A21" s="468" t="s">
        <v>29</v>
      </c>
      <c r="B21" s="20" t="s">
        <v>411</v>
      </c>
      <c r="C21" s="22">
        <v>0</v>
      </c>
      <c r="D21" s="22">
        <v>22363136</v>
      </c>
      <c r="E21" s="22">
        <v>22363136</v>
      </c>
      <c r="F21" s="744">
        <f>E21/D21</f>
        <v>1</v>
      </c>
      <c r="G21" s="27" t="s">
        <v>29</v>
      </c>
      <c r="H21" s="20" t="s">
        <v>30</v>
      </c>
      <c r="I21" s="464">
        <v>55747481</v>
      </c>
      <c r="J21" s="463">
        <v>105863938</v>
      </c>
      <c r="K21" s="463">
        <v>28802798</v>
      </c>
      <c r="L21" s="744">
        <f t="shared" si="1"/>
        <v>0.27207374431886333</v>
      </c>
    </row>
    <row r="22" spans="1:15" ht="30" x14ac:dyDescent="0.25">
      <c r="A22" s="28" t="s">
        <v>8</v>
      </c>
      <c r="B22" s="14" t="s">
        <v>31</v>
      </c>
      <c r="C22" s="29">
        <v>0</v>
      </c>
      <c r="D22" s="29">
        <v>2364588</v>
      </c>
      <c r="E22" s="29">
        <v>2364588</v>
      </c>
      <c r="F22" s="744">
        <f>E22/D22</f>
        <v>1</v>
      </c>
      <c r="G22" s="468" t="s">
        <v>32</v>
      </c>
      <c r="H22" s="20" t="s">
        <v>33</v>
      </c>
      <c r="I22" s="462">
        <v>274539983</v>
      </c>
      <c r="J22" s="463">
        <v>422558532</v>
      </c>
      <c r="K22" s="463">
        <v>367238688</v>
      </c>
      <c r="L22" s="744">
        <f t="shared" si="1"/>
        <v>0.86908359479060293</v>
      </c>
    </row>
    <row r="23" spans="1:15" x14ac:dyDescent="0.25">
      <c r="A23" s="19" t="s">
        <v>32</v>
      </c>
      <c r="B23" s="20" t="s">
        <v>34</v>
      </c>
      <c r="C23" s="460">
        <v>0</v>
      </c>
      <c r="D23" s="461">
        <v>13208660</v>
      </c>
      <c r="E23" s="461">
        <v>12185038</v>
      </c>
      <c r="F23" s="743">
        <f>E23/D23</f>
        <v>0.92250372104361833</v>
      </c>
      <c r="G23" s="468" t="s">
        <v>35</v>
      </c>
      <c r="H23" s="20" t="s">
        <v>36</v>
      </c>
      <c r="I23" s="21">
        <v>0</v>
      </c>
      <c r="J23" s="463">
        <v>0</v>
      </c>
      <c r="K23" s="463">
        <v>0</v>
      </c>
      <c r="L23" s="744"/>
    </row>
    <row r="24" spans="1:15" x14ac:dyDescent="0.25">
      <c r="A24" s="30" t="s">
        <v>35</v>
      </c>
      <c r="B24" s="20" t="s">
        <v>37</v>
      </c>
      <c r="C24" s="21">
        <v>0</v>
      </c>
      <c r="D24" s="206">
        <v>0</v>
      </c>
      <c r="E24" s="206">
        <v>0</v>
      </c>
      <c r="F24" s="743"/>
      <c r="G24" s="468"/>
      <c r="H24" s="16"/>
      <c r="I24" s="16"/>
      <c r="J24" s="16"/>
      <c r="K24" s="16"/>
      <c r="L24" s="744"/>
    </row>
    <row r="25" spans="1:15" x14ac:dyDescent="0.25">
      <c r="A25" s="370" t="s">
        <v>38</v>
      </c>
      <c r="B25" s="20" t="s">
        <v>105</v>
      </c>
      <c r="C25" s="21">
        <v>424473765</v>
      </c>
      <c r="D25" s="206">
        <v>480995011</v>
      </c>
      <c r="E25" s="206">
        <v>480995011</v>
      </c>
      <c r="F25" s="743">
        <f>E25/D25</f>
        <v>1</v>
      </c>
      <c r="G25" s="468"/>
      <c r="H25" s="16"/>
      <c r="I25" s="16"/>
      <c r="J25" s="16"/>
      <c r="K25" s="16"/>
      <c r="L25" s="744"/>
    </row>
    <row r="26" spans="1:15" x14ac:dyDescent="0.25">
      <c r="A26" s="31"/>
      <c r="B26" s="7" t="s">
        <v>39</v>
      </c>
      <c r="C26" s="32">
        <f>C8+C20</f>
        <v>1314935687</v>
      </c>
      <c r="D26" s="32">
        <f>D8+D20</f>
        <v>1812895102</v>
      </c>
      <c r="E26" s="32">
        <f>E8+E20</f>
        <v>1664608045</v>
      </c>
      <c r="F26" s="743">
        <f>E26/D26</f>
        <v>0.91820428173896629</v>
      </c>
      <c r="G26" s="31"/>
      <c r="H26" s="9" t="s">
        <v>40</v>
      </c>
      <c r="I26" s="32">
        <f>I8+I20</f>
        <v>1314935687</v>
      </c>
      <c r="J26" s="32">
        <f>J8+J20</f>
        <v>1812895102</v>
      </c>
      <c r="K26" s="32">
        <f>K8+K20</f>
        <v>1398846144</v>
      </c>
      <c r="L26" s="744">
        <f>K26/J26</f>
        <v>0.77160898192994287</v>
      </c>
    </row>
    <row r="27" spans="1:15" ht="13.9" x14ac:dyDescent="0.25">
      <c r="B27" s="363"/>
      <c r="C27" s="364"/>
      <c r="D27" s="365"/>
      <c r="E27" s="365"/>
      <c r="I27" s="362"/>
    </row>
    <row r="28" spans="1:15" ht="15.6" x14ac:dyDescent="0.25">
      <c r="A28" s="34"/>
      <c r="B28" s="35"/>
      <c r="C28" s="36" t="s">
        <v>642</v>
      </c>
      <c r="D28" s="36"/>
      <c r="E28" s="36"/>
      <c r="F28" s="36"/>
    </row>
    <row r="29" spans="1:15" ht="15.6" x14ac:dyDescent="0.25">
      <c r="A29" s="37"/>
      <c r="B29" s="38"/>
    </row>
    <row r="30" spans="1:15" ht="15.75" customHeight="1" x14ac:dyDescent="0.25">
      <c r="A30" s="37"/>
      <c r="B30" s="38"/>
    </row>
  </sheetData>
  <mergeCells count="5">
    <mergeCell ref="A3:L3"/>
    <mergeCell ref="A4:L4"/>
    <mergeCell ref="C6:E6"/>
    <mergeCell ref="I6:K6"/>
    <mergeCell ref="D1:L1"/>
  </mergeCells>
  <pageMargins left="0.70866141732283472" right="0.70866141732283472" top="0.74803149606299213" bottom="0.59055118110236227" header="0.31496062992125984" footer="0.31496062992125984"/>
  <pageSetup paperSize="9" scale="5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5"/>
  <sheetViews>
    <sheetView topLeftCell="C1" zoomScaleNormal="100" workbookViewId="0">
      <selection activeCell="A3" sqref="A3:L3"/>
    </sheetView>
  </sheetViews>
  <sheetFormatPr defaultColWidth="9.140625" defaultRowHeight="15" x14ac:dyDescent="0.25"/>
  <cols>
    <col min="1" max="1" width="5.140625" style="204" customWidth="1"/>
    <col min="2" max="2" width="40.140625" style="204" customWidth="1"/>
    <col min="3" max="3" width="14.28515625" style="204" bestFit="1" customWidth="1"/>
    <col min="4" max="4" width="14.42578125" style="204" customWidth="1"/>
    <col min="5" max="5" width="13.85546875" style="204" customWidth="1"/>
    <col min="6" max="6" width="16.28515625" style="204" bestFit="1" customWidth="1"/>
    <col min="7" max="7" width="5.42578125" style="204" customWidth="1"/>
    <col min="8" max="8" width="39" style="204" customWidth="1"/>
    <col min="9" max="9" width="14.28515625" style="204" bestFit="1" customWidth="1"/>
    <col min="10" max="10" width="14.140625" style="204" customWidth="1"/>
    <col min="11" max="11" width="13.85546875" style="204" customWidth="1"/>
    <col min="12" max="12" width="13.140625" style="204" bestFit="1" customWidth="1"/>
    <col min="13" max="16384" width="9.140625" style="204"/>
  </cols>
  <sheetData>
    <row r="1" spans="1:13" x14ac:dyDescent="0.25">
      <c r="G1" s="915" t="s">
        <v>6148</v>
      </c>
      <c r="H1" s="915"/>
      <c r="I1" s="915"/>
      <c r="J1" s="915"/>
      <c r="K1" s="915"/>
      <c r="L1" s="915"/>
      <c r="M1" s="53"/>
    </row>
    <row r="3" spans="1:13" ht="30.75" customHeight="1" x14ac:dyDescent="0.25">
      <c r="A3" s="918" t="s">
        <v>406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</row>
    <row r="4" spans="1:13" ht="13.9" x14ac:dyDescent="0.25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</row>
    <row r="5" spans="1:13" ht="13.9" x14ac:dyDescent="0.25">
      <c r="L5" s="4" t="s">
        <v>344</v>
      </c>
    </row>
    <row r="6" spans="1:13" ht="28.5" x14ac:dyDescent="0.25">
      <c r="A6" s="368" t="s">
        <v>0</v>
      </c>
      <c r="B6" s="368" t="s">
        <v>97</v>
      </c>
      <c r="C6" s="369" t="s">
        <v>44</v>
      </c>
      <c r="D6" s="369" t="s">
        <v>221</v>
      </c>
      <c r="E6" s="369" t="s">
        <v>222</v>
      </c>
      <c r="F6" s="369" t="s">
        <v>223</v>
      </c>
      <c r="G6" s="368" t="s">
        <v>0</v>
      </c>
      <c r="H6" s="368" t="s">
        <v>98</v>
      </c>
      <c r="I6" s="369" t="s">
        <v>44</v>
      </c>
      <c r="J6" s="369" t="s">
        <v>221</v>
      </c>
      <c r="K6" s="369" t="s">
        <v>222</v>
      </c>
      <c r="L6" s="369" t="s">
        <v>223</v>
      </c>
    </row>
    <row r="7" spans="1:13" x14ac:dyDescent="0.25">
      <c r="A7" s="929" t="s">
        <v>415</v>
      </c>
      <c r="B7" s="930"/>
      <c r="C7" s="930"/>
      <c r="D7" s="930"/>
      <c r="E7" s="930"/>
      <c r="F7" s="930"/>
      <c r="G7" s="930"/>
      <c r="H7" s="930"/>
      <c r="I7" s="930"/>
      <c r="J7" s="930"/>
      <c r="K7" s="930"/>
      <c r="L7" s="931"/>
    </row>
    <row r="8" spans="1:13" x14ac:dyDescent="0.25">
      <c r="A8" s="47" t="s">
        <v>5</v>
      </c>
      <c r="B8" s="47" t="s">
        <v>99</v>
      </c>
      <c r="C8" s="48">
        <f>SUM(C9:C15)</f>
        <v>887961922</v>
      </c>
      <c r="D8" s="48">
        <f>SUM(D9:D15)</f>
        <v>1295638295</v>
      </c>
      <c r="E8" s="48">
        <f>SUM(E9:E15)</f>
        <v>1148374860</v>
      </c>
      <c r="F8" s="746">
        <f>E8/D8</f>
        <v>0.88633908431982555</v>
      </c>
      <c r="G8" s="47" t="s">
        <v>5</v>
      </c>
      <c r="H8" s="47" t="s">
        <v>100</v>
      </c>
      <c r="I8" s="48">
        <f>I9+I10+I11+I12+I13+I15</f>
        <v>982148223</v>
      </c>
      <c r="J8" s="48">
        <f>J9+J10+J11+J12+J13+J15</f>
        <v>1283782632</v>
      </c>
      <c r="K8" s="48">
        <f>K9+K10+K11+K12+K13+K15</f>
        <v>1002234658</v>
      </c>
      <c r="L8" s="746">
        <f>K8/J8</f>
        <v>0.78068874980698444</v>
      </c>
    </row>
    <row r="9" spans="1:13" x14ac:dyDescent="0.25">
      <c r="A9" s="49" t="s">
        <v>8</v>
      </c>
      <c r="B9" s="16" t="s">
        <v>101</v>
      </c>
      <c r="C9" s="17">
        <v>533939550</v>
      </c>
      <c r="D9" s="208">
        <v>597412347</v>
      </c>
      <c r="E9" s="208">
        <v>597412347</v>
      </c>
      <c r="F9" s="746">
        <f t="shared" ref="F9:F21" si="0">E9/D9</f>
        <v>1</v>
      </c>
      <c r="G9" s="49" t="s">
        <v>8</v>
      </c>
      <c r="H9" s="16" t="s">
        <v>7</v>
      </c>
      <c r="I9" s="17">
        <v>427506646</v>
      </c>
      <c r="J9" s="208">
        <v>580717894</v>
      </c>
      <c r="K9" s="208">
        <v>490154728</v>
      </c>
      <c r="L9" s="746">
        <f t="shared" ref="L9:L21" si="1">K9/J9</f>
        <v>0.8440496376369625</v>
      </c>
    </row>
    <row r="10" spans="1:13" ht="30" x14ac:dyDescent="0.25">
      <c r="A10" s="50" t="s">
        <v>12</v>
      </c>
      <c r="B10" s="16" t="s">
        <v>46</v>
      </c>
      <c r="C10" s="17">
        <v>18781400</v>
      </c>
      <c r="D10" s="208">
        <v>277080541</v>
      </c>
      <c r="E10" s="208">
        <v>252553219</v>
      </c>
      <c r="F10" s="746">
        <f t="shared" si="0"/>
        <v>0.91147944957996885</v>
      </c>
      <c r="G10" s="49" t="s">
        <v>12</v>
      </c>
      <c r="H10" s="43" t="s">
        <v>11</v>
      </c>
      <c r="I10" s="17">
        <v>75750958</v>
      </c>
      <c r="J10" s="225">
        <v>94239169</v>
      </c>
      <c r="K10" s="225">
        <v>75822336</v>
      </c>
      <c r="L10" s="746">
        <f t="shared" si="1"/>
        <v>0.80457347835908866</v>
      </c>
    </row>
    <row r="11" spans="1:13" x14ac:dyDescent="0.25">
      <c r="A11" s="49" t="s">
        <v>23</v>
      </c>
      <c r="B11" s="28" t="s">
        <v>18</v>
      </c>
      <c r="C11" s="15">
        <v>239450000</v>
      </c>
      <c r="D11" s="134">
        <v>227583218</v>
      </c>
      <c r="E11" s="134">
        <v>138686434</v>
      </c>
      <c r="F11" s="746">
        <f t="shared" si="0"/>
        <v>0.60938778886587319</v>
      </c>
      <c r="G11" s="49" t="s">
        <v>23</v>
      </c>
      <c r="H11" s="16" t="s">
        <v>15</v>
      </c>
      <c r="I11" s="17">
        <v>333808712</v>
      </c>
      <c r="J11" s="208">
        <v>361132127</v>
      </c>
      <c r="K11" s="208">
        <v>283559133</v>
      </c>
      <c r="L11" s="746">
        <f t="shared" si="1"/>
        <v>0.78519497934339144</v>
      </c>
    </row>
    <row r="12" spans="1:13" x14ac:dyDescent="0.25">
      <c r="A12" s="49" t="s">
        <v>102</v>
      </c>
      <c r="B12" s="16" t="s">
        <v>21</v>
      </c>
      <c r="C12" s="17">
        <v>63575200</v>
      </c>
      <c r="D12" s="208">
        <v>140188940</v>
      </c>
      <c r="E12" s="208">
        <v>106349611</v>
      </c>
      <c r="F12" s="746">
        <f t="shared" si="0"/>
        <v>0.75861627172585799</v>
      </c>
      <c r="G12" s="49" t="s">
        <v>102</v>
      </c>
      <c r="H12" s="16" t="s">
        <v>17</v>
      </c>
      <c r="I12" s="17">
        <v>16500000</v>
      </c>
      <c r="J12" s="208">
        <v>16500000</v>
      </c>
      <c r="K12" s="208">
        <v>12733540</v>
      </c>
      <c r="L12" s="746">
        <f t="shared" si="1"/>
        <v>0.77172969696969695</v>
      </c>
    </row>
    <row r="13" spans="1:13" x14ac:dyDescent="0.25">
      <c r="A13" s="49" t="s">
        <v>103</v>
      </c>
      <c r="B13" s="16" t="s">
        <v>104</v>
      </c>
      <c r="C13" s="17">
        <v>0</v>
      </c>
      <c r="D13" s="208">
        <v>0</v>
      </c>
      <c r="E13" s="208">
        <v>0</v>
      </c>
      <c r="F13" s="746">
        <v>0</v>
      </c>
      <c r="G13" s="49" t="s">
        <v>103</v>
      </c>
      <c r="H13" s="16" t="s">
        <v>20</v>
      </c>
      <c r="I13" s="51">
        <v>107224325</v>
      </c>
      <c r="J13" s="208">
        <v>182011725</v>
      </c>
      <c r="K13" s="208">
        <v>114602823</v>
      </c>
      <c r="L13" s="746">
        <f t="shared" si="1"/>
        <v>0.62964527697322792</v>
      </c>
    </row>
    <row r="14" spans="1:13" x14ac:dyDescent="0.25">
      <c r="A14" s="49" t="s">
        <v>106</v>
      </c>
      <c r="B14" s="16" t="s">
        <v>105</v>
      </c>
      <c r="C14" s="51">
        <v>32215772</v>
      </c>
      <c r="D14" s="208">
        <v>25549114</v>
      </c>
      <c r="E14" s="208">
        <v>25549114</v>
      </c>
      <c r="F14" s="746">
        <v>0</v>
      </c>
      <c r="G14" s="49" t="s">
        <v>414</v>
      </c>
      <c r="H14" s="16" t="s">
        <v>107</v>
      </c>
      <c r="I14" s="17">
        <v>5107748</v>
      </c>
      <c r="J14" s="208">
        <v>67229485</v>
      </c>
      <c r="K14" s="208">
        <v>0</v>
      </c>
      <c r="L14" s="746">
        <f t="shared" si="1"/>
        <v>0</v>
      </c>
    </row>
    <row r="15" spans="1:13" x14ac:dyDescent="0.25">
      <c r="A15" s="49" t="s">
        <v>108</v>
      </c>
      <c r="B15" s="459" t="s">
        <v>409</v>
      </c>
      <c r="C15" s="17">
        <v>0</v>
      </c>
      <c r="D15" s="208">
        <v>27824135</v>
      </c>
      <c r="E15" s="208">
        <v>27824135</v>
      </c>
      <c r="F15" s="746"/>
      <c r="G15" s="49" t="s">
        <v>106</v>
      </c>
      <c r="H15" s="49" t="s">
        <v>113</v>
      </c>
      <c r="I15" s="17">
        <v>21357582</v>
      </c>
      <c r="J15" s="208">
        <v>49181717</v>
      </c>
      <c r="K15" s="208">
        <v>25362098</v>
      </c>
      <c r="L15" s="746">
        <f t="shared" si="1"/>
        <v>0.51568142690097618</v>
      </c>
    </row>
    <row r="16" spans="1:13" x14ac:dyDescent="0.25">
      <c r="A16" s="47" t="s">
        <v>10</v>
      </c>
      <c r="B16" s="47" t="s">
        <v>109</v>
      </c>
      <c r="C16" s="32">
        <f>SUM(C17:C20)</f>
        <v>424473765</v>
      </c>
      <c r="D16" s="32">
        <f>SUM(D17:D20)</f>
        <v>516566807</v>
      </c>
      <c r="E16" s="32">
        <f>SUM(E17:E20)</f>
        <v>515543185</v>
      </c>
      <c r="F16" s="746">
        <f t="shared" si="0"/>
        <v>0.99801841313431505</v>
      </c>
      <c r="G16" s="47" t="s">
        <v>10</v>
      </c>
      <c r="H16" s="47" t="s">
        <v>110</v>
      </c>
      <c r="I16" s="32">
        <f>SUM(I17:I20)</f>
        <v>330287464</v>
      </c>
      <c r="J16" s="32">
        <f>SUM(J17:J20)</f>
        <v>528422470</v>
      </c>
      <c r="K16" s="32">
        <f>SUM(K17:K20)</f>
        <v>396041486</v>
      </c>
      <c r="L16" s="746">
        <f t="shared" si="1"/>
        <v>0.74947888949536912</v>
      </c>
    </row>
    <row r="17" spans="1:12" x14ac:dyDescent="0.25">
      <c r="A17" s="16" t="s">
        <v>8</v>
      </c>
      <c r="B17" s="49" t="s">
        <v>416</v>
      </c>
      <c r="C17" s="17">
        <v>0</v>
      </c>
      <c r="D17" s="208">
        <v>22363136</v>
      </c>
      <c r="E17" s="208">
        <v>22363136</v>
      </c>
      <c r="F17" s="746">
        <f t="shared" si="0"/>
        <v>1</v>
      </c>
      <c r="G17" s="16" t="s">
        <v>8</v>
      </c>
      <c r="H17" s="49" t="s">
        <v>30</v>
      </c>
      <c r="I17" s="17">
        <v>55747481</v>
      </c>
      <c r="J17" s="208">
        <v>105863938</v>
      </c>
      <c r="K17" s="208">
        <v>28802798</v>
      </c>
      <c r="L17" s="746">
        <f t="shared" si="1"/>
        <v>0.27207374431886333</v>
      </c>
    </row>
    <row r="18" spans="1:12" x14ac:dyDescent="0.25">
      <c r="A18" s="16" t="s">
        <v>12</v>
      </c>
      <c r="B18" s="49" t="s">
        <v>111</v>
      </c>
      <c r="C18" s="17">
        <v>0</v>
      </c>
      <c r="D18" s="208">
        <v>13208660</v>
      </c>
      <c r="E18" s="208">
        <v>12185038</v>
      </c>
      <c r="F18" s="746">
        <f t="shared" si="0"/>
        <v>0.92250372104361833</v>
      </c>
      <c r="G18" s="16" t="s">
        <v>12</v>
      </c>
      <c r="H18" s="49" t="s">
        <v>33</v>
      </c>
      <c r="I18" s="17">
        <v>274539983</v>
      </c>
      <c r="J18" s="208">
        <v>422558532</v>
      </c>
      <c r="K18" s="208">
        <v>367238688</v>
      </c>
      <c r="L18" s="746">
        <f t="shared" si="1"/>
        <v>0.86908359479060293</v>
      </c>
    </row>
    <row r="19" spans="1:12" x14ac:dyDescent="0.25">
      <c r="A19" s="16" t="s">
        <v>23</v>
      </c>
      <c r="B19" s="49" t="s">
        <v>112</v>
      </c>
      <c r="C19" s="17">
        <v>0</v>
      </c>
      <c r="D19" s="208">
        <v>0</v>
      </c>
      <c r="E19" s="208">
        <v>0</v>
      </c>
      <c r="F19" s="746"/>
      <c r="G19" s="16" t="s">
        <v>23</v>
      </c>
      <c r="H19" s="49" t="s">
        <v>36</v>
      </c>
      <c r="I19" s="17">
        <v>0</v>
      </c>
      <c r="J19" s="208">
        <v>0</v>
      </c>
      <c r="K19" s="208">
        <v>0</v>
      </c>
      <c r="L19" s="746"/>
    </row>
    <row r="20" spans="1:12" x14ac:dyDescent="0.25">
      <c r="A20" s="16" t="s">
        <v>102</v>
      </c>
      <c r="B20" s="49" t="s">
        <v>105</v>
      </c>
      <c r="C20" s="17">
        <v>424473765</v>
      </c>
      <c r="D20" s="208">
        <v>480995011</v>
      </c>
      <c r="E20" s="208">
        <v>480995011</v>
      </c>
      <c r="F20" s="746">
        <f t="shared" si="0"/>
        <v>1</v>
      </c>
      <c r="G20" s="16"/>
      <c r="H20" s="16"/>
      <c r="I20" s="16"/>
      <c r="J20" s="16"/>
      <c r="K20" s="16"/>
      <c r="L20" s="746"/>
    </row>
    <row r="21" spans="1:12" x14ac:dyDescent="0.25">
      <c r="A21" s="31"/>
      <c r="B21" s="47" t="s">
        <v>114</v>
      </c>
      <c r="C21" s="32">
        <f>SUM(C8+C16)</f>
        <v>1312435687</v>
      </c>
      <c r="D21" s="48">
        <f>D8+D16</f>
        <v>1812205102</v>
      </c>
      <c r="E21" s="48">
        <f>E8+E16</f>
        <v>1663918045</v>
      </c>
      <c r="F21" s="746">
        <f t="shared" si="0"/>
        <v>0.91817313788800936</v>
      </c>
      <c r="G21" s="31"/>
      <c r="H21" s="47" t="s">
        <v>115</v>
      </c>
      <c r="I21" s="32">
        <f>SUM(I8+I16)</f>
        <v>1312435687</v>
      </c>
      <c r="J21" s="48">
        <f>J8+J16</f>
        <v>1812205102</v>
      </c>
      <c r="K21" s="48">
        <f>K8+K16</f>
        <v>1398276144</v>
      </c>
      <c r="L21" s="746">
        <f t="shared" si="1"/>
        <v>0.77158823935371523</v>
      </c>
    </row>
    <row r="23" spans="1:12" ht="14.45" x14ac:dyDescent="0.25">
      <c r="A23" s="45"/>
      <c r="B23" s="38"/>
      <c r="C23" s="38"/>
      <c r="D23" s="38"/>
      <c r="E23" s="38"/>
      <c r="F23" s="52"/>
    </row>
    <row r="24" spans="1:12" ht="14.45" x14ac:dyDescent="0.25">
      <c r="A24" s="45"/>
      <c r="B24" s="38"/>
      <c r="C24" s="38"/>
      <c r="D24" s="38"/>
      <c r="E24" s="38"/>
      <c r="F24" s="52"/>
    </row>
    <row r="25" spans="1:12" ht="14.45" x14ac:dyDescent="0.25">
      <c r="A25" s="45"/>
      <c r="B25" s="38"/>
      <c r="C25" s="38"/>
      <c r="D25" s="38"/>
      <c r="E25" s="38"/>
      <c r="F25" s="52"/>
    </row>
  </sheetData>
  <mergeCells count="3">
    <mergeCell ref="A3:L3"/>
    <mergeCell ref="A7:L7"/>
    <mergeCell ref="G1:L1"/>
  </mergeCells>
  <phoneticPr fontId="49" type="noConversion"/>
  <pageMargins left="0.7" right="0.7" top="0.75" bottom="0.75" header="0.3" footer="0.3"/>
  <pageSetup paperSize="9" scale="6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25"/>
  <sheetViews>
    <sheetView workbookViewId="0">
      <selection activeCell="H5" sqref="H5"/>
    </sheetView>
  </sheetViews>
  <sheetFormatPr defaultColWidth="9.140625" defaultRowHeight="15" x14ac:dyDescent="0.25"/>
  <cols>
    <col min="1" max="1" width="5.7109375" style="204" customWidth="1"/>
    <col min="2" max="2" width="38.7109375" style="204" customWidth="1"/>
    <col min="3" max="3" width="13.140625" style="204" customWidth="1"/>
    <col min="4" max="5" width="13.85546875" style="204" customWidth="1"/>
    <col min="6" max="6" width="11" style="204" customWidth="1"/>
    <col min="7" max="7" width="6.28515625" style="204" customWidth="1"/>
    <col min="8" max="8" width="39" style="204" customWidth="1"/>
    <col min="9" max="9" width="12.7109375" style="204" customWidth="1"/>
    <col min="10" max="11" width="13" style="204" customWidth="1"/>
    <col min="12" max="12" width="10.28515625" style="204" customWidth="1"/>
    <col min="13" max="16384" width="9.140625" style="204"/>
  </cols>
  <sheetData>
    <row r="1" spans="1:12" x14ac:dyDescent="0.25">
      <c r="G1" s="915" t="s">
        <v>6149</v>
      </c>
      <c r="H1" s="915"/>
      <c r="I1" s="915"/>
      <c r="J1" s="915"/>
      <c r="K1" s="915"/>
      <c r="L1" s="915"/>
    </row>
    <row r="2" spans="1:12" ht="13.9" x14ac:dyDescent="0.25">
      <c r="H2" s="917"/>
      <c r="I2" s="917"/>
      <c r="J2" s="917"/>
      <c r="K2" s="917"/>
      <c r="L2" s="917"/>
    </row>
    <row r="3" spans="1:12" ht="13.9" x14ac:dyDescent="0.25">
      <c r="H3" s="917"/>
      <c r="I3" s="917"/>
      <c r="J3" s="917"/>
      <c r="K3" s="917"/>
      <c r="L3" s="917"/>
    </row>
    <row r="4" spans="1:12" ht="30" customHeight="1" x14ac:dyDescent="0.25">
      <c r="A4" s="932" t="s">
        <v>6104</v>
      </c>
      <c r="B4" s="932"/>
      <c r="C4" s="932"/>
      <c r="D4" s="932"/>
      <c r="E4" s="932"/>
      <c r="F4" s="932"/>
      <c r="G4" s="932"/>
      <c r="H4" s="932"/>
      <c r="I4" s="932"/>
      <c r="J4" s="932"/>
      <c r="K4" s="932"/>
      <c r="L4" s="932"/>
    </row>
    <row r="5" spans="1:12" ht="13.9" x14ac:dyDescent="0.25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1:12" ht="13.9" x14ac:dyDescent="0.25">
      <c r="L6" s="4" t="s">
        <v>344</v>
      </c>
    </row>
    <row r="7" spans="1:12" ht="28.5" x14ac:dyDescent="0.25">
      <c r="A7" s="368" t="s">
        <v>0</v>
      </c>
      <c r="B7" s="368" t="s">
        <v>97</v>
      </c>
      <c r="C7" s="369" t="s">
        <v>44</v>
      </c>
      <c r="D7" s="369" t="s">
        <v>221</v>
      </c>
      <c r="E7" s="369" t="s">
        <v>222</v>
      </c>
      <c r="F7" s="369" t="s">
        <v>223</v>
      </c>
      <c r="G7" s="368" t="s">
        <v>0</v>
      </c>
      <c r="H7" s="368" t="s">
        <v>98</v>
      </c>
      <c r="I7" s="369" t="s">
        <v>44</v>
      </c>
      <c r="J7" s="369" t="s">
        <v>221</v>
      </c>
      <c r="K7" s="369" t="s">
        <v>222</v>
      </c>
      <c r="L7" s="369" t="s">
        <v>223</v>
      </c>
    </row>
    <row r="8" spans="1:12" x14ac:dyDescent="0.25">
      <c r="A8" s="929" t="s">
        <v>116</v>
      </c>
      <c r="B8" s="930"/>
      <c r="C8" s="930"/>
      <c r="D8" s="930"/>
      <c r="E8" s="930"/>
      <c r="F8" s="930"/>
      <c r="G8" s="930"/>
      <c r="H8" s="930"/>
      <c r="I8" s="930"/>
      <c r="J8" s="930"/>
      <c r="K8" s="930"/>
      <c r="L8" s="931"/>
    </row>
    <row r="9" spans="1:12" x14ac:dyDescent="0.25">
      <c r="A9" s="47" t="s">
        <v>5</v>
      </c>
      <c r="B9" s="47" t="s">
        <v>99</v>
      </c>
      <c r="C9" s="32">
        <f>SUM(C10:C16)</f>
        <v>2500000</v>
      </c>
      <c r="D9" s="32">
        <f>SUM(D10:D16)</f>
        <v>690000</v>
      </c>
      <c r="E9" s="32">
        <f>SUM(E10:E16)</f>
        <v>690000</v>
      </c>
      <c r="F9" s="747">
        <f>E9/D9</f>
        <v>1</v>
      </c>
      <c r="G9" s="40" t="s">
        <v>5</v>
      </c>
      <c r="H9" s="40" t="s">
        <v>100</v>
      </c>
      <c r="I9" s="32">
        <f>SUM(I10:I16)</f>
        <v>2500000</v>
      </c>
      <c r="J9" s="32">
        <f>SUM(J10:J16)</f>
        <v>690000</v>
      </c>
      <c r="K9" s="32">
        <f>SUM(K10:K16)</f>
        <v>570000</v>
      </c>
      <c r="L9" s="747">
        <f>K9/J9</f>
        <v>0.82608695652173914</v>
      </c>
    </row>
    <row r="10" spans="1:12" x14ac:dyDescent="0.25">
      <c r="A10" s="16" t="s">
        <v>8</v>
      </c>
      <c r="B10" s="16" t="s">
        <v>101</v>
      </c>
      <c r="C10" s="17">
        <v>0</v>
      </c>
      <c r="D10" s="17">
        <v>0</v>
      </c>
      <c r="E10" s="17">
        <v>0</v>
      </c>
      <c r="F10" s="747"/>
      <c r="G10" s="17" t="s">
        <v>8</v>
      </c>
      <c r="H10" s="17" t="s">
        <v>7</v>
      </c>
      <c r="I10" s="17">
        <v>0</v>
      </c>
      <c r="J10" s="17">
        <v>0</v>
      </c>
      <c r="K10" s="17">
        <v>0</v>
      </c>
      <c r="L10" s="747"/>
    </row>
    <row r="11" spans="1:12" ht="30" x14ac:dyDescent="0.25">
      <c r="A11" s="28" t="s">
        <v>12</v>
      </c>
      <c r="B11" s="16" t="s">
        <v>46</v>
      </c>
      <c r="C11" s="15">
        <v>0</v>
      </c>
      <c r="D11" s="15">
        <v>0</v>
      </c>
      <c r="E11" s="15">
        <v>0</v>
      </c>
      <c r="F11" s="747"/>
      <c r="G11" s="17" t="s">
        <v>12</v>
      </c>
      <c r="H11" s="371" t="s">
        <v>11</v>
      </c>
      <c r="I11" s="17">
        <v>0</v>
      </c>
      <c r="J11" s="371">
        <v>0</v>
      </c>
      <c r="K11" s="371">
        <v>0</v>
      </c>
      <c r="L11" s="747"/>
    </row>
    <row r="12" spans="1:12" x14ac:dyDescent="0.25">
      <c r="A12" s="16" t="s">
        <v>23</v>
      </c>
      <c r="B12" s="28" t="s">
        <v>18</v>
      </c>
      <c r="C12" s="17">
        <v>0</v>
      </c>
      <c r="D12" s="17">
        <v>0</v>
      </c>
      <c r="E12" s="17">
        <v>0</v>
      </c>
      <c r="F12" s="747"/>
      <c r="G12" s="17" t="s">
        <v>23</v>
      </c>
      <c r="H12" s="17" t="s">
        <v>15</v>
      </c>
      <c r="I12" s="17">
        <v>0</v>
      </c>
      <c r="J12" s="17">
        <v>0</v>
      </c>
      <c r="K12" s="17">
        <v>0</v>
      </c>
      <c r="L12" s="747"/>
    </row>
    <row r="13" spans="1:12" x14ac:dyDescent="0.25">
      <c r="A13" s="16" t="s">
        <v>102</v>
      </c>
      <c r="B13" s="16" t="s">
        <v>21</v>
      </c>
      <c r="C13" s="17">
        <v>0</v>
      </c>
      <c r="D13" s="17">
        <v>0</v>
      </c>
      <c r="E13" s="17">
        <v>0</v>
      </c>
      <c r="F13" s="747"/>
      <c r="G13" s="17" t="s">
        <v>102</v>
      </c>
      <c r="H13" s="17" t="s">
        <v>17</v>
      </c>
      <c r="I13" s="17">
        <v>0</v>
      </c>
      <c r="J13" s="17">
        <v>0</v>
      </c>
      <c r="K13" s="17">
        <v>0</v>
      </c>
      <c r="L13" s="747"/>
    </row>
    <row r="14" spans="1:12" x14ac:dyDescent="0.25">
      <c r="A14" s="16" t="s">
        <v>103</v>
      </c>
      <c r="B14" s="16" t="s">
        <v>104</v>
      </c>
      <c r="C14" s="51">
        <v>0</v>
      </c>
      <c r="D14" s="17">
        <v>0</v>
      </c>
      <c r="E14" s="17">
        <v>0</v>
      </c>
      <c r="F14" s="747"/>
      <c r="G14" s="17" t="s">
        <v>103</v>
      </c>
      <c r="H14" s="17" t="s">
        <v>20</v>
      </c>
      <c r="I14" s="51">
        <v>2500000</v>
      </c>
      <c r="J14" s="17">
        <v>690000</v>
      </c>
      <c r="K14" s="17">
        <v>570000</v>
      </c>
      <c r="L14" s="747">
        <f>K14/J14</f>
        <v>0.82608695652173914</v>
      </c>
    </row>
    <row r="15" spans="1:12" x14ac:dyDescent="0.25">
      <c r="A15" s="16" t="s">
        <v>106</v>
      </c>
      <c r="B15" s="16" t="s">
        <v>105</v>
      </c>
      <c r="C15" s="17">
        <v>2500000</v>
      </c>
      <c r="D15" s="17">
        <v>690000</v>
      </c>
      <c r="E15" s="17">
        <v>690000</v>
      </c>
      <c r="F15" s="747">
        <f t="shared" ref="F15" si="0">E15/D15</f>
        <v>1</v>
      </c>
      <c r="G15" s="17" t="s">
        <v>414</v>
      </c>
      <c r="H15" s="17" t="s">
        <v>107</v>
      </c>
      <c r="I15" s="17">
        <v>0</v>
      </c>
      <c r="J15" s="17">
        <v>0</v>
      </c>
      <c r="K15" s="17">
        <v>0</v>
      </c>
      <c r="L15" s="747"/>
    </row>
    <row r="16" spans="1:12" x14ac:dyDescent="0.25">
      <c r="A16" s="16" t="s">
        <v>108</v>
      </c>
      <c r="B16" s="459" t="s">
        <v>409</v>
      </c>
      <c r="C16" s="17">
        <v>0</v>
      </c>
      <c r="D16" s="17">
        <v>0</v>
      </c>
      <c r="E16" s="17">
        <v>0</v>
      </c>
      <c r="F16" s="747"/>
      <c r="G16" s="17" t="s">
        <v>106</v>
      </c>
      <c r="H16" s="17" t="s">
        <v>113</v>
      </c>
      <c r="I16" s="17">
        <v>0</v>
      </c>
      <c r="J16" s="17">
        <v>0</v>
      </c>
      <c r="K16" s="17">
        <v>0</v>
      </c>
      <c r="L16" s="747"/>
    </row>
    <row r="17" spans="1:12" x14ac:dyDescent="0.25">
      <c r="A17" s="47" t="s">
        <v>10</v>
      </c>
      <c r="B17" s="47" t="s">
        <v>109</v>
      </c>
      <c r="C17" s="32">
        <v>0</v>
      </c>
      <c r="D17" s="48">
        <v>0</v>
      </c>
      <c r="E17" s="48">
        <v>0</v>
      </c>
      <c r="F17" s="747"/>
      <c r="G17" s="32" t="s">
        <v>10</v>
      </c>
      <c r="H17" s="40" t="s">
        <v>110</v>
      </c>
      <c r="I17" s="32">
        <v>0</v>
      </c>
      <c r="J17" s="48">
        <v>0</v>
      </c>
      <c r="K17" s="48">
        <v>0</v>
      </c>
      <c r="L17" s="747"/>
    </row>
    <row r="18" spans="1:12" x14ac:dyDescent="0.25">
      <c r="A18" s="16" t="s">
        <v>8</v>
      </c>
      <c r="B18" s="49" t="s">
        <v>416</v>
      </c>
      <c r="C18" s="17">
        <v>0</v>
      </c>
      <c r="D18" s="208">
        <v>0</v>
      </c>
      <c r="E18" s="208">
        <v>0</v>
      </c>
      <c r="F18" s="747"/>
      <c r="G18" s="17" t="s">
        <v>8</v>
      </c>
      <c r="H18" s="42" t="s">
        <v>30</v>
      </c>
      <c r="I18" s="17">
        <v>0</v>
      </c>
      <c r="J18" s="208">
        <v>0</v>
      </c>
      <c r="K18" s="208">
        <v>0</v>
      </c>
      <c r="L18" s="747"/>
    </row>
    <row r="19" spans="1:12" x14ac:dyDescent="0.25">
      <c r="A19" s="16" t="s">
        <v>12</v>
      </c>
      <c r="B19" s="49" t="s">
        <v>111</v>
      </c>
      <c r="C19" s="17">
        <v>0</v>
      </c>
      <c r="D19" s="208">
        <v>0</v>
      </c>
      <c r="E19" s="208">
        <v>0</v>
      </c>
      <c r="F19" s="747"/>
      <c r="G19" s="17" t="s">
        <v>12</v>
      </c>
      <c r="H19" s="42" t="s">
        <v>33</v>
      </c>
      <c r="I19" s="17">
        <v>0</v>
      </c>
      <c r="J19" s="208">
        <v>0</v>
      </c>
      <c r="K19" s="208">
        <v>0</v>
      </c>
      <c r="L19" s="747"/>
    </row>
    <row r="20" spans="1:12" x14ac:dyDescent="0.25">
      <c r="A20" s="16" t="s">
        <v>23</v>
      </c>
      <c r="B20" s="49" t="s">
        <v>112</v>
      </c>
      <c r="C20" s="17">
        <v>0</v>
      </c>
      <c r="D20" s="208">
        <v>0</v>
      </c>
      <c r="E20" s="208">
        <v>0</v>
      </c>
      <c r="F20" s="747"/>
      <c r="G20" s="17" t="s">
        <v>23</v>
      </c>
      <c r="H20" s="42" t="s">
        <v>36</v>
      </c>
      <c r="I20" s="17">
        <v>0</v>
      </c>
      <c r="J20" s="208">
        <v>0</v>
      </c>
      <c r="K20" s="208">
        <v>0</v>
      </c>
      <c r="L20" s="747"/>
    </row>
    <row r="21" spans="1:12" x14ac:dyDescent="0.25">
      <c r="A21" s="16" t="s">
        <v>102</v>
      </c>
      <c r="B21" s="49" t="s">
        <v>105</v>
      </c>
      <c r="C21" s="17">
        <v>0</v>
      </c>
      <c r="D21" s="208">
        <v>0</v>
      </c>
      <c r="E21" s="208">
        <v>0</v>
      </c>
      <c r="F21" s="747"/>
      <c r="G21" s="17"/>
      <c r="H21" s="42"/>
      <c r="I21" s="17"/>
      <c r="J21" s="42"/>
      <c r="K21" s="42"/>
      <c r="L21" s="747"/>
    </row>
    <row r="22" spans="1:12" x14ac:dyDescent="0.25">
      <c r="A22" s="31"/>
      <c r="B22" s="47" t="s">
        <v>114</v>
      </c>
      <c r="C22" s="32">
        <f>SUM(C9+C17)</f>
        <v>2500000</v>
      </c>
      <c r="D22" s="32">
        <f>SUM(D9+D17)</f>
        <v>690000</v>
      </c>
      <c r="E22" s="32">
        <f>SUM(E9+E17)</f>
        <v>690000</v>
      </c>
      <c r="F22" s="747">
        <f>E22/D22</f>
        <v>1</v>
      </c>
      <c r="G22" s="372"/>
      <c r="H22" s="40" t="s">
        <v>115</v>
      </c>
      <c r="I22" s="32">
        <f>SUM(I9+I17)</f>
        <v>2500000</v>
      </c>
      <c r="J22" s="32">
        <f>SUM(J9+J17)</f>
        <v>690000</v>
      </c>
      <c r="K22" s="32">
        <f>SUM(K9+K17)</f>
        <v>570000</v>
      </c>
      <c r="L22" s="747">
        <f>K22/J22</f>
        <v>0.82608695652173914</v>
      </c>
    </row>
    <row r="24" spans="1:12" ht="14.45" x14ac:dyDescent="0.25">
      <c r="A24" s="45"/>
      <c r="B24" s="38"/>
      <c r="C24" s="38"/>
      <c r="D24" s="38"/>
      <c r="E24" s="38"/>
      <c r="F24" s="52"/>
    </row>
    <row r="25" spans="1:12" ht="14.45" x14ac:dyDescent="0.25">
      <c r="A25" s="45"/>
      <c r="B25" s="38"/>
      <c r="C25" s="38"/>
      <c r="D25" s="38"/>
      <c r="E25" s="38"/>
      <c r="F25" s="52"/>
    </row>
  </sheetData>
  <mergeCells count="5">
    <mergeCell ref="H2:L2"/>
    <mergeCell ref="H3:L3"/>
    <mergeCell ref="A4:L4"/>
    <mergeCell ref="A8:L8"/>
    <mergeCell ref="G1:L1"/>
  </mergeCells>
  <phoneticPr fontId="49" type="noConversion"/>
  <pageMargins left="0.7" right="0.7" top="0.75" bottom="0.75" header="0.3" footer="0.3"/>
  <pageSetup paperSize="9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7"/>
  <sheetViews>
    <sheetView workbookViewId="0">
      <selection activeCell="J5" sqref="J5"/>
    </sheetView>
  </sheetViews>
  <sheetFormatPr defaultColWidth="9.140625" defaultRowHeight="15" x14ac:dyDescent="0.25"/>
  <cols>
    <col min="1" max="1" width="29.85546875" style="1" customWidth="1"/>
    <col min="2" max="2" width="16.28515625" style="1" customWidth="1"/>
    <col min="3" max="3" width="15" style="1" customWidth="1"/>
    <col min="4" max="4" width="12.28515625" style="1" customWidth="1"/>
    <col min="5" max="5" width="12.42578125" style="1" bestFit="1" customWidth="1"/>
    <col min="6" max="6" width="13.7109375" style="1" customWidth="1"/>
    <col min="7" max="7" width="13.140625" style="1" customWidth="1"/>
    <col min="8" max="8" width="12.28515625" style="1" customWidth="1"/>
    <col min="9" max="9" width="13" style="1" customWidth="1"/>
    <col min="10" max="10" width="12.42578125" style="1" customWidth="1"/>
    <col min="11" max="11" width="16.28515625" style="1" customWidth="1"/>
    <col min="12" max="12" width="12.42578125" style="1" bestFit="1" customWidth="1"/>
    <col min="13" max="13" width="20.140625" style="1" bestFit="1" customWidth="1"/>
    <col min="14" max="14" width="12.7109375" style="1" bestFit="1" customWidth="1"/>
    <col min="15" max="16384" width="9.140625" style="1"/>
  </cols>
  <sheetData>
    <row r="1" spans="1:14" x14ac:dyDescent="0.25">
      <c r="I1" s="915" t="s">
        <v>6150</v>
      </c>
      <c r="J1" s="915"/>
      <c r="K1" s="915"/>
      <c r="L1" s="915"/>
      <c r="M1" s="915"/>
    </row>
    <row r="3" spans="1:14" ht="15.75" x14ac:dyDescent="0.25">
      <c r="A3" s="911" t="s">
        <v>6105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</row>
    <row r="4" spans="1:14" ht="15.75" x14ac:dyDescent="0.25">
      <c r="A4" s="911" t="s">
        <v>418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</row>
    <row r="5" spans="1:14" ht="13.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65"/>
      <c r="L5" s="65"/>
      <c r="M5" s="3"/>
    </row>
    <row r="6" spans="1:14" ht="13.9" x14ac:dyDescent="0.25">
      <c r="A6" s="59"/>
      <c r="I6" s="60"/>
      <c r="K6" s="66"/>
      <c r="L6" s="66"/>
      <c r="M6" s="4" t="s">
        <v>344</v>
      </c>
    </row>
    <row r="7" spans="1:14" ht="28.15" customHeight="1" x14ac:dyDescent="0.25">
      <c r="A7" s="921" t="s">
        <v>122</v>
      </c>
      <c r="B7" s="934" t="s">
        <v>123</v>
      </c>
      <c r="C7" s="935"/>
      <c r="D7" s="935"/>
      <c r="E7" s="935"/>
      <c r="F7" s="936"/>
      <c r="G7" s="934" t="s">
        <v>124</v>
      </c>
      <c r="H7" s="935"/>
      <c r="I7" s="936"/>
      <c r="J7" s="937" t="s">
        <v>125</v>
      </c>
      <c r="K7" s="937"/>
      <c r="L7" s="937"/>
      <c r="M7" s="927" t="s">
        <v>126</v>
      </c>
    </row>
    <row r="8" spans="1:14" ht="71.25" x14ac:dyDescent="0.25">
      <c r="A8" s="922"/>
      <c r="B8" s="61" t="s">
        <v>9</v>
      </c>
      <c r="C8" s="61" t="s">
        <v>419</v>
      </c>
      <c r="D8" s="61" t="s">
        <v>18</v>
      </c>
      <c r="E8" s="62" t="s">
        <v>21</v>
      </c>
      <c r="F8" s="61" t="s">
        <v>26</v>
      </c>
      <c r="G8" s="61" t="s">
        <v>127</v>
      </c>
      <c r="H8" s="61" t="s">
        <v>34</v>
      </c>
      <c r="I8" s="61" t="s">
        <v>112</v>
      </c>
      <c r="J8" s="62" t="s">
        <v>105</v>
      </c>
      <c r="K8" s="62" t="s">
        <v>230</v>
      </c>
      <c r="L8" s="46" t="s">
        <v>420</v>
      </c>
      <c r="M8" s="928"/>
    </row>
    <row r="9" spans="1:14" ht="15.75" x14ac:dyDescent="0.25">
      <c r="A9" s="63" t="s">
        <v>136</v>
      </c>
      <c r="B9" s="64">
        <v>69425704</v>
      </c>
      <c r="C9" s="64">
        <v>230078219</v>
      </c>
      <c r="D9" s="64">
        <v>138686434</v>
      </c>
      <c r="E9" s="64">
        <v>54861998</v>
      </c>
      <c r="F9" s="64">
        <v>0</v>
      </c>
      <c r="G9" s="64">
        <v>22363136</v>
      </c>
      <c r="H9" s="64">
        <v>12185038</v>
      </c>
      <c r="I9" s="64">
        <v>0</v>
      </c>
      <c r="J9" s="64">
        <v>495492217</v>
      </c>
      <c r="K9" s="64">
        <v>27824135</v>
      </c>
      <c r="L9" s="55">
        <v>0</v>
      </c>
      <c r="M9" s="56">
        <f>SUM(B9:L9)</f>
        <v>1050916881</v>
      </c>
      <c r="N9" s="209"/>
    </row>
    <row r="10" spans="1:14" ht="15.75" x14ac:dyDescent="0.25">
      <c r="A10" s="63" t="s">
        <v>240</v>
      </c>
      <c r="B10" s="64">
        <v>0</v>
      </c>
      <c r="C10" s="64">
        <v>880000</v>
      </c>
      <c r="D10" s="64">
        <v>0</v>
      </c>
      <c r="E10" s="64">
        <v>1936537</v>
      </c>
      <c r="F10" s="64">
        <v>0</v>
      </c>
      <c r="G10" s="64">
        <v>0</v>
      </c>
      <c r="H10" s="64">
        <v>0</v>
      </c>
      <c r="I10" s="64">
        <v>0</v>
      </c>
      <c r="J10" s="64">
        <v>2072093</v>
      </c>
      <c r="K10" s="64">
        <v>0</v>
      </c>
      <c r="L10" s="55">
        <v>141001386</v>
      </c>
      <c r="M10" s="56">
        <f>SUM(B10:L10)</f>
        <v>145890016</v>
      </c>
    </row>
    <row r="11" spans="1:14" ht="31.5" x14ac:dyDescent="0.25">
      <c r="A11" s="63" t="s">
        <v>220</v>
      </c>
      <c r="B11" s="64">
        <v>0</v>
      </c>
      <c r="C11" s="64">
        <v>500000</v>
      </c>
      <c r="D11" s="64">
        <v>0</v>
      </c>
      <c r="E11" s="64">
        <v>253249</v>
      </c>
      <c r="F11" s="64">
        <v>0</v>
      </c>
      <c r="G11" s="64">
        <v>0</v>
      </c>
      <c r="H11" s="64">
        <v>0</v>
      </c>
      <c r="I11" s="64">
        <v>0</v>
      </c>
      <c r="J11" s="64">
        <v>3084336</v>
      </c>
      <c r="K11" s="64">
        <v>0</v>
      </c>
      <c r="L11" s="55">
        <v>206643017</v>
      </c>
      <c r="M11" s="56">
        <f>SUM(B11:L11)</f>
        <v>210480602</v>
      </c>
    </row>
    <row r="12" spans="1:14" s="204" customFormat="1" ht="31.5" x14ac:dyDescent="0.25">
      <c r="A12" s="63" t="s">
        <v>359</v>
      </c>
      <c r="B12" s="64">
        <v>0</v>
      </c>
      <c r="C12" s="64">
        <v>21095000</v>
      </c>
      <c r="D12" s="64">
        <v>0</v>
      </c>
      <c r="E12" s="64">
        <v>49297827</v>
      </c>
      <c r="F12" s="64">
        <v>0</v>
      </c>
      <c r="G12" s="64">
        <v>0</v>
      </c>
      <c r="H12" s="64">
        <v>0</v>
      </c>
      <c r="I12" s="64">
        <v>0</v>
      </c>
      <c r="J12" s="64">
        <v>6585479</v>
      </c>
      <c r="K12" s="64">
        <v>0</v>
      </c>
      <c r="L12" s="55">
        <v>180342240</v>
      </c>
      <c r="M12" s="56">
        <f>SUM(B12:L12)</f>
        <v>257320546</v>
      </c>
    </row>
    <row r="13" spans="1:14" ht="15.75" x14ac:dyDescent="0.25">
      <c r="A13" s="57" t="s">
        <v>196</v>
      </c>
      <c r="B13" s="58">
        <f>SUM(B9:B12)</f>
        <v>69425704</v>
      </c>
      <c r="C13" s="58">
        <f>SUM(C9:C12)</f>
        <v>252553219</v>
      </c>
      <c r="D13" s="58">
        <f t="shared" ref="D13:M13" si="0">SUM(D9:D12)</f>
        <v>138686434</v>
      </c>
      <c r="E13" s="58">
        <f t="shared" si="0"/>
        <v>106349611</v>
      </c>
      <c r="F13" s="58">
        <f t="shared" si="0"/>
        <v>0</v>
      </c>
      <c r="G13" s="58">
        <f t="shared" si="0"/>
        <v>22363136</v>
      </c>
      <c r="H13" s="58">
        <f t="shared" si="0"/>
        <v>12185038</v>
      </c>
      <c r="I13" s="58">
        <f t="shared" si="0"/>
        <v>0</v>
      </c>
      <c r="J13" s="58">
        <f t="shared" si="0"/>
        <v>507234125</v>
      </c>
      <c r="K13" s="58">
        <f t="shared" si="0"/>
        <v>27824135</v>
      </c>
      <c r="L13" s="58">
        <f t="shared" si="0"/>
        <v>527986643</v>
      </c>
      <c r="M13" s="58">
        <f t="shared" si="0"/>
        <v>1664608045</v>
      </c>
    </row>
    <row r="15" spans="1:14" ht="13.9" x14ac:dyDescent="0.25">
      <c r="A15" s="933"/>
      <c r="B15" s="933"/>
      <c r="C15" s="933"/>
      <c r="D15" s="933"/>
      <c r="E15" s="933"/>
      <c r="F15" s="933"/>
    </row>
    <row r="16" spans="1:14" ht="13.9" x14ac:dyDescent="0.25">
      <c r="A16" s="933"/>
      <c r="B16" s="933"/>
      <c r="C16" s="933"/>
      <c r="D16" s="933"/>
      <c r="E16" s="933"/>
      <c r="F16" s="933"/>
    </row>
    <row r="17" spans="1:6" ht="13.9" x14ac:dyDescent="0.25">
      <c r="A17" s="933"/>
      <c r="B17" s="933"/>
      <c r="C17" s="933"/>
      <c r="D17" s="933"/>
      <c r="E17" s="933"/>
      <c r="F17" s="933"/>
    </row>
  </sheetData>
  <mergeCells count="11">
    <mergeCell ref="A15:F15"/>
    <mergeCell ref="A16:F16"/>
    <mergeCell ref="A17:F17"/>
    <mergeCell ref="I1:M1"/>
    <mergeCell ref="A4:M4"/>
    <mergeCell ref="A7:A8"/>
    <mergeCell ref="B7:F7"/>
    <mergeCell ref="G7:I7"/>
    <mergeCell ref="J7:L7"/>
    <mergeCell ref="M7:M8"/>
    <mergeCell ref="A3:M3"/>
  </mergeCells>
  <pageMargins left="0.31496062992125984" right="0.70866141732283472" top="0.74803149606299213" bottom="0.74803149606299213" header="0.31496062992125984" footer="0.31496062992125984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18"/>
  <sheetViews>
    <sheetView workbookViewId="0">
      <selection activeCell="E5" sqref="E5"/>
    </sheetView>
  </sheetViews>
  <sheetFormatPr defaultColWidth="9.140625" defaultRowHeight="15" x14ac:dyDescent="0.25"/>
  <cols>
    <col min="1" max="1" width="35" style="1" bestFit="1" customWidth="1"/>
    <col min="2" max="2" width="15.7109375" style="1" customWidth="1"/>
    <col min="3" max="3" width="14.28515625" style="1" customWidth="1"/>
    <col min="4" max="5" width="12.28515625" style="1" customWidth="1"/>
    <col min="6" max="6" width="14.5703125" style="1" customWidth="1"/>
    <col min="7" max="7" width="13.42578125" style="1" customWidth="1"/>
    <col min="8" max="8" width="13" style="1" customWidth="1"/>
    <col min="9" max="9" width="12" style="1" customWidth="1"/>
    <col min="10" max="10" width="16.140625" style="1" customWidth="1"/>
    <col min="11" max="11" width="15.42578125" style="1" customWidth="1"/>
    <col min="12" max="12" width="14.28515625" style="1" bestFit="1" customWidth="1"/>
    <col min="13" max="16384" width="9.140625" style="1"/>
  </cols>
  <sheetData>
    <row r="1" spans="1:12" x14ac:dyDescent="0.25">
      <c r="G1" s="67"/>
      <c r="H1" s="915" t="s">
        <v>6151</v>
      </c>
      <c r="I1" s="915"/>
      <c r="J1" s="915"/>
      <c r="K1" s="915"/>
      <c r="L1" s="915"/>
    </row>
    <row r="3" spans="1:12" ht="15.75" x14ac:dyDescent="0.25">
      <c r="A3" s="911" t="s">
        <v>128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</row>
    <row r="4" spans="1:12" ht="15.75" x14ac:dyDescent="0.25">
      <c r="A4" s="911" t="s">
        <v>421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</row>
    <row r="5" spans="1:12" ht="13.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3.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3.9" x14ac:dyDescent="0.25">
      <c r="I7" s="60"/>
      <c r="J7" s="60"/>
      <c r="L7" s="4" t="s">
        <v>344</v>
      </c>
    </row>
    <row r="8" spans="1:12" x14ac:dyDescent="0.25">
      <c r="A8" s="921" t="s">
        <v>122</v>
      </c>
      <c r="B8" s="934" t="s">
        <v>129</v>
      </c>
      <c r="C8" s="935"/>
      <c r="D8" s="935"/>
      <c r="E8" s="935"/>
      <c r="F8" s="936"/>
      <c r="G8" s="934" t="s">
        <v>130</v>
      </c>
      <c r="H8" s="935"/>
      <c r="I8" s="936"/>
      <c r="J8" s="934" t="s">
        <v>131</v>
      </c>
      <c r="K8" s="936"/>
      <c r="L8" s="938" t="s">
        <v>132</v>
      </c>
    </row>
    <row r="9" spans="1:12" ht="71.25" x14ac:dyDescent="0.25">
      <c r="A9" s="922"/>
      <c r="B9" s="61" t="s">
        <v>7</v>
      </c>
      <c r="C9" s="61" t="s">
        <v>133</v>
      </c>
      <c r="D9" s="62" t="s">
        <v>15</v>
      </c>
      <c r="E9" s="61" t="s">
        <v>134</v>
      </c>
      <c r="F9" s="61" t="s">
        <v>135</v>
      </c>
      <c r="G9" s="61" t="s">
        <v>30</v>
      </c>
      <c r="H9" s="61" t="s">
        <v>33</v>
      </c>
      <c r="I9" s="61" t="s">
        <v>36</v>
      </c>
      <c r="J9" s="61" t="s">
        <v>422</v>
      </c>
      <c r="K9" s="369" t="s">
        <v>420</v>
      </c>
      <c r="L9" s="939"/>
    </row>
    <row r="10" spans="1:12" ht="15.75" x14ac:dyDescent="0.25">
      <c r="A10" s="63" t="s">
        <v>136</v>
      </c>
      <c r="B10" s="64">
        <v>108663490</v>
      </c>
      <c r="C10" s="64">
        <v>12330094</v>
      </c>
      <c r="D10" s="64">
        <v>147770268</v>
      </c>
      <c r="E10" s="64">
        <v>12733540</v>
      </c>
      <c r="F10" s="64">
        <v>115172823</v>
      </c>
      <c r="G10" s="64">
        <v>18143702</v>
      </c>
      <c r="H10" s="64">
        <v>366938688</v>
      </c>
      <c r="I10" s="64">
        <v>0</v>
      </c>
      <c r="J10" s="64">
        <v>25362098</v>
      </c>
      <c r="K10" s="64">
        <v>0</v>
      </c>
      <c r="L10" s="56">
        <f>SUM(B10:K10)</f>
        <v>807114703</v>
      </c>
    </row>
    <row r="11" spans="1:12" ht="15.75" x14ac:dyDescent="0.25">
      <c r="A11" s="63" t="s">
        <v>240</v>
      </c>
      <c r="B11" s="64">
        <v>99500927</v>
      </c>
      <c r="C11" s="64">
        <v>15240223</v>
      </c>
      <c r="D11" s="64">
        <v>17998513</v>
      </c>
      <c r="E11" s="64">
        <v>0</v>
      </c>
      <c r="F11" s="64">
        <v>0</v>
      </c>
      <c r="G11" s="64">
        <v>3163720</v>
      </c>
      <c r="H11" s="64">
        <v>0</v>
      </c>
      <c r="I11" s="64">
        <v>0</v>
      </c>
      <c r="J11" s="64">
        <v>0</v>
      </c>
      <c r="K11" s="64">
        <v>0</v>
      </c>
      <c r="L11" s="56">
        <f>SUM(B11:K11)</f>
        <v>135903383</v>
      </c>
    </row>
    <row r="12" spans="1:12" ht="31.5" x14ac:dyDescent="0.25">
      <c r="A12" s="63" t="s">
        <v>220</v>
      </c>
      <c r="B12" s="64">
        <v>134536794</v>
      </c>
      <c r="C12" s="64">
        <v>23009007</v>
      </c>
      <c r="D12" s="64">
        <v>47670735</v>
      </c>
      <c r="E12" s="64">
        <v>0</v>
      </c>
      <c r="F12" s="64">
        <v>0</v>
      </c>
      <c r="G12" s="64">
        <v>3172791</v>
      </c>
      <c r="H12" s="64">
        <v>0</v>
      </c>
      <c r="I12" s="64">
        <v>0</v>
      </c>
      <c r="J12" s="64">
        <v>0</v>
      </c>
      <c r="K12" s="68" t="s">
        <v>423</v>
      </c>
      <c r="L12" s="56">
        <f>SUM(B12:K12)</f>
        <v>208389327</v>
      </c>
    </row>
    <row r="13" spans="1:12" s="204" customFormat="1" ht="31.5" x14ac:dyDescent="0.25">
      <c r="A13" s="63" t="s">
        <v>359</v>
      </c>
      <c r="B13" s="64">
        <v>147453517</v>
      </c>
      <c r="C13" s="64">
        <v>25243012</v>
      </c>
      <c r="D13" s="64">
        <v>70119617</v>
      </c>
      <c r="E13" s="64">
        <v>0</v>
      </c>
      <c r="F13" s="64">
        <v>0</v>
      </c>
      <c r="G13" s="64">
        <v>4322585</v>
      </c>
      <c r="H13" s="64">
        <v>300000</v>
      </c>
      <c r="I13" s="64">
        <v>0</v>
      </c>
      <c r="J13" s="64">
        <v>0</v>
      </c>
      <c r="K13" s="68" t="s">
        <v>423</v>
      </c>
      <c r="L13" s="56">
        <f>SUM(B13:K13)</f>
        <v>247438731</v>
      </c>
    </row>
    <row r="14" spans="1:12" ht="15.75" x14ac:dyDescent="0.25">
      <c r="A14" s="57" t="s">
        <v>196</v>
      </c>
      <c r="B14" s="58">
        <f t="shared" ref="B14:G14" si="0">SUM(B10:B13)</f>
        <v>490154728</v>
      </c>
      <c r="C14" s="58">
        <f t="shared" si="0"/>
        <v>75822336</v>
      </c>
      <c r="D14" s="58">
        <f t="shared" si="0"/>
        <v>283559133</v>
      </c>
      <c r="E14" s="58">
        <f t="shared" si="0"/>
        <v>12733540</v>
      </c>
      <c r="F14" s="58">
        <f t="shared" si="0"/>
        <v>115172823</v>
      </c>
      <c r="G14" s="58">
        <f t="shared" si="0"/>
        <v>28802798</v>
      </c>
      <c r="H14" s="58">
        <f>SUM(H10:H12)</f>
        <v>366938688</v>
      </c>
      <c r="I14" s="58">
        <f>SUM(I10:I13)</f>
        <v>0</v>
      </c>
      <c r="J14" s="58">
        <f>SUM(J10:J12)</f>
        <v>25362098</v>
      </c>
      <c r="K14" s="58">
        <f>SUM(K10:K12)</f>
        <v>0</v>
      </c>
      <c r="L14" s="58">
        <f>SUM(L10:L13)</f>
        <v>1398846144</v>
      </c>
    </row>
    <row r="16" spans="1:12" ht="15" customHeight="1" x14ac:dyDescent="0.25">
      <c r="A16" s="52"/>
      <c r="B16" s="52"/>
      <c r="C16" s="52"/>
      <c r="D16" s="52"/>
      <c r="E16" s="52"/>
      <c r="F16" s="52"/>
    </row>
    <row r="17" spans="1:3" ht="15" customHeight="1" x14ac:dyDescent="0.25">
      <c r="A17" s="52"/>
      <c r="B17" s="52"/>
      <c r="C17" s="52"/>
    </row>
    <row r="18" spans="1:3" ht="13.9" x14ac:dyDescent="0.25">
      <c r="A18" s="52"/>
      <c r="B18" s="52"/>
      <c r="C18" s="52"/>
    </row>
  </sheetData>
  <mergeCells count="8">
    <mergeCell ref="H1:L1"/>
    <mergeCell ref="A3:L3"/>
    <mergeCell ref="A4:L4"/>
    <mergeCell ref="A8:A9"/>
    <mergeCell ref="B8:F8"/>
    <mergeCell ref="G8:I8"/>
    <mergeCell ref="J8:K8"/>
    <mergeCell ref="L8:L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"/>
  <sheetViews>
    <sheetView workbookViewId="0">
      <selection activeCell="E5" sqref="E5"/>
    </sheetView>
  </sheetViews>
  <sheetFormatPr defaultColWidth="9.140625" defaultRowHeight="15" x14ac:dyDescent="0.25"/>
  <cols>
    <col min="1" max="1" width="23.85546875" style="1" customWidth="1"/>
    <col min="2" max="2" width="18.7109375" style="1" customWidth="1"/>
    <col min="3" max="3" width="19" style="1" customWidth="1"/>
    <col min="4" max="4" width="13.42578125" style="1" bestFit="1" customWidth="1"/>
    <col min="5" max="5" width="22.7109375" style="1" customWidth="1"/>
    <col min="6" max="6" width="10" style="1" bestFit="1" customWidth="1"/>
    <col min="7" max="16384" width="9.140625" style="1"/>
  </cols>
  <sheetData>
    <row r="1" spans="1:6" x14ac:dyDescent="0.25">
      <c r="B1" s="915" t="s">
        <v>6152</v>
      </c>
      <c r="C1" s="915"/>
      <c r="D1" s="915"/>
      <c r="E1" s="915"/>
      <c r="F1" s="915"/>
    </row>
    <row r="3" spans="1:6" ht="14.45" customHeight="1" x14ac:dyDescent="0.25">
      <c r="A3" s="917" t="s">
        <v>224</v>
      </c>
      <c r="B3" s="917"/>
      <c r="C3" s="917"/>
      <c r="D3" s="917"/>
      <c r="E3" s="917"/>
      <c r="F3" s="917"/>
    </row>
    <row r="4" spans="1:6" ht="15.75" x14ac:dyDescent="0.25">
      <c r="A4" s="940" t="s">
        <v>429</v>
      </c>
      <c r="B4" s="940"/>
      <c r="C4" s="940"/>
      <c r="D4" s="940"/>
      <c r="E4" s="940"/>
      <c r="F4" s="940"/>
    </row>
    <row r="5" spans="1:6" ht="13.9" x14ac:dyDescent="0.25">
      <c r="A5" s="73"/>
      <c r="B5" s="73"/>
      <c r="C5" s="73"/>
    </row>
    <row r="7" spans="1:6" x14ac:dyDescent="0.25">
      <c r="F7" s="4" t="s">
        <v>147</v>
      </c>
    </row>
    <row r="8" spans="1:6" ht="42.75" x14ac:dyDescent="0.25">
      <c r="A8" s="74" t="s">
        <v>137</v>
      </c>
      <c r="B8" s="75" t="s">
        <v>138</v>
      </c>
      <c r="C8" s="75" t="s">
        <v>139</v>
      </c>
      <c r="D8" s="75" t="s">
        <v>140</v>
      </c>
      <c r="E8" s="75" t="s">
        <v>141</v>
      </c>
      <c r="F8" s="76" t="s">
        <v>142</v>
      </c>
    </row>
    <row r="9" spans="1:6" x14ac:dyDescent="0.25">
      <c r="A9" s="16" t="s">
        <v>143</v>
      </c>
      <c r="B9" s="69">
        <v>1</v>
      </c>
      <c r="C9" s="69">
        <v>0</v>
      </c>
      <c r="D9" s="69">
        <v>0</v>
      </c>
      <c r="E9" s="69">
        <v>0</v>
      </c>
      <c r="F9" s="70">
        <f>SUM(B9:E9)</f>
        <v>1</v>
      </c>
    </row>
    <row r="10" spans="1:6" x14ac:dyDescent="0.25">
      <c r="A10" s="16" t="s">
        <v>225</v>
      </c>
      <c r="B10" s="69">
        <v>1</v>
      </c>
      <c r="C10" s="69">
        <v>0</v>
      </c>
      <c r="D10" s="69">
        <v>0</v>
      </c>
      <c r="E10" s="69">
        <v>0</v>
      </c>
      <c r="F10" s="70">
        <f>SUM(B10:E10)</f>
        <v>1</v>
      </c>
    </row>
    <row r="11" spans="1:6" s="204" customFormat="1" x14ac:dyDescent="0.25">
      <c r="A11" s="16" t="s">
        <v>229</v>
      </c>
      <c r="B11" s="69">
        <v>0</v>
      </c>
      <c r="C11" s="69">
        <v>0</v>
      </c>
      <c r="D11" s="69">
        <v>7</v>
      </c>
      <c r="E11" s="69">
        <v>0</v>
      </c>
      <c r="F11" s="70">
        <f>SUM(B11:E11)</f>
        <v>7</v>
      </c>
    </row>
    <row r="12" spans="1:6" ht="13.9" x14ac:dyDescent="0.25">
      <c r="A12" s="16" t="s">
        <v>6106</v>
      </c>
      <c r="B12" s="80">
        <v>2</v>
      </c>
      <c r="C12" s="69">
        <v>0</v>
      </c>
      <c r="D12" s="69">
        <v>0</v>
      </c>
      <c r="E12" s="69">
        <v>0</v>
      </c>
      <c r="F12" s="70">
        <f>SUM(B12:E12)</f>
        <v>2</v>
      </c>
    </row>
    <row r="13" spans="1:6" x14ac:dyDescent="0.25">
      <c r="A13" s="16" t="s">
        <v>141</v>
      </c>
      <c r="B13" s="69">
        <v>0</v>
      </c>
      <c r="C13" s="69">
        <v>0</v>
      </c>
      <c r="D13" s="69">
        <v>0</v>
      </c>
      <c r="E13" s="69">
        <v>78</v>
      </c>
      <c r="F13" s="70">
        <f>SUM(B13:E13)</f>
        <v>78</v>
      </c>
    </row>
    <row r="14" spans="1:6" x14ac:dyDescent="0.25">
      <c r="A14" s="71" t="s">
        <v>144</v>
      </c>
      <c r="B14" s="72">
        <f>SUM(B9:B13)</f>
        <v>4</v>
      </c>
      <c r="C14" s="72">
        <f>SUM(C9:C13)</f>
        <v>0</v>
      </c>
      <c r="D14" s="72">
        <f>SUM(D9:D13)</f>
        <v>7</v>
      </c>
      <c r="E14" s="72">
        <f>SUM(E9:E13)</f>
        <v>78</v>
      </c>
      <c r="F14" s="72">
        <f>SUM(F9:F13)</f>
        <v>89</v>
      </c>
    </row>
  </sheetData>
  <mergeCells count="3">
    <mergeCell ref="B1:F1"/>
    <mergeCell ref="A4:F4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workbookViewId="0">
      <selection activeCell="E5" sqref="E5"/>
    </sheetView>
  </sheetViews>
  <sheetFormatPr defaultColWidth="9.140625" defaultRowHeight="15" x14ac:dyDescent="0.25"/>
  <cols>
    <col min="1" max="1" width="20.85546875" style="1" customWidth="1"/>
    <col min="2" max="2" width="19.140625" style="1" customWidth="1"/>
    <col min="3" max="3" width="17.7109375" style="204" customWidth="1"/>
    <col min="4" max="4" width="18.42578125" style="1" bestFit="1" customWidth="1"/>
    <col min="5" max="5" width="20.28515625" style="1" customWidth="1"/>
    <col min="6" max="6" width="10" style="1" bestFit="1" customWidth="1"/>
    <col min="7" max="16384" width="9.140625" style="1"/>
  </cols>
  <sheetData>
    <row r="1" spans="1:6" x14ac:dyDescent="0.25">
      <c r="B1" s="915" t="s">
        <v>6153</v>
      </c>
      <c r="C1" s="915"/>
      <c r="D1" s="915"/>
      <c r="E1" s="915"/>
      <c r="F1" s="915"/>
    </row>
    <row r="3" spans="1:6" ht="14.45" customHeight="1" x14ac:dyDescent="0.25">
      <c r="A3" s="917" t="s">
        <v>224</v>
      </c>
      <c r="B3" s="917"/>
      <c r="C3" s="917"/>
      <c r="D3" s="917"/>
      <c r="E3" s="917"/>
      <c r="F3" s="917"/>
    </row>
    <row r="4" spans="1:6" ht="15.75" x14ac:dyDescent="0.25">
      <c r="A4" s="940" t="s">
        <v>430</v>
      </c>
      <c r="B4" s="940"/>
      <c r="C4" s="940"/>
      <c r="D4" s="940"/>
      <c r="E4" s="940"/>
      <c r="F4" s="940"/>
    </row>
    <row r="5" spans="1:6" ht="13.9" x14ac:dyDescent="0.25">
      <c r="A5" s="73"/>
      <c r="B5" s="73"/>
      <c r="C5" s="73"/>
      <c r="D5" s="73"/>
    </row>
    <row r="6" spans="1:6" ht="13.9" x14ac:dyDescent="0.25">
      <c r="D6" s="2"/>
      <c r="E6" s="2"/>
    </row>
    <row r="7" spans="1:6" x14ac:dyDescent="0.25">
      <c r="F7" s="4" t="s">
        <v>147</v>
      </c>
    </row>
    <row r="8" spans="1:6" ht="27.6" customHeight="1" x14ac:dyDescent="0.25">
      <c r="A8" s="919" t="s">
        <v>137</v>
      </c>
      <c r="B8" s="941" t="s">
        <v>648</v>
      </c>
      <c r="C8" s="941"/>
      <c r="D8" s="934" t="s">
        <v>649</v>
      </c>
      <c r="E8" s="936"/>
      <c r="F8" s="919" t="s">
        <v>142</v>
      </c>
    </row>
    <row r="9" spans="1:6" s="204" customFormat="1" ht="18.600000000000001" customHeight="1" x14ac:dyDescent="0.25">
      <c r="A9" s="920"/>
      <c r="B9" s="508" t="s">
        <v>426</v>
      </c>
      <c r="C9" s="508" t="s">
        <v>427</v>
      </c>
      <c r="D9" s="453" t="s">
        <v>426</v>
      </c>
      <c r="E9" s="453" t="s">
        <v>427</v>
      </c>
      <c r="F9" s="920"/>
    </row>
    <row r="10" spans="1:6" x14ac:dyDescent="0.25">
      <c r="A10" s="16" t="s">
        <v>647</v>
      </c>
      <c r="B10" s="69">
        <v>2</v>
      </c>
      <c r="C10" s="457">
        <v>0</v>
      </c>
      <c r="D10" s="69">
        <v>0</v>
      </c>
      <c r="E10" s="69">
        <v>0</v>
      </c>
      <c r="F10" s="70">
        <f>SUM(B10:E10)</f>
        <v>2</v>
      </c>
    </row>
    <row r="11" spans="1:6" x14ac:dyDescent="0.25">
      <c r="A11" s="16" t="s">
        <v>148</v>
      </c>
      <c r="B11" s="80">
        <v>10</v>
      </c>
      <c r="C11" s="80">
        <v>1</v>
      </c>
      <c r="D11" s="69">
        <v>0</v>
      </c>
      <c r="E11" s="69">
        <v>0</v>
      </c>
      <c r="F11" s="70">
        <f>SUM(B11:E11)</f>
        <v>11</v>
      </c>
    </row>
    <row r="12" spans="1:6" x14ac:dyDescent="0.25">
      <c r="A12" s="16" t="s">
        <v>149</v>
      </c>
      <c r="B12" s="69">
        <v>4</v>
      </c>
      <c r="C12" s="457">
        <v>0</v>
      </c>
      <c r="D12" s="69">
        <v>0</v>
      </c>
      <c r="E12" s="69">
        <v>0</v>
      </c>
      <c r="F12" s="70">
        <f>SUM(B12:E12)</f>
        <v>4</v>
      </c>
    </row>
    <row r="13" spans="1:6" ht="13.9" x14ac:dyDescent="0.25">
      <c r="A13" s="16" t="s">
        <v>150</v>
      </c>
      <c r="B13" s="69">
        <v>0</v>
      </c>
      <c r="C13" s="457">
        <v>0</v>
      </c>
      <c r="D13" s="69">
        <v>1</v>
      </c>
      <c r="E13" s="69">
        <v>2</v>
      </c>
      <c r="F13" s="70">
        <f>SUM(B13:E13)</f>
        <v>3</v>
      </c>
    </row>
    <row r="14" spans="1:6" ht="13.9" x14ac:dyDescent="0.25">
      <c r="A14" s="16" t="s">
        <v>151</v>
      </c>
      <c r="B14" s="69">
        <v>0</v>
      </c>
      <c r="C14" s="457">
        <v>0</v>
      </c>
      <c r="D14" s="69">
        <v>2</v>
      </c>
      <c r="E14" s="69">
        <v>0</v>
      </c>
      <c r="F14" s="70">
        <f>SUM(B14:E14)</f>
        <v>2</v>
      </c>
    </row>
    <row r="15" spans="1:6" x14ac:dyDescent="0.25">
      <c r="A15" s="71" t="s">
        <v>144</v>
      </c>
      <c r="B15" s="72">
        <f>SUM(B10:B14)</f>
        <v>16</v>
      </c>
      <c r="C15" s="72">
        <f>SUM(C10:C14)</f>
        <v>1</v>
      </c>
      <c r="D15" s="72">
        <f>SUM(D10:D14)</f>
        <v>3</v>
      </c>
      <c r="E15" s="72">
        <f>SUM(E10:E14)</f>
        <v>2</v>
      </c>
      <c r="F15" s="72">
        <f>SUM(F10:F14)</f>
        <v>22</v>
      </c>
    </row>
  </sheetData>
  <mergeCells count="7">
    <mergeCell ref="B1:F1"/>
    <mergeCell ref="A4:F4"/>
    <mergeCell ref="D8:E8"/>
    <mergeCell ref="A8:A9"/>
    <mergeCell ref="F8:F9"/>
    <mergeCell ref="B8:C8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5"/>
  <sheetViews>
    <sheetView workbookViewId="0">
      <selection activeCell="A3" sqref="A3:E3"/>
    </sheetView>
  </sheetViews>
  <sheetFormatPr defaultColWidth="9.140625" defaultRowHeight="15" x14ac:dyDescent="0.25"/>
  <cols>
    <col min="1" max="1" width="20.5703125" style="1" customWidth="1"/>
    <col min="2" max="2" width="16.7109375" style="1" bestFit="1" customWidth="1"/>
    <col min="3" max="3" width="18.42578125" style="1" bestFit="1" customWidth="1"/>
    <col min="4" max="4" width="16.5703125" style="1" bestFit="1" customWidth="1"/>
    <col min="5" max="5" width="10" style="1" bestFit="1" customWidth="1"/>
    <col min="6" max="16384" width="9.140625" style="1"/>
  </cols>
  <sheetData>
    <row r="1" spans="1:5" x14ac:dyDescent="0.25">
      <c r="B1" s="915" t="s">
        <v>6154</v>
      </c>
      <c r="C1" s="915"/>
      <c r="D1" s="915"/>
      <c r="E1" s="915"/>
    </row>
    <row r="3" spans="1:5" ht="14.45" customHeight="1" x14ac:dyDescent="0.25">
      <c r="A3" s="917" t="s">
        <v>224</v>
      </c>
      <c r="B3" s="917"/>
      <c r="C3" s="917"/>
      <c r="D3" s="917"/>
      <c r="E3" s="917"/>
    </row>
    <row r="4" spans="1:5" ht="15.75" x14ac:dyDescent="0.25">
      <c r="A4" s="940" t="s">
        <v>431</v>
      </c>
      <c r="B4" s="940"/>
      <c r="C4" s="940"/>
      <c r="D4" s="940"/>
      <c r="E4" s="940"/>
    </row>
    <row r="5" spans="1:5" ht="13.9" x14ac:dyDescent="0.25">
      <c r="A5" s="73"/>
      <c r="B5" s="73"/>
      <c r="C5" s="73"/>
    </row>
    <row r="7" spans="1:5" x14ac:dyDescent="0.25">
      <c r="E7" s="4" t="s">
        <v>147</v>
      </c>
    </row>
    <row r="8" spans="1:5" ht="42.75" x14ac:dyDescent="0.25">
      <c r="A8" s="74" t="s">
        <v>137</v>
      </c>
      <c r="B8" s="75" t="s">
        <v>138</v>
      </c>
      <c r="C8" s="75" t="s">
        <v>139</v>
      </c>
      <c r="D8" s="75" t="s">
        <v>140</v>
      </c>
      <c r="E8" s="76" t="s">
        <v>142</v>
      </c>
    </row>
    <row r="9" spans="1:5" x14ac:dyDescent="0.25">
      <c r="A9" s="16" t="s">
        <v>228</v>
      </c>
      <c r="B9" s="69">
        <v>7</v>
      </c>
      <c r="C9" s="69">
        <v>2</v>
      </c>
      <c r="D9" s="69">
        <v>0</v>
      </c>
      <c r="E9" s="70">
        <f t="shared" ref="E9:E14" si="0">SUM(B9:D9)</f>
        <v>9</v>
      </c>
    </row>
    <row r="10" spans="1:5" x14ac:dyDescent="0.25">
      <c r="A10" s="16" t="s">
        <v>145</v>
      </c>
      <c r="B10" s="69">
        <v>6</v>
      </c>
      <c r="C10" s="69">
        <v>0</v>
      </c>
      <c r="D10" s="69">
        <v>0</v>
      </c>
      <c r="E10" s="70">
        <f t="shared" si="0"/>
        <v>6</v>
      </c>
    </row>
    <row r="11" spans="1:5" x14ac:dyDescent="0.25">
      <c r="A11" s="16" t="s">
        <v>146</v>
      </c>
      <c r="B11" s="69">
        <v>4</v>
      </c>
      <c r="C11" s="69">
        <v>0</v>
      </c>
      <c r="D11" s="69">
        <v>0</v>
      </c>
      <c r="E11" s="70">
        <f t="shared" si="0"/>
        <v>4</v>
      </c>
    </row>
    <row r="12" spans="1:5" s="204" customFormat="1" x14ac:dyDescent="0.25">
      <c r="A12" s="16" t="s">
        <v>365</v>
      </c>
      <c r="B12" s="509">
        <v>2</v>
      </c>
      <c r="C12" s="509">
        <v>0</v>
      </c>
      <c r="D12" s="509">
        <v>0</v>
      </c>
      <c r="E12" s="70">
        <f t="shared" si="0"/>
        <v>2</v>
      </c>
    </row>
    <row r="13" spans="1:5" x14ac:dyDescent="0.25">
      <c r="A13" s="16" t="s">
        <v>345</v>
      </c>
      <c r="B13" s="69">
        <v>19</v>
      </c>
      <c r="C13" s="69">
        <v>0</v>
      </c>
      <c r="D13" s="69">
        <v>0</v>
      </c>
      <c r="E13" s="70">
        <f t="shared" si="0"/>
        <v>19</v>
      </c>
    </row>
    <row r="14" spans="1:5" ht="13.9" x14ac:dyDescent="0.25">
      <c r="A14" s="16" t="s">
        <v>428</v>
      </c>
      <c r="B14" s="69">
        <v>1</v>
      </c>
      <c r="C14" s="69">
        <v>0</v>
      </c>
      <c r="D14" s="69">
        <v>0</v>
      </c>
      <c r="E14" s="70">
        <f t="shared" si="0"/>
        <v>1</v>
      </c>
    </row>
    <row r="15" spans="1:5" x14ac:dyDescent="0.25">
      <c r="A15" s="71" t="s">
        <v>144</v>
      </c>
      <c r="B15" s="72">
        <f>SUM(B9:B14)</f>
        <v>39</v>
      </c>
      <c r="C15" s="72">
        <f>SUM(C9:C14)</f>
        <v>2</v>
      </c>
      <c r="D15" s="72">
        <f>SUM(D9:D14)</f>
        <v>0</v>
      </c>
      <c r="E15" s="72">
        <f>SUM(E9:E14)</f>
        <v>41</v>
      </c>
    </row>
  </sheetData>
  <mergeCells count="3">
    <mergeCell ref="B1:E1"/>
    <mergeCell ref="A4:E4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8"/>
  <sheetViews>
    <sheetView workbookViewId="0">
      <selection activeCell="A3" sqref="A3:E3"/>
    </sheetView>
  </sheetViews>
  <sheetFormatPr defaultColWidth="9.140625" defaultRowHeight="15" x14ac:dyDescent="0.25"/>
  <cols>
    <col min="1" max="1" width="20.5703125" style="204" customWidth="1"/>
    <col min="2" max="2" width="16.7109375" style="204" bestFit="1" customWidth="1"/>
    <col min="3" max="3" width="18.42578125" style="204" bestFit="1" customWidth="1"/>
    <col min="4" max="4" width="17.28515625" style="204" customWidth="1"/>
    <col min="5" max="5" width="10" style="204" bestFit="1" customWidth="1"/>
    <col min="6" max="16384" width="9.140625" style="204"/>
  </cols>
  <sheetData>
    <row r="1" spans="1:5" x14ac:dyDescent="0.25">
      <c r="B1" s="915" t="s">
        <v>6155</v>
      </c>
      <c r="C1" s="915"/>
      <c r="D1" s="915"/>
      <c r="E1" s="915"/>
    </row>
    <row r="3" spans="1:5" ht="14.45" customHeight="1" x14ac:dyDescent="0.25">
      <c r="A3" s="917" t="s">
        <v>224</v>
      </c>
      <c r="B3" s="917"/>
      <c r="C3" s="917"/>
      <c r="D3" s="917"/>
      <c r="E3" s="917"/>
    </row>
    <row r="4" spans="1:5" ht="15.75" x14ac:dyDescent="0.25">
      <c r="A4" s="940" t="s">
        <v>432</v>
      </c>
      <c r="B4" s="940"/>
      <c r="C4" s="940"/>
      <c r="D4" s="940"/>
      <c r="E4" s="940"/>
    </row>
    <row r="5" spans="1:5" ht="13.9" x14ac:dyDescent="0.25">
      <c r="A5" s="73"/>
      <c r="B5" s="73"/>
      <c r="C5" s="73"/>
    </row>
    <row r="7" spans="1:5" x14ac:dyDescent="0.25">
      <c r="E7" s="4" t="s">
        <v>147</v>
      </c>
    </row>
    <row r="8" spans="1:5" ht="26.25" customHeight="1" x14ac:dyDescent="0.25">
      <c r="A8" s="919" t="s">
        <v>137</v>
      </c>
      <c r="B8" s="921" t="s">
        <v>650</v>
      </c>
      <c r="C8" s="942" t="s">
        <v>649</v>
      </c>
      <c r="D8" s="943"/>
      <c r="E8" s="742"/>
    </row>
    <row r="9" spans="1:5" ht="28.5" x14ac:dyDescent="0.25">
      <c r="A9" s="920"/>
      <c r="B9" s="922"/>
      <c r="C9" s="508" t="s">
        <v>426</v>
      </c>
      <c r="D9" s="508" t="s">
        <v>427</v>
      </c>
      <c r="E9" s="76" t="s">
        <v>142</v>
      </c>
    </row>
    <row r="10" spans="1:5" x14ac:dyDescent="0.25">
      <c r="A10" s="16" t="s">
        <v>228</v>
      </c>
      <c r="B10" s="443">
        <v>0</v>
      </c>
      <c r="C10" s="443">
        <v>0</v>
      </c>
      <c r="D10" s="443">
        <v>0</v>
      </c>
      <c r="E10" s="70">
        <f t="shared" ref="E10:E17" si="0">SUM(B10:D10)</f>
        <v>0</v>
      </c>
    </row>
    <row r="11" spans="1:5" x14ac:dyDescent="0.25">
      <c r="A11" s="16" t="s">
        <v>145</v>
      </c>
      <c r="B11" s="443">
        <v>28</v>
      </c>
      <c r="C11" s="443">
        <v>0</v>
      </c>
      <c r="D11" s="443">
        <v>0</v>
      </c>
      <c r="E11" s="70">
        <f t="shared" si="0"/>
        <v>28</v>
      </c>
    </row>
    <row r="12" spans="1:5" x14ac:dyDescent="0.25">
      <c r="A12" s="16" t="s">
        <v>146</v>
      </c>
      <c r="B12" s="443">
        <v>1</v>
      </c>
      <c r="C12" s="443">
        <v>0</v>
      </c>
      <c r="D12" s="443">
        <v>0</v>
      </c>
      <c r="E12" s="70">
        <f t="shared" si="0"/>
        <v>1</v>
      </c>
    </row>
    <row r="13" spans="1:5" x14ac:dyDescent="0.25">
      <c r="A13" s="16" t="s">
        <v>365</v>
      </c>
      <c r="B13" s="443">
        <v>8</v>
      </c>
      <c r="C13" s="443">
        <v>0</v>
      </c>
      <c r="D13" s="443">
        <v>0</v>
      </c>
      <c r="E13" s="70">
        <f t="shared" si="0"/>
        <v>8</v>
      </c>
    </row>
    <row r="14" spans="1:5" x14ac:dyDescent="0.25">
      <c r="A14" s="16" t="s">
        <v>366</v>
      </c>
      <c r="B14" s="445">
        <v>1</v>
      </c>
      <c r="C14" s="445">
        <v>0</v>
      </c>
      <c r="D14" s="445">
        <v>0</v>
      </c>
      <c r="E14" s="70">
        <f t="shared" si="0"/>
        <v>1</v>
      </c>
    </row>
    <row r="15" spans="1:5" x14ac:dyDescent="0.25">
      <c r="A15" s="16" t="s">
        <v>367</v>
      </c>
      <c r="B15" s="445">
        <v>1</v>
      </c>
      <c r="C15" s="445">
        <v>0</v>
      </c>
      <c r="D15" s="445">
        <v>0</v>
      </c>
      <c r="E15" s="70">
        <f t="shared" si="0"/>
        <v>1</v>
      </c>
    </row>
    <row r="16" spans="1:5" ht="13.9" x14ac:dyDescent="0.25">
      <c r="A16" s="16" t="s">
        <v>651</v>
      </c>
      <c r="B16" s="445">
        <v>0</v>
      </c>
      <c r="C16" s="445">
        <v>0</v>
      </c>
      <c r="D16" s="445">
        <v>2</v>
      </c>
      <c r="E16" s="70">
        <f t="shared" si="0"/>
        <v>2</v>
      </c>
    </row>
    <row r="17" spans="1:5" ht="13.9" x14ac:dyDescent="0.25">
      <c r="A17" s="16" t="s">
        <v>652</v>
      </c>
      <c r="B17" s="509">
        <v>0</v>
      </c>
      <c r="C17" s="509">
        <v>2</v>
      </c>
      <c r="D17" s="509">
        <v>0</v>
      </c>
      <c r="E17" s="70">
        <f t="shared" si="0"/>
        <v>2</v>
      </c>
    </row>
    <row r="18" spans="1:5" x14ac:dyDescent="0.25">
      <c r="A18" s="71" t="s">
        <v>144</v>
      </c>
      <c r="B18" s="72">
        <f>SUM(B10:B17)</f>
        <v>39</v>
      </c>
      <c r="C18" s="72">
        <f>SUM(C10:C17)</f>
        <v>2</v>
      </c>
      <c r="D18" s="72">
        <f>SUM(D10:D17)</f>
        <v>2</v>
      </c>
      <c r="E18" s="72">
        <f>SUM(E10:E17)</f>
        <v>43</v>
      </c>
    </row>
  </sheetData>
  <mergeCells count="6">
    <mergeCell ref="B1:E1"/>
    <mergeCell ref="A4:E4"/>
    <mergeCell ref="A8:A9"/>
    <mergeCell ref="B8:B9"/>
    <mergeCell ref="C8:D8"/>
    <mergeCell ref="A3:E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H14"/>
  <sheetViews>
    <sheetView workbookViewId="0">
      <selection activeCell="A5" sqref="A5:E5"/>
    </sheetView>
  </sheetViews>
  <sheetFormatPr defaultColWidth="9.140625" defaultRowHeight="15" x14ac:dyDescent="0.25"/>
  <cols>
    <col min="1" max="1" width="5.7109375" style="229" customWidth="1"/>
    <col min="2" max="2" width="43.7109375" style="229" bestFit="1" customWidth="1"/>
    <col min="3" max="3" width="22.28515625" style="229" customWidth="1"/>
    <col min="4" max="4" width="11.42578125" style="229" customWidth="1"/>
    <col min="5" max="5" width="20.42578125" style="229" customWidth="1"/>
    <col min="6" max="16384" width="9.140625" style="229"/>
  </cols>
  <sheetData>
    <row r="2" spans="1:8" ht="20.25" customHeight="1" x14ac:dyDescent="0.25">
      <c r="B2" s="949" t="s">
        <v>6156</v>
      </c>
      <c r="C2" s="949"/>
      <c r="D2" s="949"/>
      <c r="E2" s="949"/>
      <c r="F2" s="235"/>
      <c r="G2" s="53"/>
    </row>
    <row r="5" spans="1:8" ht="15.75" x14ac:dyDescent="0.25">
      <c r="A5" s="948" t="s">
        <v>424</v>
      </c>
      <c r="B5" s="948"/>
      <c r="C5" s="948"/>
      <c r="D5" s="948"/>
      <c r="E5" s="948"/>
    </row>
    <row r="6" spans="1:8" ht="15.75" x14ac:dyDescent="0.25">
      <c r="A6" s="231"/>
      <c r="B6" s="231"/>
      <c r="C6" s="231"/>
      <c r="D6" s="231"/>
      <c r="E6" s="231"/>
    </row>
    <row r="7" spans="1:8" ht="15.75" x14ac:dyDescent="0.25">
      <c r="A7" s="231"/>
      <c r="B7" s="231"/>
      <c r="C7" s="231"/>
      <c r="D7" s="231"/>
      <c r="E7" s="231"/>
    </row>
    <row r="8" spans="1:8" ht="15.75" x14ac:dyDescent="0.25">
      <c r="A8" s="231"/>
      <c r="B8" s="231"/>
      <c r="C8" s="231"/>
      <c r="D8" s="231"/>
      <c r="E8" s="231"/>
      <c r="G8" s="233"/>
    </row>
    <row r="9" spans="1:8" ht="15.75" x14ac:dyDescent="0.25">
      <c r="A9" s="231"/>
      <c r="B9" s="231"/>
      <c r="C9" s="231"/>
      <c r="D9" s="231"/>
      <c r="E9" s="231"/>
    </row>
    <row r="10" spans="1:8" ht="15.75" thickBot="1" x14ac:dyDescent="0.3">
      <c r="C10" s="230"/>
      <c r="D10" s="230"/>
      <c r="E10" s="4" t="s">
        <v>344</v>
      </c>
      <c r="H10" s="234"/>
    </row>
    <row r="11" spans="1:8" ht="31.5" x14ac:dyDescent="0.25">
      <c r="A11" s="474" t="s">
        <v>231</v>
      </c>
      <c r="B11" s="475" t="s">
        <v>232</v>
      </c>
      <c r="C11" s="950" t="s">
        <v>233</v>
      </c>
      <c r="D11" s="951"/>
      <c r="E11" s="476" t="s">
        <v>234</v>
      </c>
    </row>
    <row r="12" spans="1:8" ht="15.75" x14ac:dyDescent="0.25">
      <c r="A12" s="477" t="s">
        <v>8</v>
      </c>
      <c r="B12" s="478" t="s">
        <v>235</v>
      </c>
      <c r="C12" s="947" t="s">
        <v>238</v>
      </c>
      <c r="D12" s="947"/>
      <c r="E12" s="479">
        <v>550000</v>
      </c>
    </row>
    <row r="13" spans="1:8" ht="16.5" thickBot="1" x14ac:dyDescent="0.3">
      <c r="A13" s="481" t="s">
        <v>12</v>
      </c>
      <c r="B13" s="478" t="s">
        <v>425</v>
      </c>
      <c r="C13" s="947" t="s">
        <v>237</v>
      </c>
      <c r="D13" s="947"/>
      <c r="E13" s="479">
        <v>20000</v>
      </c>
    </row>
    <row r="14" spans="1:8" ht="16.5" thickBot="1" x14ac:dyDescent="0.3">
      <c r="A14" s="482"/>
      <c r="B14" s="944" t="s">
        <v>239</v>
      </c>
      <c r="C14" s="945"/>
      <c r="D14" s="946"/>
      <c r="E14" s="480">
        <f>SUM(E12:E13)</f>
        <v>570000</v>
      </c>
    </row>
  </sheetData>
  <mergeCells count="6">
    <mergeCell ref="B14:D14"/>
    <mergeCell ref="C12:D12"/>
    <mergeCell ref="C13:D13"/>
    <mergeCell ref="A5:E5"/>
    <mergeCell ref="B2:E2"/>
    <mergeCell ref="C11:D1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3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6.140625" style="204" customWidth="1"/>
    <col min="2" max="2" width="59" style="204" customWidth="1"/>
    <col min="3" max="3" width="23.5703125" style="204" customWidth="1"/>
    <col min="4" max="16384" width="9.140625" style="204"/>
  </cols>
  <sheetData>
    <row r="1" spans="1:5" x14ac:dyDescent="0.25">
      <c r="B1" s="915" t="s">
        <v>6157</v>
      </c>
      <c r="C1" s="915"/>
      <c r="D1" s="53"/>
      <c r="E1" s="53"/>
    </row>
    <row r="2" spans="1:5" x14ac:dyDescent="0.25">
      <c r="C2" s="236"/>
    </row>
    <row r="3" spans="1:5" ht="29.45" customHeight="1" x14ac:dyDescent="0.25">
      <c r="A3" s="952" t="s">
        <v>159</v>
      </c>
      <c r="B3" s="952"/>
      <c r="C3" s="952"/>
    </row>
    <row r="4" spans="1:5" x14ac:dyDescent="0.25">
      <c r="A4" s="77"/>
      <c r="B4" s="77"/>
      <c r="C4" s="77"/>
    </row>
    <row r="5" spans="1:5" x14ac:dyDescent="0.25">
      <c r="A5" s="77"/>
      <c r="B5" s="77"/>
      <c r="C5" s="77"/>
    </row>
    <row r="6" spans="1:5" x14ac:dyDescent="0.25">
      <c r="B6" s="73"/>
      <c r="C6" s="73"/>
    </row>
    <row r="7" spans="1:5" x14ac:dyDescent="0.25">
      <c r="C7" s="236"/>
    </row>
    <row r="8" spans="1:5" ht="30" x14ac:dyDescent="0.25">
      <c r="A8" s="78" t="s">
        <v>160</v>
      </c>
      <c r="B8" s="79" t="s">
        <v>161</v>
      </c>
      <c r="C8" s="80" t="s">
        <v>162</v>
      </c>
    </row>
    <row r="9" spans="1:5" ht="30" x14ac:dyDescent="0.25">
      <c r="A9" s="78" t="s">
        <v>163</v>
      </c>
      <c r="B9" s="79" t="s">
        <v>164</v>
      </c>
      <c r="C9" s="80" t="s">
        <v>162</v>
      </c>
    </row>
    <row r="10" spans="1:5" ht="30" x14ac:dyDescent="0.25">
      <c r="A10" s="78" t="s">
        <v>165</v>
      </c>
      <c r="B10" s="79" t="s">
        <v>6135</v>
      </c>
      <c r="C10" s="80"/>
    </row>
    <row r="11" spans="1:5" x14ac:dyDescent="0.25">
      <c r="A11" s="78"/>
      <c r="B11" s="79" t="s">
        <v>166</v>
      </c>
      <c r="C11" s="507">
        <v>3117000</v>
      </c>
    </row>
    <row r="12" spans="1:5" ht="30" x14ac:dyDescent="0.25">
      <c r="A12" s="78" t="s">
        <v>167</v>
      </c>
      <c r="B12" s="79" t="s">
        <v>168</v>
      </c>
      <c r="C12" s="80" t="s">
        <v>162</v>
      </c>
    </row>
    <row r="13" spans="1:5" ht="30" x14ac:dyDescent="0.25">
      <c r="A13" s="78" t="s">
        <v>169</v>
      </c>
      <c r="B13" s="79" t="s">
        <v>170</v>
      </c>
      <c r="C13" s="80" t="s">
        <v>162</v>
      </c>
    </row>
  </sheetData>
  <mergeCells count="2">
    <mergeCell ref="B1:C1"/>
    <mergeCell ref="A3:C3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zoomScaleNormal="100" workbookViewId="0">
      <selection activeCell="E13" sqref="E13"/>
    </sheetView>
  </sheetViews>
  <sheetFormatPr defaultColWidth="9.140625" defaultRowHeight="15" x14ac:dyDescent="0.25"/>
  <cols>
    <col min="1" max="1" width="5" style="1" customWidth="1"/>
    <col min="2" max="2" width="64.140625" style="1" customWidth="1"/>
    <col min="3" max="3" width="12.28515625" style="1" customWidth="1"/>
    <col min="4" max="4" width="19" style="203" customWidth="1"/>
    <col min="5" max="5" width="18.7109375" style="412" customWidth="1"/>
    <col min="6" max="6" width="19.140625" style="412" bestFit="1" customWidth="1"/>
    <col min="7" max="7" width="17.28515625" style="1" customWidth="1"/>
    <col min="8" max="16384" width="9.140625" style="1"/>
  </cols>
  <sheetData>
    <row r="1" spans="1:7" x14ac:dyDescent="0.25">
      <c r="B1" s="916" t="s">
        <v>6140</v>
      </c>
      <c r="C1" s="916"/>
      <c r="D1" s="916"/>
      <c r="E1" s="916"/>
      <c r="F1" s="916"/>
      <c r="G1" s="916"/>
    </row>
    <row r="2" spans="1:7" ht="13.9" x14ac:dyDescent="0.25">
      <c r="B2" s="917"/>
      <c r="C2" s="917"/>
      <c r="D2" s="917"/>
      <c r="E2" s="917"/>
      <c r="F2" s="917"/>
      <c r="G2" s="917"/>
    </row>
    <row r="4" spans="1:7" x14ac:dyDescent="0.25">
      <c r="A4" s="918" t="s">
        <v>399</v>
      </c>
      <c r="B4" s="918"/>
      <c r="C4" s="918"/>
      <c r="D4" s="918"/>
      <c r="E4" s="918"/>
      <c r="F4" s="918"/>
      <c r="G4" s="918"/>
    </row>
    <row r="5" spans="1:7" s="204" customFormat="1" ht="13.9" x14ac:dyDescent="0.25">
      <c r="A5" s="888"/>
      <c r="B5" s="888"/>
      <c r="C5" s="888"/>
      <c r="D5" s="888"/>
      <c r="E5" s="888"/>
      <c r="F5" s="888"/>
      <c r="G5" s="888"/>
    </row>
    <row r="6" spans="1:7" x14ac:dyDescent="0.25">
      <c r="A6" s="918" t="s">
        <v>41</v>
      </c>
      <c r="B6" s="918"/>
      <c r="C6" s="918"/>
      <c r="D6" s="918"/>
      <c r="E6" s="918"/>
      <c r="F6" s="918"/>
      <c r="G6" s="918"/>
    </row>
    <row r="8" spans="1:7" ht="13.9" x14ac:dyDescent="0.25">
      <c r="C8" s="4"/>
      <c r="D8" s="4"/>
      <c r="E8" s="411"/>
      <c r="F8" s="411"/>
      <c r="G8" s="4" t="s">
        <v>344</v>
      </c>
    </row>
    <row r="9" spans="1:7" ht="15" customHeight="1" x14ac:dyDescent="0.25">
      <c r="A9" s="919" t="s">
        <v>0</v>
      </c>
      <c r="B9" s="919" t="s">
        <v>42</v>
      </c>
      <c r="C9" s="921" t="s">
        <v>43</v>
      </c>
      <c r="D9" s="921" t="s">
        <v>44</v>
      </c>
      <c r="E9" s="923" t="s">
        <v>221</v>
      </c>
      <c r="F9" s="923" t="s">
        <v>222</v>
      </c>
      <c r="G9" s="921" t="s">
        <v>223</v>
      </c>
    </row>
    <row r="10" spans="1:7" x14ac:dyDescent="0.25">
      <c r="A10" s="920"/>
      <c r="B10" s="920"/>
      <c r="C10" s="922"/>
      <c r="D10" s="922"/>
      <c r="E10" s="924"/>
      <c r="F10" s="924"/>
      <c r="G10" s="922"/>
    </row>
    <row r="11" spans="1:7" x14ac:dyDescent="0.25">
      <c r="A11" s="217"/>
      <c r="B11" s="71" t="s">
        <v>45</v>
      </c>
      <c r="C11" s="210"/>
      <c r="D11" s="212">
        <f>SUM(D12+D15+D16+D18)</f>
        <v>788489550</v>
      </c>
      <c r="E11" s="212">
        <f>E12+E15+E16+E18</f>
        <v>1167570490</v>
      </c>
      <c r="F11" s="212">
        <f>SUM(F12+F15+F16+F18)</f>
        <v>1021038998</v>
      </c>
      <c r="G11" s="745">
        <f>F11/E11</f>
        <v>0.87449880477880182</v>
      </c>
    </row>
    <row r="12" spans="1:7" x14ac:dyDescent="0.25">
      <c r="A12" s="71" t="s">
        <v>5</v>
      </c>
      <c r="B12" s="71" t="s">
        <v>46</v>
      </c>
      <c r="C12" s="213" t="s">
        <v>47</v>
      </c>
      <c r="D12" s="212">
        <v>533939550</v>
      </c>
      <c r="E12" s="212">
        <v>852017888</v>
      </c>
      <c r="F12" s="212">
        <v>827490566</v>
      </c>
      <c r="G12" s="745">
        <f>F12/E12</f>
        <v>0.97121266777910653</v>
      </c>
    </row>
    <row r="13" spans="1:7" x14ac:dyDescent="0.25">
      <c r="A13" s="78" t="s">
        <v>8</v>
      </c>
      <c r="B13" s="78" t="s">
        <v>9</v>
      </c>
      <c r="C13" s="214" t="s">
        <v>227</v>
      </c>
      <c r="D13" s="216">
        <v>533939550</v>
      </c>
      <c r="E13" s="216">
        <f>E12-E14</f>
        <v>597412347</v>
      </c>
      <c r="F13" s="216">
        <f>F12-F14</f>
        <v>597412347</v>
      </c>
      <c r="G13" s="745">
        <f t="shared" ref="G13:G30" si="0">F13/E13</f>
        <v>1</v>
      </c>
    </row>
    <row r="14" spans="1:7" x14ac:dyDescent="0.25">
      <c r="A14" s="78" t="s">
        <v>12</v>
      </c>
      <c r="B14" s="78" t="s">
        <v>13</v>
      </c>
      <c r="C14" s="214" t="s">
        <v>48</v>
      </c>
      <c r="D14" s="216">
        <v>0</v>
      </c>
      <c r="E14" s="216">
        <v>254605541</v>
      </c>
      <c r="F14" s="216">
        <v>230078219</v>
      </c>
      <c r="G14" s="745">
        <f t="shared" si="0"/>
        <v>0.90366540373133508</v>
      </c>
    </row>
    <row r="15" spans="1:7" x14ac:dyDescent="0.25">
      <c r="A15" s="71" t="s">
        <v>10</v>
      </c>
      <c r="B15" s="71" t="s">
        <v>18</v>
      </c>
      <c r="C15" s="213" t="s">
        <v>49</v>
      </c>
      <c r="D15" s="212">
        <v>239450000</v>
      </c>
      <c r="E15" s="212">
        <v>227583218</v>
      </c>
      <c r="F15" s="212">
        <v>138686434</v>
      </c>
      <c r="G15" s="745">
        <f t="shared" si="0"/>
        <v>0.60938778886587319</v>
      </c>
    </row>
    <row r="16" spans="1:7" x14ac:dyDescent="0.25">
      <c r="A16" s="71" t="s">
        <v>14</v>
      </c>
      <c r="B16" s="71" t="s">
        <v>21</v>
      </c>
      <c r="C16" s="213" t="s">
        <v>50</v>
      </c>
      <c r="D16" s="212">
        <v>15100000</v>
      </c>
      <c r="E16" s="212">
        <v>87969384</v>
      </c>
      <c r="F16" s="212">
        <v>54861998</v>
      </c>
      <c r="G16" s="745">
        <f t="shared" si="0"/>
        <v>0.62364876853065154</v>
      </c>
    </row>
    <row r="17" spans="1:10" x14ac:dyDescent="0.25">
      <c r="A17" s="78" t="s">
        <v>8</v>
      </c>
      <c r="B17" s="78" t="s">
        <v>22</v>
      </c>
      <c r="C17" s="214" t="s">
        <v>226</v>
      </c>
      <c r="D17" s="216">
        <v>600000</v>
      </c>
      <c r="E17" s="216">
        <v>1781102</v>
      </c>
      <c r="F17" s="216">
        <v>1498359</v>
      </c>
      <c r="G17" s="745">
        <f t="shared" si="0"/>
        <v>0.84125389786772464</v>
      </c>
    </row>
    <row r="18" spans="1:10" x14ac:dyDescent="0.25">
      <c r="A18" s="71" t="s">
        <v>16</v>
      </c>
      <c r="B18" s="71" t="s">
        <v>26</v>
      </c>
      <c r="C18" s="213" t="s">
        <v>51</v>
      </c>
      <c r="D18" s="212">
        <v>0</v>
      </c>
      <c r="E18" s="212">
        <v>0</v>
      </c>
      <c r="F18" s="212">
        <v>0</v>
      </c>
      <c r="G18" s="745"/>
    </row>
    <row r="19" spans="1:10" x14ac:dyDescent="0.25">
      <c r="A19" s="217"/>
      <c r="B19" s="71" t="s">
        <v>52</v>
      </c>
      <c r="C19" s="213"/>
      <c r="D19" s="212">
        <v>0</v>
      </c>
      <c r="E19" s="212">
        <f>SUM(E20+E22+E23)</f>
        <v>35571796</v>
      </c>
      <c r="F19" s="212">
        <f>SUM(F20+F22+F23)</f>
        <v>34548174</v>
      </c>
      <c r="G19" s="745">
        <f t="shared" si="0"/>
        <v>0.97122377515040281</v>
      </c>
    </row>
    <row r="20" spans="1:10" x14ac:dyDescent="0.25">
      <c r="A20" s="71" t="s">
        <v>19</v>
      </c>
      <c r="B20" s="71" t="s">
        <v>6103</v>
      </c>
      <c r="C20" s="213" t="s">
        <v>53</v>
      </c>
      <c r="D20" s="212">
        <v>0</v>
      </c>
      <c r="E20" s="212">
        <v>22363136</v>
      </c>
      <c r="F20" s="212">
        <v>22363136</v>
      </c>
      <c r="G20" s="745">
        <f t="shared" si="0"/>
        <v>1</v>
      </c>
    </row>
    <row r="21" spans="1:10" x14ac:dyDescent="0.25">
      <c r="A21" s="78" t="s">
        <v>8</v>
      </c>
      <c r="B21" s="79" t="s">
        <v>31</v>
      </c>
      <c r="C21" s="214" t="s">
        <v>54</v>
      </c>
      <c r="D21" s="216">
        <v>0</v>
      </c>
      <c r="E21" s="216">
        <v>2364588</v>
      </c>
      <c r="F21" s="216">
        <v>2364588</v>
      </c>
      <c r="G21" s="745">
        <f t="shared" si="0"/>
        <v>1</v>
      </c>
    </row>
    <row r="22" spans="1:10" x14ac:dyDescent="0.25">
      <c r="A22" s="71" t="s">
        <v>29</v>
      </c>
      <c r="B22" s="71" t="s">
        <v>34</v>
      </c>
      <c r="C22" s="213" t="s">
        <v>55</v>
      </c>
      <c r="D22" s="212">
        <v>0</v>
      </c>
      <c r="E22" s="212">
        <v>13208660</v>
      </c>
      <c r="F22" s="212">
        <v>12185038</v>
      </c>
      <c r="G22" s="745">
        <f t="shared" si="0"/>
        <v>0.92250372104361833</v>
      </c>
    </row>
    <row r="23" spans="1:10" x14ac:dyDescent="0.25">
      <c r="A23" s="71" t="s">
        <v>32</v>
      </c>
      <c r="B23" s="71" t="s">
        <v>37</v>
      </c>
      <c r="C23" s="213" t="s">
        <v>56</v>
      </c>
      <c r="D23" s="212">
        <v>0</v>
      </c>
      <c r="E23" s="212">
        <v>0</v>
      </c>
      <c r="F23" s="212">
        <v>0</v>
      </c>
      <c r="G23" s="745"/>
      <c r="J23" s="209"/>
    </row>
    <row r="24" spans="1:10" x14ac:dyDescent="0.25">
      <c r="A24" s="31"/>
      <c r="B24" s="39" t="s">
        <v>57</v>
      </c>
      <c r="C24" s="41" t="s">
        <v>58</v>
      </c>
      <c r="D24" s="212">
        <f>D25</f>
        <v>34715772</v>
      </c>
      <c r="E24" s="212">
        <f>E25+E26</f>
        <v>45218053</v>
      </c>
      <c r="F24" s="212">
        <f>F25+F26</f>
        <v>45218053</v>
      </c>
      <c r="G24" s="745">
        <f t="shared" si="0"/>
        <v>1</v>
      </c>
    </row>
    <row r="25" spans="1:10" x14ac:dyDescent="0.25">
      <c r="A25" s="16" t="s">
        <v>8</v>
      </c>
      <c r="B25" s="16" t="s">
        <v>59</v>
      </c>
      <c r="C25" s="42" t="s">
        <v>60</v>
      </c>
      <c r="D25" s="458">
        <v>34715772</v>
      </c>
      <c r="E25" s="458">
        <v>17393918</v>
      </c>
      <c r="F25" s="458">
        <v>17393918</v>
      </c>
      <c r="G25" s="745">
        <f t="shared" si="0"/>
        <v>1</v>
      </c>
    </row>
    <row r="26" spans="1:10" x14ac:dyDescent="0.25">
      <c r="A26" s="16" t="s">
        <v>12</v>
      </c>
      <c r="B26" s="43" t="s">
        <v>230</v>
      </c>
      <c r="C26" s="42" t="s">
        <v>354</v>
      </c>
      <c r="D26" s="216">
        <v>0</v>
      </c>
      <c r="E26" s="216">
        <v>27824135</v>
      </c>
      <c r="F26" s="216">
        <v>27824135</v>
      </c>
      <c r="G26" s="745">
        <f t="shared" si="0"/>
        <v>1</v>
      </c>
    </row>
    <row r="27" spans="1:10" x14ac:dyDescent="0.25">
      <c r="A27" s="31"/>
      <c r="B27" s="39" t="s">
        <v>62</v>
      </c>
      <c r="C27" s="218"/>
      <c r="D27" s="212">
        <f>D28</f>
        <v>424473765</v>
      </c>
      <c r="E27" s="212">
        <f>E28</f>
        <v>478098299</v>
      </c>
      <c r="F27" s="212">
        <f>F28</f>
        <v>478098299</v>
      </c>
      <c r="G27" s="745">
        <f t="shared" si="0"/>
        <v>1</v>
      </c>
    </row>
    <row r="28" spans="1:10" x14ac:dyDescent="0.25">
      <c r="A28" s="16" t="s">
        <v>8</v>
      </c>
      <c r="B28" s="16" t="s">
        <v>59</v>
      </c>
      <c r="C28" s="42" t="s">
        <v>60</v>
      </c>
      <c r="D28" s="216">
        <v>424473765</v>
      </c>
      <c r="E28" s="216">
        <v>478098299</v>
      </c>
      <c r="F28" s="216">
        <v>478098299</v>
      </c>
      <c r="G28" s="745">
        <f t="shared" si="0"/>
        <v>1</v>
      </c>
    </row>
    <row r="29" spans="1:10" x14ac:dyDescent="0.25">
      <c r="A29" s="16" t="s">
        <v>12</v>
      </c>
      <c r="B29" s="43" t="s">
        <v>25</v>
      </c>
      <c r="C29" s="42" t="s">
        <v>61</v>
      </c>
      <c r="D29" s="216">
        <v>0</v>
      </c>
      <c r="E29" s="216">
        <v>0</v>
      </c>
      <c r="F29" s="216">
        <v>0</v>
      </c>
      <c r="G29" s="745"/>
    </row>
    <row r="30" spans="1:10" x14ac:dyDescent="0.25">
      <c r="A30" s="39"/>
      <c r="B30" s="39" t="s">
        <v>39</v>
      </c>
      <c r="C30" s="41"/>
      <c r="D30" s="212">
        <f>D11+D19+D24+D27</f>
        <v>1247679087</v>
      </c>
      <c r="E30" s="212">
        <f>E11+E19+E24+E27</f>
        <v>1726458638</v>
      </c>
      <c r="F30" s="212">
        <f>F11+F19+F24+F27</f>
        <v>1578903524</v>
      </c>
      <c r="G30" s="745">
        <f t="shared" si="0"/>
        <v>0.91453307322153177</v>
      </c>
    </row>
    <row r="32" spans="1:10" ht="15.6" x14ac:dyDescent="0.25">
      <c r="A32" s="37"/>
      <c r="B32" s="38"/>
    </row>
    <row r="33" spans="1:2" ht="15.6" x14ac:dyDescent="0.25">
      <c r="A33" s="37"/>
      <c r="B33" s="38"/>
    </row>
    <row r="34" spans="1:2" ht="15.6" x14ac:dyDescent="0.25">
      <c r="A34" s="37"/>
      <c r="B34" s="38"/>
    </row>
  </sheetData>
  <mergeCells count="11">
    <mergeCell ref="B1:G1"/>
    <mergeCell ref="B2:G2"/>
    <mergeCell ref="A4:G4"/>
    <mergeCell ref="A6:G6"/>
    <mergeCell ref="A9:A10"/>
    <mergeCell ref="B9:B10"/>
    <mergeCell ref="C9:C10"/>
    <mergeCell ref="G9:G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15"/>
  <sheetViews>
    <sheetView zoomScaleNormal="100" workbookViewId="0">
      <selection activeCell="A4" sqref="A4:D4"/>
    </sheetView>
  </sheetViews>
  <sheetFormatPr defaultRowHeight="15" x14ac:dyDescent="0.25"/>
  <cols>
    <col min="1" max="1" width="6.28515625" style="81" customWidth="1"/>
    <col min="2" max="2" width="58.85546875" style="81" customWidth="1"/>
    <col min="3" max="3" width="18.5703125" style="81" customWidth="1"/>
    <col min="4" max="4" width="16.7109375" style="81" customWidth="1"/>
    <col min="5" max="257" width="9.140625" style="81"/>
    <col min="258" max="258" width="4.85546875" style="81" customWidth="1"/>
    <col min="259" max="259" width="58.85546875" style="81" customWidth="1"/>
    <col min="260" max="260" width="16.7109375" style="81" customWidth="1"/>
    <col min="261" max="513" width="9.140625" style="81"/>
    <col min="514" max="514" width="4.85546875" style="81" customWidth="1"/>
    <col min="515" max="515" width="58.85546875" style="81" customWidth="1"/>
    <col min="516" max="516" width="16.7109375" style="81" customWidth="1"/>
    <col min="517" max="769" width="9.140625" style="81"/>
    <col min="770" max="770" width="4.85546875" style="81" customWidth="1"/>
    <col min="771" max="771" width="58.85546875" style="81" customWidth="1"/>
    <col min="772" max="772" width="16.7109375" style="81" customWidth="1"/>
    <col min="773" max="1025" width="9.140625" style="81"/>
    <col min="1026" max="1026" width="4.85546875" style="81" customWidth="1"/>
    <col min="1027" max="1027" width="58.85546875" style="81" customWidth="1"/>
    <col min="1028" max="1028" width="16.7109375" style="81" customWidth="1"/>
    <col min="1029" max="1281" width="9.140625" style="81"/>
    <col min="1282" max="1282" width="4.85546875" style="81" customWidth="1"/>
    <col min="1283" max="1283" width="58.85546875" style="81" customWidth="1"/>
    <col min="1284" max="1284" width="16.7109375" style="81" customWidth="1"/>
    <col min="1285" max="1537" width="9.140625" style="81"/>
    <col min="1538" max="1538" width="4.85546875" style="81" customWidth="1"/>
    <col min="1539" max="1539" width="58.85546875" style="81" customWidth="1"/>
    <col min="1540" max="1540" width="16.7109375" style="81" customWidth="1"/>
    <col min="1541" max="1793" width="9.140625" style="81"/>
    <col min="1794" max="1794" width="4.85546875" style="81" customWidth="1"/>
    <col min="1795" max="1795" width="58.85546875" style="81" customWidth="1"/>
    <col min="1796" max="1796" width="16.7109375" style="81" customWidth="1"/>
    <col min="1797" max="2049" width="9.140625" style="81"/>
    <col min="2050" max="2050" width="4.85546875" style="81" customWidth="1"/>
    <col min="2051" max="2051" width="58.85546875" style="81" customWidth="1"/>
    <col min="2052" max="2052" width="16.7109375" style="81" customWidth="1"/>
    <col min="2053" max="2305" width="9.140625" style="81"/>
    <col min="2306" max="2306" width="4.85546875" style="81" customWidth="1"/>
    <col min="2307" max="2307" width="58.85546875" style="81" customWidth="1"/>
    <col min="2308" max="2308" width="16.7109375" style="81" customWidth="1"/>
    <col min="2309" max="2561" width="9.140625" style="81"/>
    <col min="2562" max="2562" width="4.85546875" style="81" customWidth="1"/>
    <col min="2563" max="2563" width="58.85546875" style="81" customWidth="1"/>
    <col min="2564" max="2564" width="16.7109375" style="81" customWidth="1"/>
    <col min="2565" max="2817" width="9.140625" style="81"/>
    <col min="2818" max="2818" width="4.85546875" style="81" customWidth="1"/>
    <col min="2819" max="2819" width="58.85546875" style="81" customWidth="1"/>
    <col min="2820" max="2820" width="16.7109375" style="81" customWidth="1"/>
    <col min="2821" max="3073" width="9.140625" style="81"/>
    <col min="3074" max="3074" width="4.85546875" style="81" customWidth="1"/>
    <col min="3075" max="3075" width="58.85546875" style="81" customWidth="1"/>
    <col min="3076" max="3076" width="16.7109375" style="81" customWidth="1"/>
    <col min="3077" max="3329" width="9.140625" style="81"/>
    <col min="3330" max="3330" width="4.85546875" style="81" customWidth="1"/>
    <col min="3331" max="3331" width="58.85546875" style="81" customWidth="1"/>
    <col min="3332" max="3332" width="16.7109375" style="81" customWidth="1"/>
    <col min="3333" max="3585" width="9.140625" style="81"/>
    <col min="3586" max="3586" width="4.85546875" style="81" customWidth="1"/>
    <col min="3587" max="3587" width="58.85546875" style="81" customWidth="1"/>
    <col min="3588" max="3588" width="16.7109375" style="81" customWidth="1"/>
    <col min="3589" max="3841" width="9.140625" style="81"/>
    <col min="3842" max="3842" width="4.85546875" style="81" customWidth="1"/>
    <col min="3843" max="3843" width="58.85546875" style="81" customWidth="1"/>
    <col min="3844" max="3844" width="16.7109375" style="81" customWidth="1"/>
    <col min="3845" max="4097" width="9.140625" style="81"/>
    <col min="4098" max="4098" width="4.85546875" style="81" customWidth="1"/>
    <col min="4099" max="4099" width="58.85546875" style="81" customWidth="1"/>
    <col min="4100" max="4100" width="16.7109375" style="81" customWidth="1"/>
    <col min="4101" max="4353" width="9.140625" style="81"/>
    <col min="4354" max="4354" width="4.85546875" style="81" customWidth="1"/>
    <col min="4355" max="4355" width="58.85546875" style="81" customWidth="1"/>
    <col min="4356" max="4356" width="16.7109375" style="81" customWidth="1"/>
    <col min="4357" max="4609" width="9.140625" style="81"/>
    <col min="4610" max="4610" width="4.85546875" style="81" customWidth="1"/>
    <col min="4611" max="4611" width="58.85546875" style="81" customWidth="1"/>
    <col min="4612" max="4612" width="16.7109375" style="81" customWidth="1"/>
    <col min="4613" max="4865" width="9.140625" style="81"/>
    <col min="4866" max="4866" width="4.85546875" style="81" customWidth="1"/>
    <col min="4867" max="4867" width="58.85546875" style="81" customWidth="1"/>
    <col min="4868" max="4868" width="16.7109375" style="81" customWidth="1"/>
    <col min="4869" max="5121" width="9.140625" style="81"/>
    <col min="5122" max="5122" width="4.85546875" style="81" customWidth="1"/>
    <col min="5123" max="5123" width="58.85546875" style="81" customWidth="1"/>
    <col min="5124" max="5124" width="16.7109375" style="81" customWidth="1"/>
    <col min="5125" max="5377" width="9.140625" style="81"/>
    <col min="5378" max="5378" width="4.85546875" style="81" customWidth="1"/>
    <col min="5379" max="5379" width="58.85546875" style="81" customWidth="1"/>
    <col min="5380" max="5380" width="16.7109375" style="81" customWidth="1"/>
    <col min="5381" max="5633" width="9.140625" style="81"/>
    <col min="5634" max="5634" width="4.85546875" style="81" customWidth="1"/>
    <col min="5635" max="5635" width="58.85546875" style="81" customWidth="1"/>
    <col min="5636" max="5636" width="16.7109375" style="81" customWidth="1"/>
    <col min="5637" max="5889" width="9.140625" style="81"/>
    <col min="5890" max="5890" width="4.85546875" style="81" customWidth="1"/>
    <col min="5891" max="5891" width="58.85546875" style="81" customWidth="1"/>
    <col min="5892" max="5892" width="16.7109375" style="81" customWidth="1"/>
    <col min="5893" max="6145" width="9.140625" style="81"/>
    <col min="6146" max="6146" width="4.85546875" style="81" customWidth="1"/>
    <col min="6147" max="6147" width="58.85546875" style="81" customWidth="1"/>
    <col min="6148" max="6148" width="16.7109375" style="81" customWidth="1"/>
    <col min="6149" max="6401" width="9.140625" style="81"/>
    <col min="6402" max="6402" width="4.85546875" style="81" customWidth="1"/>
    <col min="6403" max="6403" width="58.85546875" style="81" customWidth="1"/>
    <col min="6404" max="6404" width="16.7109375" style="81" customWidth="1"/>
    <col min="6405" max="6657" width="9.140625" style="81"/>
    <col min="6658" max="6658" width="4.85546875" style="81" customWidth="1"/>
    <col min="6659" max="6659" width="58.85546875" style="81" customWidth="1"/>
    <col min="6660" max="6660" width="16.7109375" style="81" customWidth="1"/>
    <col min="6661" max="6913" width="9.140625" style="81"/>
    <col min="6914" max="6914" width="4.85546875" style="81" customWidth="1"/>
    <col min="6915" max="6915" width="58.85546875" style="81" customWidth="1"/>
    <col min="6916" max="6916" width="16.7109375" style="81" customWidth="1"/>
    <col min="6917" max="7169" width="9.140625" style="81"/>
    <col min="7170" max="7170" width="4.85546875" style="81" customWidth="1"/>
    <col min="7171" max="7171" width="58.85546875" style="81" customWidth="1"/>
    <col min="7172" max="7172" width="16.7109375" style="81" customWidth="1"/>
    <col min="7173" max="7425" width="9.140625" style="81"/>
    <col min="7426" max="7426" width="4.85546875" style="81" customWidth="1"/>
    <col min="7427" max="7427" width="58.85546875" style="81" customWidth="1"/>
    <col min="7428" max="7428" width="16.7109375" style="81" customWidth="1"/>
    <col min="7429" max="7681" width="9.140625" style="81"/>
    <col min="7682" max="7682" width="4.85546875" style="81" customWidth="1"/>
    <col min="7683" max="7683" width="58.85546875" style="81" customWidth="1"/>
    <col min="7684" max="7684" width="16.7109375" style="81" customWidth="1"/>
    <col min="7685" max="7937" width="9.140625" style="81"/>
    <col min="7938" max="7938" width="4.85546875" style="81" customWidth="1"/>
    <col min="7939" max="7939" width="58.85546875" style="81" customWidth="1"/>
    <col min="7940" max="7940" width="16.7109375" style="81" customWidth="1"/>
    <col min="7941" max="8193" width="9.140625" style="81"/>
    <col min="8194" max="8194" width="4.85546875" style="81" customWidth="1"/>
    <col min="8195" max="8195" width="58.85546875" style="81" customWidth="1"/>
    <col min="8196" max="8196" width="16.7109375" style="81" customWidth="1"/>
    <col min="8197" max="8449" width="9.140625" style="81"/>
    <col min="8450" max="8450" width="4.85546875" style="81" customWidth="1"/>
    <col min="8451" max="8451" width="58.85546875" style="81" customWidth="1"/>
    <col min="8452" max="8452" width="16.7109375" style="81" customWidth="1"/>
    <col min="8453" max="8705" width="9.140625" style="81"/>
    <col min="8706" max="8706" width="4.85546875" style="81" customWidth="1"/>
    <col min="8707" max="8707" width="58.85546875" style="81" customWidth="1"/>
    <col min="8708" max="8708" width="16.7109375" style="81" customWidth="1"/>
    <col min="8709" max="8961" width="9.140625" style="81"/>
    <col min="8962" max="8962" width="4.85546875" style="81" customWidth="1"/>
    <col min="8963" max="8963" width="58.85546875" style="81" customWidth="1"/>
    <col min="8964" max="8964" width="16.7109375" style="81" customWidth="1"/>
    <col min="8965" max="9217" width="9.140625" style="81"/>
    <col min="9218" max="9218" width="4.85546875" style="81" customWidth="1"/>
    <col min="9219" max="9219" width="58.85546875" style="81" customWidth="1"/>
    <col min="9220" max="9220" width="16.7109375" style="81" customWidth="1"/>
    <col min="9221" max="9473" width="9.140625" style="81"/>
    <col min="9474" max="9474" width="4.85546875" style="81" customWidth="1"/>
    <col min="9475" max="9475" width="58.85546875" style="81" customWidth="1"/>
    <col min="9476" max="9476" width="16.7109375" style="81" customWidth="1"/>
    <col min="9477" max="9729" width="9.140625" style="81"/>
    <col min="9730" max="9730" width="4.85546875" style="81" customWidth="1"/>
    <col min="9731" max="9731" width="58.85546875" style="81" customWidth="1"/>
    <col min="9732" max="9732" width="16.7109375" style="81" customWidth="1"/>
    <col min="9733" max="9985" width="9.140625" style="81"/>
    <col min="9986" max="9986" width="4.85546875" style="81" customWidth="1"/>
    <col min="9987" max="9987" width="58.85546875" style="81" customWidth="1"/>
    <col min="9988" max="9988" width="16.7109375" style="81" customWidth="1"/>
    <col min="9989" max="10241" width="9.140625" style="81"/>
    <col min="10242" max="10242" width="4.85546875" style="81" customWidth="1"/>
    <col min="10243" max="10243" width="58.85546875" style="81" customWidth="1"/>
    <col min="10244" max="10244" width="16.7109375" style="81" customWidth="1"/>
    <col min="10245" max="10497" width="9.140625" style="81"/>
    <col min="10498" max="10498" width="4.85546875" style="81" customWidth="1"/>
    <col min="10499" max="10499" width="58.85546875" style="81" customWidth="1"/>
    <col min="10500" max="10500" width="16.7109375" style="81" customWidth="1"/>
    <col min="10501" max="10753" width="9.140625" style="81"/>
    <col min="10754" max="10754" width="4.85546875" style="81" customWidth="1"/>
    <col min="10755" max="10755" width="58.85546875" style="81" customWidth="1"/>
    <col min="10756" max="10756" width="16.7109375" style="81" customWidth="1"/>
    <col min="10757" max="11009" width="9.140625" style="81"/>
    <col min="11010" max="11010" width="4.85546875" style="81" customWidth="1"/>
    <col min="11011" max="11011" width="58.85546875" style="81" customWidth="1"/>
    <col min="11012" max="11012" width="16.7109375" style="81" customWidth="1"/>
    <col min="11013" max="11265" width="9.140625" style="81"/>
    <col min="11266" max="11266" width="4.85546875" style="81" customWidth="1"/>
    <col min="11267" max="11267" width="58.85546875" style="81" customWidth="1"/>
    <col min="11268" max="11268" width="16.7109375" style="81" customWidth="1"/>
    <col min="11269" max="11521" width="9.140625" style="81"/>
    <col min="11522" max="11522" width="4.85546875" style="81" customWidth="1"/>
    <col min="11523" max="11523" width="58.85546875" style="81" customWidth="1"/>
    <col min="11524" max="11524" width="16.7109375" style="81" customWidth="1"/>
    <col min="11525" max="11777" width="9.140625" style="81"/>
    <col min="11778" max="11778" width="4.85546875" style="81" customWidth="1"/>
    <col min="11779" max="11779" width="58.85546875" style="81" customWidth="1"/>
    <col min="11780" max="11780" width="16.7109375" style="81" customWidth="1"/>
    <col min="11781" max="12033" width="9.140625" style="81"/>
    <col min="12034" max="12034" width="4.85546875" style="81" customWidth="1"/>
    <col min="12035" max="12035" width="58.85546875" style="81" customWidth="1"/>
    <col min="12036" max="12036" width="16.7109375" style="81" customWidth="1"/>
    <col min="12037" max="12289" width="9.140625" style="81"/>
    <col min="12290" max="12290" width="4.85546875" style="81" customWidth="1"/>
    <col min="12291" max="12291" width="58.85546875" style="81" customWidth="1"/>
    <col min="12292" max="12292" width="16.7109375" style="81" customWidth="1"/>
    <col min="12293" max="12545" width="9.140625" style="81"/>
    <col min="12546" max="12546" width="4.85546875" style="81" customWidth="1"/>
    <col min="12547" max="12547" width="58.85546875" style="81" customWidth="1"/>
    <col min="12548" max="12548" width="16.7109375" style="81" customWidth="1"/>
    <col min="12549" max="12801" width="9.140625" style="81"/>
    <col min="12802" max="12802" width="4.85546875" style="81" customWidth="1"/>
    <col min="12803" max="12803" width="58.85546875" style="81" customWidth="1"/>
    <col min="12804" max="12804" width="16.7109375" style="81" customWidth="1"/>
    <col min="12805" max="13057" width="9.140625" style="81"/>
    <col min="13058" max="13058" width="4.85546875" style="81" customWidth="1"/>
    <col min="13059" max="13059" width="58.85546875" style="81" customWidth="1"/>
    <col min="13060" max="13060" width="16.7109375" style="81" customWidth="1"/>
    <col min="13061" max="13313" width="9.140625" style="81"/>
    <col min="13314" max="13314" width="4.85546875" style="81" customWidth="1"/>
    <col min="13315" max="13315" width="58.85546875" style="81" customWidth="1"/>
    <col min="13316" max="13316" width="16.7109375" style="81" customWidth="1"/>
    <col min="13317" max="13569" width="9.140625" style="81"/>
    <col min="13570" max="13570" width="4.85546875" style="81" customWidth="1"/>
    <col min="13571" max="13571" width="58.85546875" style="81" customWidth="1"/>
    <col min="13572" max="13572" width="16.7109375" style="81" customWidth="1"/>
    <col min="13573" max="13825" width="9.140625" style="81"/>
    <col min="13826" max="13826" width="4.85546875" style="81" customWidth="1"/>
    <col min="13827" max="13827" width="58.85546875" style="81" customWidth="1"/>
    <col min="13828" max="13828" width="16.7109375" style="81" customWidth="1"/>
    <col min="13829" max="14081" width="9.140625" style="81"/>
    <col min="14082" max="14082" width="4.85546875" style="81" customWidth="1"/>
    <col min="14083" max="14083" width="58.85546875" style="81" customWidth="1"/>
    <col min="14084" max="14084" width="16.7109375" style="81" customWidth="1"/>
    <col min="14085" max="14337" width="9.140625" style="81"/>
    <col min="14338" max="14338" width="4.85546875" style="81" customWidth="1"/>
    <col min="14339" max="14339" width="58.85546875" style="81" customWidth="1"/>
    <col min="14340" max="14340" width="16.7109375" style="81" customWidth="1"/>
    <col min="14341" max="14593" width="9.140625" style="81"/>
    <col min="14594" max="14594" width="4.85546875" style="81" customWidth="1"/>
    <col min="14595" max="14595" width="58.85546875" style="81" customWidth="1"/>
    <col min="14596" max="14596" width="16.7109375" style="81" customWidth="1"/>
    <col min="14597" max="14849" width="9.140625" style="81"/>
    <col min="14850" max="14850" width="4.85546875" style="81" customWidth="1"/>
    <col min="14851" max="14851" width="58.85546875" style="81" customWidth="1"/>
    <col min="14852" max="14852" width="16.7109375" style="81" customWidth="1"/>
    <col min="14853" max="15105" width="9.140625" style="81"/>
    <col min="15106" max="15106" width="4.85546875" style="81" customWidth="1"/>
    <col min="15107" max="15107" width="58.85546875" style="81" customWidth="1"/>
    <col min="15108" max="15108" width="16.7109375" style="81" customWidth="1"/>
    <col min="15109" max="15361" width="9.140625" style="81"/>
    <col min="15362" max="15362" width="4.85546875" style="81" customWidth="1"/>
    <col min="15363" max="15363" width="58.85546875" style="81" customWidth="1"/>
    <col min="15364" max="15364" width="16.7109375" style="81" customWidth="1"/>
    <col min="15365" max="15617" width="9.140625" style="81"/>
    <col min="15618" max="15618" width="4.85546875" style="81" customWidth="1"/>
    <col min="15619" max="15619" width="58.85546875" style="81" customWidth="1"/>
    <col min="15620" max="15620" width="16.7109375" style="81" customWidth="1"/>
    <col min="15621" max="15873" width="9.140625" style="81"/>
    <col min="15874" max="15874" width="4.85546875" style="81" customWidth="1"/>
    <col min="15875" max="15875" width="58.85546875" style="81" customWidth="1"/>
    <col min="15876" max="15876" width="16.7109375" style="81" customWidth="1"/>
    <col min="15877" max="16129" width="9.140625" style="81"/>
    <col min="16130" max="16130" width="4.85546875" style="81" customWidth="1"/>
    <col min="16131" max="16131" width="58.85546875" style="81" customWidth="1"/>
    <col min="16132" max="16132" width="16.7109375" style="81" customWidth="1"/>
    <col min="16133" max="16384" width="9.140625" style="81"/>
  </cols>
  <sheetData>
    <row r="1" spans="1:5" x14ac:dyDescent="0.25">
      <c r="B1" s="915" t="s">
        <v>6158</v>
      </c>
      <c r="C1" s="915"/>
      <c r="D1" s="915"/>
    </row>
    <row r="2" spans="1:5" x14ac:dyDescent="0.25">
      <c r="B2" s="454"/>
      <c r="C2" s="454"/>
      <c r="D2" s="454"/>
    </row>
    <row r="4" spans="1:5" ht="32.450000000000003" customHeight="1" x14ac:dyDescent="0.25">
      <c r="A4" s="953" t="s">
        <v>6107</v>
      </c>
      <c r="B4" s="953"/>
      <c r="C4" s="953"/>
      <c r="D4" s="953"/>
    </row>
    <row r="5" spans="1:5" x14ac:dyDescent="0.25">
      <c r="A5" s="97"/>
      <c r="B5" s="97"/>
      <c r="C5" s="97"/>
      <c r="D5" s="97"/>
    </row>
    <row r="6" spans="1:5" ht="15.75" thickBot="1" x14ac:dyDescent="0.3">
      <c r="A6" s="82"/>
      <c r="B6" s="82"/>
      <c r="C6" s="82"/>
      <c r="D6" s="96" t="s">
        <v>344</v>
      </c>
      <c r="E6" s="83"/>
    </row>
    <row r="7" spans="1:5" ht="29.25" thickBot="1" x14ac:dyDescent="0.3">
      <c r="A7" s="84" t="s">
        <v>171</v>
      </c>
      <c r="B7" s="892" t="s">
        <v>172</v>
      </c>
      <c r="C7" s="85" t="s">
        <v>640</v>
      </c>
      <c r="D7" s="85" t="s">
        <v>464</v>
      </c>
    </row>
    <row r="8" spans="1:5" x14ac:dyDescent="0.25">
      <c r="A8" s="86" t="s">
        <v>8</v>
      </c>
      <c r="B8" s="87" t="s">
        <v>173</v>
      </c>
      <c r="C8" s="88">
        <v>239250000</v>
      </c>
      <c r="D8" s="88">
        <v>138260434</v>
      </c>
    </row>
    <row r="9" spans="1:5" ht="30" x14ac:dyDescent="0.25">
      <c r="A9" s="89" t="s">
        <v>12</v>
      </c>
      <c r="B9" s="90" t="s">
        <v>6102</v>
      </c>
      <c r="C9" s="91">
        <v>5000000</v>
      </c>
      <c r="D9" s="91">
        <v>6659815</v>
      </c>
    </row>
    <row r="10" spans="1:5" x14ac:dyDescent="0.25">
      <c r="A10" s="89" t="s">
        <v>23</v>
      </c>
      <c r="B10" s="79" t="s">
        <v>174</v>
      </c>
      <c r="C10" s="91"/>
      <c r="D10" s="91"/>
    </row>
    <row r="11" spans="1:5" ht="30" x14ac:dyDescent="0.25">
      <c r="A11" s="89" t="s">
        <v>102</v>
      </c>
      <c r="B11" s="79" t="s">
        <v>175</v>
      </c>
      <c r="C11" s="891">
        <v>0</v>
      </c>
      <c r="D11" s="91">
        <v>12185038</v>
      </c>
    </row>
    <row r="12" spans="1:5" x14ac:dyDescent="0.25">
      <c r="A12" s="92" t="s">
        <v>103</v>
      </c>
      <c r="B12" s="79" t="s">
        <v>176</v>
      </c>
      <c r="C12" s="93"/>
      <c r="D12" s="93"/>
    </row>
    <row r="13" spans="1:5" ht="15.75" thickBot="1" x14ac:dyDescent="0.3">
      <c r="A13" s="89" t="s">
        <v>106</v>
      </c>
      <c r="B13" s="94" t="s">
        <v>177</v>
      </c>
      <c r="C13" s="91"/>
      <c r="D13" s="91"/>
    </row>
    <row r="14" spans="1:5" ht="15.75" thickBot="1" x14ac:dyDescent="0.3">
      <c r="A14" s="954" t="s">
        <v>178</v>
      </c>
      <c r="B14" s="955"/>
      <c r="C14" s="95">
        <f>SUM(C8:C13)</f>
        <v>244250000</v>
      </c>
      <c r="D14" s="95">
        <f>SUM(D8:D13)</f>
        <v>157105287</v>
      </c>
    </row>
    <row r="15" spans="1:5" x14ac:dyDescent="0.25">
      <c r="A15" s="956" t="s">
        <v>179</v>
      </c>
      <c r="B15" s="956"/>
      <c r="C15" s="956"/>
      <c r="D15" s="956"/>
    </row>
  </sheetData>
  <mergeCells count="4">
    <mergeCell ref="B1:D1"/>
    <mergeCell ref="A4:D4"/>
    <mergeCell ref="A14:B14"/>
    <mergeCell ref="A15:D15"/>
  </mergeCells>
  <pageMargins left="0.7" right="0.7" top="0.75" bottom="0.75" header="0.3" footer="0.3"/>
  <pageSetup paperSize="9"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5DFC8-C85F-45A1-9C24-4F425C5179F6}">
  <dimension ref="A1:C16"/>
  <sheetViews>
    <sheetView workbookViewId="0">
      <selection activeCell="B4" sqref="B4:C4"/>
    </sheetView>
  </sheetViews>
  <sheetFormatPr defaultRowHeight="15" x14ac:dyDescent="0.25"/>
  <cols>
    <col min="1" max="1" width="9.28515625" customWidth="1"/>
    <col min="2" max="2" width="47.28515625" customWidth="1"/>
    <col min="3" max="3" width="42.85546875" customWidth="1"/>
  </cols>
  <sheetData>
    <row r="1" spans="1:3" x14ac:dyDescent="0.25">
      <c r="A1" s="98"/>
      <c r="B1" s="915" t="s">
        <v>6159</v>
      </c>
      <c r="C1" s="915"/>
    </row>
    <row r="2" spans="1:3" x14ac:dyDescent="0.25">
      <c r="A2" s="81"/>
      <c r="B2" s="81"/>
      <c r="C2" s="81"/>
    </row>
    <row r="3" spans="1:3" x14ac:dyDescent="0.25">
      <c r="A3" s="81"/>
      <c r="B3" s="81"/>
      <c r="C3" s="81"/>
    </row>
    <row r="4" spans="1:3" x14ac:dyDescent="0.25">
      <c r="A4" s="81"/>
      <c r="B4" s="957" t="s">
        <v>224</v>
      </c>
      <c r="C4" s="957"/>
    </row>
    <row r="5" spans="1:3" ht="15.75" x14ac:dyDescent="0.25">
      <c r="A5" s="953" t="s">
        <v>6108</v>
      </c>
      <c r="B5" s="953"/>
      <c r="C5" s="953"/>
    </row>
    <row r="6" spans="1:3" x14ac:dyDescent="0.25">
      <c r="A6" s="97"/>
      <c r="B6" s="97"/>
      <c r="C6" s="97"/>
    </row>
    <row r="7" spans="1:3" ht="15.75" thickBot="1" x14ac:dyDescent="0.3">
      <c r="A7" s="82"/>
      <c r="B7" s="82"/>
      <c r="C7" s="96" t="s">
        <v>344</v>
      </c>
    </row>
    <row r="8" spans="1:3" ht="29.25" thickBot="1" x14ac:dyDescent="0.3">
      <c r="A8" s="99" t="s">
        <v>171</v>
      </c>
      <c r="B8" s="100" t="s">
        <v>180</v>
      </c>
      <c r="C8" s="101" t="s">
        <v>181</v>
      </c>
    </row>
    <row r="9" spans="1:3" x14ac:dyDescent="0.25">
      <c r="A9" s="102" t="s">
        <v>8</v>
      </c>
      <c r="B9" s="103"/>
      <c r="C9" s="104"/>
    </row>
    <row r="10" spans="1:3" x14ac:dyDescent="0.25">
      <c r="A10" s="105" t="s">
        <v>12</v>
      </c>
      <c r="B10" s="106"/>
      <c r="C10" s="107"/>
    </row>
    <row r="11" spans="1:3" ht="15.75" thickBot="1" x14ac:dyDescent="0.3">
      <c r="A11" s="108" t="s">
        <v>23</v>
      </c>
      <c r="B11" s="109"/>
      <c r="C11" s="110"/>
    </row>
    <row r="12" spans="1:3" ht="29.25" thickBot="1" x14ac:dyDescent="0.3">
      <c r="A12" s="111"/>
      <c r="B12" s="112" t="s">
        <v>182</v>
      </c>
      <c r="C12" s="113">
        <f>SUM(C9:C11)</f>
        <v>0</v>
      </c>
    </row>
    <row r="16" spans="1:3" x14ac:dyDescent="0.25">
      <c r="B16" t="s">
        <v>162</v>
      </c>
    </row>
  </sheetData>
  <mergeCells count="3">
    <mergeCell ref="B1:C1"/>
    <mergeCell ref="B4:C4"/>
    <mergeCell ref="A5:C5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157A8-9FD5-42A4-9D81-0DD42754E081}">
  <dimension ref="A1:G20"/>
  <sheetViews>
    <sheetView workbookViewId="0">
      <selection activeCell="A5" sqref="A5:G5"/>
    </sheetView>
  </sheetViews>
  <sheetFormatPr defaultRowHeight="15" x14ac:dyDescent="0.25"/>
  <cols>
    <col min="1" max="1" width="32.85546875" customWidth="1"/>
    <col min="2" max="2" width="13.7109375" customWidth="1"/>
    <col min="3" max="3" width="15.5703125" customWidth="1"/>
    <col min="4" max="4" width="17.7109375" customWidth="1"/>
    <col min="5" max="5" width="15" customWidth="1"/>
    <col min="6" max="6" width="14.7109375" customWidth="1"/>
    <col min="7" max="7" width="15" customWidth="1"/>
  </cols>
  <sheetData>
    <row r="1" spans="1:7" x14ac:dyDescent="0.25">
      <c r="A1" s="960" t="s">
        <v>6160</v>
      </c>
      <c r="B1" s="960"/>
      <c r="C1" s="960"/>
      <c r="D1" s="960"/>
      <c r="E1" s="960"/>
      <c r="F1" s="960"/>
      <c r="G1" s="960"/>
    </row>
    <row r="2" spans="1:7" x14ac:dyDescent="0.25">
      <c r="A2" s="455"/>
      <c r="B2" s="455"/>
      <c r="C2" s="455"/>
      <c r="D2" s="455"/>
      <c r="E2" s="455"/>
      <c r="F2" s="455"/>
    </row>
    <row r="3" spans="1:7" x14ac:dyDescent="0.25">
      <c r="A3" s="386"/>
      <c r="B3" s="374"/>
      <c r="C3" s="374"/>
      <c r="D3" s="374"/>
      <c r="E3" s="374"/>
      <c r="F3" s="377"/>
      <c r="G3" s="374"/>
    </row>
    <row r="4" spans="1:7" x14ac:dyDescent="0.25">
      <c r="B4" s="958" t="s">
        <v>224</v>
      </c>
      <c r="C4" s="958"/>
      <c r="D4" s="958"/>
      <c r="E4" s="958"/>
    </row>
    <row r="5" spans="1:7" ht="14.45" customHeight="1" x14ac:dyDescent="0.25">
      <c r="A5" s="959" t="s">
        <v>453</v>
      </c>
      <c r="B5" s="959"/>
      <c r="C5" s="959"/>
      <c r="D5" s="959"/>
      <c r="E5" s="959"/>
      <c r="F5" s="959"/>
      <c r="G5" s="959"/>
    </row>
    <row r="6" spans="1:7" x14ac:dyDescent="0.25">
      <c r="A6" s="456"/>
      <c r="B6" s="456"/>
      <c r="C6" s="456"/>
      <c r="D6" s="456"/>
      <c r="E6" s="456"/>
      <c r="F6" s="456"/>
      <c r="G6" s="375"/>
    </row>
    <row r="7" spans="1:7" x14ac:dyDescent="0.25">
      <c r="A7" s="456"/>
      <c r="B7" s="456"/>
      <c r="C7" s="456"/>
      <c r="D7" s="456"/>
      <c r="E7" s="456"/>
      <c r="F7" s="456"/>
      <c r="G7" s="456"/>
    </row>
    <row r="8" spans="1:7" x14ac:dyDescent="0.25">
      <c r="A8" s="456"/>
      <c r="B8" s="456"/>
      <c r="C8" s="456"/>
      <c r="D8" s="456"/>
      <c r="E8" s="456"/>
      <c r="F8" s="456"/>
      <c r="G8" s="456"/>
    </row>
    <row r="9" spans="1:7" ht="15.75" thickBot="1" x14ac:dyDescent="0.3">
      <c r="A9" s="376"/>
      <c r="B9" s="497"/>
      <c r="C9" s="497"/>
      <c r="D9" s="497"/>
      <c r="E9" s="497"/>
      <c r="F9" s="497"/>
      <c r="G9" s="498" t="s">
        <v>344</v>
      </c>
    </row>
    <row r="10" spans="1:7" ht="57.75" thickBot="1" x14ac:dyDescent="0.3">
      <c r="A10" s="378" t="s">
        <v>183</v>
      </c>
      <c r="B10" s="496" t="s">
        <v>451</v>
      </c>
      <c r="C10" s="380" t="s">
        <v>439</v>
      </c>
      <c r="D10" s="380" t="s">
        <v>440</v>
      </c>
      <c r="E10" s="380" t="s">
        <v>443</v>
      </c>
      <c r="F10" s="449" t="s">
        <v>444</v>
      </c>
      <c r="G10" s="379" t="s">
        <v>445</v>
      </c>
    </row>
    <row r="11" spans="1:7" x14ac:dyDescent="0.25">
      <c r="A11" s="501" t="s">
        <v>350</v>
      </c>
      <c r="B11" s="493">
        <v>3406553</v>
      </c>
      <c r="C11" s="486" t="s">
        <v>441</v>
      </c>
      <c r="D11" s="486" t="s">
        <v>441</v>
      </c>
      <c r="E11" s="489">
        <v>0</v>
      </c>
      <c r="F11" s="487">
        <v>3406553</v>
      </c>
      <c r="G11" s="488">
        <v>0</v>
      </c>
    </row>
    <row r="12" spans="1:7" ht="30" x14ac:dyDescent="0.25">
      <c r="A12" s="500" t="s">
        <v>438</v>
      </c>
      <c r="B12" s="493">
        <f>F12+G12</f>
        <v>3521376</v>
      </c>
      <c r="C12" s="486" t="s">
        <v>441</v>
      </c>
      <c r="D12" s="486" t="s">
        <v>442</v>
      </c>
      <c r="E12" s="489">
        <v>0</v>
      </c>
      <c r="F12" s="490">
        <v>1929200</v>
      </c>
      <c r="G12" s="491">
        <v>1592176</v>
      </c>
    </row>
    <row r="13" spans="1:7" x14ac:dyDescent="0.25">
      <c r="A13" s="500" t="s">
        <v>447</v>
      </c>
      <c r="B13" s="493">
        <v>4634484</v>
      </c>
      <c r="C13" s="486" t="s">
        <v>441</v>
      </c>
      <c r="D13" s="486" t="s">
        <v>441</v>
      </c>
      <c r="E13" s="489">
        <v>0</v>
      </c>
      <c r="F13" s="490">
        <v>4634484</v>
      </c>
      <c r="G13" s="488">
        <v>0</v>
      </c>
    </row>
    <row r="14" spans="1:7" x14ac:dyDescent="0.25">
      <c r="A14" s="500" t="s">
        <v>654</v>
      </c>
      <c r="B14" s="493">
        <v>600000</v>
      </c>
      <c r="C14" s="486" t="s">
        <v>441</v>
      </c>
      <c r="D14" s="486" t="s">
        <v>441</v>
      </c>
      <c r="E14" s="489">
        <v>0</v>
      </c>
      <c r="F14" s="490">
        <v>600000</v>
      </c>
      <c r="G14" s="488">
        <v>0</v>
      </c>
    </row>
    <row r="15" spans="1:7" ht="30" x14ac:dyDescent="0.25">
      <c r="A15" s="500" t="s">
        <v>448</v>
      </c>
      <c r="B15" s="493">
        <v>2532888</v>
      </c>
      <c r="C15" s="486" t="s">
        <v>441</v>
      </c>
      <c r="D15" s="486" t="s">
        <v>441</v>
      </c>
      <c r="E15" s="489">
        <v>0</v>
      </c>
      <c r="F15" s="490">
        <v>2532888</v>
      </c>
      <c r="G15" s="488">
        <v>0</v>
      </c>
    </row>
    <row r="16" spans="1:7" x14ac:dyDescent="0.25">
      <c r="A16" s="500" t="s">
        <v>449</v>
      </c>
      <c r="B16" s="493">
        <v>3380000</v>
      </c>
      <c r="C16" s="486" t="s">
        <v>441</v>
      </c>
      <c r="D16" s="486" t="s">
        <v>441</v>
      </c>
      <c r="E16" s="489">
        <v>0</v>
      </c>
      <c r="F16" s="490">
        <v>3380000</v>
      </c>
      <c r="G16" s="488">
        <v>0</v>
      </c>
    </row>
    <row r="17" spans="1:7" x14ac:dyDescent="0.25">
      <c r="A17" s="381" t="s">
        <v>356</v>
      </c>
      <c r="B17" s="494">
        <v>12319673</v>
      </c>
      <c r="C17" s="383" t="s">
        <v>441</v>
      </c>
      <c r="D17" s="383" t="s">
        <v>441</v>
      </c>
      <c r="E17" s="417">
        <v>0</v>
      </c>
      <c r="F17" s="450">
        <v>12319673</v>
      </c>
      <c r="G17" s="484">
        <v>0</v>
      </c>
    </row>
    <row r="18" spans="1:7" ht="15.75" thickBot="1" x14ac:dyDescent="0.3">
      <c r="A18" s="381"/>
      <c r="B18" s="494"/>
      <c r="C18" s="383"/>
      <c r="D18" s="383"/>
      <c r="E18" s="382"/>
      <c r="F18" s="450"/>
      <c r="G18" s="384">
        <f>B18-E18</f>
        <v>0</v>
      </c>
    </row>
    <row r="19" spans="1:7" ht="15.75" thickBot="1" x14ac:dyDescent="0.3">
      <c r="A19" s="499" t="s">
        <v>184</v>
      </c>
      <c r="B19" s="495">
        <f>SUM(B11:B18)</f>
        <v>30394974</v>
      </c>
      <c r="C19" s="385"/>
      <c r="D19" s="385"/>
      <c r="E19" s="385">
        <f>SUM(E11:E18)</f>
        <v>0</v>
      </c>
      <c r="F19" s="451">
        <f>SUM(F11:F18)</f>
        <v>28802798</v>
      </c>
      <c r="G19" s="492">
        <f>SUM(G11:G17)</f>
        <v>1592176</v>
      </c>
    </row>
    <row r="20" spans="1:7" x14ac:dyDescent="0.25">
      <c r="A20" s="375"/>
      <c r="B20" s="375"/>
      <c r="C20" s="375"/>
      <c r="D20" s="375"/>
      <c r="E20" s="375"/>
      <c r="F20" s="375"/>
      <c r="G20" s="375"/>
    </row>
  </sheetData>
  <mergeCells count="3">
    <mergeCell ref="B4:E4"/>
    <mergeCell ref="A5:G5"/>
    <mergeCell ref="A1:G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16"/>
  <sheetViews>
    <sheetView workbookViewId="0">
      <selection activeCell="A5" sqref="A5:G5"/>
    </sheetView>
  </sheetViews>
  <sheetFormatPr defaultRowHeight="15" x14ac:dyDescent="0.25"/>
  <cols>
    <col min="1" max="1" width="52" style="237" customWidth="1"/>
    <col min="2" max="2" width="13.42578125" style="114" customWidth="1"/>
    <col min="3" max="4" width="14" style="114" customWidth="1"/>
    <col min="5" max="5" width="15.42578125" style="114" customWidth="1"/>
    <col min="6" max="6" width="14.28515625" style="114" customWidth="1"/>
    <col min="7" max="7" width="16.140625" style="114" customWidth="1"/>
    <col min="8" max="9" width="11" style="114" customWidth="1"/>
    <col min="10" max="10" width="11.85546875" style="114" customWidth="1"/>
    <col min="11" max="257" width="9.140625" style="114"/>
    <col min="258" max="258" width="52" style="114" customWidth="1"/>
    <col min="259" max="259" width="13.42578125" style="114" customWidth="1"/>
    <col min="260" max="260" width="14" style="114" customWidth="1"/>
    <col min="261" max="261" width="15.42578125" style="114" customWidth="1"/>
    <col min="262" max="262" width="14.28515625" style="114" customWidth="1"/>
    <col min="263" max="263" width="16.140625" style="114" customWidth="1"/>
    <col min="264" max="265" width="11" style="114" customWidth="1"/>
    <col min="266" max="266" width="11.85546875" style="114" customWidth="1"/>
    <col min="267" max="513" width="9.140625" style="114"/>
    <col min="514" max="514" width="52" style="114" customWidth="1"/>
    <col min="515" max="515" width="13.42578125" style="114" customWidth="1"/>
    <col min="516" max="516" width="14" style="114" customWidth="1"/>
    <col min="517" max="517" width="15.42578125" style="114" customWidth="1"/>
    <col min="518" max="518" width="14.28515625" style="114" customWidth="1"/>
    <col min="519" max="519" width="16.140625" style="114" customWidth="1"/>
    <col min="520" max="521" width="11" style="114" customWidth="1"/>
    <col min="522" max="522" width="11.85546875" style="114" customWidth="1"/>
    <col min="523" max="769" width="9.140625" style="114"/>
    <col min="770" max="770" width="52" style="114" customWidth="1"/>
    <col min="771" max="771" width="13.42578125" style="114" customWidth="1"/>
    <col min="772" max="772" width="14" style="114" customWidth="1"/>
    <col min="773" max="773" width="15.42578125" style="114" customWidth="1"/>
    <col min="774" max="774" width="14.28515625" style="114" customWidth="1"/>
    <col min="775" max="775" width="16.140625" style="114" customWidth="1"/>
    <col min="776" max="777" width="11" style="114" customWidth="1"/>
    <col min="778" max="778" width="11.85546875" style="114" customWidth="1"/>
    <col min="779" max="1025" width="9.140625" style="114"/>
    <col min="1026" max="1026" width="52" style="114" customWidth="1"/>
    <col min="1027" max="1027" width="13.42578125" style="114" customWidth="1"/>
    <col min="1028" max="1028" width="14" style="114" customWidth="1"/>
    <col min="1029" max="1029" width="15.42578125" style="114" customWidth="1"/>
    <col min="1030" max="1030" width="14.28515625" style="114" customWidth="1"/>
    <col min="1031" max="1031" width="16.140625" style="114" customWidth="1"/>
    <col min="1032" max="1033" width="11" style="114" customWidth="1"/>
    <col min="1034" max="1034" width="11.85546875" style="114" customWidth="1"/>
    <col min="1035" max="1281" width="9.140625" style="114"/>
    <col min="1282" max="1282" width="52" style="114" customWidth="1"/>
    <col min="1283" max="1283" width="13.42578125" style="114" customWidth="1"/>
    <col min="1284" max="1284" width="14" style="114" customWidth="1"/>
    <col min="1285" max="1285" width="15.42578125" style="114" customWidth="1"/>
    <col min="1286" max="1286" width="14.28515625" style="114" customWidth="1"/>
    <col min="1287" max="1287" width="16.140625" style="114" customWidth="1"/>
    <col min="1288" max="1289" width="11" style="114" customWidth="1"/>
    <col min="1290" max="1290" width="11.85546875" style="114" customWidth="1"/>
    <col min="1291" max="1537" width="9.140625" style="114"/>
    <col min="1538" max="1538" width="52" style="114" customWidth="1"/>
    <col min="1539" max="1539" width="13.42578125" style="114" customWidth="1"/>
    <col min="1540" max="1540" width="14" style="114" customWidth="1"/>
    <col min="1541" max="1541" width="15.42578125" style="114" customWidth="1"/>
    <col min="1542" max="1542" width="14.28515625" style="114" customWidth="1"/>
    <col min="1543" max="1543" width="16.140625" style="114" customWidth="1"/>
    <col min="1544" max="1545" width="11" style="114" customWidth="1"/>
    <col min="1546" max="1546" width="11.85546875" style="114" customWidth="1"/>
    <col min="1547" max="1793" width="9.140625" style="114"/>
    <col min="1794" max="1794" width="52" style="114" customWidth="1"/>
    <col min="1795" max="1795" width="13.42578125" style="114" customWidth="1"/>
    <col min="1796" max="1796" width="14" style="114" customWidth="1"/>
    <col min="1797" max="1797" width="15.42578125" style="114" customWidth="1"/>
    <col min="1798" max="1798" width="14.28515625" style="114" customWidth="1"/>
    <col min="1799" max="1799" width="16.140625" style="114" customWidth="1"/>
    <col min="1800" max="1801" width="11" style="114" customWidth="1"/>
    <col min="1802" max="1802" width="11.85546875" style="114" customWidth="1"/>
    <col min="1803" max="2049" width="9.140625" style="114"/>
    <col min="2050" max="2050" width="52" style="114" customWidth="1"/>
    <col min="2051" max="2051" width="13.42578125" style="114" customWidth="1"/>
    <col min="2052" max="2052" width="14" style="114" customWidth="1"/>
    <col min="2053" max="2053" width="15.42578125" style="114" customWidth="1"/>
    <col min="2054" max="2054" width="14.28515625" style="114" customWidth="1"/>
    <col min="2055" max="2055" width="16.140625" style="114" customWidth="1"/>
    <col min="2056" max="2057" width="11" style="114" customWidth="1"/>
    <col min="2058" max="2058" width="11.85546875" style="114" customWidth="1"/>
    <col min="2059" max="2305" width="9.140625" style="114"/>
    <col min="2306" max="2306" width="52" style="114" customWidth="1"/>
    <col min="2307" max="2307" width="13.42578125" style="114" customWidth="1"/>
    <col min="2308" max="2308" width="14" style="114" customWidth="1"/>
    <col min="2309" max="2309" width="15.42578125" style="114" customWidth="1"/>
    <col min="2310" max="2310" width="14.28515625" style="114" customWidth="1"/>
    <col min="2311" max="2311" width="16.140625" style="114" customWidth="1"/>
    <col min="2312" max="2313" width="11" style="114" customWidth="1"/>
    <col min="2314" max="2314" width="11.85546875" style="114" customWidth="1"/>
    <col min="2315" max="2561" width="9.140625" style="114"/>
    <col min="2562" max="2562" width="52" style="114" customWidth="1"/>
    <col min="2563" max="2563" width="13.42578125" style="114" customWidth="1"/>
    <col min="2564" max="2564" width="14" style="114" customWidth="1"/>
    <col min="2565" max="2565" width="15.42578125" style="114" customWidth="1"/>
    <col min="2566" max="2566" width="14.28515625" style="114" customWidth="1"/>
    <col min="2567" max="2567" width="16.140625" style="114" customWidth="1"/>
    <col min="2568" max="2569" width="11" style="114" customWidth="1"/>
    <col min="2570" max="2570" width="11.85546875" style="114" customWidth="1"/>
    <col min="2571" max="2817" width="9.140625" style="114"/>
    <col min="2818" max="2818" width="52" style="114" customWidth="1"/>
    <col min="2819" max="2819" width="13.42578125" style="114" customWidth="1"/>
    <col min="2820" max="2820" width="14" style="114" customWidth="1"/>
    <col min="2821" max="2821" width="15.42578125" style="114" customWidth="1"/>
    <col min="2822" max="2822" width="14.28515625" style="114" customWidth="1"/>
    <col min="2823" max="2823" width="16.140625" style="114" customWidth="1"/>
    <col min="2824" max="2825" width="11" style="114" customWidth="1"/>
    <col min="2826" max="2826" width="11.85546875" style="114" customWidth="1"/>
    <col min="2827" max="3073" width="9.140625" style="114"/>
    <col min="3074" max="3074" width="52" style="114" customWidth="1"/>
    <col min="3075" max="3075" width="13.42578125" style="114" customWidth="1"/>
    <col min="3076" max="3076" width="14" style="114" customWidth="1"/>
    <col min="3077" max="3077" width="15.42578125" style="114" customWidth="1"/>
    <col min="3078" max="3078" width="14.28515625" style="114" customWidth="1"/>
    <col min="3079" max="3079" width="16.140625" style="114" customWidth="1"/>
    <col min="3080" max="3081" width="11" style="114" customWidth="1"/>
    <col min="3082" max="3082" width="11.85546875" style="114" customWidth="1"/>
    <col min="3083" max="3329" width="9.140625" style="114"/>
    <col min="3330" max="3330" width="52" style="114" customWidth="1"/>
    <col min="3331" max="3331" width="13.42578125" style="114" customWidth="1"/>
    <col min="3332" max="3332" width="14" style="114" customWidth="1"/>
    <col min="3333" max="3333" width="15.42578125" style="114" customWidth="1"/>
    <col min="3334" max="3334" width="14.28515625" style="114" customWidth="1"/>
    <col min="3335" max="3335" width="16.140625" style="114" customWidth="1"/>
    <col min="3336" max="3337" width="11" style="114" customWidth="1"/>
    <col min="3338" max="3338" width="11.85546875" style="114" customWidth="1"/>
    <col min="3339" max="3585" width="9.140625" style="114"/>
    <col min="3586" max="3586" width="52" style="114" customWidth="1"/>
    <col min="3587" max="3587" width="13.42578125" style="114" customWidth="1"/>
    <col min="3588" max="3588" width="14" style="114" customWidth="1"/>
    <col min="3589" max="3589" width="15.42578125" style="114" customWidth="1"/>
    <col min="3590" max="3590" width="14.28515625" style="114" customWidth="1"/>
    <col min="3591" max="3591" width="16.140625" style="114" customWidth="1"/>
    <col min="3592" max="3593" width="11" style="114" customWidth="1"/>
    <col min="3594" max="3594" width="11.85546875" style="114" customWidth="1"/>
    <col min="3595" max="3841" width="9.140625" style="114"/>
    <col min="3842" max="3842" width="52" style="114" customWidth="1"/>
    <col min="3843" max="3843" width="13.42578125" style="114" customWidth="1"/>
    <col min="3844" max="3844" width="14" style="114" customWidth="1"/>
    <col min="3845" max="3845" width="15.42578125" style="114" customWidth="1"/>
    <col min="3846" max="3846" width="14.28515625" style="114" customWidth="1"/>
    <col min="3847" max="3847" width="16.140625" style="114" customWidth="1"/>
    <col min="3848" max="3849" width="11" style="114" customWidth="1"/>
    <col min="3850" max="3850" width="11.85546875" style="114" customWidth="1"/>
    <col min="3851" max="4097" width="9.140625" style="114"/>
    <col min="4098" max="4098" width="52" style="114" customWidth="1"/>
    <col min="4099" max="4099" width="13.42578125" style="114" customWidth="1"/>
    <col min="4100" max="4100" width="14" style="114" customWidth="1"/>
    <col min="4101" max="4101" width="15.42578125" style="114" customWidth="1"/>
    <col min="4102" max="4102" width="14.28515625" style="114" customWidth="1"/>
    <col min="4103" max="4103" width="16.140625" style="114" customWidth="1"/>
    <col min="4104" max="4105" width="11" style="114" customWidth="1"/>
    <col min="4106" max="4106" width="11.85546875" style="114" customWidth="1"/>
    <col min="4107" max="4353" width="9.140625" style="114"/>
    <col min="4354" max="4354" width="52" style="114" customWidth="1"/>
    <col min="4355" max="4355" width="13.42578125" style="114" customWidth="1"/>
    <col min="4356" max="4356" width="14" style="114" customWidth="1"/>
    <col min="4357" max="4357" width="15.42578125" style="114" customWidth="1"/>
    <col min="4358" max="4358" width="14.28515625" style="114" customWidth="1"/>
    <col min="4359" max="4359" width="16.140625" style="114" customWidth="1"/>
    <col min="4360" max="4361" width="11" style="114" customWidth="1"/>
    <col min="4362" max="4362" width="11.85546875" style="114" customWidth="1"/>
    <col min="4363" max="4609" width="9.140625" style="114"/>
    <col min="4610" max="4610" width="52" style="114" customWidth="1"/>
    <col min="4611" max="4611" width="13.42578125" style="114" customWidth="1"/>
    <col min="4612" max="4612" width="14" style="114" customWidth="1"/>
    <col min="4613" max="4613" width="15.42578125" style="114" customWidth="1"/>
    <col min="4614" max="4614" width="14.28515625" style="114" customWidth="1"/>
    <col min="4615" max="4615" width="16.140625" style="114" customWidth="1"/>
    <col min="4616" max="4617" width="11" style="114" customWidth="1"/>
    <col min="4618" max="4618" width="11.85546875" style="114" customWidth="1"/>
    <col min="4619" max="4865" width="9.140625" style="114"/>
    <col min="4866" max="4866" width="52" style="114" customWidth="1"/>
    <col min="4867" max="4867" width="13.42578125" style="114" customWidth="1"/>
    <col min="4868" max="4868" width="14" style="114" customWidth="1"/>
    <col min="4869" max="4869" width="15.42578125" style="114" customWidth="1"/>
    <col min="4870" max="4870" width="14.28515625" style="114" customWidth="1"/>
    <col min="4871" max="4871" width="16.140625" style="114" customWidth="1"/>
    <col min="4872" max="4873" width="11" style="114" customWidth="1"/>
    <col min="4874" max="4874" width="11.85546875" style="114" customWidth="1"/>
    <col min="4875" max="5121" width="9.140625" style="114"/>
    <col min="5122" max="5122" width="52" style="114" customWidth="1"/>
    <col min="5123" max="5123" width="13.42578125" style="114" customWidth="1"/>
    <col min="5124" max="5124" width="14" style="114" customWidth="1"/>
    <col min="5125" max="5125" width="15.42578125" style="114" customWidth="1"/>
    <col min="5126" max="5126" width="14.28515625" style="114" customWidth="1"/>
    <col min="5127" max="5127" width="16.140625" style="114" customWidth="1"/>
    <col min="5128" max="5129" width="11" style="114" customWidth="1"/>
    <col min="5130" max="5130" width="11.85546875" style="114" customWidth="1"/>
    <col min="5131" max="5377" width="9.140625" style="114"/>
    <col min="5378" max="5378" width="52" style="114" customWidth="1"/>
    <col min="5379" max="5379" width="13.42578125" style="114" customWidth="1"/>
    <col min="5380" max="5380" width="14" style="114" customWidth="1"/>
    <col min="5381" max="5381" width="15.42578125" style="114" customWidth="1"/>
    <col min="5382" max="5382" width="14.28515625" style="114" customWidth="1"/>
    <col min="5383" max="5383" width="16.140625" style="114" customWidth="1"/>
    <col min="5384" max="5385" width="11" style="114" customWidth="1"/>
    <col min="5386" max="5386" width="11.85546875" style="114" customWidth="1"/>
    <col min="5387" max="5633" width="9.140625" style="114"/>
    <col min="5634" max="5634" width="52" style="114" customWidth="1"/>
    <col min="5635" max="5635" width="13.42578125" style="114" customWidth="1"/>
    <col min="5636" max="5636" width="14" style="114" customWidth="1"/>
    <col min="5637" max="5637" width="15.42578125" style="114" customWidth="1"/>
    <col min="5638" max="5638" width="14.28515625" style="114" customWidth="1"/>
    <col min="5639" max="5639" width="16.140625" style="114" customWidth="1"/>
    <col min="5640" max="5641" width="11" style="114" customWidth="1"/>
    <col min="5642" max="5642" width="11.85546875" style="114" customWidth="1"/>
    <col min="5643" max="5889" width="9.140625" style="114"/>
    <col min="5890" max="5890" width="52" style="114" customWidth="1"/>
    <col min="5891" max="5891" width="13.42578125" style="114" customWidth="1"/>
    <col min="5892" max="5892" width="14" style="114" customWidth="1"/>
    <col min="5893" max="5893" width="15.42578125" style="114" customWidth="1"/>
    <col min="5894" max="5894" width="14.28515625" style="114" customWidth="1"/>
    <col min="5895" max="5895" width="16.140625" style="114" customWidth="1"/>
    <col min="5896" max="5897" width="11" style="114" customWidth="1"/>
    <col min="5898" max="5898" width="11.85546875" style="114" customWidth="1"/>
    <col min="5899" max="6145" width="9.140625" style="114"/>
    <col min="6146" max="6146" width="52" style="114" customWidth="1"/>
    <col min="6147" max="6147" width="13.42578125" style="114" customWidth="1"/>
    <col min="6148" max="6148" width="14" style="114" customWidth="1"/>
    <col min="6149" max="6149" width="15.42578125" style="114" customWidth="1"/>
    <col min="6150" max="6150" width="14.28515625" style="114" customWidth="1"/>
    <col min="6151" max="6151" width="16.140625" style="114" customWidth="1"/>
    <col min="6152" max="6153" width="11" style="114" customWidth="1"/>
    <col min="6154" max="6154" width="11.85546875" style="114" customWidth="1"/>
    <col min="6155" max="6401" width="9.140625" style="114"/>
    <col min="6402" max="6402" width="52" style="114" customWidth="1"/>
    <col min="6403" max="6403" width="13.42578125" style="114" customWidth="1"/>
    <col min="6404" max="6404" width="14" style="114" customWidth="1"/>
    <col min="6405" max="6405" width="15.42578125" style="114" customWidth="1"/>
    <col min="6406" max="6406" width="14.28515625" style="114" customWidth="1"/>
    <col min="6407" max="6407" width="16.140625" style="114" customWidth="1"/>
    <col min="6408" max="6409" width="11" style="114" customWidth="1"/>
    <col min="6410" max="6410" width="11.85546875" style="114" customWidth="1"/>
    <col min="6411" max="6657" width="9.140625" style="114"/>
    <col min="6658" max="6658" width="52" style="114" customWidth="1"/>
    <col min="6659" max="6659" width="13.42578125" style="114" customWidth="1"/>
    <col min="6660" max="6660" width="14" style="114" customWidth="1"/>
    <col min="6661" max="6661" width="15.42578125" style="114" customWidth="1"/>
    <col min="6662" max="6662" width="14.28515625" style="114" customWidth="1"/>
    <col min="6663" max="6663" width="16.140625" style="114" customWidth="1"/>
    <col min="6664" max="6665" width="11" style="114" customWidth="1"/>
    <col min="6666" max="6666" width="11.85546875" style="114" customWidth="1"/>
    <col min="6667" max="6913" width="9.140625" style="114"/>
    <col min="6914" max="6914" width="52" style="114" customWidth="1"/>
    <col min="6915" max="6915" width="13.42578125" style="114" customWidth="1"/>
    <col min="6916" max="6916" width="14" style="114" customWidth="1"/>
    <col min="6917" max="6917" width="15.42578125" style="114" customWidth="1"/>
    <col min="6918" max="6918" width="14.28515625" style="114" customWidth="1"/>
    <col min="6919" max="6919" width="16.140625" style="114" customWidth="1"/>
    <col min="6920" max="6921" width="11" style="114" customWidth="1"/>
    <col min="6922" max="6922" width="11.85546875" style="114" customWidth="1"/>
    <col min="6923" max="7169" width="9.140625" style="114"/>
    <col min="7170" max="7170" width="52" style="114" customWidth="1"/>
    <col min="7171" max="7171" width="13.42578125" style="114" customWidth="1"/>
    <col min="7172" max="7172" width="14" style="114" customWidth="1"/>
    <col min="7173" max="7173" width="15.42578125" style="114" customWidth="1"/>
    <col min="7174" max="7174" width="14.28515625" style="114" customWidth="1"/>
    <col min="7175" max="7175" width="16.140625" style="114" customWidth="1"/>
    <col min="7176" max="7177" width="11" style="114" customWidth="1"/>
    <col min="7178" max="7178" width="11.85546875" style="114" customWidth="1"/>
    <col min="7179" max="7425" width="9.140625" style="114"/>
    <col min="7426" max="7426" width="52" style="114" customWidth="1"/>
    <col min="7427" max="7427" width="13.42578125" style="114" customWidth="1"/>
    <col min="7428" max="7428" width="14" style="114" customWidth="1"/>
    <col min="7429" max="7429" width="15.42578125" style="114" customWidth="1"/>
    <col min="7430" max="7430" width="14.28515625" style="114" customWidth="1"/>
    <col min="7431" max="7431" width="16.140625" style="114" customWidth="1"/>
    <col min="7432" max="7433" width="11" style="114" customWidth="1"/>
    <col min="7434" max="7434" width="11.85546875" style="114" customWidth="1"/>
    <col min="7435" max="7681" width="9.140625" style="114"/>
    <col min="7682" max="7682" width="52" style="114" customWidth="1"/>
    <col min="7683" max="7683" width="13.42578125" style="114" customWidth="1"/>
    <col min="7684" max="7684" width="14" style="114" customWidth="1"/>
    <col min="7685" max="7685" width="15.42578125" style="114" customWidth="1"/>
    <col min="7686" max="7686" width="14.28515625" style="114" customWidth="1"/>
    <col min="7687" max="7687" width="16.140625" style="114" customWidth="1"/>
    <col min="7688" max="7689" width="11" style="114" customWidth="1"/>
    <col min="7690" max="7690" width="11.85546875" style="114" customWidth="1"/>
    <col min="7691" max="7937" width="9.140625" style="114"/>
    <col min="7938" max="7938" width="52" style="114" customWidth="1"/>
    <col min="7939" max="7939" width="13.42578125" style="114" customWidth="1"/>
    <col min="7940" max="7940" width="14" style="114" customWidth="1"/>
    <col min="7941" max="7941" width="15.42578125" style="114" customWidth="1"/>
    <col min="7942" max="7942" width="14.28515625" style="114" customWidth="1"/>
    <col min="7943" max="7943" width="16.140625" style="114" customWidth="1"/>
    <col min="7944" max="7945" width="11" style="114" customWidth="1"/>
    <col min="7946" max="7946" width="11.85546875" style="114" customWidth="1"/>
    <col min="7947" max="8193" width="9.140625" style="114"/>
    <col min="8194" max="8194" width="52" style="114" customWidth="1"/>
    <col min="8195" max="8195" width="13.42578125" style="114" customWidth="1"/>
    <col min="8196" max="8196" width="14" style="114" customWidth="1"/>
    <col min="8197" max="8197" width="15.42578125" style="114" customWidth="1"/>
    <col min="8198" max="8198" width="14.28515625" style="114" customWidth="1"/>
    <col min="8199" max="8199" width="16.140625" style="114" customWidth="1"/>
    <col min="8200" max="8201" width="11" style="114" customWidth="1"/>
    <col min="8202" max="8202" width="11.85546875" style="114" customWidth="1"/>
    <col min="8203" max="8449" width="9.140625" style="114"/>
    <col min="8450" max="8450" width="52" style="114" customWidth="1"/>
    <col min="8451" max="8451" width="13.42578125" style="114" customWidth="1"/>
    <col min="8452" max="8452" width="14" style="114" customWidth="1"/>
    <col min="8453" max="8453" width="15.42578125" style="114" customWidth="1"/>
    <col min="8454" max="8454" width="14.28515625" style="114" customWidth="1"/>
    <col min="8455" max="8455" width="16.140625" style="114" customWidth="1"/>
    <col min="8456" max="8457" width="11" style="114" customWidth="1"/>
    <col min="8458" max="8458" width="11.85546875" style="114" customWidth="1"/>
    <col min="8459" max="8705" width="9.140625" style="114"/>
    <col min="8706" max="8706" width="52" style="114" customWidth="1"/>
    <col min="8707" max="8707" width="13.42578125" style="114" customWidth="1"/>
    <col min="8708" max="8708" width="14" style="114" customWidth="1"/>
    <col min="8709" max="8709" width="15.42578125" style="114" customWidth="1"/>
    <col min="8710" max="8710" width="14.28515625" style="114" customWidth="1"/>
    <col min="8711" max="8711" width="16.140625" style="114" customWidth="1"/>
    <col min="8712" max="8713" width="11" style="114" customWidth="1"/>
    <col min="8714" max="8714" width="11.85546875" style="114" customWidth="1"/>
    <col min="8715" max="8961" width="9.140625" style="114"/>
    <col min="8962" max="8962" width="52" style="114" customWidth="1"/>
    <col min="8963" max="8963" width="13.42578125" style="114" customWidth="1"/>
    <col min="8964" max="8964" width="14" style="114" customWidth="1"/>
    <col min="8965" max="8965" width="15.42578125" style="114" customWidth="1"/>
    <col min="8966" max="8966" width="14.28515625" style="114" customWidth="1"/>
    <col min="8967" max="8967" width="16.140625" style="114" customWidth="1"/>
    <col min="8968" max="8969" width="11" style="114" customWidth="1"/>
    <col min="8970" max="8970" width="11.85546875" style="114" customWidth="1"/>
    <col min="8971" max="9217" width="9.140625" style="114"/>
    <col min="9218" max="9218" width="52" style="114" customWidth="1"/>
    <col min="9219" max="9219" width="13.42578125" style="114" customWidth="1"/>
    <col min="9220" max="9220" width="14" style="114" customWidth="1"/>
    <col min="9221" max="9221" width="15.42578125" style="114" customWidth="1"/>
    <col min="9222" max="9222" width="14.28515625" style="114" customWidth="1"/>
    <col min="9223" max="9223" width="16.140625" style="114" customWidth="1"/>
    <col min="9224" max="9225" width="11" style="114" customWidth="1"/>
    <col min="9226" max="9226" width="11.85546875" style="114" customWidth="1"/>
    <col min="9227" max="9473" width="9.140625" style="114"/>
    <col min="9474" max="9474" width="52" style="114" customWidth="1"/>
    <col min="9475" max="9475" width="13.42578125" style="114" customWidth="1"/>
    <col min="9476" max="9476" width="14" style="114" customWidth="1"/>
    <col min="9477" max="9477" width="15.42578125" style="114" customWidth="1"/>
    <col min="9478" max="9478" width="14.28515625" style="114" customWidth="1"/>
    <col min="9479" max="9479" width="16.140625" style="114" customWidth="1"/>
    <col min="9480" max="9481" width="11" style="114" customWidth="1"/>
    <col min="9482" max="9482" width="11.85546875" style="114" customWidth="1"/>
    <col min="9483" max="9729" width="9.140625" style="114"/>
    <col min="9730" max="9730" width="52" style="114" customWidth="1"/>
    <col min="9731" max="9731" width="13.42578125" style="114" customWidth="1"/>
    <col min="9732" max="9732" width="14" style="114" customWidth="1"/>
    <col min="9733" max="9733" width="15.42578125" style="114" customWidth="1"/>
    <col min="9734" max="9734" width="14.28515625" style="114" customWidth="1"/>
    <col min="9735" max="9735" width="16.140625" style="114" customWidth="1"/>
    <col min="9736" max="9737" width="11" style="114" customWidth="1"/>
    <col min="9738" max="9738" width="11.85546875" style="114" customWidth="1"/>
    <col min="9739" max="9985" width="9.140625" style="114"/>
    <col min="9986" max="9986" width="52" style="114" customWidth="1"/>
    <col min="9987" max="9987" width="13.42578125" style="114" customWidth="1"/>
    <col min="9988" max="9988" width="14" style="114" customWidth="1"/>
    <col min="9989" max="9989" width="15.42578125" style="114" customWidth="1"/>
    <col min="9990" max="9990" width="14.28515625" style="114" customWidth="1"/>
    <col min="9991" max="9991" width="16.140625" style="114" customWidth="1"/>
    <col min="9992" max="9993" width="11" style="114" customWidth="1"/>
    <col min="9994" max="9994" width="11.85546875" style="114" customWidth="1"/>
    <col min="9995" max="10241" width="9.140625" style="114"/>
    <col min="10242" max="10242" width="52" style="114" customWidth="1"/>
    <col min="10243" max="10243" width="13.42578125" style="114" customWidth="1"/>
    <col min="10244" max="10244" width="14" style="114" customWidth="1"/>
    <col min="10245" max="10245" width="15.42578125" style="114" customWidth="1"/>
    <col min="10246" max="10246" width="14.28515625" style="114" customWidth="1"/>
    <col min="10247" max="10247" width="16.140625" style="114" customWidth="1"/>
    <col min="10248" max="10249" width="11" style="114" customWidth="1"/>
    <col min="10250" max="10250" width="11.85546875" style="114" customWidth="1"/>
    <col min="10251" max="10497" width="9.140625" style="114"/>
    <col min="10498" max="10498" width="52" style="114" customWidth="1"/>
    <col min="10499" max="10499" width="13.42578125" style="114" customWidth="1"/>
    <col min="10500" max="10500" width="14" style="114" customWidth="1"/>
    <col min="10501" max="10501" width="15.42578125" style="114" customWidth="1"/>
    <col min="10502" max="10502" width="14.28515625" style="114" customWidth="1"/>
    <col min="10503" max="10503" width="16.140625" style="114" customWidth="1"/>
    <col min="10504" max="10505" width="11" style="114" customWidth="1"/>
    <col min="10506" max="10506" width="11.85546875" style="114" customWidth="1"/>
    <col min="10507" max="10753" width="9.140625" style="114"/>
    <col min="10754" max="10754" width="52" style="114" customWidth="1"/>
    <col min="10755" max="10755" width="13.42578125" style="114" customWidth="1"/>
    <col min="10756" max="10756" width="14" style="114" customWidth="1"/>
    <col min="10757" max="10757" width="15.42578125" style="114" customWidth="1"/>
    <col min="10758" max="10758" width="14.28515625" style="114" customWidth="1"/>
    <col min="10759" max="10759" width="16.140625" style="114" customWidth="1"/>
    <col min="10760" max="10761" width="11" style="114" customWidth="1"/>
    <col min="10762" max="10762" width="11.85546875" style="114" customWidth="1"/>
    <col min="10763" max="11009" width="9.140625" style="114"/>
    <col min="11010" max="11010" width="52" style="114" customWidth="1"/>
    <col min="11011" max="11011" width="13.42578125" style="114" customWidth="1"/>
    <col min="11012" max="11012" width="14" style="114" customWidth="1"/>
    <col min="11013" max="11013" width="15.42578125" style="114" customWidth="1"/>
    <col min="11014" max="11014" width="14.28515625" style="114" customWidth="1"/>
    <col min="11015" max="11015" width="16.140625" style="114" customWidth="1"/>
    <col min="11016" max="11017" width="11" style="114" customWidth="1"/>
    <col min="11018" max="11018" width="11.85546875" style="114" customWidth="1"/>
    <col min="11019" max="11265" width="9.140625" style="114"/>
    <col min="11266" max="11266" width="52" style="114" customWidth="1"/>
    <col min="11267" max="11267" width="13.42578125" style="114" customWidth="1"/>
    <col min="11268" max="11268" width="14" style="114" customWidth="1"/>
    <col min="11269" max="11269" width="15.42578125" style="114" customWidth="1"/>
    <col min="11270" max="11270" width="14.28515625" style="114" customWidth="1"/>
    <col min="11271" max="11271" width="16.140625" style="114" customWidth="1"/>
    <col min="11272" max="11273" width="11" style="114" customWidth="1"/>
    <col min="11274" max="11274" width="11.85546875" style="114" customWidth="1"/>
    <col min="11275" max="11521" width="9.140625" style="114"/>
    <col min="11522" max="11522" width="52" style="114" customWidth="1"/>
    <col min="11523" max="11523" width="13.42578125" style="114" customWidth="1"/>
    <col min="11524" max="11524" width="14" style="114" customWidth="1"/>
    <col min="11525" max="11525" width="15.42578125" style="114" customWidth="1"/>
    <col min="11526" max="11526" width="14.28515625" style="114" customWidth="1"/>
    <col min="11527" max="11527" width="16.140625" style="114" customWidth="1"/>
    <col min="11528" max="11529" width="11" style="114" customWidth="1"/>
    <col min="11530" max="11530" width="11.85546875" style="114" customWidth="1"/>
    <col min="11531" max="11777" width="9.140625" style="114"/>
    <col min="11778" max="11778" width="52" style="114" customWidth="1"/>
    <col min="11779" max="11779" width="13.42578125" style="114" customWidth="1"/>
    <col min="11780" max="11780" width="14" style="114" customWidth="1"/>
    <col min="11781" max="11781" width="15.42578125" style="114" customWidth="1"/>
    <col min="11782" max="11782" width="14.28515625" style="114" customWidth="1"/>
    <col min="11783" max="11783" width="16.140625" style="114" customWidth="1"/>
    <col min="11784" max="11785" width="11" style="114" customWidth="1"/>
    <col min="11786" max="11786" width="11.85546875" style="114" customWidth="1"/>
    <col min="11787" max="12033" width="9.140625" style="114"/>
    <col min="12034" max="12034" width="52" style="114" customWidth="1"/>
    <col min="12035" max="12035" width="13.42578125" style="114" customWidth="1"/>
    <col min="12036" max="12036" width="14" style="114" customWidth="1"/>
    <col min="12037" max="12037" width="15.42578125" style="114" customWidth="1"/>
    <col min="12038" max="12038" width="14.28515625" style="114" customWidth="1"/>
    <col min="12039" max="12039" width="16.140625" style="114" customWidth="1"/>
    <col min="12040" max="12041" width="11" style="114" customWidth="1"/>
    <col min="12042" max="12042" width="11.85546875" style="114" customWidth="1"/>
    <col min="12043" max="12289" width="9.140625" style="114"/>
    <col min="12290" max="12290" width="52" style="114" customWidth="1"/>
    <col min="12291" max="12291" width="13.42578125" style="114" customWidth="1"/>
    <col min="12292" max="12292" width="14" style="114" customWidth="1"/>
    <col min="12293" max="12293" width="15.42578125" style="114" customWidth="1"/>
    <col min="12294" max="12294" width="14.28515625" style="114" customWidth="1"/>
    <col min="12295" max="12295" width="16.140625" style="114" customWidth="1"/>
    <col min="12296" max="12297" width="11" style="114" customWidth="1"/>
    <col min="12298" max="12298" width="11.85546875" style="114" customWidth="1"/>
    <col min="12299" max="12545" width="9.140625" style="114"/>
    <col min="12546" max="12546" width="52" style="114" customWidth="1"/>
    <col min="12547" max="12547" width="13.42578125" style="114" customWidth="1"/>
    <col min="12548" max="12548" width="14" style="114" customWidth="1"/>
    <col min="12549" max="12549" width="15.42578125" style="114" customWidth="1"/>
    <col min="12550" max="12550" width="14.28515625" style="114" customWidth="1"/>
    <col min="12551" max="12551" width="16.140625" style="114" customWidth="1"/>
    <col min="12552" max="12553" width="11" style="114" customWidth="1"/>
    <col min="12554" max="12554" width="11.85546875" style="114" customWidth="1"/>
    <col min="12555" max="12801" width="9.140625" style="114"/>
    <col min="12802" max="12802" width="52" style="114" customWidth="1"/>
    <col min="12803" max="12803" width="13.42578125" style="114" customWidth="1"/>
    <col min="12804" max="12804" width="14" style="114" customWidth="1"/>
    <col min="12805" max="12805" width="15.42578125" style="114" customWidth="1"/>
    <col min="12806" max="12806" width="14.28515625" style="114" customWidth="1"/>
    <col min="12807" max="12807" width="16.140625" style="114" customWidth="1"/>
    <col min="12808" max="12809" width="11" style="114" customWidth="1"/>
    <col min="12810" max="12810" width="11.85546875" style="114" customWidth="1"/>
    <col min="12811" max="13057" width="9.140625" style="114"/>
    <col min="13058" max="13058" width="52" style="114" customWidth="1"/>
    <col min="13059" max="13059" width="13.42578125" style="114" customWidth="1"/>
    <col min="13060" max="13060" width="14" style="114" customWidth="1"/>
    <col min="13061" max="13061" width="15.42578125" style="114" customWidth="1"/>
    <col min="13062" max="13062" width="14.28515625" style="114" customWidth="1"/>
    <col min="13063" max="13063" width="16.140625" style="114" customWidth="1"/>
    <col min="13064" max="13065" width="11" style="114" customWidth="1"/>
    <col min="13066" max="13066" width="11.85546875" style="114" customWidth="1"/>
    <col min="13067" max="13313" width="9.140625" style="114"/>
    <col min="13314" max="13314" width="52" style="114" customWidth="1"/>
    <col min="13315" max="13315" width="13.42578125" style="114" customWidth="1"/>
    <col min="13316" max="13316" width="14" style="114" customWidth="1"/>
    <col min="13317" max="13317" width="15.42578125" style="114" customWidth="1"/>
    <col min="13318" max="13318" width="14.28515625" style="114" customWidth="1"/>
    <col min="13319" max="13319" width="16.140625" style="114" customWidth="1"/>
    <col min="13320" max="13321" width="11" style="114" customWidth="1"/>
    <col min="13322" max="13322" width="11.85546875" style="114" customWidth="1"/>
    <col min="13323" max="13569" width="9.140625" style="114"/>
    <col min="13570" max="13570" width="52" style="114" customWidth="1"/>
    <col min="13571" max="13571" width="13.42578125" style="114" customWidth="1"/>
    <col min="13572" max="13572" width="14" style="114" customWidth="1"/>
    <col min="13573" max="13573" width="15.42578125" style="114" customWidth="1"/>
    <col min="13574" max="13574" width="14.28515625" style="114" customWidth="1"/>
    <col min="13575" max="13575" width="16.140625" style="114" customWidth="1"/>
    <col min="13576" max="13577" width="11" style="114" customWidth="1"/>
    <col min="13578" max="13578" width="11.85546875" style="114" customWidth="1"/>
    <col min="13579" max="13825" width="9.140625" style="114"/>
    <col min="13826" max="13826" width="52" style="114" customWidth="1"/>
    <col min="13827" max="13827" width="13.42578125" style="114" customWidth="1"/>
    <col min="13828" max="13828" width="14" style="114" customWidth="1"/>
    <col min="13829" max="13829" width="15.42578125" style="114" customWidth="1"/>
    <col min="13830" max="13830" width="14.28515625" style="114" customWidth="1"/>
    <col min="13831" max="13831" width="16.140625" style="114" customWidth="1"/>
    <col min="13832" max="13833" width="11" style="114" customWidth="1"/>
    <col min="13834" max="13834" width="11.85546875" style="114" customWidth="1"/>
    <col min="13835" max="14081" width="9.140625" style="114"/>
    <col min="14082" max="14082" width="52" style="114" customWidth="1"/>
    <col min="14083" max="14083" width="13.42578125" style="114" customWidth="1"/>
    <col min="14084" max="14084" width="14" style="114" customWidth="1"/>
    <col min="14085" max="14085" width="15.42578125" style="114" customWidth="1"/>
    <col min="14086" max="14086" width="14.28515625" style="114" customWidth="1"/>
    <col min="14087" max="14087" width="16.140625" style="114" customWidth="1"/>
    <col min="14088" max="14089" width="11" style="114" customWidth="1"/>
    <col min="14090" max="14090" width="11.85546875" style="114" customWidth="1"/>
    <col min="14091" max="14337" width="9.140625" style="114"/>
    <col min="14338" max="14338" width="52" style="114" customWidth="1"/>
    <col min="14339" max="14339" width="13.42578125" style="114" customWidth="1"/>
    <col min="14340" max="14340" width="14" style="114" customWidth="1"/>
    <col min="14341" max="14341" width="15.42578125" style="114" customWidth="1"/>
    <col min="14342" max="14342" width="14.28515625" style="114" customWidth="1"/>
    <col min="14343" max="14343" width="16.140625" style="114" customWidth="1"/>
    <col min="14344" max="14345" width="11" style="114" customWidth="1"/>
    <col min="14346" max="14346" width="11.85546875" style="114" customWidth="1"/>
    <col min="14347" max="14593" width="9.140625" style="114"/>
    <col min="14594" max="14594" width="52" style="114" customWidth="1"/>
    <col min="14595" max="14595" width="13.42578125" style="114" customWidth="1"/>
    <col min="14596" max="14596" width="14" style="114" customWidth="1"/>
    <col min="14597" max="14597" width="15.42578125" style="114" customWidth="1"/>
    <col min="14598" max="14598" width="14.28515625" style="114" customWidth="1"/>
    <col min="14599" max="14599" width="16.140625" style="114" customWidth="1"/>
    <col min="14600" max="14601" width="11" style="114" customWidth="1"/>
    <col min="14602" max="14602" width="11.85546875" style="114" customWidth="1"/>
    <col min="14603" max="14849" width="9.140625" style="114"/>
    <col min="14850" max="14850" width="52" style="114" customWidth="1"/>
    <col min="14851" max="14851" width="13.42578125" style="114" customWidth="1"/>
    <col min="14852" max="14852" width="14" style="114" customWidth="1"/>
    <col min="14853" max="14853" width="15.42578125" style="114" customWidth="1"/>
    <col min="14854" max="14854" width="14.28515625" style="114" customWidth="1"/>
    <col min="14855" max="14855" width="16.140625" style="114" customWidth="1"/>
    <col min="14856" max="14857" width="11" style="114" customWidth="1"/>
    <col min="14858" max="14858" width="11.85546875" style="114" customWidth="1"/>
    <col min="14859" max="15105" width="9.140625" style="114"/>
    <col min="15106" max="15106" width="52" style="114" customWidth="1"/>
    <col min="15107" max="15107" width="13.42578125" style="114" customWidth="1"/>
    <col min="15108" max="15108" width="14" style="114" customWidth="1"/>
    <col min="15109" max="15109" width="15.42578125" style="114" customWidth="1"/>
    <col min="15110" max="15110" width="14.28515625" style="114" customWidth="1"/>
    <col min="15111" max="15111" width="16.140625" style="114" customWidth="1"/>
    <col min="15112" max="15113" width="11" style="114" customWidth="1"/>
    <col min="15114" max="15114" width="11.85546875" style="114" customWidth="1"/>
    <col min="15115" max="15361" width="9.140625" style="114"/>
    <col min="15362" max="15362" width="52" style="114" customWidth="1"/>
    <col min="15363" max="15363" width="13.42578125" style="114" customWidth="1"/>
    <col min="15364" max="15364" width="14" style="114" customWidth="1"/>
    <col min="15365" max="15365" width="15.42578125" style="114" customWidth="1"/>
    <col min="15366" max="15366" width="14.28515625" style="114" customWidth="1"/>
    <col min="15367" max="15367" width="16.140625" style="114" customWidth="1"/>
    <col min="15368" max="15369" width="11" style="114" customWidth="1"/>
    <col min="15370" max="15370" width="11.85546875" style="114" customWidth="1"/>
    <col min="15371" max="15617" width="9.140625" style="114"/>
    <col min="15618" max="15618" width="52" style="114" customWidth="1"/>
    <col min="15619" max="15619" width="13.42578125" style="114" customWidth="1"/>
    <col min="15620" max="15620" width="14" style="114" customWidth="1"/>
    <col min="15621" max="15621" width="15.42578125" style="114" customWidth="1"/>
    <col min="15622" max="15622" width="14.28515625" style="114" customWidth="1"/>
    <col min="15623" max="15623" width="16.140625" style="114" customWidth="1"/>
    <col min="15624" max="15625" width="11" style="114" customWidth="1"/>
    <col min="15626" max="15626" width="11.85546875" style="114" customWidth="1"/>
    <col min="15627" max="15873" width="9.140625" style="114"/>
    <col min="15874" max="15874" width="52" style="114" customWidth="1"/>
    <col min="15875" max="15875" width="13.42578125" style="114" customWidth="1"/>
    <col min="15876" max="15876" width="14" style="114" customWidth="1"/>
    <col min="15877" max="15877" width="15.42578125" style="114" customWidth="1"/>
    <col min="15878" max="15878" width="14.28515625" style="114" customWidth="1"/>
    <col min="15879" max="15879" width="16.140625" style="114" customWidth="1"/>
    <col min="15880" max="15881" width="11" style="114" customWidth="1"/>
    <col min="15882" max="15882" width="11.85546875" style="114" customWidth="1"/>
    <col min="15883" max="16129" width="9.140625" style="114"/>
    <col min="16130" max="16130" width="52" style="114" customWidth="1"/>
    <col min="16131" max="16131" width="13.42578125" style="114" customWidth="1"/>
    <col min="16132" max="16132" width="14" style="114" customWidth="1"/>
    <col min="16133" max="16133" width="15.42578125" style="114" customWidth="1"/>
    <col min="16134" max="16134" width="14.28515625" style="114" customWidth="1"/>
    <col min="16135" max="16135" width="16.140625" style="114" customWidth="1"/>
    <col min="16136" max="16137" width="11" style="114" customWidth="1"/>
    <col min="16138" max="16138" width="11.85546875" style="114" customWidth="1"/>
    <col min="16139" max="16384" width="9.140625" style="114"/>
  </cols>
  <sheetData>
    <row r="1" spans="1:7" ht="15" customHeight="1" x14ac:dyDescent="0.25">
      <c r="A1" s="915" t="s">
        <v>6161</v>
      </c>
      <c r="B1" s="915"/>
      <c r="C1" s="915"/>
      <c r="D1" s="915"/>
      <c r="E1" s="915"/>
      <c r="F1" s="915"/>
      <c r="G1" s="915"/>
    </row>
    <row r="2" spans="1:7" ht="15" customHeight="1" x14ac:dyDescent="0.25">
      <c r="A2" s="454"/>
      <c r="B2" s="454"/>
      <c r="C2" s="454"/>
      <c r="D2" s="454"/>
      <c r="E2" s="454"/>
      <c r="F2" s="454"/>
      <c r="G2" s="454"/>
    </row>
    <row r="3" spans="1:7" ht="15" customHeight="1" x14ac:dyDescent="0.25">
      <c r="A3" s="454"/>
      <c r="B3" s="454"/>
      <c r="C3" s="454"/>
      <c r="D3" s="454"/>
      <c r="E3" s="454"/>
      <c r="F3" s="454"/>
      <c r="G3" s="454"/>
    </row>
    <row r="5" spans="1:7" ht="14.45" customHeight="1" x14ac:dyDescent="0.25">
      <c r="A5" s="958" t="s">
        <v>224</v>
      </c>
      <c r="B5" s="958"/>
      <c r="C5" s="958"/>
      <c r="D5" s="958"/>
      <c r="E5" s="958"/>
      <c r="F5" s="958"/>
      <c r="G5" s="958"/>
    </row>
    <row r="6" spans="1:7" ht="15.75" x14ac:dyDescent="0.25">
      <c r="A6" s="961" t="s">
        <v>454</v>
      </c>
      <c r="B6" s="961"/>
      <c r="C6" s="961"/>
      <c r="D6" s="961"/>
      <c r="E6" s="961"/>
      <c r="F6" s="961"/>
      <c r="G6" s="961"/>
    </row>
    <row r="7" spans="1:7" x14ac:dyDescent="0.25">
      <c r="A7" s="119"/>
      <c r="B7" s="119"/>
      <c r="C7" s="119"/>
      <c r="D7" s="119"/>
      <c r="E7" s="119"/>
      <c r="F7" s="119"/>
      <c r="G7" s="119"/>
    </row>
    <row r="8" spans="1:7" ht="15.75" thickBot="1" x14ac:dyDescent="0.3">
      <c r="A8" s="115"/>
      <c r="B8" s="116"/>
      <c r="C8" s="116"/>
      <c r="D8" s="116"/>
      <c r="E8" s="116"/>
      <c r="F8" s="116"/>
      <c r="G8" s="131" t="s">
        <v>344</v>
      </c>
    </row>
    <row r="9" spans="1:7" s="119" customFormat="1" ht="57.75" thickBot="1" x14ac:dyDescent="0.3">
      <c r="A9" s="117" t="s">
        <v>185</v>
      </c>
      <c r="B9" s="118" t="s">
        <v>452</v>
      </c>
      <c r="C9" s="118" t="s">
        <v>439</v>
      </c>
      <c r="D9" s="118" t="s">
        <v>440</v>
      </c>
      <c r="E9" s="118" t="s">
        <v>446</v>
      </c>
      <c r="F9" s="448" t="s">
        <v>444</v>
      </c>
      <c r="G9" s="379" t="s">
        <v>445</v>
      </c>
    </row>
    <row r="10" spans="1:7" x14ac:dyDescent="0.25">
      <c r="A10" s="500" t="s">
        <v>438</v>
      </c>
      <c r="B10" s="485">
        <v>35293334</v>
      </c>
      <c r="C10" s="486" t="s">
        <v>441</v>
      </c>
      <c r="D10" s="486" t="s">
        <v>442</v>
      </c>
      <c r="E10" s="418">
        <v>0</v>
      </c>
      <c r="F10" s="120">
        <v>30119993</v>
      </c>
      <c r="G10" s="122">
        <v>822198</v>
      </c>
    </row>
    <row r="11" spans="1:7" ht="30" x14ac:dyDescent="0.25">
      <c r="A11" s="500" t="s">
        <v>433</v>
      </c>
      <c r="B11" s="120">
        <f>F11+G11</f>
        <v>59639748</v>
      </c>
      <c r="C11" s="121" t="s">
        <v>441</v>
      </c>
      <c r="D11" s="121" t="s">
        <v>442</v>
      </c>
      <c r="E11" s="418">
        <v>0</v>
      </c>
      <c r="F11" s="120">
        <v>3937000</v>
      </c>
      <c r="G11" s="122">
        <v>55702748</v>
      </c>
    </row>
    <row r="12" spans="1:7" x14ac:dyDescent="0.25">
      <c r="A12" s="381" t="s">
        <v>450</v>
      </c>
      <c r="B12" s="120">
        <f>E12+F12</f>
        <v>82935730</v>
      </c>
      <c r="C12" s="121" t="s">
        <v>381</v>
      </c>
      <c r="D12" s="121" t="s">
        <v>441</v>
      </c>
      <c r="E12" s="120">
        <v>61593407</v>
      </c>
      <c r="F12" s="120">
        <v>21342323</v>
      </c>
      <c r="G12" s="503">
        <v>0</v>
      </c>
    </row>
    <row r="13" spans="1:7" x14ac:dyDescent="0.25">
      <c r="A13" s="381" t="s">
        <v>435</v>
      </c>
      <c r="B13" s="120">
        <f>E13+F13</f>
        <v>316733922</v>
      </c>
      <c r="C13" s="121" t="s">
        <v>381</v>
      </c>
      <c r="D13" s="121" t="s">
        <v>442</v>
      </c>
      <c r="E13" s="120">
        <v>9779000</v>
      </c>
      <c r="F13" s="120">
        <v>306954922</v>
      </c>
      <c r="G13" s="503">
        <v>0</v>
      </c>
    </row>
    <row r="14" spans="1:7" x14ac:dyDescent="0.25">
      <c r="A14" s="381" t="s">
        <v>377</v>
      </c>
      <c r="B14" s="120">
        <v>4584450</v>
      </c>
      <c r="C14" s="121" t="s">
        <v>441</v>
      </c>
      <c r="D14" s="121" t="s">
        <v>441</v>
      </c>
      <c r="E14" s="504">
        <v>0</v>
      </c>
      <c r="F14" s="120">
        <v>4884450</v>
      </c>
      <c r="G14" s="505">
        <v>0</v>
      </c>
    </row>
    <row r="15" spans="1:7" ht="15.75" thickBot="1" x14ac:dyDescent="0.3">
      <c r="A15" s="123"/>
      <c r="B15" s="124"/>
      <c r="C15" s="125"/>
      <c r="D15" s="125"/>
      <c r="E15" s="124"/>
      <c r="F15" s="124"/>
      <c r="G15" s="126">
        <f>B15-E15-F15</f>
        <v>0</v>
      </c>
    </row>
    <row r="16" spans="1:7" s="130" customFormat="1" thickBot="1" x14ac:dyDescent="0.3">
      <c r="A16" s="127" t="s">
        <v>184</v>
      </c>
      <c r="B16" s="128">
        <f>SUM(B10:B15)</f>
        <v>499187184</v>
      </c>
      <c r="C16" s="128"/>
      <c r="D16" s="128"/>
      <c r="E16" s="128">
        <f>SUM(E10:E15)</f>
        <v>71372407</v>
      </c>
      <c r="F16" s="128">
        <f>SUM(F10:F15)</f>
        <v>367238688</v>
      </c>
      <c r="G16" s="129">
        <f>SUM(G10:G15)</f>
        <v>56524946</v>
      </c>
    </row>
  </sheetData>
  <mergeCells count="3">
    <mergeCell ref="A1:G1"/>
    <mergeCell ref="A6:G6"/>
    <mergeCell ref="A5:G5"/>
  </mergeCells>
  <pageMargins left="0.7" right="0.7" top="0.75" bottom="0.75" header="0.3" footer="0.3"/>
  <pageSetup paperSize="9" scale="94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16"/>
  <sheetViews>
    <sheetView zoomScaleNormal="100" workbookViewId="0">
      <selection activeCell="E8" sqref="E8"/>
    </sheetView>
  </sheetViews>
  <sheetFormatPr defaultColWidth="14.85546875" defaultRowHeight="15" x14ac:dyDescent="0.25"/>
  <cols>
    <col min="1" max="1" width="24.85546875" style="375" customWidth="1"/>
    <col min="2" max="3" width="14.85546875" style="375"/>
    <col min="4" max="4" width="13.7109375" style="375" customWidth="1"/>
    <col min="5" max="5" width="15.5703125" style="375" bestFit="1" customWidth="1"/>
    <col min="6" max="6" width="14.85546875" style="375"/>
    <col min="7" max="7" width="15.5703125" style="375" bestFit="1" customWidth="1"/>
    <col min="8" max="8" width="18.7109375" style="375" customWidth="1"/>
    <col min="9" max="1025" width="14.85546875" style="375"/>
  </cols>
  <sheetData>
    <row r="1" spans="1:9 1025:1025" x14ac:dyDescent="0.25">
      <c r="A1" s="960" t="s">
        <v>6162</v>
      </c>
      <c r="B1" s="960"/>
      <c r="C1" s="960"/>
      <c r="D1" s="960"/>
      <c r="E1" s="960"/>
      <c r="F1" s="960"/>
      <c r="G1" s="960"/>
      <c r="H1" s="910"/>
      <c r="I1" s="387"/>
    </row>
    <row r="2" spans="1:9 1025:1025" x14ac:dyDescent="0.25">
      <c r="A2"/>
      <c r="B2"/>
      <c r="C2"/>
      <c r="D2"/>
      <c r="E2"/>
      <c r="F2"/>
      <c r="G2"/>
      <c r="H2"/>
    </row>
    <row r="3" spans="1:9 1025:1025" x14ac:dyDescent="0.25">
      <c r="A3"/>
      <c r="B3"/>
      <c r="C3" s="962" t="s">
        <v>224</v>
      </c>
      <c r="D3" s="962"/>
      <c r="E3" s="962"/>
      <c r="F3" s="962"/>
      <c r="G3"/>
      <c r="H3"/>
    </row>
    <row r="4" spans="1:9 1025:1025" ht="15.75" customHeight="1" x14ac:dyDescent="0.25">
      <c r="A4" s="963" t="s">
        <v>434</v>
      </c>
      <c r="B4" s="963"/>
      <c r="C4" s="963"/>
      <c r="D4" s="963"/>
      <c r="E4" s="963"/>
      <c r="F4" s="963"/>
      <c r="G4" s="963"/>
      <c r="H4" s="963"/>
    </row>
    <row r="5" spans="1:9 1025:1025" ht="15.75" x14ac:dyDescent="0.25">
      <c r="A5" s="964" t="s">
        <v>641</v>
      </c>
      <c r="B5" s="964"/>
      <c r="C5" s="964"/>
      <c r="D5" s="964"/>
      <c r="E5" s="964"/>
      <c r="F5" s="964"/>
      <c r="G5" s="964"/>
      <c r="H5" s="964"/>
    </row>
    <row r="6" spans="1:9 1025:1025" x14ac:dyDescent="0.25">
      <c r="A6" s="388"/>
      <c r="B6" s="388"/>
      <c r="C6" s="388"/>
      <c r="D6" s="388"/>
      <c r="E6" s="388"/>
      <c r="F6" s="388"/>
      <c r="G6" s="388"/>
      <c r="H6" s="388"/>
    </row>
    <row r="7" spans="1:9 1025:1025" x14ac:dyDescent="0.25">
      <c r="A7"/>
      <c r="B7"/>
      <c r="C7"/>
      <c r="D7"/>
      <c r="E7"/>
      <c r="F7"/>
      <c r="G7"/>
      <c r="H7"/>
    </row>
    <row r="8" spans="1:9 1025:1025" x14ac:dyDescent="0.25">
      <c r="A8"/>
      <c r="B8"/>
      <c r="C8"/>
      <c r="D8"/>
      <c r="E8"/>
      <c r="F8"/>
      <c r="G8" s="389" t="s">
        <v>344</v>
      </c>
    </row>
    <row r="9" spans="1:9 1025:1025" ht="15" customHeight="1" x14ac:dyDescent="0.25">
      <c r="A9" s="965" t="s">
        <v>152</v>
      </c>
      <c r="B9" s="966" t="s">
        <v>153</v>
      </c>
      <c r="C9" s="966"/>
      <c r="D9" s="965" t="s">
        <v>154</v>
      </c>
      <c r="E9" s="965" t="s">
        <v>155</v>
      </c>
      <c r="F9" s="414" t="s">
        <v>156</v>
      </c>
      <c r="G9" s="414"/>
      <c r="AMK9"/>
    </row>
    <row r="10" spans="1:9 1025:1025" ht="57" x14ac:dyDescent="0.25">
      <c r="A10" s="965"/>
      <c r="B10" s="390" t="s">
        <v>157</v>
      </c>
      <c r="C10" s="390" t="s">
        <v>158</v>
      </c>
      <c r="D10" s="965"/>
      <c r="E10" s="965"/>
      <c r="F10" s="391" t="s">
        <v>360</v>
      </c>
      <c r="G10" s="391" t="s">
        <v>380</v>
      </c>
      <c r="AMK10"/>
    </row>
    <row r="11" spans="1:9 1025:1025" ht="31.9" customHeight="1" x14ac:dyDescent="0.25">
      <c r="A11" s="502" t="s">
        <v>435</v>
      </c>
      <c r="B11" s="670">
        <v>2019</v>
      </c>
      <c r="C11" s="670">
        <v>2021</v>
      </c>
      <c r="D11" s="671">
        <v>374431620</v>
      </c>
      <c r="E11" s="672">
        <v>62431620</v>
      </c>
      <c r="F11" s="671">
        <v>312000000</v>
      </c>
      <c r="G11" s="673">
        <v>0</v>
      </c>
      <c r="AMK11"/>
    </row>
    <row r="12" spans="1:9 1025:1025" ht="45" x14ac:dyDescent="0.25">
      <c r="A12" s="502" t="s">
        <v>436</v>
      </c>
      <c r="B12" s="674">
        <v>2017</v>
      </c>
      <c r="C12" s="674">
        <v>2021</v>
      </c>
      <c r="D12" s="675">
        <v>162865949</v>
      </c>
      <c r="E12" s="676">
        <v>30965949</v>
      </c>
      <c r="F12" s="675">
        <v>131900000</v>
      </c>
      <c r="G12" s="675">
        <v>0</v>
      </c>
      <c r="AMK12"/>
    </row>
    <row r="13" spans="1:9 1025:1025" ht="30" x14ac:dyDescent="0.25">
      <c r="A13" s="502" t="s">
        <v>437</v>
      </c>
      <c r="B13" s="674">
        <v>2019</v>
      </c>
      <c r="C13" s="674">
        <v>2021</v>
      </c>
      <c r="D13" s="675">
        <v>120887488</v>
      </c>
      <c r="E13" s="676">
        <v>18206936</v>
      </c>
      <c r="F13" s="675">
        <v>51340276</v>
      </c>
      <c r="G13" s="677">
        <v>48761740</v>
      </c>
      <c r="AMK13"/>
    </row>
    <row r="14" spans="1:9 1025:1025" ht="45" x14ac:dyDescent="0.25">
      <c r="A14" s="502" t="s">
        <v>6134</v>
      </c>
      <c r="B14" s="674">
        <v>2019</v>
      </c>
      <c r="C14" s="674">
        <v>2021</v>
      </c>
      <c r="D14" s="675">
        <v>11402050</v>
      </c>
      <c r="E14" s="676">
        <v>0</v>
      </c>
      <c r="F14" s="675">
        <v>9497050</v>
      </c>
      <c r="G14" s="675">
        <v>1905000</v>
      </c>
      <c r="AMK14"/>
    </row>
    <row r="15" spans="1:9 1025:1025" ht="30" x14ac:dyDescent="0.25">
      <c r="A15" s="502" t="s">
        <v>397</v>
      </c>
      <c r="B15" s="674">
        <v>2019</v>
      </c>
      <c r="C15" s="674">
        <v>2020</v>
      </c>
      <c r="D15" s="675">
        <v>3999809</v>
      </c>
      <c r="E15" s="676">
        <v>1015897</v>
      </c>
      <c r="F15" s="675">
        <v>0</v>
      </c>
      <c r="G15" s="675">
        <v>2983912</v>
      </c>
      <c r="H15" s="483"/>
      <c r="AMK15"/>
    </row>
    <row r="16" spans="1:9 1025:1025" ht="45.6" customHeight="1" x14ac:dyDescent="0.25">
      <c r="A16" s="502" t="s">
        <v>433</v>
      </c>
      <c r="B16" s="674">
        <v>2020</v>
      </c>
      <c r="C16" s="674">
        <v>2021</v>
      </c>
      <c r="D16" s="675">
        <v>95000000</v>
      </c>
      <c r="E16" s="675">
        <v>0</v>
      </c>
      <c r="F16" s="675">
        <v>0</v>
      </c>
      <c r="G16" s="675">
        <v>95000000</v>
      </c>
      <c r="AMK16"/>
    </row>
  </sheetData>
  <mergeCells count="8">
    <mergeCell ref="A1:G1"/>
    <mergeCell ref="C3:F3"/>
    <mergeCell ref="A4:H4"/>
    <mergeCell ref="A5:H5"/>
    <mergeCell ref="A9:A10"/>
    <mergeCell ref="B9:C9"/>
    <mergeCell ref="D9:D10"/>
    <mergeCell ref="E9:E10"/>
  </mergeCells>
  <pageMargins left="0.7" right="0.7" top="0.75" bottom="0.75" header="0.3" footer="0.3"/>
  <pageSetup paperSize="9" scale="6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173"/>
  <sheetViews>
    <sheetView workbookViewId="0">
      <selection activeCell="A3" sqref="A3:E3"/>
    </sheetView>
  </sheetViews>
  <sheetFormatPr defaultColWidth="8.85546875" defaultRowHeight="15" x14ac:dyDescent="0.25"/>
  <cols>
    <col min="1" max="1" width="33.7109375" style="679" bestFit="1" customWidth="1"/>
    <col min="2" max="2" width="13.140625" style="679" customWidth="1"/>
    <col min="3" max="3" width="11.140625" style="679" bestFit="1" customWidth="1"/>
    <col min="4" max="4" width="12.7109375" style="679" bestFit="1" customWidth="1"/>
    <col min="5" max="5" width="13.85546875" style="679" bestFit="1" customWidth="1"/>
    <col min="6" max="7" width="10.140625" style="679" bestFit="1" customWidth="1"/>
    <col min="8" max="1025" width="9.140625" style="679" customWidth="1"/>
    <col min="1026" max="16384" width="8.85546875" style="678"/>
  </cols>
  <sheetData>
    <row r="1" spans="1:1024" x14ac:dyDescent="0.25">
      <c r="A1" s="969" t="s">
        <v>6163</v>
      </c>
      <c r="B1" s="969"/>
      <c r="C1" s="969"/>
      <c r="D1" s="969"/>
      <c r="E1" s="969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  <c r="AZ1" s="678"/>
      <c r="BA1" s="678"/>
      <c r="BB1" s="678"/>
      <c r="BC1" s="678"/>
      <c r="BD1" s="678"/>
      <c r="BE1" s="678"/>
      <c r="BF1" s="678"/>
      <c r="BG1" s="678"/>
      <c r="BH1" s="678"/>
      <c r="BI1" s="678"/>
      <c r="BJ1" s="678"/>
      <c r="BK1" s="678"/>
      <c r="BL1" s="678"/>
      <c r="BM1" s="678"/>
      <c r="BN1" s="678"/>
      <c r="BO1" s="678"/>
      <c r="BP1" s="678"/>
      <c r="BQ1" s="678"/>
      <c r="BR1" s="678"/>
      <c r="BS1" s="678"/>
      <c r="BT1" s="678"/>
      <c r="BU1" s="678"/>
      <c r="BV1" s="678"/>
      <c r="BW1" s="678"/>
      <c r="BX1" s="678"/>
      <c r="BY1" s="678"/>
      <c r="BZ1" s="678"/>
      <c r="CA1" s="678"/>
      <c r="CB1" s="678"/>
      <c r="CC1" s="678"/>
      <c r="CD1" s="678"/>
      <c r="CE1" s="678"/>
      <c r="CF1" s="678"/>
      <c r="CG1" s="678"/>
      <c r="CH1" s="678"/>
      <c r="CI1" s="678"/>
      <c r="CJ1" s="678"/>
      <c r="CK1" s="678"/>
      <c r="CL1" s="678"/>
      <c r="CM1" s="678"/>
      <c r="CN1" s="678"/>
      <c r="CO1" s="678"/>
      <c r="CP1" s="678"/>
      <c r="CQ1" s="678"/>
      <c r="CR1" s="678"/>
      <c r="CS1" s="678"/>
      <c r="CT1" s="678"/>
      <c r="CU1" s="678"/>
      <c r="CV1" s="678"/>
      <c r="CW1" s="678"/>
      <c r="CX1" s="678"/>
      <c r="CY1" s="678"/>
      <c r="CZ1" s="678"/>
      <c r="DA1" s="678"/>
      <c r="DB1" s="678"/>
      <c r="DC1" s="678"/>
      <c r="DD1" s="678"/>
      <c r="DE1" s="678"/>
      <c r="DF1" s="678"/>
      <c r="DG1" s="678"/>
      <c r="DH1" s="678"/>
      <c r="DI1" s="678"/>
      <c r="DJ1" s="678"/>
      <c r="DK1" s="678"/>
      <c r="DL1" s="678"/>
      <c r="DM1" s="678"/>
      <c r="DN1" s="678"/>
      <c r="DO1" s="678"/>
      <c r="DP1" s="678"/>
      <c r="DQ1" s="678"/>
      <c r="DR1" s="678"/>
      <c r="DS1" s="678"/>
      <c r="DT1" s="678"/>
      <c r="DU1" s="678"/>
      <c r="DV1" s="678"/>
      <c r="DW1" s="678"/>
      <c r="DX1" s="678"/>
      <c r="DY1" s="678"/>
      <c r="DZ1" s="678"/>
      <c r="EA1" s="678"/>
      <c r="EB1" s="678"/>
      <c r="EC1" s="678"/>
      <c r="ED1" s="678"/>
      <c r="EE1" s="678"/>
      <c r="EF1" s="678"/>
      <c r="EG1" s="678"/>
      <c r="EH1" s="678"/>
      <c r="EI1" s="678"/>
      <c r="EJ1" s="678"/>
      <c r="EK1" s="678"/>
      <c r="EL1" s="678"/>
      <c r="EM1" s="678"/>
      <c r="EN1" s="678"/>
      <c r="EO1" s="678"/>
      <c r="EP1" s="678"/>
      <c r="EQ1" s="678"/>
      <c r="ER1" s="678"/>
      <c r="ES1" s="678"/>
      <c r="ET1" s="678"/>
      <c r="EU1" s="678"/>
      <c r="EV1" s="678"/>
      <c r="EW1" s="678"/>
      <c r="EX1" s="678"/>
      <c r="EY1" s="678"/>
      <c r="EZ1" s="678"/>
      <c r="FA1" s="678"/>
      <c r="FB1" s="678"/>
      <c r="FC1" s="678"/>
      <c r="FD1" s="678"/>
      <c r="FE1" s="678"/>
      <c r="FF1" s="678"/>
      <c r="FG1" s="678"/>
      <c r="FH1" s="678"/>
      <c r="FI1" s="678"/>
      <c r="FJ1" s="678"/>
      <c r="FK1" s="678"/>
      <c r="FL1" s="678"/>
      <c r="FM1" s="678"/>
      <c r="FN1" s="678"/>
      <c r="FO1" s="678"/>
      <c r="FP1" s="678"/>
      <c r="FQ1" s="678"/>
      <c r="FR1" s="678"/>
      <c r="FS1" s="678"/>
      <c r="FT1" s="678"/>
      <c r="FU1" s="678"/>
      <c r="FV1" s="678"/>
      <c r="FW1" s="678"/>
      <c r="FX1" s="678"/>
      <c r="FY1" s="678"/>
      <c r="FZ1" s="678"/>
      <c r="GA1" s="678"/>
      <c r="GB1" s="678"/>
      <c r="GC1" s="678"/>
      <c r="GD1" s="678"/>
      <c r="GE1" s="678"/>
      <c r="GF1" s="678"/>
      <c r="GG1" s="678"/>
      <c r="GH1" s="678"/>
      <c r="GI1" s="678"/>
      <c r="GJ1" s="678"/>
      <c r="GK1" s="678"/>
      <c r="GL1" s="678"/>
      <c r="GM1" s="678"/>
      <c r="GN1" s="678"/>
      <c r="GO1" s="678"/>
      <c r="GP1" s="678"/>
      <c r="GQ1" s="678"/>
      <c r="GR1" s="678"/>
      <c r="GS1" s="678"/>
      <c r="GT1" s="678"/>
      <c r="GU1" s="678"/>
      <c r="GV1" s="678"/>
      <c r="GW1" s="678"/>
      <c r="GX1" s="678"/>
      <c r="GY1" s="678"/>
      <c r="GZ1" s="678"/>
      <c r="HA1" s="678"/>
      <c r="HB1" s="678"/>
      <c r="HC1" s="678"/>
      <c r="HD1" s="678"/>
      <c r="HE1" s="678"/>
      <c r="HF1" s="678"/>
      <c r="HG1" s="678"/>
      <c r="HH1" s="678"/>
      <c r="HI1" s="678"/>
      <c r="HJ1" s="678"/>
      <c r="HK1" s="678"/>
      <c r="HL1" s="678"/>
      <c r="HM1" s="678"/>
      <c r="HN1" s="678"/>
      <c r="HO1" s="678"/>
      <c r="HP1" s="678"/>
      <c r="HQ1" s="678"/>
      <c r="HR1" s="678"/>
      <c r="HS1" s="678"/>
      <c r="HT1" s="678"/>
      <c r="HU1" s="678"/>
      <c r="HV1" s="678"/>
      <c r="HW1" s="678"/>
      <c r="HX1" s="678"/>
      <c r="HY1" s="678"/>
      <c r="HZ1" s="678"/>
      <c r="IA1" s="678"/>
      <c r="IB1" s="678"/>
      <c r="IC1" s="678"/>
      <c r="ID1" s="678"/>
      <c r="IE1" s="678"/>
      <c r="IF1" s="678"/>
      <c r="IG1" s="678"/>
      <c r="IH1" s="678"/>
      <c r="II1" s="678"/>
      <c r="IJ1" s="678"/>
      <c r="IK1" s="678"/>
      <c r="IL1" s="678"/>
      <c r="IM1" s="678"/>
      <c r="IN1" s="678"/>
      <c r="IO1" s="678"/>
      <c r="IP1" s="678"/>
      <c r="IQ1" s="678"/>
      <c r="IR1" s="678"/>
      <c r="IS1" s="678"/>
      <c r="IT1" s="678"/>
      <c r="IU1" s="678"/>
      <c r="IV1" s="678"/>
      <c r="IW1" s="678"/>
      <c r="IX1" s="678"/>
      <c r="IY1" s="678"/>
      <c r="IZ1" s="678"/>
      <c r="JA1" s="678"/>
      <c r="JB1" s="678"/>
      <c r="JC1" s="678"/>
      <c r="JD1" s="678"/>
      <c r="JE1" s="678"/>
      <c r="JF1" s="678"/>
      <c r="JG1" s="678"/>
      <c r="JH1" s="678"/>
      <c r="JI1" s="678"/>
      <c r="JJ1" s="678"/>
      <c r="JK1" s="678"/>
      <c r="JL1" s="678"/>
      <c r="JM1" s="678"/>
      <c r="JN1" s="678"/>
      <c r="JO1" s="678"/>
      <c r="JP1" s="678"/>
      <c r="JQ1" s="678"/>
      <c r="JR1" s="678"/>
      <c r="JS1" s="678"/>
      <c r="JT1" s="678"/>
      <c r="JU1" s="678"/>
      <c r="JV1" s="678"/>
      <c r="JW1" s="678"/>
      <c r="JX1" s="678"/>
      <c r="JY1" s="678"/>
      <c r="JZ1" s="678"/>
      <c r="KA1" s="678"/>
      <c r="KB1" s="678"/>
      <c r="KC1" s="678"/>
      <c r="KD1" s="678"/>
      <c r="KE1" s="678"/>
      <c r="KF1" s="678"/>
      <c r="KG1" s="678"/>
      <c r="KH1" s="678"/>
      <c r="KI1" s="678"/>
      <c r="KJ1" s="678"/>
      <c r="KK1" s="678"/>
      <c r="KL1" s="678"/>
      <c r="KM1" s="678"/>
      <c r="KN1" s="678"/>
      <c r="KO1" s="678"/>
      <c r="KP1" s="678"/>
      <c r="KQ1" s="678"/>
      <c r="KR1" s="678"/>
      <c r="KS1" s="678"/>
      <c r="KT1" s="678"/>
      <c r="KU1" s="678"/>
      <c r="KV1" s="678"/>
      <c r="KW1" s="678"/>
      <c r="KX1" s="678"/>
      <c r="KY1" s="678"/>
      <c r="KZ1" s="678"/>
      <c r="LA1" s="678"/>
      <c r="LB1" s="678"/>
      <c r="LC1" s="678"/>
      <c r="LD1" s="678"/>
      <c r="LE1" s="678"/>
      <c r="LF1" s="678"/>
      <c r="LG1" s="678"/>
      <c r="LH1" s="678"/>
      <c r="LI1" s="678"/>
      <c r="LJ1" s="678"/>
      <c r="LK1" s="678"/>
      <c r="LL1" s="678"/>
      <c r="LM1" s="678"/>
      <c r="LN1" s="678"/>
      <c r="LO1" s="678"/>
      <c r="LP1" s="678"/>
      <c r="LQ1" s="678"/>
      <c r="LR1" s="678"/>
      <c r="LS1" s="678"/>
      <c r="LT1" s="678"/>
      <c r="LU1" s="678"/>
      <c r="LV1" s="678"/>
      <c r="LW1" s="678"/>
      <c r="LX1" s="678"/>
      <c r="LY1" s="678"/>
      <c r="LZ1" s="678"/>
      <c r="MA1" s="678"/>
      <c r="MB1" s="678"/>
      <c r="MC1" s="678"/>
      <c r="MD1" s="678"/>
      <c r="ME1" s="678"/>
      <c r="MF1" s="678"/>
      <c r="MG1" s="678"/>
      <c r="MH1" s="678"/>
      <c r="MI1" s="678"/>
      <c r="MJ1" s="678"/>
      <c r="MK1" s="678"/>
      <c r="ML1" s="678"/>
      <c r="MM1" s="678"/>
      <c r="MN1" s="678"/>
      <c r="MO1" s="678"/>
      <c r="MP1" s="678"/>
      <c r="MQ1" s="678"/>
      <c r="MR1" s="678"/>
      <c r="MS1" s="678"/>
      <c r="MT1" s="678"/>
      <c r="MU1" s="678"/>
      <c r="MV1" s="678"/>
      <c r="MW1" s="678"/>
      <c r="MX1" s="678"/>
      <c r="MY1" s="678"/>
      <c r="MZ1" s="678"/>
      <c r="NA1" s="678"/>
      <c r="NB1" s="678"/>
      <c r="NC1" s="678"/>
      <c r="ND1" s="678"/>
      <c r="NE1" s="678"/>
      <c r="NF1" s="678"/>
      <c r="NG1" s="678"/>
      <c r="NH1" s="678"/>
      <c r="NI1" s="678"/>
      <c r="NJ1" s="678"/>
      <c r="NK1" s="678"/>
      <c r="NL1" s="678"/>
      <c r="NM1" s="678"/>
      <c r="NN1" s="678"/>
      <c r="NO1" s="678"/>
      <c r="NP1" s="678"/>
      <c r="NQ1" s="678"/>
      <c r="NR1" s="678"/>
      <c r="NS1" s="678"/>
      <c r="NT1" s="678"/>
      <c r="NU1" s="678"/>
      <c r="NV1" s="678"/>
      <c r="NW1" s="678"/>
      <c r="NX1" s="678"/>
      <c r="NY1" s="678"/>
      <c r="NZ1" s="678"/>
      <c r="OA1" s="678"/>
      <c r="OB1" s="678"/>
      <c r="OC1" s="678"/>
      <c r="OD1" s="678"/>
      <c r="OE1" s="678"/>
      <c r="OF1" s="678"/>
      <c r="OG1" s="678"/>
      <c r="OH1" s="678"/>
      <c r="OI1" s="678"/>
      <c r="OJ1" s="678"/>
      <c r="OK1" s="678"/>
      <c r="OL1" s="678"/>
      <c r="OM1" s="678"/>
      <c r="ON1" s="678"/>
      <c r="OO1" s="678"/>
      <c r="OP1" s="678"/>
      <c r="OQ1" s="678"/>
      <c r="OR1" s="678"/>
      <c r="OS1" s="678"/>
      <c r="OT1" s="678"/>
      <c r="OU1" s="678"/>
      <c r="OV1" s="678"/>
      <c r="OW1" s="678"/>
      <c r="OX1" s="678"/>
      <c r="OY1" s="678"/>
      <c r="OZ1" s="678"/>
      <c r="PA1" s="678"/>
      <c r="PB1" s="678"/>
      <c r="PC1" s="678"/>
      <c r="PD1" s="678"/>
      <c r="PE1" s="678"/>
      <c r="PF1" s="678"/>
      <c r="PG1" s="678"/>
      <c r="PH1" s="678"/>
      <c r="PI1" s="678"/>
      <c r="PJ1" s="678"/>
      <c r="PK1" s="678"/>
      <c r="PL1" s="678"/>
      <c r="PM1" s="678"/>
      <c r="PN1" s="678"/>
      <c r="PO1" s="678"/>
      <c r="PP1" s="678"/>
      <c r="PQ1" s="678"/>
      <c r="PR1" s="678"/>
      <c r="PS1" s="678"/>
      <c r="PT1" s="678"/>
      <c r="PU1" s="678"/>
      <c r="PV1" s="678"/>
      <c r="PW1" s="678"/>
      <c r="PX1" s="678"/>
      <c r="PY1" s="678"/>
      <c r="PZ1" s="678"/>
      <c r="QA1" s="678"/>
      <c r="QB1" s="678"/>
      <c r="QC1" s="678"/>
      <c r="QD1" s="678"/>
      <c r="QE1" s="678"/>
      <c r="QF1" s="678"/>
      <c r="QG1" s="678"/>
      <c r="QH1" s="678"/>
      <c r="QI1" s="678"/>
      <c r="QJ1" s="678"/>
      <c r="QK1" s="678"/>
      <c r="QL1" s="678"/>
      <c r="QM1" s="678"/>
      <c r="QN1" s="678"/>
      <c r="QO1" s="678"/>
      <c r="QP1" s="678"/>
      <c r="QQ1" s="678"/>
      <c r="QR1" s="678"/>
      <c r="QS1" s="678"/>
      <c r="QT1" s="678"/>
      <c r="QU1" s="678"/>
      <c r="QV1" s="678"/>
      <c r="QW1" s="678"/>
      <c r="QX1" s="678"/>
      <c r="QY1" s="678"/>
      <c r="QZ1" s="678"/>
      <c r="RA1" s="678"/>
      <c r="RB1" s="678"/>
      <c r="RC1" s="678"/>
      <c r="RD1" s="678"/>
      <c r="RE1" s="678"/>
      <c r="RF1" s="678"/>
      <c r="RG1" s="678"/>
      <c r="RH1" s="678"/>
      <c r="RI1" s="678"/>
      <c r="RJ1" s="678"/>
      <c r="RK1" s="678"/>
      <c r="RL1" s="678"/>
      <c r="RM1" s="678"/>
      <c r="RN1" s="678"/>
      <c r="RO1" s="678"/>
      <c r="RP1" s="678"/>
      <c r="RQ1" s="678"/>
      <c r="RR1" s="678"/>
      <c r="RS1" s="678"/>
      <c r="RT1" s="678"/>
      <c r="RU1" s="678"/>
      <c r="RV1" s="678"/>
      <c r="RW1" s="678"/>
      <c r="RX1" s="678"/>
      <c r="RY1" s="678"/>
      <c r="RZ1" s="678"/>
      <c r="SA1" s="678"/>
      <c r="SB1" s="678"/>
      <c r="SC1" s="678"/>
      <c r="SD1" s="678"/>
      <c r="SE1" s="678"/>
      <c r="SF1" s="678"/>
      <c r="SG1" s="678"/>
      <c r="SH1" s="678"/>
      <c r="SI1" s="678"/>
      <c r="SJ1" s="678"/>
      <c r="SK1" s="678"/>
      <c r="SL1" s="678"/>
      <c r="SM1" s="678"/>
      <c r="SN1" s="678"/>
      <c r="SO1" s="678"/>
      <c r="SP1" s="678"/>
      <c r="SQ1" s="678"/>
      <c r="SR1" s="678"/>
      <c r="SS1" s="678"/>
      <c r="ST1" s="678"/>
      <c r="SU1" s="678"/>
      <c r="SV1" s="678"/>
      <c r="SW1" s="678"/>
      <c r="SX1" s="678"/>
      <c r="SY1" s="678"/>
      <c r="SZ1" s="678"/>
      <c r="TA1" s="678"/>
      <c r="TB1" s="678"/>
      <c r="TC1" s="678"/>
      <c r="TD1" s="678"/>
      <c r="TE1" s="678"/>
      <c r="TF1" s="678"/>
      <c r="TG1" s="678"/>
      <c r="TH1" s="678"/>
      <c r="TI1" s="678"/>
      <c r="TJ1" s="678"/>
      <c r="TK1" s="678"/>
      <c r="TL1" s="678"/>
      <c r="TM1" s="678"/>
      <c r="TN1" s="678"/>
      <c r="TO1" s="678"/>
      <c r="TP1" s="678"/>
      <c r="TQ1" s="678"/>
      <c r="TR1" s="678"/>
      <c r="TS1" s="678"/>
      <c r="TT1" s="678"/>
      <c r="TU1" s="678"/>
      <c r="TV1" s="678"/>
      <c r="TW1" s="678"/>
      <c r="TX1" s="678"/>
      <c r="TY1" s="678"/>
      <c r="TZ1" s="678"/>
      <c r="UA1" s="678"/>
      <c r="UB1" s="678"/>
      <c r="UC1" s="678"/>
      <c r="UD1" s="678"/>
      <c r="UE1" s="678"/>
      <c r="UF1" s="678"/>
      <c r="UG1" s="678"/>
      <c r="UH1" s="678"/>
      <c r="UI1" s="678"/>
      <c r="UJ1" s="678"/>
      <c r="UK1" s="678"/>
      <c r="UL1" s="678"/>
      <c r="UM1" s="678"/>
      <c r="UN1" s="678"/>
      <c r="UO1" s="678"/>
      <c r="UP1" s="678"/>
      <c r="UQ1" s="678"/>
      <c r="UR1" s="678"/>
      <c r="US1" s="678"/>
      <c r="UT1" s="678"/>
      <c r="UU1" s="678"/>
      <c r="UV1" s="678"/>
      <c r="UW1" s="678"/>
      <c r="UX1" s="678"/>
      <c r="UY1" s="678"/>
      <c r="UZ1" s="678"/>
      <c r="VA1" s="678"/>
      <c r="VB1" s="678"/>
      <c r="VC1" s="678"/>
      <c r="VD1" s="678"/>
      <c r="VE1" s="678"/>
      <c r="VF1" s="678"/>
      <c r="VG1" s="678"/>
      <c r="VH1" s="678"/>
      <c r="VI1" s="678"/>
      <c r="VJ1" s="678"/>
      <c r="VK1" s="678"/>
      <c r="VL1" s="678"/>
      <c r="VM1" s="678"/>
      <c r="VN1" s="678"/>
      <c r="VO1" s="678"/>
      <c r="VP1" s="678"/>
      <c r="VQ1" s="678"/>
      <c r="VR1" s="678"/>
      <c r="VS1" s="678"/>
      <c r="VT1" s="678"/>
      <c r="VU1" s="678"/>
      <c r="VV1" s="678"/>
      <c r="VW1" s="678"/>
      <c r="VX1" s="678"/>
      <c r="VY1" s="678"/>
      <c r="VZ1" s="678"/>
      <c r="WA1" s="678"/>
      <c r="WB1" s="678"/>
      <c r="WC1" s="678"/>
      <c r="WD1" s="678"/>
      <c r="WE1" s="678"/>
      <c r="WF1" s="678"/>
      <c r="WG1" s="678"/>
      <c r="WH1" s="678"/>
      <c r="WI1" s="678"/>
      <c r="WJ1" s="678"/>
      <c r="WK1" s="678"/>
      <c r="WL1" s="678"/>
      <c r="WM1" s="678"/>
      <c r="WN1" s="678"/>
      <c r="WO1" s="678"/>
      <c r="WP1" s="678"/>
      <c r="WQ1" s="678"/>
      <c r="WR1" s="678"/>
      <c r="WS1" s="678"/>
      <c r="WT1" s="678"/>
      <c r="WU1" s="678"/>
      <c r="WV1" s="678"/>
      <c r="WW1" s="678"/>
      <c r="WX1" s="678"/>
      <c r="WY1" s="678"/>
      <c r="WZ1" s="678"/>
      <c r="XA1" s="678"/>
      <c r="XB1" s="678"/>
      <c r="XC1" s="678"/>
      <c r="XD1" s="678"/>
      <c r="XE1" s="678"/>
      <c r="XF1" s="678"/>
      <c r="XG1" s="678"/>
      <c r="XH1" s="678"/>
      <c r="XI1" s="678"/>
      <c r="XJ1" s="678"/>
      <c r="XK1" s="678"/>
      <c r="XL1" s="678"/>
      <c r="XM1" s="678"/>
      <c r="XN1" s="678"/>
      <c r="XO1" s="678"/>
      <c r="XP1" s="678"/>
      <c r="XQ1" s="678"/>
      <c r="XR1" s="678"/>
      <c r="XS1" s="678"/>
      <c r="XT1" s="678"/>
      <c r="XU1" s="678"/>
      <c r="XV1" s="678"/>
      <c r="XW1" s="678"/>
      <c r="XX1" s="678"/>
      <c r="XY1" s="678"/>
      <c r="XZ1" s="678"/>
      <c r="YA1" s="678"/>
      <c r="YB1" s="678"/>
      <c r="YC1" s="678"/>
      <c r="YD1" s="678"/>
      <c r="YE1" s="678"/>
      <c r="YF1" s="678"/>
      <c r="YG1" s="678"/>
      <c r="YH1" s="678"/>
      <c r="YI1" s="678"/>
      <c r="YJ1" s="678"/>
      <c r="YK1" s="678"/>
      <c r="YL1" s="678"/>
      <c r="YM1" s="678"/>
      <c r="YN1" s="678"/>
      <c r="YO1" s="678"/>
      <c r="YP1" s="678"/>
      <c r="YQ1" s="678"/>
      <c r="YR1" s="678"/>
      <c r="YS1" s="678"/>
      <c r="YT1" s="678"/>
      <c r="YU1" s="678"/>
      <c r="YV1" s="678"/>
      <c r="YW1" s="678"/>
      <c r="YX1" s="678"/>
      <c r="YY1" s="678"/>
      <c r="YZ1" s="678"/>
      <c r="ZA1" s="678"/>
      <c r="ZB1" s="678"/>
      <c r="ZC1" s="678"/>
      <c r="ZD1" s="678"/>
      <c r="ZE1" s="678"/>
      <c r="ZF1" s="678"/>
      <c r="ZG1" s="678"/>
      <c r="ZH1" s="678"/>
      <c r="ZI1" s="678"/>
      <c r="ZJ1" s="678"/>
      <c r="ZK1" s="678"/>
      <c r="ZL1" s="678"/>
      <c r="ZM1" s="678"/>
      <c r="ZN1" s="678"/>
      <c r="ZO1" s="678"/>
      <c r="ZP1" s="678"/>
      <c r="ZQ1" s="678"/>
      <c r="ZR1" s="678"/>
      <c r="ZS1" s="678"/>
      <c r="ZT1" s="678"/>
      <c r="ZU1" s="678"/>
      <c r="ZV1" s="678"/>
      <c r="ZW1" s="678"/>
      <c r="ZX1" s="678"/>
      <c r="ZY1" s="678"/>
      <c r="ZZ1" s="678"/>
      <c r="AAA1" s="678"/>
      <c r="AAB1" s="678"/>
      <c r="AAC1" s="678"/>
      <c r="AAD1" s="678"/>
      <c r="AAE1" s="678"/>
      <c r="AAF1" s="678"/>
      <c r="AAG1" s="678"/>
      <c r="AAH1" s="678"/>
      <c r="AAI1" s="678"/>
      <c r="AAJ1" s="678"/>
      <c r="AAK1" s="678"/>
      <c r="AAL1" s="678"/>
      <c r="AAM1" s="678"/>
      <c r="AAN1" s="678"/>
      <c r="AAO1" s="678"/>
      <c r="AAP1" s="678"/>
      <c r="AAQ1" s="678"/>
      <c r="AAR1" s="678"/>
      <c r="AAS1" s="678"/>
      <c r="AAT1" s="678"/>
      <c r="AAU1" s="678"/>
      <c r="AAV1" s="678"/>
      <c r="AAW1" s="678"/>
      <c r="AAX1" s="678"/>
      <c r="AAY1" s="678"/>
      <c r="AAZ1" s="678"/>
      <c r="ABA1" s="678"/>
      <c r="ABB1" s="678"/>
      <c r="ABC1" s="678"/>
      <c r="ABD1" s="678"/>
      <c r="ABE1" s="678"/>
      <c r="ABF1" s="678"/>
      <c r="ABG1" s="678"/>
      <c r="ABH1" s="678"/>
      <c r="ABI1" s="678"/>
      <c r="ABJ1" s="678"/>
      <c r="ABK1" s="678"/>
      <c r="ABL1" s="678"/>
      <c r="ABM1" s="678"/>
      <c r="ABN1" s="678"/>
      <c r="ABO1" s="678"/>
      <c r="ABP1" s="678"/>
      <c r="ABQ1" s="678"/>
      <c r="ABR1" s="678"/>
      <c r="ABS1" s="678"/>
      <c r="ABT1" s="678"/>
      <c r="ABU1" s="678"/>
      <c r="ABV1" s="678"/>
      <c r="ABW1" s="678"/>
      <c r="ABX1" s="678"/>
      <c r="ABY1" s="678"/>
      <c r="ABZ1" s="678"/>
      <c r="ACA1" s="678"/>
      <c r="ACB1" s="678"/>
      <c r="ACC1" s="678"/>
      <c r="ACD1" s="678"/>
      <c r="ACE1" s="678"/>
      <c r="ACF1" s="678"/>
      <c r="ACG1" s="678"/>
      <c r="ACH1" s="678"/>
      <c r="ACI1" s="678"/>
      <c r="ACJ1" s="678"/>
      <c r="ACK1" s="678"/>
      <c r="ACL1" s="678"/>
      <c r="ACM1" s="678"/>
      <c r="ACN1" s="678"/>
      <c r="ACO1" s="678"/>
      <c r="ACP1" s="678"/>
      <c r="ACQ1" s="678"/>
      <c r="ACR1" s="678"/>
      <c r="ACS1" s="678"/>
      <c r="ACT1" s="678"/>
      <c r="ACU1" s="678"/>
      <c r="ACV1" s="678"/>
      <c r="ACW1" s="678"/>
      <c r="ACX1" s="678"/>
      <c r="ACY1" s="678"/>
      <c r="ACZ1" s="678"/>
      <c r="ADA1" s="678"/>
      <c r="ADB1" s="678"/>
      <c r="ADC1" s="678"/>
      <c r="ADD1" s="678"/>
      <c r="ADE1" s="678"/>
      <c r="ADF1" s="678"/>
      <c r="ADG1" s="678"/>
      <c r="ADH1" s="678"/>
      <c r="ADI1" s="678"/>
      <c r="ADJ1" s="678"/>
      <c r="ADK1" s="678"/>
      <c r="ADL1" s="678"/>
      <c r="ADM1" s="678"/>
      <c r="ADN1" s="678"/>
      <c r="ADO1" s="678"/>
      <c r="ADP1" s="678"/>
      <c r="ADQ1" s="678"/>
      <c r="ADR1" s="678"/>
      <c r="ADS1" s="678"/>
      <c r="ADT1" s="678"/>
      <c r="ADU1" s="678"/>
      <c r="ADV1" s="678"/>
      <c r="ADW1" s="678"/>
      <c r="ADX1" s="678"/>
      <c r="ADY1" s="678"/>
      <c r="ADZ1" s="678"/>
      <c r="AEA1" s="678"/>
      <c r="AEB1" s="678"/>
      <c r="AEC1" s="678"/>
      <c r="AED1" s="678"/>
      <c r="AEE1" s="678"/>
      <c r="AEF1" s="678"/>
      <c r="AEG1" s="678"/>
      <c r="AEH1" s="678"/>
      <c r="AEI1" s="678"/>
      <c r="AEJ1" s="678"/>
      <c r="AEK1" s="678"/>
      <c r="AEL1" s="678"/>
      <c r="AEM1" s="678"/>
      <c r="AEN1" s="678"/>
      <c r="AEO1" s="678"/>
      <c r="AEP1" s="678"/>
      <c r="AEQ1" s="678"/>
      <c r="AER1" s="678"/>
      <c r="AES1" s="678"/>
      <c r="AET1" s="678"/>
      <c r="AEU1" s="678"/>
      <c r="AEV1" s="678"/>
      <c r="AEW1" s="678"/>
      <c r="AEX1" s="678"/>
      <c r="AEY1" s="678"/>
      <c r="AEZ1" s="678"/>
      <c r="AFA1" s="678"/>
      <c r="AFB1" s="678"/>
      <c r="AFC1" s="678"/>
      <c r="AFD1" s="678"/>
      <c r="AFE1" s="678"/>
      <c r="AFF1" s="678"/>
      <c r="AFG1" s="678"/>
      <c r="AFH1" s="678"/>
      <c r="AFI1" s="678"/>
      <c r="AFJ1" s="678"/>
      <c r="AFK1" s="678"/>
      <c r="AFL1" s="678"/>
      <c r="AFM1" s="678"/>
      <c r="AFN1" s="678"/>
      <c r="AFO1" s="678"/>
      <c r="AFP1" s="678"/>
      <c r="AFQ1" s="678"/>
      <c r="AFR1" s="678"/>
      <c r="AFS1" s="678"/>
      <c r="AFT1" s="678"/>
      <c r="AFU1" s="678"/>
      <c r="AFV1" s="678"/>
      <c r="AFW1" s="678"/>
      <c r="AFX1" s="678"/>
      <c r="AFY1" s="678"/>
      <c r="AFZ1" s="678"/>
      <c r="AGA1" s="678"/>
      <c r="AGB1" s="678"/>
      <c r="AGC1" s="678"/>
      <c r="AGD1" s="678"/>
      <c r="AGE1" s="678"/>
      <c r="AGF1" s="678"/>
      <c r="AGG1" s="678"/>
      <c r="AGH1" s="678"/>
      <c r="AGI1" s="678"/>
      <c r="AGJ1" s="678"/>
      <c r="AGK1" s="678"/>
      <c r="AGL1" s="678"/>
      <c r="AGM1" s="678"/>
      <c r="AGN1" s="678"/>
      <c r="AGO1" s="678"/>
      <c r="AGP1" s="678"/>
      <c r="AGQ1" s="678"/>
      <c r="AGR1" s="678"/>
      <c r="AGS1" s="678"/>
      <c r="AGT1" s="678"/>
      <c r="AGU1" s="678"/>
      <c r="AGV1" s="678"/>
      <c r="AGW1" s="678"/>
      <c r="AGX1" s="678"/>
      <c r="AGY1" s="678"/>
      <c r="AGZ1" s="678"/>
      <c r="AHA1" s="678"/>
      <c r="AHB1" s="678"/>
      <c r="AHC1" s="678"/>
      <c r="AHD1" s="678"/>
      <c r="AHE1" s="678"/>
      <c r="AHF1" s="678"/>
      <c r="AHG1" s="678"/>
      <c r="AHH1" s="678"/>
      <c r="AHI1" s="678"/>
      <c r="AHJ1" s="678"/>
      <c r="AHK1" s="678"/>
      <c r="AHL1" s="678"/>
      <c r="AHM1" s="678"/>
      <c r="AHN1" s="678"/>
      <c r="AHO1" s="678"/>
      <c r="AHP1" s="678"/>
      <c r="AHQ1" s="678"/>
      <c r="AHR1" s="678"/>
      <c r="AHS1" s="678"/>
      <c r="AHT1" s="678"/>
      <c r="AHU1" s="678"/>
      <c r="AHV1" s="678"/>
      <c r="AHW1" s="678"/>
      <c r="AHX1" s="678"/>
      <c r="AHY1" s="678"/>
      <c r="AHZ1" s="678"/>
      <c r="AIA1" s="678"/>
      <c r="AIB1" s="678"/>
      <c r="AIC1" s="678"/>
      <c r="AID1" s="678"/>
      <c r="AIE1" s="678"/>
      <c r="AIF1" s="678"/>
      <c r="AIG1" s="678"/>
      <c r="AIH1" s="678"/>
      <c r="AII1" s="678"/>
      <c r="AIJ1" s="678"/>
      <c r="AIK1" s="678"/>
      <c r="AIL1" s="678"/>
      <c r="AIM1" s="678"/>
      <c r="AIN1" s="678"/>
      <c r="AIO1" s="678"/>
      <c r="AIP1" s="678"/>
      <c r="AIQ1" s="678"/>
      <c r="AIR1" s="678"/>
      <c r="AIS1" s="678"/>
      <c r="AIT1" s="678"/>
      <c r="AIU1" s="678"/>
      <c r="AIV1" s="678"/>
      <c r="AIW1" s="678"/>
      <c r="AIX1" s="678"/>
      <c r="AIY1" s="678"/>
      <c r="AIZ1" s="678"/>
      <c r="AJA1" s="678"/>
      <c r="AJB1" s="678"/>
      <c r="AJC1" s="678"/>
      <c r="AJD1" s="678"/>
      <c r="AJE1" s="678"/>
      <c r="AJF1" s="678"/>
      <c r="AJG1" s="678"/>
      <c r="AJH1" s="678"/>
      <c r="AJI1" s="678"/>
      <c r="AJJ1" s="678"/>
      <c r="AJK1" s="678"/>
      <c r="AJL1" s="678"/>
      <c r="AJM1" s="678"/>
      <c r="AJN1" s="678"/>
      <c r="AJO1" s="678"/>
      <c r="AJP1" s="678"/>
      <c r="AJQ1" s="678"/>
      <c r="AJR1" s="678"/>
      <c r="AJS1" s="678"/>
      <c r="AJT1" s="678"/>
      <c r="AJU1" s="678"/>
      <c r="AJV1" s="678"/>
      <c r="AJW1" s="678"/>
      <c r="AJX1" s="678"/>
      <c r="AJY1" s="678"/>
      <c r="AJZ1" s="678"/>
      <c r="AKA1" s="678"/>
      <c r="AKB1" s="678"/>
      <c r="AKC1" s="678"/>
      <c r="AKD1" s="678"/>
      <c r="AKE1" s="678"/>
      <c r="AKF1" s="678"/>
      <c r="AKG1" s="678"/>
      <c r="AKH1" s="678"/>
      <c r="AKI1" s="678"/>
      <c r="AKJ1" s="678"/>
      <c r="AKK1" s="678"/>
      <c r="AKL1" s="678"/>
      <c r="AKM1" s="678"/>
      <c r="AKN1" s="678"/>
      <c r="AKO1" s="678"/>
      <c r="AKP1" s="678"/>
      <c r="AKQ1" s="678"/>
      <c r="AKR1" s="678"/>
      <c r="AKS1" s="678"/>
      <c r="AKT1" s="678"/>
      <c r="AKU1" s="678"/>
      <c r="AKV1" s="678"/>
      <c r="AKW1" s="678"/>
      <c r="AKX1" s="678"/>
      <c r="AKY1" s="678"/>
      <c r="AKZ1" s="678"/>
      <c r="ALA1" s="678"/>
      <c r="ALB1" s="678"/>
      <c r="ALC1" s="678"/>
      <c r="ALD1" s="678"/>
      <c r="ALE1" s="678"/>
      <c r="ALF1" s="678"/>
      <c r="ALG1" s="678"/>
      <c r="ALH1" s="678"/>
      <c r="ALI1" s="678"/>
      <c r="ALJ1" s="678"/>
      <c r="ALK1" s="678"/>
      <c r="ALL1" s="678"/>
      <c r="ALM1" s="678"/>
      <c r="ALN1" s="678"/>
      <c r="ALO1" s="678"/>
      <c r="ALP1" s="678"/>
      <c r="ALQ1" s="678"/>
      <c r="ALR1" s="678"/>
      <c r="ALS1" s="678"/>
      <c r="ALT1" s="678"/>
      <c r="ALU1" s="678"/>
      <c r="ALV1" s="678"/>
      <c r="ALW1" s="678"/>
      <c r="ALX1" s="678"/>
      <c r="ALY1" s="678"/>
      <c r="ALZ1" s="678"/>
      <c r="AMA1" s="678"/>
      <c r="AMB1" s="678"/>
      <c r="AMC1" s="678"/>
      <c r="AMD1" s="678"/>
      <c r="AME1" s="678"/>
      <c r="AMF1" s="678"/>
      <c r="AMG1" s="678"/>
      <c r="AMH1" s="678"/>
      <c r="AMI1" s="678"/>
      <c r="AMJ1" s="678"/>
    </row>
    <row r="3" spans="1:1024" ht="31.5" customHeight="1" x14ac:dyDescent="0.25">
      <c r="A3" s="970" t="s">
        <v>644</v>
      </c>
      <c r="B3" s="970"/>
      <c r="C3" s="970"/>
      <c r="D3" s="970"/>
      <c r="E3" s="970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678"/>
      <c r="AS3" s="678"/>
      <c r="AT3" s="678"/>
      <c r="AU3" s="678"/>
      <c r="AV3" s="678"/>
      <c r="AW3" s="678"/>
      <c r="AX3" s="678"/>
      <c r="AY3" s="678"/>
      <c r="AZ3" s="678"/>
      <c r="BA3" s="678"/>
      <c r="BB3" s="678"/>
      <c r="BC3" s="678"/>
      <c r="BD3" s="678"/>
      <c r="BE3" s="678"/>
      <c r="BF3" s="678"/>
      <c r="BG3" s="678"/>
      <c r="BH3" s="678"/>
      <c r="BI3" s="678"/>
      <c r="BJ3" s="678"/>
      <c r="BK3" s="678"/>
      <c r="BL3" s="678"/>
      <c r="BM3" s="678"/>
      <c r="BN3" s="678"/>
      <c r="BO3" s="678"/>
      <c r="BP3" s="678"/>
      <c r="BQ3" s="678"/>
      <c r="BR3" s="678"/>
      <c r="BS3" s="678"/>
      <c r="BT3" s="678"/>
      <c r="BU3" s="678"/>
      <c r="BV3" s="678"/>
      <c r="BW3" s="678"/>
      <c r="BX3" s="678"/>
      <c r="BY3" s="678"/>
      <c r="BZ3" s="678"/>
      <c r="CA3" s="678"/>
      <c r="CB3" s="678"/>
      <c r="CC3" s="678"/>
      <c r="CD3" s="678"/>
      <c r="CE3" s="678"/>
      <c r="CF3" s="678"/>
      <c r="CG3" s="678"/>
      <c r="CH3" s="678"/>
      <c r="CI3" s="678"/>
      <c r="CJ3" s="678"/>
      <c r="CK3" s="678"/>
      <c r="CL3" s="678"/>
      <c r="CM3" s="678"/>
      <c r="CN3" s="678"/>
      <c r="CO3" s="678"/>
      <c r="CP3" s="678"/>
      <c r="CQ3" s="678"/>
      <c r="CR3" s="678"/>
      <c r="CS3" s="678"/>
      <c r="CT3" s="678"/>
      <c r="CU3" s="678"/>
      <c r="CV3" s="678"/>
      <c r="CW3" s="678"/>
      <c r="CX3" s="678"/>
      <c r="CY3" s="678"/>
      <c r="CZ3" s="678"/>
      <c r="DA3" s="678"/>
      <c r="DB3" s="678"/>
      <c r="DC3" s="678"/>
      <c r="DD3" s="678"/>
      <c r="DE3" s="678"/>
      <c r="DF3" s="678"/>
      <c r="DG3" s="678"/>
      <c r="DH3" s="678"/>
      <c r="DI3" s="678"/>
      <c r="DJ3" s="678"/>
      <c r="DK3" s="678"/>
      <c r="DL3" s="678"/>
      <c r="DM3" s="678"/>
      <c r="DN3" s="678"/>
      <c r="DO3" s="678"/>
      <c r="DP3" s="678"/>
      <c r="DQ3" s="678"/>
      <c r="DR3" s="678"/>
      <c r="DS3" s="678"/>
      <c r="DT3" s="678"/>
      <c r="DU3" s="678"/>
      <c r="DV3" s="678"/>
      <c r="DW3" s="678"/>
      <c r="DX3" s="678"/>
      <c r="DY3" s="678"/>
      <c r="DZ3" s="678"/>
      <c r="EA3" s="678"/>
      <c r="EB3" s="678"/>
      <c r="EC3" s="678"/>
      <c r="ED3" s="678"/>
      <c r="EE3" s="678"/>
      <c r="EF3" s="678"/>
      <c r="EG3" s="678"/>
      <c r="EH3" s="678"/>
      <c r="EI3" s="678"/>
      <c r="EJ3" s="678"/>
      <c r="EK3" s="678"/>
      <c r="EL3" s="678"/>
      <c r="EM3" s="678"/>
      <c r="EN3" s="678"/>
      <c r="EO3" s="678"/>
      <c r="EP3" s="678"/>
      <c r="EQ3" s="678"/>
      <c r="ER3" s="678"/>
      <c r="ES3" s="678"/>
      <c r="ET3" s="678"/>
      <c r="EU3" s="678"/>
      <c r="EV3" s="678"/>
      <c r="EW3" s="678"/>
      <c r="EX3" s="678"/>
      <c r="EY3" s="678"/>
      <c r="EZ3" s="678"/>
      <c r="FA3" s="678"/>
      <c r="FB3" s="678"/>
      <c r="FC3" s="678"/>
      <c r="FD3" s="678"/>
      <c r="FE3" s="678"/>
      <c r="FF3" s="678"/>
      <c r="FG3" s="678"/>
      <c r="FH3" s="678"/>
      <c r="FI3" s="678"/>
      <c r="FJ3" s="678"/>
      <c r="FK3" s="678"/>
      <c r="FL3" s="678"/>
      <c r="FM3" s="678"/>
      <c r="FN3" s="678"/>
      <c r="FO3" s="678"/>
      <c r="FP3" s="678"/>
      <c r="FQ3" s="678"/>
      <c r="FR3" s="678"/>
      <c r="FS3" s="678"/>
      <c r="FT3" s="678"/>
      <c r="FU3" s="678"/>
      <c r="FV3" s="678"/>
      <c r="FW3" s="678"/>
      <c r="FX3" s="678"/>
      <c r="FY3" s="678"/>
      <c r="FZ3" s="678"/>
      <c r="GA3" s="678"/>
      <c r="GB3" s="678"/>
      <c r="GC3" s="678"/>
      <c r="GD3" s="678"/>
      <c r="GE3" s="678"/>
      <c r="GF3" s="678"/>
      <c r="GG3" s="678"/>
      <c r="GH3" s="678"/>
      <c r="GI3" s="678"/>
      <c r="GJ3" s="678"/>
      <c r="GK3" s="678"/>
      <c r="GL3" s="678"/>
      <c r="GM3" s="678"/>
      <c r="GN3" s="678"/>
      <c r="GO3" s="678"/>
      <c r="GP3" s="678"/>
      <c r="GQ3" s="678"/>
      <c r="GR3" s="678"/>
      <c r="GS3" s="678"/>
      <c r="GT3" s="678"/>
      <c r="GU3" s="678"/>
      <c r="GV3" s="678"/>
      <c r="GW3" s="678"/>
      <c r="GX3" s="678"/>
      <c r="GY3" s="678"/>
      <c r="GZ3" s="678"/>
      <c r="HA3" s="678"/>
      <c r="HB3" s="678"/>
      <c r="HC3" s="678"/>
      <c r="HD3" s="678"/>
      <c r="HE3" s="678"/>
      <c r="HF3" s="678"/>
      <c r="HG3" s="678"/>
      <c r="HH3" s="678"/>
      <c r="HI3" s="678"/>
      <c r="HJ3" s="678"/>
      <c r="HK3" s="678"/>
      <c r="HL3" s="678"/>
      <c r="HM3" s="678"/>
      <c r="HN3" s="678"/>
      <c r="HO3" s="678"/>
      <c r="HP3" s="678"/>
      <c r="HQ3" s="678"/>
      <c r="HR3" s="678"/>
      <c r="HS3" s="678"/>
      <c r="HT3" s="678"/>
      <c r="HU3" s="678"/>
      <c r="HV3" s="678"/>
      <c r="HW3" s="678"/>
      <c r="HX3" s="678"/>
      <c r="HY3" s="678"/>
      <c r="HZ3" s="678"/>
      <c r="IA3" s="678"/>
      <c r="IB3" s="678"/>
      <c r="IC3" s="678"/>
      <c r="ID3" s="678"/>
      <c r="IE3" s="678"/>
      <c r="IF3" s="678"/>
      <c r="IG3" s="678"/>
      <c r="IH3" s="678"/>
      <c r="II3" s="678"/>
      <c r="IJ3" s="678"/>
      <c r="IK3" s="678"/>
      <c r="IL3" s="678"/>
      <c r="IM3" s="678"/>
      <c r="IN3" s="678"/>
      <c r="IO3" s="678"/>
      <c r="IP3" s="678"/>
      <c r="IQ3" s="678"/>
      <c r="IR3" s="678"/>
      <c r="IS3" s="678"/>
      <c r="IT3" s="678"/>
      <c r="IU3" s="678"/>
      <c r="IV3" s="678"/>
      <c r="IW3" s="678"/>
      <c r="IX3" s="678"/>
      <c r="IY3" s="678"/>
      <c r="IZ3" s="678"/>
      <c r="JA3" s="678"/>
      <c r="JB3" s="678"/>
      <c r="JC3" s="678"/>
      <c r="JD3" s="678"/>
      <c r="JE3" s="678"/>
      <c r="JF3" s="678"/>
      <c r="JG3" s="678"/>
      <c r="JH3" s="678"/>
      <c r="JI3" s="678"/>
      <c r="JJ3" s="678"/>
      <c r="JK3" s="678"/>
      <c r="JL3" s="678"/>
      <c r="JM3" s="678"/>
      <c r="JN3" s="678"/>
      <c r="JO3" s="678"/>
      <c r="JP3" s="678"/>
      <c r="JQ3" s="678"/>
      <c r="JR3" s="678"/>
      <c r="JS3" s="678"/>
      <c r="JT3" s="678"/>
      <c r="JU3" s="678"/>
      <c r="JV3" s="678"/>
      <c r="JW3" s="678"/>
      <c r="JX3" s="678"/>
      <c r="JY3" s="678"/>
      <c r="JZ3" s="678"/>
      <c r="KA3" s="678"/>
      <c r="KB3" s="678"/>
      <c r="KC3" s="678"/>
      <c r="KD3" s="678"/>
      <c r="KE3" s="678"/>
      <c r="KF3" s="678"/>
      <c r="KG3" s="678"/>
      <c r="KH3" s="678"/>
      <c r="KI3" s="678"/>
      <c r="KJ3" s="678"/>
      <c r="KK3" s="678"/>
      <c r="KL3" s="678"/>
      <c r="KM3" s="678"/>
      <c r="KN3" s="678"/>
      <c r="KO3" s="678"/>
      <c r="KP3" s="678"/>
      <c r="KQ3" s="678"/>
      <c r="KR3" s="678"/>
      <c r="KS3" s="678"/>
      <c r="KT3" s="678"/>
      <c r="KU3" s="678"/>
      <c r="KV3" s="678"/>
      <c r="KW3" s="678"/>
      <c r="KX3" s="678"/>
      <c r="KY3" s="678"/>
      <c r="KZ3" s="678"/>
      <c r="LA3" s="678"/>
      <c r="LB3" s="678"/>
      <c r="LC3" s="678"/>
      <c r="LD3" s="678"/>
      <c r="LE3" s="678"/>
      <c r="LF3" s="678"/>
      <c r="LG3" s="678"/>
      <c r="LH3" s="678"/>
      <c r="LI3" s="678"/>
      <c r="LJ3" s="678"/>
      <c r="LK3" s="678"/>
      <c r="LL3" s="678"/>
      <c r="LM3" s="678"/>
      <c r="LN3" s="678"/>
      <c r="LO3" s="678"/>
      <c r="LP3" s="678"/>
      <c r="LQ3" s="678"/>
      <c r="LR3" s="678"/>
      <c r="LS3" s="678"/>
      <c r="LT3" s="678"/>
      <c r="LU3" s="678"/>
      <c r="LV3" s="678"/>
      <c r="LW3" s="678"/>
      <c r="LX3" s="678"/>
      <c r="LY3" s="678"/>
      <c r="LZ3" s="678"/>
      <c r="MA3" s="678"/>
      <c r="MB3" s="678"/>
      <c r="MC3" s="678"/>
      <c r="MD3" s="678"/>
      <c r="ME3" s="678"/>
      <c r="MF3" s="678"/>
      <c r="MG3" s="678"/>
      <c r="MH3" s="678"/>
      <c r="MI3" s="678"/>
      <c r="MJ3" s="678"/>
      <c r="MK3" s="678"/>
      <c r="ML3" s="678"/>
      <c r="MM3" s="678"/>
      <c r="MN3" s="678"/>
      <c r="MO3" s="678"/>
      <c r="MP3" s="678"/>
      <c r="MQ3" s="678"/>
      <c r="MR3" s="678"/>
      <c r="MS3" s="678"/>
      <c r="MT3" s="678"/>
      <c r="MU3" s="678"/>
      <c r="MV3" s="678"/>
      <c r="MW3" s="678"/>
      <c r="MX3" s="678"/>
      <c r="MY3" s="678"/>
      <c r="MZ3" s="678"/>
      <c r="NA3" s="678"/>
      <c r="NB3" s="678"/>
      <c r="NC3" s="678"/>
      <c r="ND3" s="678"/>
      <c r="NE3" s="678"/>
      <c r="NF3" s="678"/>
      <c r="NG3" s="678"/>
      <c r="NH3" s="678"/>
      <c r="NI3" s="678"/>
      <c r="NJ3" s="678"/>
      <c r="NK3" s="678"/>
      <c r="NL3" s="678"/>
      <c r="NM3" s="678"/>
      <c r="NN3" s="678"/>
      <c r="NO3" s="678"/>
      <c r="NP3" s="678"/>
      <c r="NQ3" s="678"/>
      <c r="NR3" s="678"/>
      <c r="NS3" s="678"/>
      <c r="NT3" s="678"/>
      <c r="NU3" s="678"/>
      <c r="NV3" s="678"/>
      <c r="NW3" s="678"/>
      <c r="NX3" s="678"/>
      <c r="NY3" s="678"/>
      <c r="NZ3" s="678"/>
      <c r="OA3" s="678"/>
      <c r="OB3" s="678"/>
      <c r="OC3" s="678"/>
      <c r="OD3" s="678"/>
      <c r="OE3" s="678"/>
      <c r="OF3" s="678"/>
      <c r="OG3" s="678"/>
      <c r="OH3" s="678"/>
      <c r="OI3" s="678"/>
      <c r="OJ3" s="678"/>
      <c r="OK3" s="678"/>
      <c r="OL3" s="678"/>
      <c r="OM3" s="678"/>
      <c r="ON3" s="678"/>
      <c r="OO3" s="678"/>
      <c r="OP3" s="678"/>
      <c r="OQ3" s="678"/>
      <c r="OR3" s="678"/>
      <c r="OS3" s="678"/>
      <c r="OT3" s="678"/>
      <c r="OU3" s="678"/>
      <c r="OV3" s="678"/>
      <c r="OW3" s="678"/>
      <c r="OX3" s="678"/>
      <c r="OY3" s="678"/>
      <c r="OZ3" s="678"/>
      <c r="PA3" s="678"/>
      <c r="PB3" s="678"/>
      <c r="PC3" s="678"/>
      <c r="PD3" s="678"/>
      <c r="PE3" s="678"/>
      <c r="PF3" s="678"/>
      <c r="PG3" s="678"/>
      <c r="PH3" s="678"/>
      <c r="PI3" s="678"/>
      <c r="PJ3" s="678"/>
      <c r="PK3" s="678"/>
      <c r="PL3" s="678"/>
      <c r="PM3" s="678"/>
      <c r="PN3" s="678"/>
      <c r="PO3" s="678"/>
      <c r="PP3" s="678"/>
      <c r="PQ3" s="678"/>
      <c r="PR3" s="678"/>
      <c r="PS3" s="678"/>
      <c r="PT3" s="678"/>
      <c r="PU3" s="678"/>
      <c r="PV3" s="678"/>
      <c r="PW3" s="678"/>
      <c r="PX3" s="678"/>
      <c r="PY3" s="678"/>
      <c r="PZ3" s="678"/>
      <c r="QA3" s="678"/>
      <c r="QB3" s="678"/>
      <c r="QC3" s="678"/>
      <c r="QD3" s="678"/>
      <c r="QE3" s="678"/>
      <c r="QF3" s="678"/>
      <c r="QG3" s="678"/>
      <c r="QH3" s="678"/>
      <c r="QI3" s="678"/>
      <c r="QJ3" s="678"/>
      <c r="QK3" s="678"/>
      <c r="QL3" s="678"/>
      <c r="QM3" s="678"/>
      <c r="QN3" s="678"/>
      <c r="QO3" s="678"/>
      <c r="QP3" s="678"/>
      <c r="QQ3" s="678"/>
      <c r="QR3" s="678"/>
      <c r="QS3" s="678"/>
      <c r="QT3" s="678"/>
      <c r="QU3" s="678"/>
      <c r="QV3" s="678"/>
      <c r="QW3" s="678"/>
      <c r="QX3" s="678"/>
      <c r="QY3" s="678"/>
      <c r="QZ3" s="678"/>
      <c r="RA3" s="678"/>
      <c r="RB3" s="678"/>
      <c r="RC3" s="678"/>
      <c r="RD3" s="678"/>
      <c r="RE3" s="678"/>
      <c r="RF3" s="678"/>
      <c r="RG3" s="678"/>
      <c r="RH3" s="678"/>
      <c r="RI3" s="678"/>
      <c r="RJ3" s="678"/>
      <c r="RK3" s="678"/>
      <c r="RL3" s="678"/>
      <c r="RM3" s="678"/>
      <c r="RN3" s="678"/>
      <c r="RO3" s="678"/>
      <c r="RP3" s="678"/>
      <c r="RQ3" s="678"/>
      <c r="RR3" s="678"/>
      <c r="RS3" s="678"/>
      <c r="RT3" s="678"/>
      <c r="RU3" s="678"/>
      <c r="RV3" s="678"/>
      <c r="RW3" s="678"/>
      <c r="RX3" s="678"/>
      <c r="RY3" s="678"/>
      <c r="RZ3" s="678"/>
      <c r="SA3" s="678"/>
      <c r="SB3" s="678"/>
      <c r="SC3" s="678"/>
      <c r="SD3" s="678"/>
      <c r="SE3" s="678"/>
      <c r="SF3" s="678"/>
      <c r="SG3" s="678"/>
      <c r="SH3" s="678"/>
      <c r="SI3" s="678"/>
      <c r="SJ3" s="678"/>
      <c r="SK3" s="678"/>
      <c r="SL3" s="678"/>
      <c r="SM3" s="678"/>
      <c r="SN3" s="678"/>
      <c r="SO3" s="678"/>
      <c r="SP3" s="678"/>
      <c r="SQ3" s="678"/>
      <c r="SR3" s="678"/>
      <c r="SS3" s="678"/>
      <c r="ST3" s="678"/>
      <c r="SU3" s="678"/>
      <c r="SV3" s="678"/>
      <c r="SW3" s="678"/>
      <c r="SX3" s="678"/>
      <c r="SY3" s="678"/>
      <c r="SZ3" s="678"/>
      <c r="TA3" s="678"/>
      <c r="TB3" s="678"/>
      <c r="TC3" s="678"/>
      <c r="TD3" s="678"/>
      <c r="TE3" s="678"/>
      <c r="TF3" s="678"/>
      <c r="TG3" s="678"/>
      <c r="TH3" s="678"/>
      <c r="TI3" s="678"/>
      <c r="TJ3" s="678"/>
      <c r="TK3" s="678"/>
      <c r="TL3" s="678"/>
      <c r="TM3" s="678"/>
      <c r="TN3" s="678"/>
      <c r="TO3" s="678"/>
      <c r="TP3" s="678"/>
      <c r="TQ3" s="678"/>
      <c r="TR3" s="678"/>
      <c r="TS3" s="678"/>
      <c r="TT3" s="678"/>
      <c r="TU3" s="678"/>
      <c r="TV3" s="678"/>
      <c r="TW3" s="678"/>
      <c r="TX3" s="678"/>
      <c r="TY3" s="678"/>
      <c r="TZ3" s="678"/>
      <c r="UA3" s="678"/>
      <c r="UB3" s="678"/>
      <c r="UC3" s="678"/>
      <c r="UD3" s="678"/>
      <c r="UE3" s="678"/>
      <c r="UF3" s="678"/>
      <c r="UG3" s="678"/>
      <c r="UH3" s="678"/>
      <c r="UI3" s="678"/>
      <c r="UJ3" s="678"/>
      <c r="UK3" s="678"/>
      <c r="UL3" s="678"/>
      <c r="UM3" s="678"/>
      <c r="UN3" s="678"/>
      <c r="UO3" s="678"/>
      <c r="UP3" s="678"/>
      <c r="UQ3" s="678"/>
      <c r="UR3" s="678"/>
      <c r="US3" s="678"/>
      <c r="UT3" s="678"/>
      <c r="UU3" s="678"/>
      <c r="UV3" s="678"/>
      <c r="UW3" s="678"/>
      <c r="UX3" s="678"/>
      <c r="UY3" s="678"/>
      <c r="UZ3" s="678"/>
      <c r="VA3" s="678"/>
      <c r="VB3" s="678"/>
      <c r="VC3" s="678"/>
      <c r="VD3" s="678"/>
      <c r="VE3" s="678"/>
      <c r="VF3" s="678"/>
      <c r="VG3" s="678"/>
      <c r="VH3" s="678"/>
      <c r="VI3" s="678"/>
      <c r="VJ3" s="678"/>
      <c r="VK3" s="678"/>
      <c r="VL3" s="678"/>
      <c r="VM3" s="678"/>
      <c r="VN3" s="678"/>
      <c r="VO3" s="678"/>
      <c r="VP3" s="678"/>
      <c r="VQ3" s="678"/>
      <c r="VR3" s="678"/>
      <c r="VS3" s="678"/>
      <c r="VT3" s="678"/>
      <c r="VU3" s="678"/>
      <c r="VV3" s="678"/>
      <c r="VW3" s="678"/>
      <c r="VX3" s="678"/>
      <c r="VY3" s="678"/>
      <c r="VZ3" s="678"/>
      <c r="WA3" s="678"/>
      <c r="WB3" s="678"/>
      <c r="WC3" s="678"/>
      <c r="WD3" s="678"/>
      <c r="WE3" s="678"/>
      <c r="WF3" s="678"/>
      <c r="WG3" s="678"/>
      <c r="WH3" s="678"/>
      <c r="WI3" s="678"/>
      <c r="WJ3" s="678"/>
      <c r="WK3" s="678"/>
      <c r="WL3" s="678"/>
      <c r="WM3" s="678"/>
      <c r="WN3" s="678"/>
      <c r="WO3" s="678"/>
      <c r="WP3" s="678"/>
      <c r="WQ3" s="678"/>
      <c r="WR3" s="678"/>
      <c r="WS3" s="678"/>
      <c r="WT3" s="678"/>
      <c r="WU3" s="678"/>
      <c r="WV3" s="678"/>
      <c r="WW3" s="678"/>
      <c r="WX3" s="678"/>
      <c r="WY3" s="678"/>
      <c r="WZ3" s="678"/>
      <c r="XA3" s="678"/>
      <c r="XB3" s="678"/>
      <c r="XC3" s="678"/>
      <c r="XD3" s="678"/>
      <c r="XE3" s="678"/>
      <c r="XF3" s="678"/>
      <c r="XG3" s="678"/>
      <c r="XH3" s="678"/>
      <c r="XI3" s="678"/>
      <c r="XJ3" s="678"/>
      <c r="XK3" s="678"/>
      <c r="XL3" s="678"/>
      <c r="XM3" s="678"/>
      <c r="XN3" s="678"/>
      <c r="XO3" s="678"/>
      <c r="XP3" s="678"/>
      <c r="XQ3" s="678"/>
      <c r="XR3" s="678"/>
      <c r="XS3" s="678"/>
      <c r="XT3" s="678"/>
      <c r="XU3" s="678"/>
      <c r="XV3" s="678"/>
      <c r="XW3" s="678"/>
      <c r="XX3" s="678"/>
      <c r="XY3" s="678"/>
      <c r="XZ3" s="678"/>
      <c r="YA3" s="678"/>
      <c r="YB3" s="678"/>
      <c r="YC3" s="678"/>
      <c r="YD3" s="678"/>
      <c r="YE3" s="678"/>
      <c r="YF3" s="678"/>
      <c r="YG3" s="678"/>
      <c r="YH3" s="678"/>
      <c r="YI3" s="678"/>
      <c r="YJ3" s="678"/>
      <c r="YK3" s="678"/>
      <c r="YL3" s="678"/>
      <c r="YM3" s="678"/>
      <c r="YN3" s="678"/>
      <c r="YO3" s="678"/>
      <c r="YP3" s="678"/>
      <c r="YQ3" s="678"/>
      <c r="YR3" s="678"/>
      <c r="YS3" s="678"/>
      <c r="YT3" s="678"/>
      <c r="YU3" s="678"/>
      <c r="YV3" s="678"/>
      <c r="YW3" s="678"/>
      <c r="YX3" s="678"/>
      <c r="YY3" s="678"/>
      <c r="YZ3" s="678"/>
      <c r="ZA3" s="678"/>
      <c r="ZB3" s="678"/>
      <c r="ZC3" s="678"/>
      <c r="ZD3" s="678"/>
      <c r="ZE3" s="678"/>
      <c r="ZF3" s="678"/>
      <c r="ZG3" s="678"/>
      <c r="ZH3" s="678"/>
      <c r="ZI3" s="678"/>
      <c r="ZJ3" s="678"/>
      <c r="ZK3" s="678"/>
      <c r="ZL3" s="678"/>
      <c r="ZM3" s="678"/>
      <c r="ZN3" s="678"/>
      <c r="ZO3" s="678"/>
      <c r="ZP3" s="678"/>
      <c r="ZQ3" s="678"/>
      <c r="ZR3" s="678"/>
      <c r="ZS3" s="678"/>
      <c r="ZT3" s="678"/>
      <c r="ZU3" s="678"/>
      <c r="ZV3" s="678"/>
      <c r="ZW3" s="678"/>
      <c r="ZX3" s="678"/>
      <c r="ZY3" s="678"/>
      <c r="ZZ3" s="678"/>
      <c r="AAA3" s="678"/>
      <c r="AAB3" s="678"/>
      <c r="AAC3" s="678"/>
      <c r="AAD3" s="678"/>
      <c r="AAE3" s="678"/>
      <c r="AAF3" s="678"/>
      <c r="AAG3" s="678"/>
      <c r="AAH3" s="678"/>
      <c r="AAI3" s="678"/>
      <c r="AAJ3" s="678"/>
      <c r="AAK3" s="678"/>
      <c r="AAL3" s="678"/>
      <c r="AAM3" s="678"/>
      <c r="AAN3" s="678"/>
      <c r="AAO3" s="678"/>
      <c r="AAP3" s="678"/>
      <c r="AAQ3" s="678"/>
      <c r="AAR3" s="678"/>
      <c r="AAS3" s="678"/>
      <c r="AAT3" s="678"/>
      <c r="AAU3" s="678"/>
      <c r="AAV3" s="678"/>
      <c r="AAW3" s="678"/>
      <c r="AAX3" s="678"/>
      <c r="AAY3" s="678"/>
      <c r="AAZ3" s="678"/>
      <c r="ABA3" s="678"/>
      <c r="ABB3" s="678"/>
      <c r="ABC3" s="678"/>
      <c r="ABD3" s="678"/>
      <c r="ABE3" s="678"/>
      <c r="ABF3" s="678"/>
      <c r="ABG3" s="678"/>
      <c r="ABH3" s="678"/>
      <c r="ABI3" s="678"/>
      <c r="ABJ3" s="678"/>
      <c r="ABK3" s="678"/>
      <c r="ABL3" s="678"/>
      <c r="ABM3" s="678"/>
      <c r="ABN3" s="678"/>
      <c r="ABO3" s="678"/>
      <c r="ABP3" s="678"/>
      <c r="ABQ3" s="678"/>
      <c r="ABR3" s="678"/>
      <c r="ABS3" s="678"/>
      <c r="ABT3" s="678"/>
      <c r="ABU3" s="678"/>
      <c r="ABV3" s="678"/>
      <c r="ABW3" s="678"/>
      <c r="ABX3" s="678"/>
      <c r="ABY3" s="678"/>
      <c r="ABZ3" s="678"/>
      <c r="ACA3" s="678"/>
      <c r="ACB3" s="678"/>
      <c r="ACC3" s="678"/>
      <c r="ACD3" s="678"/>
      <c r="ACE3" s="678"/>
      <c r="ACF3" s="678"/>
      <c r="ACG3" s="678"/>
      <c r="ACH3" s="678"/>
      <c r="ACI3" s="678"/>
      <c r="ACJ3" s="678"/>
      <c r="ACK3" s="678"/>
      <c r="ACL3" s="678"/>
      <c r="ACM3" s="678"/>
      <c r="ACN3" s="678"/>
      <c r="ACO3" s="678"/>
      <c r="ACP3" s="678"/>
      <c r="ACQ3" s="678"/>
      <c r="ACR3" s="678"/>
      <c r="ACS3" s="678"/>
      <c r="ACT3" s="678"/>
      <c r="ACU3" s="678"/>
      <c r="ACV3" s="678"/>
      <c r="ACW3" s="678"/>
      <c r="ACX3" s="678"/>
      <c r="ACY3" s="678"/>
      <c r="ACZ3" s="678"/>
      <c r="ADA3" s="678"/>
      <c r="ADB3" s="678"/>
      <c r="ADC3" s="678"/>
      <c r="ADD3" s="678"/>
      <c r="ADE3" s="678"/>
      <c r="ADF3" s="678"/>
      <c r="ADG3" s="678"/>
      <c r="ADH3" s="678"/>
      <c r="ADI3" s="678"/>
      <c r="ADJ3" s="678"/>
      <c r="ADK3" s="678"/>
      <c r="ADL3" s="678"/>
      <c r="ADM3" s="678"/>
      <c r="ADN3" s="678"/>
      <c r="ADO3" s="678"/>
      <c r="ADP3" s="678"/>
      <c r="ADQ3" s="678"/>
      <c r="ADR3" s="678"/>
      <c r="ADS3" s="678"/>
      <c r="ADT3" s="678"/>
      <c r="ADU3" s="678"/>
      <c r="ADV3" s="678"/>
      <c r="ADW3" s="678"/>
      <c r="ADX3" s="678"/>
      <c r="ADY3" s="678"/>
      <c r="ADZ3" s="678"/>
      <c r="AEA3" s="678"/>
      <c r="AEB3" s="678"/>
      <c r="AEC3" s="678"/>
      <c r="AED3" s="678"/>
      <c r="AEE3" s="678"/>
      <c r="AEF3" s="678"/>
      <c r="AEG3" s="678"/>
      <c r="AEH3" s="678"/>
      <c r="AEI3" s="678"/>
      <c r="AEJ3" s="678"/>
      <c r="AEK3" s="678"/>
      <c r="AEL3" s="678"/>
      <c r="AEM3" s="678"/>
      <c r="AEN3" s="678"/>
      <c r="AEO3" s="678"/>
      <c r="AEP3" s="678"/>
      <c r="AEQ3" s="678"/>
      <c r="AER3" s="678"/>
      <c r="AES3" s="678"/>
      <c r="AET3" s="678"/>
      <c r="AEU3" s="678"/>
      <c r="AEV3" s="678"/>
      <c r="AEW3" s="678"/>
      <c r="AEX3" s="678"/>
      <c r="AEY3" s="678"/>
      <c r="AEZ3" s="678"/>
      <c r="AFA3" s="678"/>
      <c r="AFB3" s="678"/>
      <c r="AFC3" s="678"/>
      <c r="AFD3" s="678"/>
      <c r="AFE3" s="678"/>
      <c r="AFF3" s="678"/>
      <c r="AFG3" s="678"/>
      <c r="AFH3" s="678"/>
      <c r="AFI3" s="678"/>
      <c r="AFJ3" s="678"/>
      <c r="AFK3" s="678"/>
      <c r="AFL3" s="678"/>
      <c r="AFM3" s="678"/>
      <c r="AFN3" s="678"/>
      <c r="AFO3" s="678"/>
      <c r="AFP3" s="678"/>
      <c r="AFQ3" s="678"/>
      <c r="AFR3" s="678"/>
      <c r="AFS3" s="678"/>
      <c r="AFT3" s="678"/>
      <c r="AFU3" s="678"/>
      <c r="AFV3" s="678"/>
      <c r="AFW3" s="678"/>
      <c r="AFX3" s="678"/>
      <c r="AFY3" s="678"/>
      <c r="AFZ3" s="678"/>
      <c r="AGA3" s="678"/>
      <c r="AGB3" s="678"/>
      <c r="AGC3" s="678"/>
      <c r="AGD3" s="678"/>
      <c r="AGE3" s="678"/>
      <c r="AGF3" s="678"/>
      <c r="AGG3" s="678"/>
      <c r="AGH3" s="678"/>
      <c r="AGI3" s="678"/>
      <c r="AGJ3" s="678"/>
      <c r="AGK3" s="678"/>
      <c r="AGL3" s="678"/>
      <c r="AGM3" s="678"/>
      <c r="AGN3" s="678"/>
      <c r="AGO3" s="678"/>
      <c r="AGP3" s="678"/>
      <c r="AGQ3" s="678"/>
      <c r="AGR3" s="678"/>
      <c r="AGS3" s="678"/>
      <c r="AGT3" s="678"/>
      <c r="AGU3" s="678"/>
      <c r="AGV3" s="678"/>
      <c r="AGW3" s="678"/>
      <c r="AGX3" s="678"/>
      <c r="AGY3" s="678"/>
      <c r="AGZ3" s="678"/>
      <c r="AHA3" s="678"/>
      <c r="AHB3" s="678"/>
      <c r="AHC3" s="678"/>
      <c r="AHD3" s="678"/>
      <c r="AHE3" s="678"/>
      <c r="AHF3" s="678"/>
      <c r="AHG3" s="678"/>
      <c r="AHH3" s="678"/>
      <c r="AHI3" s="678"/>
      <c r="AHJ3" s="678"/>
      <c r="AHK3" s="678"/>
      <c r="AHL3" s="678"/>
      <c r="AHM3" s="678"/>
      <c r="AHN3" s="678"/>
      <c r="AHO3" s="678"/>
      <c r="AHP3" s="678"/>
      <c r="AHQ3" s="678"/>
      <c r="AHR3" s="678"/>
      <c r="AHS3" s="678"/>
      <c r="AHT3" s="678"/>
      <c r="AHU3" s="678"/>
      <c r="AHV3" s="678"/>
      <c r="AHW3" s="678"/>
      <c r="AHX3" s="678"/>
      <c r="AHY3" s="678"/>
      <c r="AHZ3" s="678"/>
      <c r="AIA3" s="678"/>
      <c r="AIB3" s="678"/>
      <c r="AIC3" s="678"/>
      <c r="AID3" s="678"/>
      <c r="AIE3" s="678"/>
      <c r="AIF3" s="678"/>
      <c r="AIG3" s="678"/>
      <c r="AIH3" s="678"/>
      <c r="AII3" s="678"/>
      <c r="AIJ3" s="678"/>
      <c r="AIK3" s="678"/>
      <c r="AIL3" s="678"/>
      <c r="AIM3" s="678"/>
      <c r="AIN3" s="678"/>
      <c r="AIO3" s="678"/>
      <c r="AIP3" s="678"/>
      <c r="AIQ3" s="678"/>
      <c r="AIR3" s="678"/>
      <c r="AIS3" s="678"/>
      <c r="AIT3" s="678"/>
      <c r="AIU3" s="678"/>
      <c r="AIV3" s="678"/>
      <c r="AIW3" s="678"/>
      <c r="AIX3" s="678"/>
      <c r="AIY3" s="678"/>
      <c r="AIZ3" s="678"/>
      <c r="AJA3" s="678"/>
      <c r="AJB3" s="678"/>
      <c r="AJC3" s="678"/>
      <c r="AJD3" s="678"/>
      <c r="AJE3" s="678"/>
      <c r="AJF3" s="678"/>
      <c r="AJG3" s="678"/>
      <c r="AJH3" s="678"/>
      <c r="AJI3" s="678"/>
      <c r="AJJ3" s="678"/>
      <c r="AJK3" s="678"/>
      <c r="AJL3" s="678"/>
      <c r="AJM3" s="678"/>
      <c r="AJN3" s="678"/>
      <c r="AJO3" s="678"/>
      <c r="AJP3" s="678"/>
      <c r="AJQ3" s="678"/>
      <c r="AJR3" s="678"/>
      <c r="AJS3" s="678"/>
      <c r="AJT3" s="678"/>
      <c r="AJU3" s="678"/>
      <c r="AJV3" s="678"/>
      <c r="AJW3" s="678"/>
      <c r="AJX3" s="678"/>
      <c r="AJY3" s="678"/>
      <c r="AJZ3" s="678"/>
      <c r="AKA3" s="678"/>
      <c r="AKB3" s="678"/>
      <c r="AKC3" s="678"/>
      <c r="AKD3" s="678"/>
      <c r="AKE3" s="678"/>
      <c r="AKF3" s="678"/>
      <c r="AKG3" s="678"/>
      <c r="AKH3" s="678"/>
      <c r="AKI3" s="678"/>
      <c r="AKJ3" s="678"/>
      <c r="AKK3" s="678"/>
      <c r="AKL3" s="678"/>
      <c r="AKM3" s="678"/>
      <c r="AKN3" s="678"/>
      <c r="AKO3" s="678"/>
      <c r="AKP3" s="678"/>
      <c r="AKQ3" s="678"/>
      <c r="AKR3" s="678"/>
      <c r="AKS3" s="678"/>
      <c r="AKT3" s="678"/>
      <c r="AKU3" s="678"/>
      <c r="AKV3" s="678"/>
      <c r="AKW3" s="678"/>
      <c r="AKX3" s="678"/>
      <c r="AKY3" s="678"/>
      <c r="AKZ3" s="678"/>
      <c r="ALA3" s="678"/>
      <c r="ALB3" s="678"/>
      <c r="ALC3" s="678"/>
      <c r="ALD3" s="678"/>
      <c r="ALE3" s="678"/>
      <c r="ALF3" s="678"/>
      <c r="ALG3" s="678"/>
      <c r="ALH3" s="678"/>
      <c r="ALI3" s="678"/>
      <c r="ALJ3" s="678"/>
      <c r="ALK3" s="678"/>
      <c r="ALL3" s="678"/>
      <c r="ALM3" s="678"/>
      <c r="ALN3" s="678"/>
      <c r="ALO3" s="678"/>
      <c r="ALP3" s="678"/>
      <c r="ALQ3" s="678"/>
      <c r="ALR3" s="678"/>
      <c r="ALS3" s="678"/>
      <c r="ALT3" s="678"/>
      <c r="ALU3" s="678"/>
      <c r="ALV3" s="678"/>
      <c r="ALW3" s="678"/>
      <c r="ALX3" s="678"/>
      <c r="ALY3" s="678"/>
      <c r="ALZ3" s="678"/>
      <c r="AMA3" s="678"/>
      <c r="AMB3" s="678"/>
      <c r="AMC3" s="678"/>
      <c r="AMD3" s="678"/>
      <c r="AME3" s="678"/>
      <c r="AMF3" s="678"/>
      <c r="AMG3" s="678"/>
      <c r="AMH3" s="678"/>
      <c r="AMI3" s="678"/>
      <c r="AMJ3" s="678"/>
    </row>
    <row r="4" spans="1:1024" s="679" customFormat="1" x14ac:dyDescent="0.25">
      <c r="A4" s="680"/>
      <c r="B4" s="680"/>
      <c r="C4" s="680"/>
      <c r="D4" s="680"/>
      <c r="E4" s="680"/>
    </row>
    <row r="5" spans="1:1024" s="679" customFormat="1" ht="26.45" customHeight="1" x14ac:dyDescent="0.25">
      <c r="A5" s="681" t="s">
        <v>186</v>
      </c>
      <c r="B5" s="967" t="s">
        <v>6109</v>
      </c>
      <c r="C5" s="967"/>
      <c r="D5" s="967"/>
      <c r="E5" s="967"/>
    </row>
    <row r="6" spans="1:1024" s="679" customFormat="1" ht="15.75" thickBot="1" x14ac:dyDescent="0.3">
      <c r="A6" s="680"/>
      <c r="B6" s="680"/>
      <c r="C6" s="680"/>
      <c r="D6" s="968" t="s">
        <v>344</v>
      </c>
      <c r="E6" s="968"/>
    </row>
    <row r="7" spans="1:1024" s="679" customFormat="1" ht="15.75" thickBot="1" x14ac:dyDescent="0.3">
      <c r="A7" s="682" t="s">
        <v>187</v>
      </c>
      <c r="B7" s="683">
        <v>2019</v>
      </c>
      <c r="C7" s="683">
        <v>2020</v>
      </c>
      <c r="D7" s="683">
        <v>2021</v>
      </c>
      <c r="E7" s="684" t="s">
        <v>142</v>
      </c>
    </row>
    <row r="8" spans="1:1024" s="679" customFormat="1" x14ac:dyDescent="0.25">
      <c r="A8" s="685" t="s">
        <v>188</v>
      </c>
      <c r="B8" s="686">
        <v>30965949</v>
      </c>
      <c r="C8" s="686"/>
      <c r="D8" s="686"/>
      <c r="E8" s="687">
        <f>SUM(B8:D8)</f>
        <v>30965949</v>
      </c>
    </row>
    <row r="9" spans="1:1024" s="679" customFormat="1" x14ac:dyDescent="0.25">
      <c r="A9" s="688" t="s">
        <v>189</v>
      </c>
      <c r="B9" s="689">
        <v>131900000</v>
      </c>
      <c r="C9" s="689"/>
      <c r="D9" s="689"/>
      <c r="E9" s="690">
        <f>SUM(B9:D9)</f>
        <v>131900000</v>
      </c>
    </row>
    <row r="10" spans="1:1024" s="679" customFormat="1" x14ac:dyDescent="0.25">
      <c r="A10" s="688" t="s">
        <v>190</v>
      </c>
      <c r="B10" s="689"/>
      <c r="C10" s="689"/>
      <c r="D10" s="689"/>
      <c r="E10" s="690">
        <f>SUM(B10:D10)</f>
        <v>0</v>
      </c>
    </row>
    <row r="11" spans="1:1024" s="679" customFormat="1" x14ac:dyDescent="0.25">
      <c r="A11" s="688" t="s">
        <v>191</v>
      </c>
      <c r="B11" s="689"/>
      <c r="C11" s="689"/>
      <c r="D11" s="689"/>
      <c r="E11" s="690">
        <f>SUM(B11:D11)</f>
        <v>0</v>
      </c>
    </row>
    <row r="12" spans="1:1024" s="679" customFormat="1" ht="15.75" thickBot="1" x14ac:dyDescent="0.3">
      <c r="A12" s="688" t="s">
        <v>192</v>
      </c>
      <c r="B12" s="689"/>
      <c r="C12" s="689"/>
      <c r="D12" s="689"/>
      <c r="E12" s="690">
        <f>SUM(B12:D12)</f>
        <v>0</v>
      </c>
    </row>
    <row r="13" spans="1:1024" s="679" customFormat="1" ht="15.75" thickBot="1" x14ac:dyDescent="0.3">
      <c r="A13" s="691" t="s">
        <v>196</v>
      </c>
      <c r="B13" s="692">
        <f>B8+SUM(B9:B12)</f>
        <v>162865949</v>
      </c>
      <c r="C13" s="692">
        <f>C8+SUM(C9:C12)</f>
        <v>0</v>
      </c>
      <c r="D13" s="692">
        <f>D8+SUM(D9:D12)</f>
        <v>0</v>
      </c>
      <c r="E13" s="693">
        <f>E8+SUM(E9:E12)</f>
        <v>162865949</v>
      </c>
    </row>
    <row r="14" spans="1:1024" s="679" customFormat="1" ht="15.75" thickBot="1" x14ac:dyDescent="0.3">
      <c r="A14" s="694"/>
      <c r="B14" s="694"/>
      <c r="C14" s="694"/>
      <c r="D14" s="694"/>
      <c r="E14" s="694"/>
    </row>
    <row r="15" spans="1:1024" s="679" customFormat="1" ht="15.75" thickBot="1" x14ac:dyDescent="0.3">
      <c r="A15" s="682" t="s">
        <v>193</v>
      </c>
      <c r="B15" s="683">
        <v>2019</v>
      </c>
      <c r="C15" s="683">
        <v>2020</v>
      </c>
      <c r="D15" s="683">
        <v>2021</v>
      </c>
      <c r="E15" s="684" t="s">
        <v>142</v>
      </c>
    </row>
    <row r="16" spans="1:1024" s="679" customFormat="1" x14ac:dyDescent="0.25">
      <c r="A16" s="685" t="s">
        <v>457</v>
      </c>
      <c r="B16" s="686">
        <v>2500000</v>
      </c>
      <c r="C16" s="686"/>
      <c r="D16" s="686"/>
      <c r="E16" s="687">
        <f>SUM(B16:D16)</f>
        <v>2500000</v>
      </c>
    </row>
    <row r="17" spans="1:5" s="679" customFormat="1" x14ac:dyDescent="0.25">
      <c r="A17" s="695" t="s">
        <v>643</v>
      </c>
      <c r="B17" s="689">
        <v>151811229</v>
      </c>
      <c r="C17" s="689"/>
      <c r="D17" s="689"/>
      <c r="E17" s="690">
        <f>SUM(B17:D17)</f>
        <v>151811229</v>
      </c>
    </row>
    <row r="18" spans="1:5" s="679" customFormat="1" x14ac:dyDescent="0.25">
      <c r="A18" s="688" t="s">
        <v>194</v>
      </c>
      <c r="B18" s="689">
        <v>7929321</v>
      </c>
      <c r="C18" s="689">
        <v>603250</v>
      </c>
      <c r="D18" s="689"/>
      <c r="E18" s="690">
        <f>SUM(B18:D18)</f>
        <v>8532571</v>
      </c>
    </row>
    <row r="19" spans="1:5" s="679" customFormat="1" x14ac:dyDescent="0.25">
      <c r="A19" s="688" t="s">
        <v>195</v>
      </c>
      <c r="B19" s="689"/>
      <c r="C19" s="689"/>
      <c r="D19" s="689"/>
      <c r="E19" s="690">
        <f>SUM(B19:D19)</f>
        <v>0</v>
      </c>
    </row>
    <row r="20" spans="1:5" s="679" customFormat="1" ht="15.75" thickBot="1" x14ac:dyDescent="0.3">
      <c r="A20" s="696" t="s">
        <v>24</v>
      </c>
      <c r="B20" s="689"/>
      <c r="C20" s="689"/>
      <c r="D20" s="689">
        <v>22149</v>
      </c>
      <c r="E20" s="690">
        <f>SUM(B20:D20)</f>
        <v>22149</v>
      </c>
    </row>
    <row r="21" spans="1:5" s="679" customFormat="1" ht="15.75" thickBot="1" x14ac:dyDescent="0.3">
      <c r="A21" s="691" t="s">
        <v>196</v>
      </c>
      <c r="B21" s="692">
        <f>SUM(B16:B20)</f>
        <v>162240550</v>
      </c>
      <c r="C21" s="692">
        <f>SUM(C16:C20)</f>
        <v>603250</v>
      </c>
      <c r="D21" s="692">
        <f>SUM(D16:D20)</f>
        <v>22149</v>
      </c>
      <c r="E21" s="693">
        <f>SUM(E16:E20)</f>
        <v>162865949</v>
      </c>
    </row>
    <row r="22" spans="1:5" s="679" customFormat="1" x14ac:dyDescent="0.25">
      <c r="A22" s="709"/>
      <c r="B22" s="710"/>
      <c r="C22" s="710"/>
      <c r="D22" s="710"/>
      <c r="E22" s="710"/>
    </row>
    <row r="23" spans="1:5" s="679" customFormat="1" x14ac:dyDescent="0.25">
      <c r="A23" s="680"/>
      <c r="B23" s="680"/>
      <c r="C23" s="680"/>
      <c r="D23" s="680"/>
      <c r="E23" s="680"/>
    </row>
    <row r="24" spans="1:5" s="679" customFormat="1" x14ac:dyDescent="0.25">
      <c r="A24" s="681" t="s">
        <v>186</v>
      </c>
      <c r="B24" s="967" t="s">
        <v>455</v>
      </c>
      <c r="C24" s="967"/>
      <c r="D24" s="967"/>
      <c r="E24" s="967"/>
    </row>
    <row r="25" spans="1:5" s="679" customFormat="1" ht="15.75" thickBot="1" x14ac:dyDescent="0.3">
      <c r="A25" s="680"/>
      <c r="B25" s="680"/>
      <c r="C25" s="680"/>
      <c r="D25" s="968" t="s">
        <v>344</v>
      </c>
      <c r="E25" s="968"/>
    </row>
    <row r="26" spans="1:5" s="679" customFormat="1" ht="15.75" thickBot="1" x14ac:dyDescent="0.3">
      <c r="A26" s="682" t="s">
        <v>187</v>
      </c>
      <c r="B26" s="683">
        <v>2019</v>
      </c>
      <c r="C26" s="683">
        <v>2020</v>
      </c>
      <c r="D26" s="697">
        <v>2021</v>
      </c>
      <c r="E26" s="684" t="s">
        <v>142</v>
      </c>
    </row>
    <row r="27" spans="1:5" s="679" customFormat="1" x14ac:dyDescent="0.25">
      <c r="A27" s="685" t="s">
        <v>188</v>
      </c>
      <c r="B27" s="686">
        <v>1015897</v>
      </c>
      <c r="C27" s="686"/>
      <c r="D27" s="698"/>
      <c r="E27" s="687">
        <f>SUM(B27:C27)</f>
        <v>1015897</v>
      </c>
    </row>
    <row r="28" spans="1:5" s="679" customFormat="1" x14ac:dyDescent="0.25">
      <c r="A28" s="688" t="s">
        <v>189</v>
      </c>
      <c r="B28" s="689"/>
      <c r="C28" s="689">
        <v>2983912</v>
      </c>
      <c r="D28" s="78"/>
      <c r="E28" s="690">
        <f>SUM(B28:C28)</f>
        <v>2983912</v>
      </c>
    </row>
    <row r="29" spans="1:5" s="679" customFormat="1" x14ac:dyDescent="0.25">
      <c r="A29" s="688" t="s">
        <v>190</v>
      </c>
      <c r="B29" s="689"/>
      <c r="C29" s="689"/>
      <c r="D29" s="78"/>
      <c r="E29" s="690">
        <f>SUM(B29:C29)</f>
        <v>0</v>
      </c>
    </row>
    <row r="30" spans="1:5" s="679" customFormat="1" x14ac:dyDescent="0.25">
      <c r="A30" s="688" t="s">
        <v>191</v>
      </c>
      <c r="B30" s="689"/>
      <c r="C30" s="689"/>
      <c r="D30" s="78"/>
      <c r="E30" s="690">
        <f>SUM(B30:C30)</f>
        <v>0</v>
      </c>
    </row>
    <row r="31" spans="1:5" s="679" customFormat="1" ht="15.75" thickBot="1" x14ac:dyDescent="0.3">
      <c r="A31" s="688" t="s">
        <v>192</v>
      </c>
      <c r="B31" s="689"/>
      <c r="C31" s="689"/>
      <c r="D31" s="78"/>
      <c r="E31" s="690">
        <f>SUM(B31:C31)</f>
        <v>0</v>
      </c>
    </row>
    <row r="32" spans="1:5" s="679" customFormat="1" ht="15.75" thickBot="1" x14ac:dyDescent="0.3">
      <c r="A32" s="691" t="s">
        <v>196</v>
      </c>
      <c r="B32" s="692">
        <f>SUM(B27:B31)</f>
        <v>1015897</v>
      </c>
      <c r="C32" s="692">
        <f>SUM(C27:C31)</f>
        <v>2983912</v>
      </c>
      <c r="D32" s="692">
        <f>SUM(D27:D31)</f>
        <v>0</v>
      </c>
      <c r="E32" s="693">
        <f>SUM(E27:E31)</f>
        <v>3999809</v>
      </c>
    </row>
    <row r="33" spans="1:5" s="679" customFormat="1" ht="15.75" thickBot="1" x14ac:dyDescent="0.3">
      <c r="A33" s="694"/>
      <c r="B33" s="694"/>
      <c r="C33" s="694"/>
      <c r="D33" s="694"/>
      <c r="E33" s="694"/>
    </row>
    <row r="34" spans="1:5" s="679" customFormat="1" ht="15.75" thickBot="1" x14ac:dyDescent="0.3">
      <c r="A34" s="682" t="s">
        <v>193</v>
      </c>
      <c r="B34" s="683">
        <v>2019</v>
      </c>
      <c r="C34" s="683">
        <v>2020</v>
      </c>
      <c r="D34" s="699">
        <v>2021</v>
      </c>
      <c r="E34" s="700" t="s">
        <v>142</v>
      </c>
    </row>
    <row r="35" spans="1:5" s="679" customFormat="1" x14ac:dyDescent="0.25">
      <c r="A35" s="685" t="s">
        <v>457</v>
      </c>
      <c r="B35" s="686"/>
      <c r="C35" s="686"/>
      <c r="D35" s="701"/>
      <c r="E35" s="702">
        <f>SUM(B35:C35)</f>
        <v>0</v>
      </c>
    </row>
    <row r="36" spans="1:5" s="679" customFormat="1" x14ac:dyDescent="0.25">
      <c r="A36" s="695" t="s">
        <v>643</v>
      </c>
      <c r="B36" s="689">
        <v>3879875</v>
      </c>
      <c r="C36" s="689"/>
      <c r="D36" s="703"/>
      <c r="E36" s="704">
        <f>SUM(B36:C36)</f>
        <v>3879875</v>
      </c>
    </row>
    <row r="37" spans="1:5" s="679" customFormat="1" x14ac:dyDescent="0.25">
      <c r="A37" s="688" t="s">
        <v>194</v>
      </c>
      <c r="B37" s="689"/>
      <c r="C37" s="689">
        <v>119934</v>
      </c>
      <c r="D37" s="705"/>
      <c r="E37" s="704">
        <f>SUM(B37:C37)</f>
        <v>119934</v>
      </c>
    </row>
    <row r="38" spans="1:5" s="679" customFormat="1" x14ac:dyDescent="0.25">
      <c r="A38" s="688" t="s">
        <v>195</v>
      </c>
      <c r="B38" s="689"/>
      <c r="C38" s="739"/>
      <c r="D38" s="740"/>
      <c r="E38" s="704">
        <f>SUM(B38:C38)</f>
        <v>0</v>
      </c>
    </row>
    <row r="39" spans="1:5" s="679" customFormat="1" ht="15.75" thickBot="1" x14ac:dyDescent="0.3">
      <c r="A39" s="736" t="s">
        <v>24</v>
      </c>
      <c r="B39" s="737"/>
      <c r="C39" s="737"/>
      <c r="D39" s="706"/>
      <c r="E39" s="738"/>
    </row>
    <row r="40" spans="1:5" s="679" customFormat="1" ht="15.75" thickBot="1" x14ac:dyDescent="0.3">
      <c r="A40" s="691" t="s">
        <v>196</v>
      </c>
      <c r="B40" s="692">
        <f>SUM(B35:B38)</f>
        <v>3879875</v>
      </c>
      <c r="C40" s="692">
        <f>SUM(C35:C38)</f>
        <v>119934</v>
      </c>
      <c r="D40" s="707">
        <v>0</v>
      </c>
      <c r="E40" s="708">
        <f>SUM(E35:E38)</f>
        <v>3999809</v>
      </c>
    </row>
    <row r="41" spans="1:5" s="679" customFormat="1" x14ac:dyDescent="0.25">
      <c r="A41" s="709"/>
      <c r="B41" s="710"/>
      <c r="C41" s="710"/>
      <c r="D41" s="741"/>
      <c r="E41" s="710"/>
    </row>
    <row r="42" spans="1:5" s="679" customFormat="1" x14ac:dyDescent="0.25">
      <c r="A42" s="709"/>
      <c r="B42" s="710"/>
      <c r="C42" s="710"/>
      <c r="D42" s="710"/>
      <c r="E42" s="710"/>
    </row>
    <row r="43" spans="1:5" s="679" customFormat="1" ht="29.45" customHeight="1" x14ac:dyDescent="0.25">
      <c r="A43" s="681" t="s">
        <v>186</v>
      </c>
      <c r="B43" s="967" t="s">
        <v>398</v>
      </c>
      <c r="C43" s="967"/>
      <c r="D43" s="967"/>
      <c r="E43" s="967"/>
    </row>
    <row r="44" spans="1:5" s="679" customFormat="1" ht="15.75" thickBot="1" x14ac:dyDescent="0.3">
      <c r="A44" s="680"/>
      <c r="B44" s="680"/>
      <c r="C44" s="680"/>
      <c r="D44" s="968" t="s">
        <v>344</v>
      </c>
      <c r="E44" s="968"/>
    </row>
    <row r="45" spans="1:5" s="679" customFormat="1" ht="15.75" thickBot="1" x14ac:dyDescent="0.3">
      <c r="A45" s="682" t="s">
        <v>187</v>
      </c>
      <c r="B45" s="683">
        <v>2019</v>
      </c>
      <c r="C45" s="683">
        <v>2020</v>
      </c>
      <c r="D45" s="683">
        <v>2021</v>
      </c>
      <c r="E45" s="684" t="s">
        <v>142</v>
      </c>
    </row>
    <row r="46" spans="1:5" s="679" customFormat="1" x14ac:dyDescent="0.25">
      <c r="A46" s="685" t="s">
        <v>188</v>
      </c>
      <c r="B46" s="686"/>
      <c r="C46" s="686">
        <v>62431620</v>
      </c>
      <c r="D46" s="686"/>
      <c r="E46" s="687">
        <f>SUM(B46:D46)</f>
        <v>62431620</v>
      </c>
    </row>
    <row r="47" spans="1:5" s="679" customFormat="1" x14ac:dyDescent="0.25">
      <c r="A47" s="688" t="s">
        <v>189</v>
      </c>
      <c r="B47" s="689">
        <v>312000000</v>
      </c>
      <c r="C47" s="689"/>
      <c r="D47" s="689"/>
      <c r="E47" s="690">
        <f>SUM(B47:D47)</f>
        <v>312000000</v>
      </c>
    </row>
    <row r="48" spans="1:5" s="679" customFormat="1" x14ac:dyDescent="0.25">
      <c r="A48" s="688" t="s">
        <v>190</v>
      </c>
      <c r="B48" s="689"/>
      <c r="C48" s="689"/>
      <c r="D48" s="689"/>
      <c r="E48" s="690">
        <f>SUM(B48:D48)</f>
        <v>0</v>
      </c>
    </row>
    <row r="49" spans="1:5" s="679" customFormat="1" x14ac:dyDescent="0.25">
      <c r="A49" s="688" t="s">
        <v>191</v>
      </c>
      <c r="B49" s="689"/>
      <c r="C49" s="689"/>
      <c r="D49" s="689"/>
      <c r="E49" s="690">
        <f>SUM(B49:D49)</f>
        <v>0</v>
      </c>
    </row>
    <row r="50" spans="1:5" s="679" customFormat="1" ht="15.75" thickBot="1" x14ac:dyDescent="0.3">
      <c r="A50" s="688" t="s">
        <v>192</v>
      </c>
      <c r="B50" s="689"/>
      <c r="C50" s="689"/>
      <c r="D50" s="689"/>
      <c r="E50" s="690">
        <f>SUM(B50:D50)</f>
        <v>0</v>
      </c>
    </row>
    <row r="51" spans="1:5" s="679" customFormat="1" ht="15.75" thickBot="1" x14ac:dyDescent="0.3">
      <c r="A51" s="691" t="s">
        <v>196</v>
      </c>
      <c r="B51" s="692">
        <f>B46+SUM(B47:B50)</f>
        <v>312000000</v>
      </c>
      <c r="C51" s="692">
        <f>C46+SUM(C47:C50)</f>
        <v>62431620</v>
      </c>
      <c r="D51" s="692">
        <f>D46+SUM(D47:D50)</f>
        <v>0</v>
      </c>
      <c r="E51" s="693">
        <f>E46+SUM(E47:E50)</f>
        <v>374431620</v>
      </c>
    </row>
    <row r="52" spans="1:5" s="679" customFormat="1" ht="15.75" thickBot="1" x14ac:dyDescent="0.3">
      <c r="A52" s="694"/>
      <c r="B52" s="694"/>
      <c r="C52" s="694"/>
      <c r="D52" s="694"/>
      <c r="E52" s="694"/>
    </row>
    <row r="53" spans="1:5" s="679" customFormat="1" ht="15.75" thickBot="1" x14ac:dyDescent="0.3">
      <c r="A53" s="682" t="s">
        <v>193</v>
      </c>
      <c r="B53" s="683">
        <v>2019</v>
      </c>
      <c r="C53" s="683">
        <v>2020</v>
      </c>
      <c r="D53" s="683">
        <v>2021</v>
      </c>
      <c r="E53" s="684" t="s">
        <v>142</v>
      </c>
    </row>
    <row r="54" spans="1:5" s="679" customFormat="1" x14ac:dyDescent="0.25">
      <c r="A54" s="685" t="s">
        <v>457</v>
      </c>
      <c r="B54" s="686"/>
      <c r="C54" s="686"/>
      <c r="D54" s="686"/>
      <c r="E54" s="687">
        <f>SUM(B54:D54)</f>
        <v>0</v>
      </c>
    </row>
    <row r="55" spans="1:5" s="679" customFormat="1" x14ac:dyDescent="0.25">
      <c r="A55" s="695" t="s">
        <v>643</v>
      </c>
      <c r="B55" s="689">
        <v>24103001</v>
      </c>
      <c r="C55" s="689">
        <v>306954922</v>
      </c>
      <c r="D55" s="689">
        <v>29450697</v>
      </c>
      <c r="E55" s="690">
        <f>SUM(B55:D55)</f>
        <v>360508620</v>
      </c>
    </row>
    <row r="56" spans="1:5" s="679" customFormat="1" x14ac:dyDescent="0.25">
      <c r="A56" s="688" t="s">
        <v>194</v>
      </c>
      <c r="B56" s="689"/>
      <c r="C56" s="689">
        <v>3587750</v>
      </c>
      <c r="D56" s="689">
        <v>10335250</v>
      </c>
      <c r="E56" s="690">
        <f>SUM(B56:D56)</f>
        <v>13923000</v>
      </c>
    </row>
    <row r="57" spans="1:5" s="679" customFormat="1" x14ac:dyDescent="0.25">
      <c r="A57" s="688" t="s">
        <v>195</v>
      </c>
      <c r="B57" s="689"/>
      <c r="C57" s="689"/>
      <c r="D57" s="689"/>
      <c r="E57" s="690">
        <f>SUM(B57:D57)</f>
        <v>0</v>
      </c>
    </row>
    <row r="58" spans="1:5" s="679" customFormat="1" ht="15.75" thickBot="1" x14ac:dyDescent="0.3">
      <c r="A58" s="696" t="s">
        <v>24</v>
      </c>
      <c r="B58" s="689"/>
      <c r="C58" s="689"/>
      <c r="D58" s="689"/>
      <c r="E58" s="690">
        <f>SUM(B58:D58)</f>
        <v>0</v>
      </c>
    </row>
    <row r="59" spans="1:5" s="679" customFormat="1" ht="15.75" thickBot="1" x14ac:dyDescent="0.3">
      <c r="A59" s="691" t="s">
        <v>196</v>
      </c>
      <c r="B59" s="692">
        <f>SUM(B54:B58)</f>
        <v>24103001</v>
      </c>
      <c r="C59" s="692">
        <f>SUM(C54:C58)</f>
        <v>310542672</v>
      </c>
      <c r="D59" s="692">
        <f>SUM(D54:D58)</f>
        <v>39785947</v>
      </c>
      <c r="E59" s="693">
        <f>SUM(E54:E58)</f>
        <v>374431620</v>
      </c>
    </row>
    <row r="60" spans="1:5" s="679" customFormat="1" x14ac:dyDescent="0.25">
      <c r="A60" s="709"/>
      <c r="B60" s="710"/>
      <c r="C60" s="710"/>
      <c r="D60" s="710"/>
      <c r="E60" s="710"/>
    </row>
    <row r="61" spans="1:5" s="679" customFormat="1" x14ac:dyDescent="0.25">
      <c r="A61" s="709"/>
      <c r="B61" s="710"/>
      <c r="C61" s="710"/>
      <c r="D61" s="710"/>
      <c r="E61" s="710"/>
    </row>
    <row r="62" spans="1:5" s="679" customFormat="1" x14ac:dyDescent="0.25">
      <c r="A62" s="681" t="s">
        <v>186</v>
      </c>
      <c r="B62" s="967" t="s">
        <v>459</v>
      </c>
      <c r="C62" s="967"/>
      <c r="D62" s="967"/>
      <c r="E62" s="967"/>
    </row>
    <row r="63" spans="1:5" s="679" customFormat="1" ht="15.75" thickBot="1" x14ac:dyDescent="0.3">
      <c r="A63" s="680"/>
      <c r="B63" s="680"/>
      <c r="C63" s="680"/>
      <c r="D63" s="968" t="s">
        <v>344</v>
      </c>
      <c r="E63" s="968"/>
    </row>
    <row r="64" spans="1:5" s="679" customFormat="1" ht="15.75" thickBot="1" x14ac:dyDescent="0.3">
      <c r="A64" s="682" t="s">
        <v>187</v>
      </c>
      <c r="B64" s="683">
        <v>2019</v>
      </c>
      <c r="C64" s="683">
        <v>2020</v>
      </c>
      <c r="D64" s="683">
        <v>2021</v>
      </c>
      <c r="E64" s="684" t="s">
        <v>142</v>
      </c>
    </row>
    <row r="65" spans="1:7" s="679" customFormat="1" x14ac:dyDescent="0.25">
      <c r="A65" s="685" t="s">
        <v>188</v>
      </c>
      <c r="B65" s="686">
        <v>18206936</v>
      </c>
      <c r="C65" s="686"/>
      <c r="D65" s="686"/>
      <c r="E65" s="687">
        <f>SUM(B65:D65)</f>
        <v>18206936</v>
      </c>
    </row>
    <row r="66" spans="1:7" s="679" customFormat="1" x14ac:dyDescent="0.25">
      <c r="A66" s="688" t="s">
        <v>189</v>
      </c>
      <c r="B66" s="689">
        <v>51340276</v>
      </c>
      <c r="C66" s="689">
        <v>48761740</v>
      </c>
      <c r="D66" s="689">
        <v>2578536</v>
      </c>
      <c r="E66" s="690">
        <f>SUM(B66:D66)</f>
        <v>102680552</v>
      </c>
    </row>
    <row r="67" spans="1:7" s="679" customFormat="1" x14ac:dyDescent="0.25">
      <c r="A67" s="688" t="s">
        <v>190</v>
      </c>
      <c r="B67" s="689"/>
      <c r="C67" s="689"/>
      <c r="D67" s="689"/>
      <c r="E67" s="690">
        <f>SUM(B67:D67)</f>
        <v>0</v>
      </c>
    </row>
    <row r="68" spans="1:7" s="679" customFormat="1" x14ac:dyDescent="0.25">
      <c r="A68" s="688" t="s">
        <v>191</v>
      </c>
      <c r="B68" s="689"/>
      <c r="C68" s="689"/>
      <c r="D68" s="689"/>
      <c r="E68" s="690">
        <f>SUM(B68:D68)</f>
        <v>0</v>
      </c>
    </row>
    <row r="69" spans="1:7" s="679" customFormat="1" ht="15.75" thickBot="1" x14ac:dyDescent="0.3">
      <c r="A69" s="688" t="s">
        <v>192</v>
      </c>
      <c r="B69" s="689"/>
      <c r="C69" s="689"/>
      <c r="D69" s="689"/>
      <c r="E69" s="690">
        <f>SUM(B69:D69)</f>
        <v>0</v>
      </c>
    </row>
    <row r="70" spans="1:7" s="679" customFormat="1" ht="15.75" thickBot="1" x14ac:dyDescent="0.3">
      <c r="A70" s="691" t="s">
        <v>196</v>
      </c>
      <c r="B70" s="692">
        <f>B65+SUM(B66:B69)</f>
        <v>69547212</v>
      </c>
      <c r="C70" s="692">
        <f>C65+SUM(C66:C69)</f>
        <v>48761740</v>
      </c>
      <c r="D70" s="692">
        <f>D65+SUM(D66:D69)</f>
        <v>2578536</v>
      </c>
      <c r="E70" s="693">
        <f>E65+SUM(E66:E69)</f>
        <v>120887488</v>
      </c>
    </row>
    <row r="71" spans="1:7" s="679" customFormat="1" ht="15.75" thickBot="1" x14ac:dyDescent="0.3">
      <c r="A71" s="694"/>
      <c r="B71" s="694"/>
      <c r="C71" s="694"/>
      <c r="D71" s="694"/>
      <c r="E71" s="694"/>
    </row>
    <row r="72" spans="1:7" s="679" customFormat="1" ht="15.75" thickBot="1" x14ac:dyDescent="0.3">
      <c r="A72" s="682" t="s">
        <v>193</v>
      </c>
      <c r="B72" s="683">
        <v>2019</v>
      </c>
      <c r="C72" s="683">
        <v>2020</v>
      </c>
      <c r="D72" s="683">
        <v>2021</v>
      </c>
      <c r="E72" s="684" t="s">
        <v>142</v>
      </c>
    </row>
    <row r="73" spans="1:7" s="679" customFormat="1" x14ac:dyDescent="0.25">
      <c r="A73" s="685" t="s">
        <v>457</v>
      </c>
      <c r="B73" s="686"/>
      <c r="C73" s="686"/>
      <c r="D73" s="686"/>
      <c r="E73" s="687">
        <f>SUM(B73:D73)</f>
        <v>0</v>
      </c>
    </row>
    <row r="74" spans="1:7" s="679" customFormat="1" x14ac:dyDescent="0.25">
      <c r="A74" s="695" t="s">
        <v>643</v>
      </c>
      <c r="B74" s="689">
        <v>93679964</v>
      </c>
      <c r="C74" s="689">
        <v>21342323</v>
      </c>
      <c r="D74" s="689"/>
      <c r="E74" s="690">
        <f>SUM(B74:D74)</f>
        <v>115022287</v>
      </c>
    </row>
    <row r="75" spans="1:7" s="679" customFormat="1" x14ac:dyDescent="0.25">
      <c r="A75" s="688" t="s">
        <v>194</v>
      </c>
      <c r="B75" s="689">
        <v>2934164</v>
      </c>
      <c r="C75" s="689">
        <v>2303540</v>
      </c>
      <c r="D75" s="689">
        <v>627497</v>
      </c>
      <c r="E75" s="690">
        <f>SUM(B75:D75)</f>
        <v>5865201</v>
      </c>
    </row>
    <row r="76" spans="1:7" s="679" customFormat="1" x14ac:dyDescent="0.25">
      <c r="A76" s="688" t="s">
        <v>195</v>
      </c>
      <c r="B76" s="689"/>
      <c r="C76" s="689"/>
      <c r="D76" s="689"/>
      <c r="E76" s="690">
        <f>SUM(B76:D76)</f>
        <v>0</v>
      </c>
    </row>
    <row r="77" spans="1:7" s="679" customFormat="1" ht="15.75" thickBot="1" x14ac:dyDescent="0.3">
      <c r="A77" s="696" t="s">
        <v>24</v>
      </c>
      <c r="B77" s="689"/>
      <c r="C77" s="689"/>
      <c r="D77" s="689"/>
      <c r="E77" s="690">
        <f>SUM(B77:D77)</f>
        <v>0</v>
      </c>
    </row>
    <row r="78" spans="1:7" s="679" customFormat="1" ht="15.75" thickBot="1" x14ac:dyDescent="0.3">
      <c r="A78" s="691" t="s">
        <v>196</v>
      </c>
      <c r="B78" s="692">
        <f>SUM(B73:B77)</f>
        <v>96614128</v>
      </c>
      <c r="C78" s="692">
        <f>SUM(C73:C77)</f>
        <v>23645863</v>
      </c>
      <c r="D78" s="692">
        <f>SUM(D73:D77)</f>
        <v>627497</v>
      </c>
      <c r="E78" s="693">
        <f>SUM(E73:E77)</f>
        <v>120887488</v>
      </c>
      <c r="G78" s="711"/>
    </row>
    <row r="79" spans="1:7" s="679" customFormat="1" x14ac:dyDescent="0.25">
      <c r="A79" s="709"/>
      <c r="B79" s="710"/>
      <c r="C79" s="710"/>
      <c r="D79" s="710"/>
      <c r="E79" s="710"/>
    </row>
    <row r="80" spans="1:7" s="679" customFormat="1" ht="13.9" customHeight="1" x14ac:dyDescent="0.25">
      <c r="A80" s="709"/>
      <c r="B80" s="710"/>
      <c r="C80" s="710"/>
      <c r="D80" s="710"/>
      <c r="E80" s="710"/>
    </row>
    <row r="81" spans="1:5" s="679" customFormat="1" x14ac:dyDescent="0.25">
      <c r="A81" s="681" t="s">
        <v>460</v>
      </c>
      <c r="B81" s="967" t="s">
        <v>438</v>
      </c>
      <c r="C81" s="967"/>
      <c r="D81" s="967"/>
      <c r="E81" s="967"/>
    </row>
    <row r="82" spans="1:5" s="679" customFormat="1" ht="15.75" thickBot="1" x14ac:dyDescent="0.3">
      <c r="A82" s="680"/>
      <c r="B82" s="680"/>
      <c r="C82" s="680"/>
      <c r="D82" s="968" t="s">
        <v>344</v>
      </c>
      <c r="E82" s="968"/>
    </row>
    <row r="83" spans="1:5" s="679" customFormat="1" ht="15.75" thickBot="1" x14ac:dyDescent="0.3">
      <c r="A83" s="682" t="s">
        <v>187</v>
      </c>
      <c r="B83" s="683">
        <v>2019</v>
      </c>
      <c r="C83" s="683">
        <v>2020</v>
      </c>
      <c r="D83" s="712">
        <v>2021</v>
      </c>
      <c r="E83" s="684" t="s">
        <v>142</v>
      </c>
    </row>
    <row r="84" spans="1:5" s="679" customFormat="1" x14ac:dyDescent="0.25">
      <c r="A84" s="685" t="s">
        <v>188</v>
      </c>
      <c r="B84" s="686"/>
      <c r="C84" s="686">
        <v>5294000</v>
      </c>
      <c r="D84" s="698"/>
      <c r="E84" s="687">
        <f>SUM(B84:C84)</f>
        <v>5294000</v>
      </c>
    </row>
    <row r="85" spans="1:5" s="679" customFormat="1" x14ac:dyDescent="0.25">
      <c r="A85" s="688" t="s">
        <v>189</v>
      </c>
      <c r="B85" s="689"/>
      <c r="C85" s="689"/>
      <c r="D85" s="78"/>
      <c r="E85" s="690">
        <f>SUM(B85:C85)</f>
        <v>0</v>
      </c>
    </row>
    <row r="86" spans="1:5" s="679" customFormat="1" x14ac:dyDescent="0.25">
      <c r="A86" s="688" t="s">
        <v>190</v>
      </c>
      <c r="B86" s="689"/>
      <c r="C86" s="689"/>
      <c r="D86" s="78"/>
      <c r="E86" s="690">
        <f>SUM(B86:C86)</f>
        <v>0</v>
      </c>
    </row>
    <row r="87" spans="1:5" s="679" customFormat="1" x14ac:dyDescent="0.25">
      <c r="A87" s="688" t="s">
        <v>191</v>
      </c>
      <c r="B87" s="689"/>
      <c r="C87" s="689"/>
      <c r="D87" s="78"/>
      <c r="E87" s="690">
        <f>SUM(B87:C87)</f>
        <v>0</v>
      </c>
    </row>
    <row r="88" spans="1:5" s="679" customFormat="1" ht="15.75" thickBot="1" x14ac:dyDescent="0.3">
      <c r="A88" s="688" t="s">
        <v>192</v>
      </c>
      <c r="B88" s="689">
        <v>29999334</v>
      </c>
      <c r="C88" s="689"/>
      <c r="D88" s="78"/>
      <c r="E88" s="690">
        <f>SUM(B88:C88)</f>
        <v>29999334</v>
      </c>
    </row>
    <row r="89" spans="1:5" s="679" customFormat="1" ht="15.75" thickBot="1" x14ac:dyDescent="0.3">
      <c r="A89" s="691" t="s">
        <v>142</v>
      </c>
      <c r="B89" s="692">
        <f>SUM(B84:B88)</f>
        <v>29999334</v>
      </c>
      <c r="C89" s="692">
        <f>SUM(C84:C88)</f>
        <v>5294000</v>
      </c>
      <c r="D89" s="692">
        <f>SUM(D84:D88)</f>
        <v>0</v>
      </c>
      <c r="E89" s="692">
        <f>SUM(E84:E88)</f>
        <v>35293334</v>
      </c>
    </row>
    <row r="90" spans="1:5" s="679" customFormat="1" ht="15.75" thickBot="1" x14ac:dyDescent="0.3">
      <c r="A90" s="694"/>
      <c r="B90" s="694"/>
      <c r="C90" s="694"/>
      <c r="D90" s="694"/>
      <c r="E90" s="694"/>
    </row>
    <row r="91" spans="1:5" s="679" customFormat="1" ht="15.75" thickBot="1" x14ac:dyDescent="0.3">
      <c r="A91" s="682" t="s">
        <v>193</v>
      </c>
      <c r="B91" s="683">
        <v>2019</v>
      </c>
      <c r="C91" s="713">
        <v>2020</v>
      </c>
      <c r="D91" s="714">
        <v>2021</v>
      </c>
      <c r="E91" s="715" t="s">
        <v>142</v>
      </c>
    </row>
    <row r="92" spans="1:5" s="679" customFormat="1" x14ac:dyDescent="0.25">
      <c r="A92" s="685" t="s">
        <v>457</v>
      </c>
      <c r="B92" s="686"/>
      <c r="C92" s="686"/>
      <c r="D92" s="716"/>
      <c r="E92" s="702">
        <f>SUM(B92:C92)</f>
        <v>0</v>
      </c>
    </row>
    <row r="93" spans="1:5" s="679" customFormat="1" x14ac:dyDescent="0.25">
      <c r="A93" s="695" t="s">
        <v>643</v>
      </c>
      <c r="B93" s="689"/>
      <c r="C93" s="689">
        <v>32055431</v>
      </c>
      <c r="D93" s="689">
        <v>2414374</v>
      </c>
      <c r="E93" s="704">
        <f>SUM(B93:D93)</f>
        <v>34469805</v>
      </c>
    </row>
    <row r="94" spans="1:5" s="679" customFormat="1" x14ac:dyDescent="0.25">
      <c r="A94" s="688" t="s">
        <v>194</v>
      </c>
      <c r="B94" s="689"/>
      <c r="C94" s="689"/>
      <c r="D94" s="689">
        <v>823529</v>
      </c>
      <c r="E94" s="704">
        <f>SUM(B94:D94)</f>
        <v>823529</v>
      </c>
    </row>
    <row r="95" spans="1:5" s="679" customFormat="1" x14ac:dyDescent="0.25">
      <c r="A95" s="688" t="s">
        <v>195</v>
      </c>
      <c r="B95" s="689"/>
      <c r="C95" s="689"/>
      <c r="D95" s="717"/>
      <c r="E95" s="704">
        <f>SUM(B95:C95)</f>
        <v>0</v>
      </c>
    </row>
    <row r="96" spans="1:5" s="679" customFormat="1" ht="15.75" thickBot="1" x14ac:dyDescent="0.3">
      <c r="A96" s="696" t="s">
        <v>24</v>
      </c>
      <c r="B96" s="689"/>
      <c r="C96" s="718"/>
      <c r="D96" s="706"/>
      <c r="E96" s="704">
        <f>SUM(B96:C96)</f>
        <v>0</v>
      </c>
    </row>
    <row r="97" spans="1:5" s="679" customFormat="1" ht="15.75" thickBot="1" x14ac:dyDescent="0.3">
      <c r="A97" s="691" t="s">
        <v>196</v>
      </c>
      <c r="B97" s="692">
        <f>SUM(B92:B96)</f>
        <v>0</v>
      </c>
      <c r="C97" s="719">
        <f>SUM(C92:C96)</f>
        <v>32055431</v>
      </c>
      <c r="D97" s="719">
        <f>SUM(D92:D96)</f>
        <v>3237903</v>
      </c>
      <c r="E97" s="693">
        <f>SUM(E92:E96)</f>
        <v>35293334</v>
      </c>
    </row>
    <row r="98" spans="1:5" s="679" customFormat="1" x14ac:dyDescent="0.25">
      <c r="A98" s="709"/>
      <c r="B98" s="710"/>
      <c r="C98" s="710"/>
      <c r="D98" s="710"/>
      <c r="E98" s="710"/>
    </row>
    <row r="99" spans="1:5" s="679" customFormat="1" ht="13.9" customHeight="1" x14ac:dyDescent="0.25">
      <c r="A99" s="709"/>
      <c r="B99" s="710"/>
      <c r="C99" s="710"/>
      <c r="D99" s="710"/>
      <c r="E99" s="710"/>
    </row>
    <row r="100" spans="1:5" s="679" customFormat="1" ht="29.25" customHeight="1" x14ac:dyDescent="0.25">
      <c r="A100" s="720" t="s">
        <v>186</v>
      </c>
      <c r="B100" s="971" t="s">
        <v>458</v>
      </c>
      <c r="C100" s="971"/>
      <c r="D100" s="971"/>
      <c r="E100" s="971"/>
    </row>
    <row r="101" spans="1:5" s="679" customFormat="1" ht="15.75" thickBot="1" x14ac:dyDescent="0.3">
      <c r="D101" s="972" t="s">
        <v>456</v>
      </c>
      <c r="E101" s="972"/>
    </row>
    <row r="102" spans="1:5" s="679" customFormat="1" ht="15.75" thickBot="1" x14ac:dyDescent="0.3">
      <c r="A102" s="721" t="s">
        <v>187</v>
      </c>
      <c r="B102" s="722">
        <v>2019</v>
      </c>
      <c r="C102" s="722">
        <v>2020</v>
      </c>
      <c r="D102" s="722">
        <v>2021</v>
      </c>
      <c r="E102" s="723" t="s">
        <v>142</v>
      </c>
    </row>
    <row r="103" spans="1:5" s="679" customFormat="1" x14ac:dyDescent="0.25">
      <c r="A103" s="724" t="s">
        <v>188</v>
      </c>
      <c r="B103" s="725"/>
      <c r="C103" s="725"/>
      <c r="D103" s="725"/>
      <c r="E103" s="726">
        <f>SUM(B103:D103)</f>
        <v>0</v>
      </c>
    </row>
    <row r="104" spans="1:5" s="679" customFormat="1" x14ac:dyDescent="0.25">
      <c r="A104" s="727" t="s">
        <v>189</v>
      </c>
      <c r="B104" s="728">
        <v>9497050</v>
      </c>
      <c r="C104" s="728">
        <v>1905000</v>
      </c>
      <c r="D104" s="728"/>
      <c r="E104" s="729">
        <f>SUM(B104:D104)</f>
        <v>11402050</v>
      </c>
    </row>
    <row r="105" spans="1:5" s="679" customFormat="1" x14ac:dyDescent="0.25">
      <c r="A105" s="727" t="s">
        <v>190</v>
      </c>
      <c r="B105" s="728"/>
      <c r="C105" s="728"/>
      <c r="D105" s="728"/>
      <c r="E105" s="729">
        <f>SUM(B105:D105)</f>
        <v>0</v>
      </c>
    </row>
    <row r="106" spans="1:5" s="679" customFormat="1" x14ac:dyDescent="0.25">
      <c r="A106" s="727" t="s">
        <v>191</v>
      </c>
      <c r="B106" s="728"/>
      <c r="C106" s="728"/>
      <c r="D106" s="728"/>
      <c r="E106" s="729">
        <f>SUM(B106:D106)</f>
        <v>0</v>
      </c>
    </row>
    <row r="107" spans="1:5" s="679" customFormat="1" ht="15.75" thickBot="1" x14ac:dyDescent="0.3">
      <c r="A107" s="727" t="s">
        <v>192</v>
      </c>
      <c r="B107" s="728"/>
      <c r="C107" s="728"/>
      <c r="D107" s="728"/>
      <c r="E107" s="729">
        <f>SUM(B107:D107)</f>
        <v>0</v>
      </c>
    </row>
    <row r="108" spans="1:5" s="679" customFormat="1" ht="15.75" thickBot="1" x14ac:dyDescent="0.3">
      <c r="A108" s="730" t="s">
        <v>196</v>
      </c>
      <c r="B108" s="731">
        <f>B103+SUM(B104:B107)</f>
        <v>9497050</v>
      </c>
      <c r="C108" s="731">
        <f>C103+SUM(C104:C107)</f>
        <v>1905000</v>
      </c>
      <c r="D108" s="731">
        <f>D103+SUM(D104:D107)</f>
        <v>0</v>
      </c>
      <c r="E108" s="732">
        <f>E103+SUM(E104:E107)</f>
        <v>11402050</v>
      </c>
    </row>
    <row r="109" spans="1:5" s="679" customFormat="1" ht="15.75" thickBot="1" x14ac:dyDescent="0.3">
      <c r="A109" s="733"/>
      <c r="B109" s="733"/>
      <c r="C109" s="733"/>
      <c r="D109" s="733"/>
      <c r="E109" s="733"/>
    </row>
    <row r="110" spans="1:5" s="679" customFormat="1" ht="15.75" thickBot="1" x14ac:dyDescent="0.3">
      <c r="A110" s="721" t="s">
        <v>193</v>
      </c>
      <c r="B110" s="722">
        <v>2019</v>
      </c>
      <c r="C110" s="722">
        <v>2020</v>
      </c>
      <c r="D110" s="722">
        <v>2021</v>
      </c>
      <c r="E110" s="723" t="s">
        <v>142</v>
      </c>
    </row>
    <row r="111" spans="1:5" s="679" customFormat="1" x14ac:dyDescent="0.25">
      <c r="A111" s="724" t="s">
        <v>457</v>
      </c>
      <c r="B111" s="725"/>
      <c r="C111" s="725">
        <f>11402050-C113-D111-D113</f>
        <v>1772128</v>
      </c>
      <c r="D111" s="725">
        <f>5816317+811376</f>
        <v>6627693</v>
      </c>
      <c r="E111" s="726">
        <f>SUM(B111:D111)</f>
        <v>8399821</v>
      </c>
    </row>
    <row r="112" spans="1:5" s="679" customFormat="1" x14ac:dyDescent="0.25">
      <c r="A112" s="695" t="s">
        <v>643</v>
      </c>
      <c r="B112" s="728"/>
      <c r="C112" s="728"/>
      <c r="D112" s="728"/>
      <c r="E112" s="729">
        <f>SUM(B112:D112)</f>
        <v>0</v>
      </c>
    </row>
    <row r="113" spans="1:5" s="679" customFormat="1" x14ac:dyDescent="0.25">
      <c r="A113" s="727" t="s">
        <v>194</v>
      </c>
      <c r="B113" s="728"/>
      <c r="C113" s="728">
        <v>2895088</v>
      </c>
      <c r="D113" s="728">
        <v>107141</v>
      </c>
      <c r="E113" s="729">
        <f>SUM(B113:D113)</f>
        <v>3002229</v>
      </c>
    </row>
    <row r="114" spans="1:5" s="679" customFormat="1" x14ac:dyDescent="0.25">
      <c r="A114" s="727" t="s">
        <v>195</v>
      </c>
      <c r="B114" s="728"/>
      <c r="C114" s="728"/>
      <c r="D114" s="728"/>
      <c r="E114" s="729">
        <f>SUM(B114:D114)</f>
        <v>0</v>
      </c>
    </row>
    <row r="115" spans="1:5" s="679" customFormat="1" ht="15.75" thickBot="1" x14ac:dyDescent="0.3">
      <c r="A115" s="734" t="s">
        <v>24</v>
      </c>
      <c r="B115" s="728"/>
      <c r="C115" s="728"/>
      <c r="D115" s="728"/>
      <c r="E115" s="729">
        <f>SUM(B115:D115)</f>
        <v>0</v>
      </c>
    </row>
    <row r="116" spans="1:5" s="679" customFormat="1" ht="15.75" thickBot="1" x14ac:dyDescent="0.3">
      <c r="A116" s="730" t="s">
        <v>196</v>
      </c>
      <c r="B116" s="731">
        <f>SUM(B111:B115)</f>
        <v>0</v>
      </c>
      <c r="C116" s="731">
        <f>SUM(C111:C115)</f>
        <v>4667216</v>
      </c>
      <c r="D116" s="731">
        <f>SUM(D111:D115)</f>
        <v>6734834</v>
      </c>
      <c r="E116" s="732">
        <f>SUM(E111:E115)</f>
        <v>11402050</v>
      </c>
    </row>
    <row r="117" spans="1:5" s="679" customFormat="1" x14ac:dyDescent="0.25"/>
    <row r="118" spans="1:5" s="679" customFormat="1" x14ac:dyDescent="0.25"/>
    <row r="119" spans="1:5" s="679" customFormat="1" ht="31.5" customHeight="1" x14ac:dyDescent="0.25">
      <c r="A119" s="720" t="s">
        <v>186</v>
      </c>
      <c r="B119" s="971" t="s">
        <v>433</v>
      </c>
      <c r="C119" s="971"/>
      <c r="D119" s="971"/>
      <c r="E119" s="971"/>
    </row>
    <row r="120" spans="1:5" s="679" customFormat="1" ht="15.75" thickBot="1" x14ac:dyDescent="0.3">
      <c r="D120" s="972" t="s">
        <v>456</v>
      </c>
      <c r="E120" s="972"/>
    </row>
    <row r="121" spans="1:5" s="679" customFormat="1" ht="15.75" thickBot="1" x14ac:dyDescent="0.3">
      <c r="A121" s="721" t="s">
        <v>187</v>
      </c>
      <c r="B121" s="722">
        <v>2019</v>
      </c>
      <c r="C121" s="722">
        <v>2020</v>
      </c>
      <c r="D121" s="722">
        <v>2021</v>
      </c>
      <c r="E121" s="723" t="s">
        <v>142</v>
      </c>
    </row>
    <row r="122" spans="1:5" s="679" customFormat="1" x14ac:dyDescent="0.25">
      <c r="A122" s="724" t="s">
        <v>188</v>
      </c>
      <c r="B122" s="725"/>
      <c r="C122" s="725"/>
      <c r="D122" s="725"/>
      <c r="E122" s="726">
        <f>SUM(B122:D122)</f>
        <v>0</v>
      </c>
    </row>
    <row r="123" spans="1:5" s="679" customFormat="1" x14ac:dyDescent="0.25">
      <c r="A123" s="727" t="s">
        <v>189</v>
      </c>
      <c r="B123" s="728"/>
      <c r="C123" s="728">
        <v>95000000</v>
      </c>
      <c r="D123" s="728"/>
      <c r="E123" s="729">
        <f>SUM(B123:D123)</f>
        <v>95000000</v>
      </c>
    </row>
    <row r="124" spans="1:5" s="679" customFormat="1" x14ac:dyDescent="0.25">
      <c r="A124" s="727" t="s">
        <v>190</v>
      </c>
      <c r="B124" s="728"/>
      <c r="C124" s="728"/>
      <c r="D124" s="728"/>
      <c r="E124" s="729">
        <f>SUM(B124:D124)</f>
        <v>0</v>
      </c>
    </row>
    <row r="125" spans="1:5" s="679" customFormat="1" x14ac:dyDescent="0.25">
      <c r="A125" s="727" t="s">
        <v>191</v>
      </c>
      <c r="B125" s="728"/>
      <c r="C125" s="728"/>
      <c r="D125" s="728"/>
      <c r="E125" s="729">
        <f>SUM(B125:D125)</f>
        <v>0</v>
      </c>
    </row>
    <row r="126" spans="1:5" s="679" customFormat="1" ht="15.75" thickBot="1" x14ac:dyDescent="0.3">
      <c r="A126" s="727" t="s">
        <v>192</v>
      </c>
      <c r="B126" s="728"/>
      <c r="C126" s="728"/>
      <c r="D126" s="728"/>
      <c r="E126" s="729">
        <f>SUM(B126:D126)</f>
        <v>0</v>
      </c>
    </row>
    <row r="127" spans="1:5" s="679" customFormat="1" ht="15.75" thickBot="1" x14ac:dyDescent="0.3">
      <c r="A127" s="730" t="s">
        <v>196</v>
      </c>
      <c r="B127" s="731">
        <f>B122+SUM(B123:B126)</f>
        <v>0</v>
      </c>
      <c r="C127" s="731">
        <f>C122+SUM(C123:C126)</f>
        <v>95000000</v>
      </c>
      <c r="D127" s="731">
        <f>D122+SUM(D123:D126)</f>
        <v>0</v>
      </c>
      <c r="E127" s="732">
        <f>E122+SUM(E123:E126)</f>
        <v>95000000</v>
      </c>
    </row>
    <row r="128" spans="1:5" s="679" customFormat="1" ht="15.75" thickBot="1" x14ac:dyDescent="0.3">
      <c r="A128" s="733"/>
      <c r="B128" s="733"/>
      <c r="C128" s="733"/>
      <c r="D128" s="733"/>
      <c r="E128" s="733"/>
    </row>
    <row r="129" spans="1:8" s="679" customFormat="1" ht="15.75" thickBot="1" x14ac:dyDescent="0.3">
      <c r="A129" s="721" t="s">
        <v>193</v>
      </c>
      <c r="B129" s="722">
        <v>2019</v>
      </c>
      <c r="C129" s="722">
        <v>2020</v>
      </c>
      <c r="D129" s="722">
        <v>2021</v>
      </c>
      <c r="E129" s="723" t="s">
        <v>142</v>
      </c>
    </row>
    <row r="130" spans="1:8" s="679" customFormat="1" x14ac:dyDescent="0.25">
      <c r="A130" s="724" t="s">
        <v>457</v>
      </c>
      <c r="B130" s="725"/>
      <c r="C130" s="725">
        <f>4023527+704117-D130</f>
        <v>3247006</v>
      </c>
      <c r="D130" s="725">
        <v>1480638</v>
      </c>
      <c r="E130" s="726">
        <f>SUM(B130:D130)</f>
        <v>4727644</v>
      </c>
    </row>
    <row r="131" spans="1:8" s="679" customFormat="1" x14ac:dyDescent="0.25">
      <c r="A131" s="695" t="s">
        <v>643</v>
      </c>
      <c r="B131" s="728"/>
      <c r="C131" s="728">
        <v>3937000</v>
      </c>
      <c r="D131" s="728">
        <v>83282556</v>
      </c>
      <c r="E131" s="729">
        <f>SUM(B131:D131)</f>
        <v>87219556</v>
      </c>
    </row>
    <row r="132" spans="1:8" s="679" customFormat="1" x14ac:dyDescent="0.25">
      <c r="A132" s="727" t="s">
        <v>194</v>
      </c>
      <c r="B132" s="728"/>
      <c r="C132" s="728">
        <v>70000</v>
      </c>
      <c r="D132" s="728">
        <v>2982800</v>
      </c>
      <c r="E132" s="729">
        <f>SUM(B132:D132)</f>
        <v>3052800</v>
      </c>
    </row>
    <row r="133" spans="1:8" s="679" customFormat="1" x14ac:dyDescent="0.25">
      <c r="A133" s="727" t="s">
        <v>195</v>
      </c>
      <c r="B133" s="728"/>
      <c r="C133" s="728"/>
      <c r="D133" s="728"/>
      <c r="E133" s="729">
        <f>SUM(B133:D133)</f>
        <v>0</v>
      </c>
    </row>
    <row r="134" spans="1:8" s="679" customFormat="1" ht="15.75" thickBot="1" x14ac:dyDescent="0.3">
      <c r="A134" s="734" t="s">
        <v>24</v>
      </c>
      <c r="B134" s="728"/>
      <c r="C134" s="728"/>
      <c r="D134" s="728"/>
      <c r="E134" s="729">
        <f>SUM(B134:D134)</f>
        <v>0</v>
      </c>
    </row>
    <row r="135" spans="1:8" s="679" customFormat="1" ht="15.75" thickBot="1" x14ac:dyDescent="0.3">
      <c r="A135" s="730" t="s">
        <v>196</v>
      </c>
      <c r="B135" s="731">
        <f>SUM(B130:B134)</f>
        <v>0</v>
      </c>
      <c r="C135" s="731">
        <f>SUM(C130:C134)</f>
        <v>7254006</v>
      </c>
      <c r="D135" s="731">
        <f>SUM(D130:D134)</f>
        <v>87745994</v>
      </c>
      <c r="E135" s="732">
        <f>SUM(E130:E134)</f>
        <v>95000000</v>
      </c>
    </row>
    <row r="136" spans="1:8" x14ac:dyDescent="0.25">
      <c r="F136" s="678"/>
      <c r="G136" s="678"/>
      <c r="H136" s="678"/>
    </row>
    <row r="137" spans="1:8" x14ac:dyDescent="0.25">
      <c r="F137" s="678"/>
      <c r="G137" s="678"/>
      <c r="H137" s="678"/>
    </row>
    <row r="138" spans="1:8" x14ac:dyDescent="0.25">
      <c r="A138" s="720" t="s">
        <v>460</v>
      </c>
      <c r="B138" s="971" t="s">
        <v>461</v>
      </c>
      <c r="C138" s="971"/>
      <c r="D138" s="971"/>
      <c r="E138" s="971"/>
      <c r="H138" s="735"/>
    </row>
    <row r="139" spans="1:8" ht="15.75" thickBot="1" x14ac:dyDescent="0.3">
      <c r="D139" s="972" t="s">
        <v>456</v>
      </c>
      <c r="E139" s="972"/>
    </row>
    <row r="140" spans="1:8" ht="15.75" thickBot="1" x14ac:dyDescent="0.3">
      <c r="A140" s="721" t="s">
        <v>187</v>
      </c>
      <c r="B140" s="722">
        <v>2019</v>
      </c>
      <c r="C140" s="722">
        <v>2020</v>
      </c>
      <c r="D140" s="722">
        <v>2021</v>
      </c>
      <c r="E140" s="723" t="s">
        <v>142</v>
      </c>
    </row>
    <row r="141" spans="1:8" x14ac:dyDescent="0.25">
      <c r="A141" s="724" t="s">
        <v>188</v>
      </c>
      <c r="B141" s="725"/>
      <c r="C141" s="725">
        <v>6666182</v>
      </c>
      <c r="D141" s="725"/>
      <c r="E141" s="726">
        <f>SUM(B141:D141)</f>
        <v>6666182</v>
      </c>
    </row>
    <row r="142" spans="1:8" x14ac:dyDescent="0.25">
      <c r="A142" s="727" t="s">
        <v>189</v>
      </c>
      <c r="B142" s="728"/>
      <c r="C142" s="728">
        <v>0</v>
      </c>
      <c r="D142" s="728"/>
      <c r="E142" s="729">
        <f>SUM(B142:D142)</f>
        <v>0</v>
      </c>
    </row>
    <row r="143" spans="1:8" x14ac:dyDescent="0.25">
      <c r="A143" s="727" t="s">
        <v>190</v>
      </c>
      <c r="B143" s="728"/>
      <c r="C143" s="728"/>
      <c r="D143" s="728"/>
      <c r="E143" s="729">
        <f>SUM(B143:D143)</f>
        <v>0</v>
      </c>
    </row>
    <row r="144" spans="1:8" x14ac:dyDescent="0.25">
      <c r="A144" s="727" t="s">
        <v>191</v>
      </c>
      <c r="B144" s="728"/>
      <c r="C144" s="728"/>
      <c r="D144" s="728"/>
      <c r="E144" s="729">
        <f>SUM(B144:D144)</f>
        <v>0</v>
      </c>
    </row>
    <row r="145" spans="1:5" ht="15.75" thickBot="1" x14ac:dyDescent="0.3">
      <c r="A145" s="727" t="s">
        <v>192</v>
      </c>
      <c r="B145" s="728"/>
      <c r="C145" s="728">
        <v>19998548</v>
      </c>
      <c r="D145" s="728"/>
      <c r="E145" s="729">
        <f>SUM(B145:D145)</f>
        <v>19998548</v>
      </c>
    </row>
    <row r="146" spans="1:5" ht="15.75" thickBot="1" x14ac:dyDescent="0.3">
      <c r="A146" s="730" t="s">
        <v>196</v>
      </c>
      <c r="B146" s="731">
        <f>B141+SUM(B142:B145)</f>
        <v>0</v>
      </c>
      <c r="C146" s="731">
        <f>C141+SUM(C142:C145)</f>
        <v>26664730</v>
      </c>
      <c r="D146" s="731">
        <f>D141+SUM(D142:D145)</f>
        <v>0</v>
      </c>
      <c r="E146" s="732">
        <f>E141+SUM(E142:E145)</f>
        <v>26664730</v>
      </c>
    </row>
    <row r="147" spans="1:5" ht="15.75" thickBot="1" x14ac:dyDescent="0.3">
      <c r="A147" s="733"/>
      <c r="B147" s="733"/>
      <c r="C147" s="733"/>
      <c r="D147" s="733"/>
      <c r="E147" s="733"/>
    </row>
    <row r="148" spans="1:5" ht="15.75" thickBot="1" x14ac:dyDescent="0.3">
      <c r="A148" s="721" t="s">
        <v>193</v>
      </c>
      <c r="B148" s="722">
        <v>2019</v>
      </c>
      <c r="C148" s="722">
        <v>2020</v>
      </c>
      <c r="D148" s="722">
        <v>2021</v>
      </c>
      <c r="E148" s="723" t="s">
        <v>142</v>
      </c>
    </row>
    <row r="149" spans="1:5" x14ac:dyDescent="0.25">
      <c r="A149" s="724" t="s">
        <v>457</v>
      </c>
      <c r="B149" s="725"/>
      <c r="C149" s="725"/>
      <c r="D149" s="725"/>
      <c r="E149" s="726">
        <f>SUM(B149:D149)</f>
        <v>0</v>
      </c>
    </row>
    <row r="150" spans="1:5" x14ac:dyDescent="0.25">
      <c r="A150" s="695" t="s">
        <v>643</v>
      </c>
      <c r="B150" s="728"/>
      <c r="C150" s="728"/>
      <c r="D150" s="728">
        <v>26287729</v>
      </c>
      <c r="E150" s="729">
        <f>SUM(B150:D150)</f>
        <v>26287729</v>
      </c>
    </row>
    <row r="151" spans="1:5" x14ac:dyDescent="0.25">
      <c r="A151" s="727" t="s">
        <v>194</v>
      </c>
      <c r="B151" s="728"/>
      <c r="C151" s="728"/>
      <c r="D151" s="728">
        <v>377001</v>
      </c>
      <c r="E151" s="729">
        <f>SUM(B151:D151)</f>
        <v>377001</v>
      </c>
    </row>
    <row r="152" spans="1:5" x14ac:dyDescent="0.25">
      <c r="A152" s="727" t="s">
        <v>195</v>
      </c>
      <c r="B152" s="728"/>
      <c r="C152" s="728"/>
      <c r="D152" s="728"/>
      <c r="E152" s="729">
        <f>SUM(B152:D152)</f>
        <v>0</v>
      </c>
    </row>
    <row r="153" spans="1:5" ht="15.75" thickBot="1" x14ac:dyDescent="0.3">
      <c r="A153" s="734" t="s">
        <v>24</v>
      </c>
      <c r="B153" s="728"/>
      <c r="C153" s="728"/>
      <c r="D153" s="728"/>
      <c r="E153" s="729">
        <f>SUM(B153:D153)</f>
        <v>0</v>
      </c>
    </row>
    <row r="154" spans="1:5" ht="15.75" thickBot="1" x14ac:dyDescent="0.3">
      <c r="A154" s="730" t="s">
        <v>196</v>
      </c>
      <c r="B154" s="731">
        <f>SUM(B149:B153)</f>
        <v>0</v>
      </c>
      <c r="C154" s="731">
        <f>SUM(C149:C153)</f>
        <v>0</v>
      </c>
      <c r="D154" s="731">
        <f>SUM(D149:D153)</f>
        <v>26664730</v>
      </c>
      <c r="E154" s="732">
        <f>SUM(E149:E153)</f>
        <v>26664730</v>
      </c>
    </row>
    <row r="157" spans="1:5" x14ac:dyDescent="0.25">
      <c r="A157" s="720" t="s">
        <v>460</v>
      </c>
      <c r="B157" s="971" t="s">
        <v>462</v>
      </c>
      <c r="C157" s="971"/>
      <c r="D157" s="971"/>
      <c r="E157" s="971"/>
    </row>
    <row r="158" spans="1:5" ht="15.75" thickBot="1" x14ac:dyDescent="0.3">
      <c r="D158" s="972" t="s">
        <v>456</v>
      </c>
      <c r="E158" s="972"/>
    </row>
    <row r="159" spans="1:5" ht="15.75" thickBot="1" x14ac:dyDescent="0.3">
      <c r="A159" s="721" t="s">
        <v>187</v>
      </c>
      <c r="B159" s="722">
        <v>2019</v>
      </c>
      <c r="C159" s="722">
        <v>2020</v>
      </c>
      <c r="D159" s="722">
        <v>2021</v>
      </c>
      <c r="E159" s="723" t="s">
        <v>142</v>
      </c>
    </row>
    <row r="160" spans="1:5" x14ac:dyDescent="0.25">
      <c r="A160" s="724" t="s">
        <v>188</v>
      </c>
      <c r="B160" s="725"/>
      <c r="C160" s="725"/>
      <c r="D160" s="725"/>
      <c r="E160" s="726">
        <f>SUM(B160:D160)</f>
        <v>0</v>
      </c>
    </row>
    <row r="161" spans="1:5" x14ac:dyDescent="0.25">
      <c r="A161" s="727" t="s">
        <v>189</v>
      </c>
      <c r="B161" s="728"/>
      <c r="C161" s="728">
        <v>0</v>
      </c>
      <c r="D161" s="728"/>
      <c r="E161" s="729">
        <f>SUM(B161:D161)</f>
        <v>0</v>
      </c>
    </row>
    <row r="162" spans="1:5" x14ac:dyDescent="0.25">
      <c r="A162" s="727" t="s">
        <v>190</v>
      </c>
      <c r="B162" s="728"/>
      <c r="C162" s="728"/>
      <c r="D162" s="728"/>
      <c r="E162" s="729">
        <f>SUM(B162:D162)</f>
        <v>0</v>
      </c>
    </row>
    <row r="163" spans="1:5" x14ac:dyDescent="0.25">
      <c r="A163" s="727" t="s">
        <v>191</v>
      </c>
      <c r="B163" s="728"/>
      <c r="C163" s="728"/>
      <c r="D163" s="728"/>
      <c r="E163" s="729">
        <f>SUM(B163:D163)</f>
        <v>0</v>
      </c>
    </row>
    <row r="164" spans="1:5" ht="15.75" thickBot="1" x14ac:dyDescent="0.3">
      <c r="A164" s="727" t="s">
        <v>192</v>
      </c>
      <c r="B164" s="728"/>
      <c r="C164" s="728">
        <v>7066784</v>
      </c>
      <c r="D164" s="728"/>
      <c r="E164" s="729">
        <f>SUM(B164:D164)</f>
        <v>7066784</v>
      </c>
    </row>
    <row r="165" spans="1:5" ht="15.75" thickBot="1" x14ac:dyDescent="0.3">
      <c r="A165" s="730" t="s">
        <v>196</v>
      </c>
      <c r="B165" s="731">
        <f>B160+SUM(B161:B164)</f>
        <v>0</v>
      </c>
      <c r="C165" s="731">
        <f>C160+SUM(C161:C164)</f>
        <v>7066784</v>
      </c>
      <c r="D165" s="731">
        <f>D160+SUM(D161:D164)</f>
        <v>0</v>
      </c>
      <c r="E165" s="732">
        <f>E160+SUM(E161:E164)</f>
        <v>7066784</v>
      </c>
    </row>
    <row r="166" spans="1:5" ht="15.75" thickBot="1" x14ac:dyDescent="0.3">
      <c r="A166" s="733"/>
      <c r="B166" s="733"/>
      <c r="C166" s="733"/>
      <c r="D166" s="733"/>
      <c r="E166" s="733"/>
    </row>
    <row r="167" spans="1:5" ht="15.75" thickBot="1" x14ac:dyDescent="0.3">
      <c r="A167" s="721" t="s">
        <v>193</v>
      </c>
      <c r="B167" s="722">
        <v>2019</v>
      </c>
      <c r="C167" s="722">
        <v>2020</v>
      </c>
      <c r="D167" s="722">
        <v>2021</v>
      </c>
      <c r="E167" s="723" t="s">
        <v>142</v>
      </c>
    </row>
    <row r="168" spans="1:5" x14ac:dyDescent="0.25">
      <c r="A168" s="724" t="s">
        <v>457</v>
      </c>
      <c r="B168" s="725"/>
      <c r="C168" s="725"/>
      <c r="D168" s="725">
        <v>336510</v>
      </c>
      <c r="E168" s="726">
        <f>SUM(B168:D168)</f>
        <v>336510</v>
      </c>
    </row>
    <row r="169" spans="1:5" x14ac:dyDescent="0.25">
      <c r="A169" s="695" t="s">
        <v>643</v>
      </c>
      <c r="B169" s="728"/>
      <c r="C169" s="728"/>
      <c r="D169" s="728"/>
      <c r="E169" s="729">
        <f>SUM(B169:D169)</f>
        <v>0</v>
      </c>
    </row>
    <row r="170" spans="1:5" x14ac:dyDescent="0.25">
      <c r="A170" s="727" t="s">
        <v>194</v>
      </c>
      <c r="B170" s="728"/>
      <c r="C170" s="728"/>
      <c r="D170" s="728">
        <f>4994844+1735430</f>
        <v>6730274</v>
      </c>
      <c r="E170" s="729">
        <f>SUM(B170:D170)</f>
        <v>6730274</v>
      </c>
    </row>
    <row r="171" spans="1:5" x14ac:dyDescent="0.25">
      <c r="A171" s="727" t="s">
        <v>195</v>
      </c>
      <c r="B171" s="728"/>
      <c r="C171" s="728"/>
      <c r="D171" s="728"/>
      <c r="E171" s="729">
        <f>SUM(B171:D171)</f>
        <v>0</v>
      </c>
    </row>
    <row r="172" spans="1:5" ht="15.75" thickBot="1" x14ac:dyDescent="0.3">
      <c r="A172" s="734" t="s">
        <v>24</v>
      </c>
      <c r="B172" s="728"/>
      <c r="C172" s="728"/>
      <c r="D172" s="728"/>
      <c r="E172" s="729">
        <f>SUM(B172:D172)</f>
        <v>0</v>
      </c>
    </row>
    <row r="173" spans="1:5" ht="15.75" thickBot="1" x14ac:dyDescent="0.3">
      <c r="A173" s="730" t="s">
        <v>196</v>
      </c>
      <c r="B173" s="731">
        <f>SUM(B168:B172)</f>
        <v>0</v>
      </c>
      <c r="C173" s="731">
        <f>SUM(C168:C172)</f>
        <v>0</v>
      </c>
      <c r="D173" s="731">
        <f>SUM(D168:D172)</f>
        <v>7066784</v>
      </c>
      <c r="E173" s="732">
        <f>SUM(E168:E172)</f>
        <v>7066784</v>
      </c>
    </row>
  </sheetData>
  <mergeCells count="20">
    <mergeCell ref="D82:E82"/>
    <mergeCell ref="B138:E138"/>
    <mergeCell ref="D139:E139"/>
    <mergeCell ref="B157:E157"/>
    <mergeCell ref="D158:E158"/>
    <mergeCell ref="B119:E119"/>
    <mergeCell ref="D120:E120"/>
    <mergeCell ref="B100:E100"/>
    <mergeCell ref="D101:E101"/>
    <mergeCell ref="A1:E1"/>
    <mergeCell ref="A3:E3"/>
    <mergeCell ref="B5:E5"/>
    <mergeCell ref="D6:E6"/>
    <mergeCell ref="B24:E24"/>
    <mergeCell ref="B81:E81"/>
    <mergeCell ref="D25:E25"/>
    <mergeCell ref="B43:E43"/>
    <mergeCell ref="D44:E44"/>
    <mergeCell ref="B62:E62"/>
    <mergeCell ref="D63:E63"/>
  </mergeCells>
  <conditionalFormatting sqref="B127:E127 E130:E134 B135:E135 E122:E126">
    <cfRule type="cellIs" dxfId="6" priority="7" stopIfTrue="1" operator="equal">
      <formula>0</formula>
    </cfRule>
  </conditionalFormatting>
  <conditionalFormatting sqref="B108:E108 E111:E115 B116:E116">
    <cfRule type="cellIs" dxfId="5" priority="5" stopIfTrue="1" operator="equal">
      <formula>0</formula>
    </cfRule>
  </conditionalFormatting>
  <conditionalFormatting sqref="E103:E107">
    <cfRule type="cellIs" dxfId="4" priority="6" stopIfTrue="1" operator="equal">
      <formula>0</formula>
    </cfRule>
  </conditionalFormatting>
  <conditionalFormatting sqref="E141:E145">
    <cfRule type="cellIs" dxfId="3" priority="4" stopIfTrue="1" operator="equal">
      <formula>0</formula>
    </cfRule>
  </conditionalFormatting>
  <conditionalFormatting sqref="B146:E146 E149:E153 B154:E154">
    <cfRule type="cellIs" dxfId="2" priority="3" stopIfTrue="1" operator="equal">
      <formula>0</formula>
    </cfRule>
  </conditionalFormatting>
  <conditionalFormatting sqref="E160:E164">
    <cfRule type="cellIs" dxfId="1" priority="2" stopIfTrue="1" operator="equal">
      <formula>0</formula>
    </cfRule>
  </conditionalFormatting>
  <conditionalFormatting sqref="B165:E165 E168:E172 B173:E17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MK16"/>
  <sheetViews>
    <sheetView zoomScaleNormal="100" workbookViewId="0">
      <selection activeCell="A3" sqref="A3:J3"/>
    </sheetView>
  </sheetViews>
  <sheetFormatPr defaultColWidth="11.5703125" defaultRowHeight="15" x14ac:dyDescent="0.25"/>
  <cols>
    <col min="1" max="1" width="11.5703125" style="375"/>
    <col min="2" max="2" width="30.7109375" style="375" bestFit="1" customWidth="1"/>
    <col min="3" max="3" width="25.85546875" style="375" bestFit="1" customWidth="1"/>
    <col min="4" max="9" width="11.5703125" style="375"/>
    <col min="10" max="10" width="16.7109375" style="375" customWidth="1"/>
    <col min="11" max="1025" width="11.5703125" style="375"/>
  </cols>
  <sheetData>
    <row r="1" spans="1:1024" x14ac:dyDescent="0.25">
      <c r="A1" s="393"/>
      <c r="B1" s="393"/>
      <c r="C1"/>
      <c r="D1" s="960" t="s">
        <v>6164</v>
      </c>
      <c r="E1" s="960"/>
      <c r="F1" s="960"/>
      <c r="G1" s="960"/>
      <c r="H1" s="960"/>
      <c r="I1" s="960"/>
      <c r="J1" s="96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393"/>
      <c r="B2" s="393"/>
      <c r="C2"/>
      <c r="D2"/>
      <c r="E2"/>
      <c r="F2" s="394"/>
      <c r="G2" s="394"/>
      <c r="H2" s="394"/>
      <c r="I2" s="394"/>
      <c r="J2" s="394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 x14ac:dyDescent="0.25">
      <c r="A3" s="964" t="s">
        <v>197</v>
      </c>
      <c r="B3" s="964"/>
      <c r="C3" s="964"/>
      <c r="D3" s="964"/>
      <c r="E3" s="964"/>
      <c r="F3" s="964"/>
      <c r="G3" s="964"/>
      <c r="H3" s="964"/>
      <c r="I3" s="964"/>
      <c r="J3" s="96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 s="395"/>
      <c r="B4" s="395"/>
      <c r="C4" s="395"/>
      <c r="D4" s="395"/>
      <c r="E4" s="395"/>
      <c r="F4" s="395"/>
      <c r="G4" s="395"/>
      <c r="H4" s="395"/>
      <c r="I4" s="395"/>
      <c r="J4" s="39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973"/>
      <c r="B5" s="973"/>
      <c r="C5"/>
      <c r="D5"/>
      <c r="E5"/>
      <c r="F5"/>
      <c r="G5" s="974" t="s">
        <v>344</v>
      </c>
      <c r="H5" s="974"/>
      <c r="I5" s="974"/>
      <c r="J5" s="97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57.75" x14ac:dyDescent="0.25">
      <c r="A6" s="76" t="s">
        <v>198</v>
      </c>
      <c r="B6" s="76" t="s">
        <v>137</v>
      </c>
      <c r="C6" s="391" t="s">
        <v>199</v>
      </c>
      <c r="D6" s="391" t="s">
        <v>200</v>
      </c>
      <c r="E6" s="889" t="s">
        <v>6110</v>
      </c>
      <c r="F6" s="396" t="s">
        <v>355</v>
      </c>
      <c r="G6" s="396" t="s">
        <v>361</v>
      </c>
      <c r="H6" s="396" t="s">
        <v>382</v>
      </c>
      <c r="I6" s="396" t="s">
        <v>466</v>
      </c>
      <c r="J6" s="391" t="s">
        <v>142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30" x14ac:dyDescent="0.25">
      <c r="A7" s="76" t="s">
        <v>8</v>
      </c>
      <c r="B7" s="397" t="s">
        <v>465</v>
      </c>
      <c r="C7" s="397" t="s">
        <v>202</v>
      </c>
      <c r="D7" s="397" t="s">
        <v>467</v>
      </c>
      <c r="E7" s="398">
        <v>1998600</v>
      </c>
      <c r="F7" s="398">
        <v>2064564</v>
      </c>
      <c r="G7" s="398">
        <v>0</v>
      </c>
      <c r="H7" s="398">
        <v>0</v>
      </c>
      <c r="I7" s="398">
        <v>0</v>
      </c>
      <c r="J7" s="399">
        <f t="shared" ref="J7:J16" si="0">SUM(E7:I7)</f>
        <v>4063164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0" x14ac:dyDescent="0.25">
      <c r="A8" s="390" t="s">
        <v>12</v>
      </c>
      <c r="B8" s="397" t="s">
        <v>203</v>
      </c>
      <c r="C8" s="397" t="s">
        <v>469</v>
      </c>
      <c r="D8" s="400" t="s">
        <v>201</v>
      </c>
      <c r="E8" s="398">
        <v>5000000</v>
      </c>
      <c r="F8" s="398">
        <v>5000000</v>
      </c>
      <c r="G8" s="398">
        <v>5000000</v>
      </c>
      <c r="H8" s="398">
        <v>5000000</v>
      </c>
      <c r="I8" s="398">
        <v>5000000</v>
      </c>
      <c r="J8" s="401">
        <f t="shared" si="0"/>
        <v>25000000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92" customFormat="1" x14ac:dyDescent="0.25">
      <c r="A9" s="390" t="s">
        <v>23</v>
      </c>
      <c r="B9" s="397" t="s">
        <v>204</v>
      </c>
      <c r="C9" s="402" t="s">
        <v>470</v>
      </c>
      <c r="D9" s="400" t="s">
        <v>201</v>
      </c>
      <c r="E9" s="403">
        <v>502920</v>
      </c>
      <c r="F9" s="403">
        <v>502920</v>
      </c>
      <c r="G9" s="403">
        <v>502920</v>
      </c>
      <c r="H9" s="403">
        <v>502920</v>
      </c>
      <c r="I9" s="403">
        <v>502920</v>
      </c>
      <c r="J9" s="404">
        <f t="shared" si="0"/>
        <v>2514600</v>
      </c>
    </row>
    <row r="10" spans="1:1024" ht="30" x14ac:dyDescent="0.25">
      <c r="A10" s="76" t="s">
        <v>102</v>
      </c>
      <c r="B10" s="135" t="s">
        <v>364</v>
      </c>
      <c r="C10" s="402" t="s">
        <v>471</v>
      </c>
      <c r="D10" s="402" t="s">
        <v>201</v>
      </c>
      <c r="E10" s="403">
        <v>507864</v>
      </c>
      <c r="F10" s="403">
        <v>507864</v>
      </c>
      <c r="G10" s="403">
        <v>507864</v>
      </c>
      <c r="H10" s="403">
        <v>507864</v>
      </c>
      <c r="I10" s="403">
        <v>507864</v>
      </c>
      <c r="J10" s="404">
        <f t="shared" si="0"/>
        <v>2539320</v>
      </c>
      <c r="K10" s="405"/>
    </row>
    <row r="11" spans="1:1024" x14ac:dyDescent="0.25">
      <c r="A11" s="76" t="s">
        <v>106</v>
      </c>
      <c r="B11" s="135" t="s">
        <v>468</v>
      </c>
      <c r="C11" s="402" t="s">
        <v>472</v>
      </c>
      <c r="D11" s="402" t="s">
        <v>201</v>
      </c>
      <c r="E11" s="403">
        <v>5786000</v>
      </c>
      <c r="F11" s="403">
        <v>5786000</v>
      </c>
      <c r="G11" s="403">
        <v>5786000</v>
      </c>
      <c r="H11" s="403">
        <v>5786000</v>
      </c>
      <c r="I11" s="403">
        <v>5786000</v>
      </c>
      <c r="J11" s="404">
        <f t="shared" si="0"/>
        <v>28930000</v>
      </c>
    </row>
    <row r="12" spans="1:1024" x14ac:dyDescent="0.25">
      <c r="A12" s="76" t="s">
        <v>108</v>
      </c>
      <c r="B12" s="135" t="s">
        <v>203</v>
      </c>
      <c r="C12" s="402" t="s">
        <v>473</v>
      </c>
      <c r="D12" s="402" t="s">
        <v>201</v>
      </c>
      <c r="E12" s="403">
        <v>1547164</v>
      </c>
      <c r="F12" s="403">
        <v>1631000</v>
      </c>
      <c r="G12" s="403">
        <v>1631000</v>
      </c>
      <c r="H12" s="403">
        <v>1631000</v>
      </c>
      <c r="I12" s="403">
        <v>1631000</v>
      </c>
      <c r="J12" s="404">
        <f t="shared" si="0"/>
        <v>8071164</v>
      </c>
    </row>
    <row r="13" spans="1:1024" x14ac:dyDescent="0.25">
      <c r="A13" s="76" t="s">
        <v>117</v>
      </c>
      <c r="B13" s="135" t="s">
        <v>205</v>
      </c>
      <c r="C13" s="402" t="s">
        <v>474</v>
      </c>
      <c r="D13" s="402" t="s">
        <v>201</v>
      </c>
      <c r="E13" s="403">
        <v>82590819</v>
      </c>
      <c r="F13" s="403">
        <v>85000000</v>
      </c>
      <c r="G13" s="403">
        <v>85000000</v>
      </c>
      <c r="H13" s="403">
        <v>85000000</v>
      </c>
      <c r="I13" s="403">
        <v>85000000</v>
      </c>
      <c r="J13" s="404">
        <f t="shared" si="0"/>
        <v>422590819</v>
      </c>
    </row>
    <row r="14" spans="1:1024" x14ac:dyDescent="0.25">
      <c r="A14" s="390" t="s">
        <v>118</v>
      </c>
      <c r="B14" s="406" t="s">
        <v>480</v>
      </c>
      <c r="C14" s="406" t="s">
        <v>475</v>
      </c>
      <c r="D14" s="397" t="s">
        <v>201</v>
      </c>
      <c r="E14" s="403">
        <v>11030308</v>
      </c>
      <c r="F14" s="403">
        <v>12157000</v>
      </c>
      <c r="G14" s="403">
        <v>12157000</v>
      </c>
      <c r="H14" s="403">
        <v>12157000</v>
      </c>
      <c r="I14" s="403">
        <v>12157000</v>
      </c>
      <c r="J14" s="399">
        <f t="shared" si="0"/>
        <v>59658308</v>
      </c>
    </row>
    <row r="15" spans="1:1024" x14ac:dyDescent="0.25">
      <c r="A15" s="76" t="s">
        <v>119</v>
      </c>
      <c r="B15" s="16" t="s">
        <v>476</v>
      </c>
      <c r="C15" s="16" t="s">
        <v>477</v>
      </c>
      <c r="D15" s="16" t="s">
        <v>201</v>
      </c>
      <c r="E15" s="403">
        <v>240000</v>
      </c>
      <c r="F15" s="403">
        <v>240000</v>
      </c>
      <c r="G15" s="403">
        <v>240000</v>
      </c>
      <c r="H15" s="403">
        <v>240000</v>
      </c>
      <c r="I15" s="403">
        <v>240000</v>
      </c>
      <c r="J15" s="399">
        <f t="shared" si="0"/>
        <v>1200000</v>
      </c>
    </row>
    <row r="16" spans="1:1024" x14ac:dyDescent="0.25">
      <c r="A16" s="506" t="s">
        <v>120</v>
      </c>
      <c r="B16" s="16" t="s">
        <v>478</v>
      </c>
      <c r="C16" s="16" t="s">
        <v>479</v>
      </c>
      <c r="D16" s="16" t="s">
        <v>201</v>
      </c>
      <c r="E16" s="403">
        <v>213600</v>
      </c>
      <c r="F16" s="403">
        <v>213600</v>
      </c>
      <c r="G16" s="403">
        <v>213600</v>
      </c>
      <c r="H16" s="403">
        <v>213600</v>
      </c>
      <c r="I16" s="403">
        <v>213600</v>
      </c>
      <c r="J16" s="399">
        <f t="shared" si="0"/>
        <v>1068000</v>
      </c>
    </row>
  </sheetData>
  <mergeCells count="4">
    <mergeCell ref="D1:J1"/>
    <mergeCell ref="A3:J3"/>
    <mergeCell ref="A5:B5"/>
    <mergeCell ref="G5:J5"/>
  </mergeCells>
  <phoneticPr fontId="49" type="noConversion"/>
  <pageMargins left="0.7" right="0.7" top="0.75" bottom="0.75" header="0.3" footer="0.3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23"/>
  <sheetViews>
    <sheetView workbookViewId="0">
      <selection activeCell="F4" sqref="F4"/>
    </sheetView>
  </sheetViews>
  <sheetFormatPr defaultRowHeight="15" x14ac:dyDescent="0.25"/>
  <cols>
    <col min="1" max="1" width="6.5703125" style="132" customWidth="1"/>
    <col min="2" max="2" width="44" style="132" customWidth="1"/>
    <col min="3" max="7" width="11.7109375" style="132" customWidth="1"/>
    <col min="8" max="256" width="9.140625" style="132"/>
    <col min="257" max="257" width="4.7109375" style="132" customWidth="1"/>
    <col min="258" max="258" width="28.42578125" style="132" customWidth="1"/>
    <col min="259" max="259" width="10.5703125" style="132" customWidth="1"/>
    <col min="260" max="260" width="9.85546875" style="132" customWidth="1"/>
    <col min="261" max="261" width="9.7109375" style="132" customWidth="1"/>
    <col min="262" max="262" width="9.42578125" style="132" customWidth="1"/>
    <col min="263" max="263" width="12.28515625" style="132" customWidth="1"/>
    <col min="264" max="512" width="9.140625" style="132"/>
    <col min="513" max="513" width="4.7109375" style="132" customWidth="1"/>
    <col min="514" max="514" width="28.42578125" style="132" customWidth="1"/>
    <col min="515" max="515" width="10.5703125" style="132" customWidth="1"/>
    <col min="516" max="516" width="9.85546875" style="132" customWidth="1"/>
    <col min="517" max="517" width="9.7109375" style="132" customWidth="1"/>
    <col min="518" max="518" width="9.42578125" style="132" customWidth="1"/>
    <col min="519" max="519" width="12.28515625" style="132" customWidth="1"/>
    <col min="520" max="768" width="9.140625" style="132"/>
    <col min="769" max="769" width="4.7109375" style="132" customWidth="1"/>
    <col min="770" max="770" width="28.42578125" style="132" customWidth="1"/>
    <col min="771" max="771" width="10.5703125" style="132" customWidth="1"/>
    <col min="772" max="772" width="9.85546875" style="132" customWidth="1"/>
    <col min="773" max="773" width="9.7109375" style="132" customWidth="1"/>
    <col min="774" max="774" width="9.42578125" style="132" customWidth="1"/>
    <col min="775" max="775" width="12.28515625" style="132" customWidth="1"/>
    <col min="776" max="1024" width="9.140625" style="132"/>
    <col min="1025" max="1025" width="4.7109375" style="132" customWidth="1"/>
    <col min="1026" max="1026" width="28.42578125" style="132" customWidth="1"/>
    <col min="1027" max="1027" width="10.5703125" style="132" customWidth="1"/>
    <col min="1028" max="1028" width="9.85546875" style="132" customWidth="1"/>
    <col min="1029" max="1029" width="9.7109375" style="132" customWidth="1"/>
    <col min="1030" max="1030" width="9.42578125" style="132" customWidth="1"/>
    <col min="1031" max="1031" width="12.28515625" style="132" customWidth="1"/>
    <col min="1032" max="1280" width="9.140625" style="132"/>
    <col min="1281" max="1281" width="4.7109375" style="132" customWidth="1"/>
    <col min="1282" max="1282" width="28.42578125" style="132" customWidth="1"/>
    <col min="1283" max="1283" width="10.5703125" style="132" customWidth="1"/>
    <col min="1284" max="1284" width="9.85546875" style="132" customWidth="1"/>
    <col min="1285" max="1285" width="9.7109375" style="132" customWidth="1"/>
    <col min="1286" max="1286" width="9.42578125" style="132" customWidth="1"/>
    <col min="1287" max="1287" width="12.28515625" style="132" customWidth="1"/>
    <col min="1288" max="1536" width="9.140625" style="132"/>
    <col min="1537" max="1537" width="4.7109375" style="132" customWidth="1"/>
    <col min="1538" max="1538" width="28.42578125" style="132" customWidth="1"/>
    <col min="1539" max="1539" width="10.5703125" style="132" customWidth="1"/>
    <col min="1540" max="1540" width="9.85546875" style="132" customWidth="1"/>
    <col min="1541" max="1541" width="9.7109375" style="132" customWidth="1"/>
    <col min="1542" max="1542" width="9.42578125" style="132" customWidth="1"/>
    <col min="1543" max="1543" width="12.28515625" style="132" customWidth="1"/>
    <col min="1544" max="1792" width="9.140625" style="132"/>
    <col min="1793" max="1793" width="4.7109375" style="132" customWidth="1"/>
    <col min="1794" max="1794" width="28.42578125" style="132" customWidth="1"/>
    <col min="1795" max="1795" width="10.5703125" style="132" customWidth="1"/>
    <col min="1796" max="1796" width="9.85546875" style="132" customWidth="1"/>
    <col min="1797" max="1797" width="9.7109375" style="132" customWidth="1"/>
    <col min="1798" max="1798" width="9.42578125" style="132" customWidth="1"/>
    <col min="1799" max="1799" width="12.28515625" style="132" customWidth="1"/>
    <col min="1800" max="2048" width="9.140625" style="132"/>
    <col min="2049" max="2049" width="4.7109375" style="132" customWidth="1"/>
    <col min="2050" max="2050" width="28.42578125" style="132" customWidth="1"/>
    <col min="2051" max="2051" width="10.5703125" style="132" customWidth="1"/>
    <col min="2052" max="2052" width="9.85546875" style="132" customWidth="1"/>
    <col min="2053" max="2053" width="9.7109375" style="132" customWidth="1"/>
    <col min="2054" max="2054" width="9.42578125" style="132" customWidth="1"/>
    <col min="2055" max="2055" width="12.28515625" style="132" customWidth="1"/>
    <col min="2056" max="2304" width="9.140625" style="132"/>
    <col min="2305" max="2305" width="4.7109375" style="132" customWidth="1"/>
    <col min="2306" max="2306" width="28.42578125" style="132" customWidth="1"/>
    <col min="2307" max="2307" width="10.5703125" style="132" customWidth="1"/>
    <col min="2308" max="2308" width="9.85546875" style="132" customWidth="1"/>
    <col min="2309" max="2309" width="9.7109375" style="132" customWidth="1"/>
    <col min="2310" max="2310" width="9.42578125" style="132" customWidth="1"/>
    <col min="2311" max="2311" width="12.28515625" style="132" customWidth="1"/>
    <col min="2312" max="2560" width="9.140625" style="132"/>
    <col min="2561" max="2561" width="4.7109375" style="132" customWidth="1"/>
    <col min="2562" max="2562" width="28.42578125" style="132" customWidth="1"/>
    <col min="2563" max="2563" width="10.5703125" style="132" customWidth="1"/>
    <col min="2564" max="2564" width="9.85546875" style="132" customWidth="1"/>
    <col min="2565" max="2565" width="9.7109375" style="132" customWidth="1"/>
    <col min="2566" max="2566" width="9.42578125" style="132" customWidth="1"/>
    <col min="2567" max="2567" width="12.28515625" style="132" customWidth="1"/>
    <col min="2568" max="2816" width="9.140625" style="132"/>
    <col min="2817" max="2817" width="4.7109375" style="132" customWidth="1"/>
    <col min="2818" max="2818" width="28.42578125" style="132" customWidth="1"/>
    <col min="2819" max="2819" width="10.5703125" style="132" customWidth="1"/>
    <col min="2820" max="2820" width="9.85546875" style="132" customWidth="1"/>
    <col min="2821" max="2821" width="9.7109375" style="132" customWidth="1"/>
    <col min="2822" max="2822" width="9.42578125" style="132" customWidth="1"/>
    <col min="2823" max="2823" width="12.28515625" style="132" customWidth="1"/>
    <col min="2824" max="3072" width="9.140625" style="132"/>
    <col min="3073" max="3073" width="4.7109375" style="132" customWidth="1"/>
    <col min="3074" max="3074" width="28.42578125" style="132" customWidth="1"/>
    <col min="3075" max="3075" width="10.5703125" style="132" customWidth="1"/>
    <col min="3076" max="3076" width="9.85546875" style="132" customWidth="1"/>
    <col min="3077" max="3077" width="9.7109375" style="132" customWidth="1"/>
    <col min="3078" max="3078" width="9.42578125" style="132" customWidth="1"/>
    <col min="3079" max="3079" width="12.28515625" style="132" customWidth="1"/>
    <col min="3080" max="3328" width="9.140625" style="132"/>
    <col min="3329" max="3329" width="4.7109375" style="132" customWidth="1"/>
    <col min="3330" max="3330" width="28.42578125" style="132" customWidth="1"/>
    <col min="3331" max="3331" width="10.5703125" style="132" customWidth="1"/>
    <col min="3332" max="3332" width="9.85546875" style="132" customWidth="1"/>
    <col min="3333" max="3333" width="9.7109375" style="132" customWidth="1"/>
    <col min="3334" max="3334" width="9.42578125" style="132" customWidth="1"/>
    <col min="3335" max="3335" width="12.28515625" style="132" customWidth="1"/>
    <col min="3336" max="3584" width="9.140625" style="132"/>
    <col min="3585" max="3585" width="4.7109375" style="132" customWidth="1"/>
    <col min="3586" max="3586" width="28.42578125" style="132" customWidth="1"/>
    <col min="3587" max="3587" width="10.5703125" style="132" customWidth="1"/>
    <col min="3588" max="3588" width="9.85546875" style="132" customWidth="1"/>
    <col min="3589" max="3589" width="9.7109375" style="132" customWidth="1"/>
    <col min="3590" max="3590" width="9.42578125" style="132" customWidth="1"/>
    <col min="3591" max="3591" width="12.28515625" style="132" customWidth="1"/>
    <col min="3592" max="3840" width="9.140625" style="132"/>
    <col min="3841" max="3841" width="4.7109375" style="132" customWidth="1"/>
    <col min="3842" max="3842" width="28.42578125" style="132" customWidth="1"/>
    <col min="3843" max="3843" width="10.5703125" style="132" customWidth="1"/>
    <col min="3844" max="3844" width="9.85546875" style="132" customWidth="1"/>
    <col min="3845" max="3845" width="9.7109375" style="132" customWidth="1"/>
    <col min="3846" max="3846" width="9.42578125" style="132" customWidth="1"/>
    <col min="3847" max="3847" width="12.28515625" style="132" customWidth="1"/>
    <col min="3848" max="4096" width="9.140625" style="132"/>
    <col min="4097" max="4097" width="4.7109375" style="132" customWidth="1"/>
    <col min="4098" max="4098" width="28.42578125" style="132" customWidth="1"/>
    <col min="4099" max="4099" width="10.5703125" style="132" customWidth="1"/>
    <col min="4100" max="4100" width="9.85546875" style="132" customWidth="1"/>
    <col min="4101" max="4101" width="9.7109375" style="132" customWidth="1"/>
    <col min="4102" max="4102" width="9.42578125" style="132" customWidth="1"/>
    <col min="4103" max="4103" width="12.28515625" style="132" customWidth="1"/>
    <col min="4104" max="4352" width="9.140625" style="132"/>
    <col min="4353" max="4353" width="4.7109375" style="132" customWidth="1"/>
    <col min="4354" max="4354" width="28.42578125" style="132" customWidth="1"/>
    <col min="4355" max="4355" width="10.5703125" style="132" customWidth="1"/>
    <col min="4356" max="4356" width="9.85546875" style="132" customWidth="1"/>
    <col min="4357" max="4357" width="9.7109375" style="132" customWidth="1"/>
    <col min="4358" max="4358" width="9.42578125" style="132" customWidth="1"/>
    <col min="4359" max="4359" width="12.28515625" style="132" customWidth="1"/>
    <col min="4360" max="4608" width="9.140625" style="132"/>
    <col min="4609" max="4609" width="4.7109375" style="132" customWidth="1"/>
    <col min="4610" max="4610" width="28.42578125" style="132" customWidth="1"/>
    <col min="4611" max="4611" width="10.5703125" style="132" customWidth="1"/>
    <col min="4612" max="4612" width="9.85546875" style="132" customWidth="1"/>
    <col min="4613" max="4613" width="9.7109375" style="132" customWidth="1"/>
    <col min="4614" max="4614" width="9.42578125" style="132" customWidth="1"/>
    <col min="4615" max="4615" width="12.28515625" style="132" customWidth="1"/>
    <col min="4616" max="4864" width="9.140625" style="132"/>
    <col min="4865" max="4865" width="4.7109375" style="132" customWidth="1"/>
    <col min="4866" max="4866" width="28.42578125" style="132" customWidth="1"/>
    <col min="4867" max="4867" width="10.5703125" style="132" customWidth="1"/>
    <col min="4868" max="4868" width="9.85546875" style="132" customWidth="1"/>
    <col min="4869" max="4869" width="9.7109375" style="132" customWidth="1"/>
    <col min="4870" max="4870" width="9.42578125" style="132" customWidth="1"/>
    <col min="4871" max="4871" width="12.28515625" style="132" customWidth="1"/>
    <col min="4872" max="5120" width="9.140625" style="132"/>
    <col min="5121" max="5121" width="4.7109375" style="132" customWidth="1"/>
    <col min="5122" max="5122" width="28.42578125" style="132" customWidth="1"/>
    <col min="5123" max="5123" width="10.5703125" style="132" customWidth="1"/>
    <col min="5124" max="5124" width="9.85546875" style="132" customWidth="1"/>
    <col min="5125" max="5125" width="9.7109375" style="132" customWidth="1"/>
    <col min="5126" max="5126" width="9.42578125" style="132" customWidth="1"/>
    <col min="5127" max="5127" width="12.28515625" style="132" customWidth="1"/>
    <col min="5128" max="5376" width="9.140625" style="132"/>
    <col min="5377" max="5377" width="4.7109375" style="132" customWidth="1"/>
    <col min="5378" max="5378" width="28.42578125" style="132" customWidth="1"/>
    <col min="5379" max="5379" width="10.5703125" style="132" customWidth="1"/>
    <col min="5380" max="5380" width="9.85546875" style="132" customWidth="1"/>
    <col min="5381" max="5381" width="9.7109375" style="132" customWidth="1"/>
    <col min="5382" max="5382" width="9.42578125" style="132" customWidth="1"/>
    <col min="5383" max="5383" width="12.28515625" style="132" customWidth="1"/>
    <col min="5384" max="5632" width="9.140625" style="132"/>
    <col min="5633" max="5633" width="4.7109375" style="132" customWidth="1"/>
    <col min="5634" max="5634" width="28.42578125" style="132" customWidth="1"/>
    <col min="5635" max="5635" width="10.5703125" style="132" customWidth="1"/>
    <col min="5636" max="5636" width="9.85546875" style="132" customWidth="1"/>
    <col min="5637" max="5637" width="9.7109375" style="132" customWidth="1"/>
    <col min="5638" max="5638" width="9.42578125" style="132" customWidth="1"/>
    <col min="5639" max="5639" width="12.28515625" style="132" customWidth="1"/>
    <col min="5640" max="5888" width="9.140625" style="132"/>
    <col min="5889" max="5889" width="4.7109375" style="132" customWidth="1"/>
    <col min="5890" max="5890" width="28.42578125" style="132" customWidth="1"/>
    <col min="5891" max="5891" width="10.5703125" style="132" customWidth="1"/>
    <col min="5892" max="5892" width="9.85546875" style="132" customWidth="1"/>
    <col min="5893" max="5893" width="9.7109375" style="132" customWidth="1"/>
    <col min="5894" max="5894" width="9.42578125" style="132" customWidth="1"/>
    <col min="5895" max="5895" width="12.28515625" style="132" customWidth="1"/>
    <col min="5896" max="6144" width="9.140625" style="132"/>
    <col min="6145" max="6145" width="4.7109375" style="132" customWidth="1"/>
    <col min="6146" max="6146" width="28.42578125" style="132" customWidth="1"/>
    <col min="6147" max="6147" width="10.5703125" style="132" customWidth="1"/>
    <col min="6148" max="6148" width="9.85546875" style="132" customWidth="1"/>
    <col min="6149" max="6149" width="9.7109375" style="132" customWidth="1"/>
    <col min="6150" max="6150" width="9.42578125" style="132" customWidth="1"/>
    <col min="6151" max="6151" width="12.28515625" style="132" customWidth="1"/>
    <col min="6152" max="6400" width="9.140625" style="132"/>
    <col min="6401" max="6401" width="4.7109375" style="132" customWidth="1"/>
    <col min="6402" max="6402" width="28.42578125" style="132" customWidth="1"/>
    <col min="6403" max="6403" width="10.5703125" style="132" customWidth="1"/>
    <col min="6404" max="6404" width="9.85546875" style="132" customWidth="1"/>
    <col min="6405" max="6405" width="9.7109375" style="132" customWidth="1"/>
    <col min="6406" max="6406" width="9.42578125" style="132" customWidth="1"/>
    <col min="6407" max="6407" width="12.28515625" style="132" customWidth="1"/>
    <col min="6408" max="6656" width="9.140625" style="132"/>
    <col min="6657" max="6657" width="4.7109375" style="132" customWidth="1"/>
    <col min="6658" max="6658" width="28.42578125" style="132" customWidth="1"/>
    <col min="6659" max="6659" width="10.5703125" style="132" customWidth="1"/>
    <col min="6660" max="6660" width="9.85546875" style="132" customWidth="1"/>
    <col min="6661" max="6661" width="9.7109375" style="132" customWidth="1"/>
    <col min="6662" max="6662" width="9.42578125" style="132" customWidth="1"/>
    <col min="6663" max="6663" width="12.28515625" style="132" customWidth="1"/>
    <col min="6664" max="6912" width="9.140625" style="132"/>
    <col min="6913" max="6913" width="4.7109375" style="132" customWidth="1"/>
    <col min="6914" max="6914" width="28.42578125" style="132" customWidth="1"/>
    <col min="6915" max="6915" width="10.5703125" style="132" customWidth="1"/>
    <col min="6916" max="6916" width="9.85546875" style="132" customWidth="1"/>
    <col min="6917" max="6917" width="9.7109375" style="132" customWidth="1"/>
    <col min="6918" max="6918" width="9.42578125" style="132" customWidth="1"/>
    <col min="6919" max="6919" width="12.28515625" style="132" customWidth="1"/>
    <col min="6920" max="7168" width="9.140625" style="132"/>
    <col min="7169" max="7169" width="4.7109375" style="132" customWidth="1"/>
    <col min="7170" max="7170" width="28.42578125" style="132" customWidth="1"/>
    <col min="7171" max="7171" width="10.5703125" style="132" customWidth="1"/>
    <col min="7172" max="7172" width="9.85546875" style="132" customWidth="1"/>
    <col min="7173" max="7173" width="9.7109375" style="132" customWidth="1"/>
    <col min="7174" max="7174" width="9.42578125" style="132" customWidth="1"/>
    <col min="7175" max="7175" width="12.28515625" style="132" customWidth="1"/>
    <col min="7176" max="7424" width="9.140625" style="132"/>
    <col min="7425" max="7425" width="4.7109375" style="132" customWidth="1"/>
    <col min="7426" max="7426" width="28.42578125" style="132" customWidth="1"/>
    <col min="7427" max="7427" width="10.5703125" style="132" customWidth="1"/>
    <col min="7428" max="7428" width="9.85546875" style="132" customWidth="1"/>
    <col min="7429" max="7429" width="9.7109375" style="132" customWidth="1"/>
    <col min="7430" max="7430" width="9.42578125" style="132" customWidth="1"/>
    <col min="7431" max="7431" width="12.28515625" style="132" customWidth="1"/>
    <col min="7432" max="7680" width="9.140625" style="132"/>
    <col min="7681" max="7681" width="4.7109375" style="132" customWidth="1"/>
    <col min="7682" max="7682" width="28.42578125" style="132" customWidth="1"/>
    <col min="7683" max="7683" width="10.5703125" style="132" customWidth="1"/>
    <col min="7684" max="7684" width="9.85546875" style="132" customWidth="1"/>
    <col min="7685" max="7685" width="9.7109375" style="132" customWidth="1"/>
    <col min="7686" max="7686" width="9.42578125" style="132" customWidth="1"/>
    <col min="7687" max="7687" width="12.28515625" style="132" customWidth="1"/>
    <col min="7688" max="7936" width="9.140625" style="132"/>
    <col min="7937" max="7937" width="4.7109375" style="132" customWidth="1"/>
    <col min="7938" max="7938" width="28.42578125" style="132" customWidth="1"/>
    <col min="7939" max="7939" width="10.5703125" style="132" customWidth="1"/>
    <col min="7940" max="7940" width="9.85546875" style="132" customWidth="1"/>
    <col min="7941" max="7941" width="9.7109375" style="132" customWidth="1"/>
    <col min="7942" max="7942" width="9.42578125" style="132" customWidth="1"/>
    <col min="7943" max="7943" width="12.28515625" style="132" customWidth="1"/>
    <col min="7944" max="8192" width="9.140625" style="132"/>
    <col min="8193" max="8193" width="4.7109375" style="132" customWidth="1"/>
    <col min="8194" max="8194" width="28.42578125" style="132" customWidth="1"/>
    <col min="8195" max="8195" width="10.5703125" style="132" customWidth="1"/>
    <col min="8196" max="8196" width="9.85546875" style="132" customWidth="1"/>
    <col min="8197" max="8197" width="9.7109375" style="132" customWidth="1"/>
    <col min="8198" max="8198" width="9.42578125" style="132" customWidth="1"/>
    <col min="8199" max="8199" width="12.28515625" style="132" customWidth="1"/>
    <col min="8200" max="8448" width="9.140625" style="132"/>
    <col min="8449" max="8449" width="4.7109375" style="132" customWidth="1"/>
    <col min="8450" max="8450" width="28.42578125" style="132" customWidth="1"/>
    <col min="8451" max="8451" width="10.5703125" style="132" customWidth="1"/>
    <col min="8452" max="8452" width="9.85546875" style="132" customWidth="1"/>
    <col min="8453" max="8453" width="9.7109375" style="132" customWidth="1"/>
    <col min="8454" max="8454" width="9.42578125" style="132" customWidth="1"/>
    <col min="8455" max="8455" width="12.28515625" style="132" customWidth="1"/>
    <col min="8456" max="8704" width="9.140625" style="132"/>
    <col min="8705" max="8705" width="4.7109375" style="132" customWidth="1"/>
    <col min="8706" max="8706" width="28.42578125" style="132" customWidth="1"/>
    <col min="8707" max="8707" width="10.5703125" style="132" customWidth="1"/>
    <col min="8708" max="8708" width="9.85546875" style="132" customWidth="1"/>
    <col min="8709" max="8709" width="9.7109375" style="132" customWidth="1"/>
    <col min="8710" max="8710" width="9.42578125" style="132" customWidth="1"/>
    <col min="8711" max="8711" width="12.28515625" style="132" customWidth="1"/>
    <col min="8712" max="8960" width="9.140625" style="132"/>
    <col min="8961" max="8961" width="4.7109375" style="132" customWidth="1"/>
    <col min="8962" max="8962" width="28.42578125" style="132" customWidth="1"/>
    <col min="8963" max="8963" width="10.5703125" style="132" customWidth="1"/>
    <col min="8964" max="8964" width="9.85546875" style="132" customWidth="1"/>
    <col min="8965" max="8965" width="9.7109375" style="132" customWidth="1"/>
    <col min="8966" max="8966" width="9.42578125" style="132" customWidth="1"/>
    <col min="8967" max="8967" width="12.28515625" style="132" customWidth="1"/>
    <col min="8968" max="9216" width="9.140625" style="132"/>
    <col min="9217" max="9217" width="4.7109375" style="132" customWidth="1"/>
    <col min="9218" max="9218" width="28.42578125" style="132" customWidth="1"/>
    <col min="9219" max="9219" width="10.5703125" style="132" customWidth="1"/>
    <col min="9220" max="9220" width="9.85546875" style="132" customWidth="1"/>
    <col min="9221" max="9221" width="9.7109375" style="132" customWidth="1"/>
    <col min="9222" max="9222" width="9.42578125" style="132" customWidth="1"/>
    <col min="9223" max="9223" width="12.28515625" style="132" customWidth="1"/>
    <col min="9224" max="9472" width="9.140625" style="132"/>
    <col min="9473" max="9473" width="4.7109375" style="132" customWidth="1"/>
    <col min="9474" max="9474" width="28.42578125" style="132" customWidth="1"/>
    <col min="9475" max="9475" width="10.5703125" style="132" customWidth="1"/>
    <col min="9476" max="9476" width="9.85546875" style="132" customWidth="1"/>
    <col min="9477" max="9477" width="9.7109375" style="132" customWidth="1"/>
    <col min="9478" max="9478" width="9.42578125" style="132" customWidth="1"/>
    <col min="9479" max="9479" width="12.28515625" style="132" customWidth="1"/>
    <col min="9480" max="9728" width="9.140625" style="132"/>
    <col min="9729" max="9729" width="4.7109375" style="132" customWidth="1"/>
    <col min="9730" max="9730" width="28.42578125" style="132" customWidth="1"/>
    <col min="9731" max="9731" width="10.5703125" style="132" customWidth="1"/>
    <col min="9732" max="9732" width="9.85546875" style="132" customWidth="1"/>
    <col min="9733" max="9733" width="9.7109375" style="132" customWidth="1"/>
    <col min="9734" max="9734" width="9.42578125" style="132" customWidth="1"/>
    <col min="9735" max="9735" width="12.28515625" style="132" customWidth="1"/>
    <col min="9736" max="9984" width="9.140625" style="132"/>
    <col min="9985" max="9985" width="4.7109375" style="132" customWidth="1"/>
    <col min="9986" max="9986" width="28.42578125" style="132" customWidth="1"/>
    <col min="9987" max="9987" width="10.5703125" style="132" customWidth="1"/>
    <col min="9988" max="9988" width="9.85546875" style="132" customWidth="1"/>
    <col min="9989" max="9989" width="9.7109375" style="132" customWidth="1"/>
    <col min="9990" max="9990" width="9.42578125" style="132" customWidth="1"/>
    <col min="9991" max="9991" width="12.28515625" style="132" customWidth="1"/>
    <col min="9992" max="10240" width="9.140625" style="132"/>
    <col min="10241" max="10241" width="4.7109375" style="132" customWidth="1"/>
    <col min="10242" max="10242" width="28.42578125" style="132" customWidth="1"/>
    <col min="10243" max="10243" width="10.5703125" style="132" customWidth="1"/>
    <col min="10244" max="10244" width="9.85546875" style="132" customWidth="1"/>
    <col min="10245" max="10245" width="9.7109375" style="132" customWidth="1"/>
    <col min="10246" max="10246" width="9.42578125" style="132" customWidth="1"/>
    <col min="10247" max="10247" width="12.28515625" style="132" customWidth="1"/>
    <col min="10248" max="10496" width="9.140625" style="132"/>
    <col min="10497" max="10497" width="4.7109375" style="132" customWidth="1"/>
    <col min="10498" max="10498" width="28.42578125" style="132" customWidth="1"/>
    <col min="10499" max="10499" width="10.5703125" style="132" customWidth="1"/>
    <col min="10500" max="10500" width="9.85546875" style="132" customWidth="1"/>
    <col min="10501" max="10501" width="9.7109375" style="132" customWidth="1"/>
    <col min="10502" max="10502" width="9.42578125" style="132" customWidth="1"/>
    <col min="10503" max="10503" width="12.28515625" style="132" customWidth="1"/>
    <col min="10504" max="10752" width="9.140625" style="132"/>
    <col min="10753" max="10753" width="4.7109375" style="132" customWidth="1"/>
    <col min="10754" max="10754" width="28.42578125" style="132" customWidth="1"/>
    <col min="10755" max="10755" width="10.5703125" style="132" customWidth="1"/>
    <col min="10756" max="10756" width="9.85546875" style="132" customWidth="1"/>
    <col min="10757" max="10757" width="9.7109375" style="132" customWidth="1"/>
    <col min="10758" max="10758" width="9.42578125" style="132" customWidth="1"/>
    <col min="10759" max="10759" width="12.28515625" style="132" customWidth="1"/>
    <col min="10760" max="11008" width="9.140625" style="132"/>
    <col min="11009" max="11009" width="4.7109375" style="132" customWidth="1"/>
    <col min="11010" max="11010" width="28.42578125" style="132" customWidth="1"/>
    <col min="11011" max="11011" width="10.5703125" style="132" customWidth="1"/>
    <col min="11012" max="11012" width="9.85546875" style="132" customWidth="1"/>
    <col min="11013" max="11013" width="9.7109375" style="132" customWidth="1"/>
    <col min="11014" max="11014" width="9.42578125" style="132" customWidth="1"/>
    <col min="11015" max="11015" width="12.28515625" style="132" customWidth="1"/>
    <col min="11016" max="11264" width="9.140625" style="132"/>
    <col min="11265" max="11265" width="4.7109375" style="132" customWidth="1"/>
    <col min="11266" max="11266" width="28.42578125" style="132" customWidth="1"/>
    <col min="11267" max="11267" width="10.5703125" style="132" customWidth="1"/>
    <col min="11268" max="11268" width="9.85546875" style="132" customWidth="1"/>
    <col min="11269" max="11269" width="9.7109375" style="132" customWidth="1"/>
    <col min="11270" max="11270" width="9.42578125" style="132" customWidth="1"/>
    <col min="11271" max="11271" width="12.28515625" style="132" customWidth="1"/>
    <col min="11272" max="11520" width="9.140625" style="132"/>
    <col min="11521" max="11521" width="4.7109375" style="132" customWidth="1"/>
    <col min="11522" max="11522" width="28.42578125" style="132" customWidth="1"/>
    <col min="11523" max="11523" width="10.5703125" style="132" customWidth="1"/>
    <col min="11524" max="11524" width="9.85546875" style="132" customWidth="1"/>
    <col min="11525" max="11525" width="9.7109375" style="132" customWidth="1"/>
    <col min="11526" max="11526" width="9.42578125" style="132" customWidth="1"/>
    <col min="11527" max="11527" width="12.28515625" style="132" customWidth="1"/>
    <col min="11528" max="11776" width="9.140625" style="132"/>
    <col min="11777" max="11777" width="4.7109375" style="132" customWidth="1"/>
    <col min="11778" max="11778" width="28.42578125" style="132" customWidth="1"/>
    <col min="11779" max="11779" width="10.5703125" style="132" customWidth="1"/>
    <col min="11780" max="11780" width="9.85546875" style="132" customWidth="1"/>
    <col min="11781" max="11781" width="9.7109375" style="132" customWidth="1"/>
    <col min="11782" max="11782" width="9.42578125" style="132" customWidth="1"/>
    <col min="11783" max="11783" width="12.28515625" style="132" customWidth="1"/>
    <col min="11784" max="12032" width="9.140625" style="132"/>
    <col min="12033" max="12033" width="4.7109375" style="132" customWidth="1"/>
    <col min="12034" max="12034" width="28.42578125" style="132" customWidth="1"/>
    <col min="12035" max="12035" width="10.5703125" style="132" customWidth="1"/>
    <col min="12036" max="12036" width="9.85546875" style="132" customWidth="1"/>
    <col min="12037" max="12037" width="9.7109375" style="132" customWidth="1"/>
    <col min="12038" max="12038" width="9.42578125" style="132" customWidth="1"/>
    <col min="12039" max="12039" width="12.28515625" style="132" customWidth="1"/>
    <col min="12040" max="12288" width="9.140625" style="132"/>
    <col min="12289" max="12289" width="4.7109375" style="132" customWidth="1"/>
    <col min="12290" max="12290" width="28.42578125" style="132" customWidth="1"/>
    <col min="12291" max="12291" width="10.5703125" style="132" customWidth="1"/>
    <col min="12292" max="12292" width="9.85546875" style="132" customWidth="1"/>
    <col min="12293" max="12293" width="9.7109375" style="132" customWidth="1"/>
    <col min="12294" max="12294" width="9.42578125" style="132" customWidth="1"/>
    <col min="12295" max="12295" width="12.28515625" style="132" customWidth="1"/>
    <col min="12296" max="12544" width="9.140625" style="132"/>
    <col min="12545" max="12545" width="4.7109375" style="132" customWidth="1"/>
    <col min="12546" max="12546" width="28.42578125" style="132" customWidth="1"/>
    <col min="12547" max="12547" width="10.5703125" style="132" customWidth="1"/>
    <col min="12548" max="12548" width="9.85546875" style="132" customWidth="1"/>
    <col min="12549" max="12549" width="9.7109375" style="132" customWidth="1"/>
    <col min="12550" max="12550" width="9.42578125" style="132" customWidth="1"/>
    <col min="12551" max="12551" width="12.28515625" style="132" customWidth="1"/>
    <col min="12552" max="12800" width="9.140625" style="132"/>
    <col min="12801" max="12801" width="4.7109375" style="132" customWidth="1"/>
    <col min="12802" max="12802" width="28.42578125" style="132" customWidth="1"/>
    <col min="12803" max="12803" width="10.5703125" style="132" customWidth="1"/>
    <col min="12804" max="12804" width="9.85546875" style="132" customWidth="1"/>
    <col min="12805" max="12805" width="9.7109375" style="132" customWidth="1"/>
    <col min="12806" max="12806" width="9.42578125" style="132" customWidth="1"/>
    <col min="12807" max="12807" width="12.28515625" style="132" customWidth="1"/>
    <col min="12808" max="13056" width="9.140625" style="132"/>
    <col min="13057" max="13057" width="4.7109375" style="132" customWidth="1"/>
    <col min="13058" max="13058" width="28.42578125" style="132" customWidth="1"/>
    <col min="13059" max="13059" width="10.5703125" style="132" customWidth="1"/>
    <col min="13060" max="13060" width="9.85546875" style="132" customWidth="1"/>
    <col min="13061" max="13061" width="9.7109375" style="132" customWidth="1"/>
    <col min="13062" max="13062" width="9.42578125" style="132" customWidth="1"/>
    <col min="13063" max="13063" width="12.28515625" style="132" customWidth="1"/>
    <col min="13064" max="13312" width="9.140625" style="132"/>
    <col min="13313" max="13313" width="4.7109375" style="132" customWidth="1"/>
    <col min="13314" max="13314" width="28.42578125" style="132" customWidth="1"/>
    <col min="13315" max="13315" width="10.5703125" style="132" customWidth="1"/>
    <col min="13316" max="13316" width="9.85546875" style="132" customWidth="1"/>
    <col min="13317" max="13317" width="9.7109375" style="132" customWidth="1"/>
    <col min="13318" max="13318" width="9.42578125" style="132" customWidth="1"/>
    <col min="13319" max="13319" width="12.28515625" style="132" customWidth="1"/>
    <col min="13320" max="13568" width="9.140625" style="132"/>
    <col min="13569" max="13569" width="4.7109375" style="132" customWidth="1"/>
    <col min="13570" max="13570" width="28.42578125" style="132" customWidth="1"/>
    <col min="13571" max="13571" width="10.5703125" style="132" customWidth="1"/>
    <col min="13572" max="13572" width="9.85546875" style="132" customWidth="1"/>
    <col min="13573" max="13573" width="9.7109375" style="132" customWidth="1"/>
    <col min="13574" max="13574" width="9.42578125" style="132" customWidth="1"/>
    <col min="13575" max="13575" width="12.28515625" style="132" customWidth="1"/>
    <col min="13576" max="13824" width="9.140625" style="132"/>
    <col min="13825" max="13825" width="4.7109375" style="132" customWidth="1"/>
    <col min="13826" max="13826" width="28.42578125" style="132" customWidth="1"/>
    <col min="13827" max="13827" width="10.5703125" style="132" customWidth="1"/>
    <col min="13828" max="13828" width="9.85546875" style="132" customWidth="1"/>
    <col min="13829" max="13829" width="9.7109375" style="132" customWidth="1"/>
    <col min="13830" max="13830" width="9.42578125" style="132" customWidth="1"/>
    <col min="13831" max="13831" width="12.28515625" style="132" customWidth="1"/>
    <col min="13832" max="14080" width="9.140625" style="132"/>
    <col min="14081" max="14081" width="4.7109375" style="132" customWidth="1"/>
    <col min="14082" max="14082" width="28.42578125" style="132" customWidth="1"/>
    <col min="14083" max="14083" width="10.5703125" style="132" customWidth="1"/>
    <col min="14084" max="14084" width="9.85546875" style="132" customWidth="1"/>
    <col min="14085" max="14085" width="9.7109375" style="132" customWidth="1"/>
    <col min="14086" max="14086" width="9.42578125" style="132" customWidth="1"/>
    <col min="14087" max="14087" width="12.28515625" style="132" customWidth="1"/>
    <col min="14088" max="14336" width="9.140625" style="132"/>
    <col min="14337" max="14337" width="4.7109375" style="132" customWidth="1"/>
    <col min="14338" max="14338" width="28.42578125" style="132" customWidth="1"/>
    <col min="14339" max="14339" width="10.5703125" style="132" customWidth="1"/>
    <col min="14340" max="14340" width="9.85546875" style="132" customWidth="1"/>
    <col min="14341" max="14341" width="9.7109375" style="132" customWidth="1"/>
    <col min="14342" max="14342" width="9.42578125" style="132" customWidth="1"/>
    <col min="14343" max="14343" width="12.28515625" style="132" customWidth="1"/>
    <col min="14344" max="14592" width="9.140625" style="132"/>
    <col min="14593" max="14593" width="4.7109375" style="132" customWidth="1"/>
    <col min="14594" max="14594" width="28.42578125" style="132" customWidth="1"/>
    <col min="14595" max="14595" width="10.5703125" style="132" customWidth="1"/>
    <col min="14596" max="14596" width="9.85546875" style="132" customWidth="1"/>
    <col min="14597" max="14597" width="9.7109375" style="132" customWidth="1"/>
    <col min="14598" max="14598" width="9.42578125" style="132" customWidth="1"/>
    <col min="14599" max="14599" width="12.28515625" style="132" customWidth="1"/>
    <col min="14600" max="14848" width="9.140625" style="132"/>
    <col min="14849" max="14849" width="4.7109375" style="132" customWidth="1"/>
    <col min="14850" max="14850" width="28.42578125" style="132" customWidth="1"/>
    <col min="14851" max="14851" width="10.5703125" style="132" customWidth="1"/>
    <col min="14852" max="14852" width="9.85546875" style="132" customWidth="1"/>
    <col min="14853" max="14853" width="9.7109375" style="132" customWidth="1"/>
    <col min="14854" max="14854" width="9.42578125" style="132" customWidth="1"/>
    <col min="14855" max="14855" width="12.28515625" style="132" customWidth="1"/>
    <col min="14856" max="15104" width="9.140625" style="132"/>
    <col min="15105" max="15105" width="4.7109375" style="132" customWidth="1"/>
    <col min="15106" max="15106" width="28.42578125" style="132" customWidth="1"/>
    <col min="15107" max="15107" width="10.5703125" style="132" customWidth="1"/>
    <col min="15108" max="15108" width="9.85546875" style="132" customWidth="1"/>
    <col min="15109" max="15109" width="9.7109375" style="132" customWidth="1"/>
    <col min="15110" max="15110" width="9.42578125" style="132" customWidth="1"/>
    <col min="15111" max="15111" width="12.28515625" style="132" customWidth="1"/>
    <col min="15112" max="15360" width="9.140625" style="132"/>
    <col min="15361" max="15361" width="4.7109375" style="132" customWidth="1"/>
    <col min="15362" max="15362" width="28.42578125" style="132" customWidth="1"/>
    <col min="15363" max="15363" width="10.5703125" style="132" customWidth="1"/>
    <col min="15364" max="15364" width="9.85546875" style="132" customWidth="1"/>
    <col min="15365" max="15365" width="9.7109375" style="132" customWidth="1"/>
    <col min="15366" max="15366" width="9.42578125" style="132" customWidth="1"/>
    <col min="15367" max="15367" width="12.28515625" style="132" customWidth="1"/>
    <col min="15368" max="15616" width="9.140625" style="132"/>
    <col min="15617" max="15617" width="4.7109375" style="132" customWidth="1"/>
    <col min="15618" max="15618" width="28.42578125" style="132" customWidth="1"/>
    <col min="15619" max="15619" width="10.5703125" style="132" customWidth="1"/>
    <col min="15620" max="15620" width="9.85546875" style="132" customWidth="1"/>
    <col min="15621" max="15621" width="9.7109375" style="132" customWidth="1"/>
    <col min="15622" max="15622" width="9.42578125" style="132" customWidth="1"/>
    <col min="15623" max="15623" width="12.28515625" style="132" customWidth="1"/>
    <col min="15624" max="15872" width="9.140625" style="132"/>
    <col min="15873" max="15873" width="4.7109375" style="132" customWidth="1"/>
    <col min="15874" max="15874" width="28.42578125" style="132" customWidth="1"/>
    <col min="15875" max="15875" width="10.5703125" style="132" customWidth="1"/>
    <col min="15876" max="15876" width="9.85546875" style="132" customWidth="1"/>
    <col min="15877" max="15877" width="9.7109375" style="132" customWidth="1"/>
    <col min="15878" max="15878" width="9.42578125" style="132" customWidth="1"/>
    <col min="15879" max="15879" width="12.28515625" style="132" customWidth="1"/>
    <col min="15880" max="16128" width="9.140625" style="132"/>
    <col min="16129" max="16129" width="4.7109375" style="132" customWidth="1"/>
    <col min="16130" max="16130" width="28.42578125" style="132" customWidth="1"/>
    <col min="16131" max="16131" width="10.5703125" style="132" customWidth="1"/>
    <col min="16132" max="16132" width="9.85546875" style="132" customWidth="1"/>
    <col min="16133" max="16133" width="9.7109375" style="132" customWidth="1"/>
    <col min="16134" max="16134" width="9.42578125" style="132" customWidth="1"/>
    <col min="16135" max="16135" width="12.28515625" style="132" customWidth="1"/>
    <col min="16136" max="16384" width="9.140625" style="132"/>
  </cols>
  <sheetData>
    <row r="1" spans="1:10" x14ac:dyDescent="0.25">
      <c r="A1" s="915" t="s">
        <v>6165</v>
      </c>
      <c r="B1" s="915"/>
      <c r="C1" s="915"/>
      <c r="D1" s="915"/>
      <c r="E1" s="915"/>
      <c r="F1" s="915"/>
      <c r="G1" s="915"/>
      <c r="H1" s="53"/>
      <c r="I1" s="53"/>
      <c r="J1" s="53"/>
    </row>
    <row r="3" spans="1:10" ht="15.75" x14ac:dyDescent="0.25">
      <c r="A3" s="975" t="s">
        <v>6112</v>
      </c>
      <c r="B3" s="975"/>
      <c r="C3" s="975"/>
      <c r="D3" s="975"/>
      <c r="E3" s="975"/>
      <c r="F3" s="975"/>
      <c r="G3" s="975"/>
    </row>
    <row r="5" spans="1:10" s="143" customFormat="1" x14ac:dyDescent="0.25">
      <c r="A5" s="148" t="s">
        <v>206</v>
      </c>
      <c r="B5" s="145"/>
      <c r="C5" s="976" t="s">
        <v>136</v>
      </c>
      <c r="D5" s="976"/>
      <c r="E5" s="976"/>
      <c r="F5" s="976"/>
      <c r="G5" s="976"/>
    </row>
    <row r="6" spans="1:10" s="143" customFormat="1" x14ac:dyDescent="0.25">
      <c r="A6" s="145"/>
      <c r="B6" s="145"/>
      <c r="C6" s="145"/>
      <c r="D6" s="145"/>
      <c r="E6" s="145"/>
      <c r="F6" s="145"/>
      <c r="G6" s="145"/>
    </row>
    <row r="7" spans="1:10" s="143" customFormat="1" x14ac:dyDescent="0.25">
      <c r="A7" s="148" t="s">
        <v>207</v>
      </c>
      <c r="B7" s="145"/>
      <c r="C7" s="977" t="s">
        <v>481</v>
      </c>
      <c r="D7" s="977"/>
      <c r="E7" s="977"/>
      <c r="F7" s="977"/>
      <c r="G7" s="145"/>
    </row>
    <row r="8" spans="1:10" s="141" customFormat="1" x14ac:dyDescent="0.25">
      <c r="A8" s="133"/>
      <c r="B8" s="133"/>
      <c r="C8" s="133"/>
      <c r="D8" s="133"/>
      <c r="E8" s="133"/>
      <c r="F8" s="133"/>
      <c r="G8" s="133"/>
    </row>
    <row r="9" spans="1:10" s="146" customFormat="1" ht="15" customHeight="1" x14ac:dyDescent="0.25">
      <c r="A9" s="142"/>
      <c r="B9" s="143"/>
      <c r="C9" s="144"/>
      <c r="D9" s="145"/>
      <c r="E9" s="145"/>
      <c r="F9" s="145"/>
      <c r="G9" s="145"/>
    </row>
    <row r="10" spans="1:10" s="146" customFormat="1" x14ac:dyDescent="0.25">
      <c r="A10" s="142" t="s">
        <v>653</v>
      </c>
      <c r="B10" s="145"/>
      <c r="C10" s="415"/>
      <c r="D10" s="145"/>
      <c r="E10" s="145"/>
      <c r="F10" s="145"/>
      <c r="G10" s="145"/>
    </row>
    <row r="11" spans="1:10" s="146" customFormat="1" ht="15.75" thickBot="1" x14ac:dyDescent="0.3">
      <c r="A11" s="142"/>
      <c r="B11" s="145"/>
      <c r="C11" s="145"/>
      <c r="D11" s="145"/>
      <c r="E11" s="145"/>
      <c r="F11" s="145"/>
      <c r="G11" s="145" t="s">
        <v>344</v>
      </c>
    </row>
    <row r="12" spans="1:10" s="152" customFormat="1" ht="43.5" thickBot="1" x14ac:dyDescent="0.3">
      <c r="A12" s="149" t="s">
        <v>171</v>
      </c>
      <c r="B12" s="150" t="s">
        <v>209</v>
      </c>
      <c r="C12" s="150" t="s">
        <v>210</v>
      </c>
      <c r="D12" s="150" t="s">
        <v>211</v>
      </c>
      <c r="E12" s="150" t="s">
        <v>212</v>
      </c>
      <c r="F12" s="150" t="s">
        <v>6111</v>
      </c>
      <c r="G12" s="151" t="s">
        <v>196</v>
      </c>
    </row>
    <row r="13" spans="1:10" x14ac:dyDescent="0.25">
      <c r="A13" s="153" t="s">
        <v>8</v>
      </c>
      <c r="B13" s="154" t="s">
        <v>213</v>
      </c>
      <c r="C13" s="155"/>
      <c r="D13" s="155"/>
      <c r="E13" s="155"/>
      <c r="F13" s="155"/>
      <c r="G13" s="156">
        <f>SUM(C13:F13)</f>
        <v>0</v>
      </c>
    </row>
    <row r="14" spans="1:10" ht="30" x14ac:dyDescent="0.25">
      <c r="A14" s="157" t="s">
        <v>12</v>
      </c>
      <c r="B14" s="158" t="s">
        <v>214</v>
      </c>
      <c r="C14" s="159">
        <v>23819619</v>
      </c>
      <c r="D14" s="159"/>
      <c r="E14" s="159"/>
      <c r="F14" s="159"/>
      <c r="G14" s="160">
        <f t="shared" ref="G14:G19" si="0">SUM(C14:F14)</f>
        <v>23819619</v>
      </c>
    </row>
    <row r="15" spans="1:10" ht="30" x14ac:dyDescent="0.25">
      <c r="A15" s="157" t="s">
        <v>23</v>
      </c>
      <c r="B15" s="158" t="s">
        <v>215</v>
      </c>
      <c r="C15" s="159"/>
      <c r="D15" s="159"/>
      <c r="E15" s="159"/>
      <c r="F15" s="159"/>
      <c r="G15" s="160">
        <f t="shared" si="0"/>
        <v>0</v>
      </c>
    </row>
    <row r="16" spans="1:10" x14ac:dyDescent="0.25">
      <c r="A16" s="157" t="s">
        <v>102</v>
      </c>
      <c r="B16" s="158" t="s">
        <v>216</v>
      </c>
      <c r="C16" s="159"/>
      <c r="D16" s="159"/>
      <c r="E16" s="159"/>
      <c r="F16" s="159"/>
      <c r="G16" s="160">
        <f t="shared" si="0"/>
        <v>0</v>
      </c>
    </row>
    <row r="17" spans="1:7" ht="30" x14ac:dyDescent="0.25">
      <c r="A17" s="157" t="s">
        <v>103</v>
      </c>
      <c r="B17" s="158" t="s">
        <v>217</v>
      </c>
      <c r="C17" s="159"/>
      <c r="D17" s="159"/>
      <c r="E17" s="159"/>
      <c r="F17" s="159"/>
      <c r="G17" s="160">
        <f t="shared" si="0"/>
        <v>0</v>
      </c>
    </row>
    <row r="18" spans="1:7" ht="15.75" thickBot="1" x14ac:dyDescent="0.3">
      <c r="A18" s="161" t="s">
        <v>106</v>
      </c>
      <c r="B18" s="162" t="s">
        <v>218</v>
      </c>
      <c r="C18" s="163">
        <v>6080721</v>
      </c>
      <c r="D18" s="163">
        <v>0</v>
      </c>
      <c r="E18" s="163">
        <v>0</v>
      </c>
      <c r="F18" s="163"/>
      <c r="G18" s="164">
        <f t="shared" si="0"/>
        <v>6080721</v>
      </c>
    </row>
    <row r="19" spans="1:7" s="169" customFormat="1" thickBot="1" x14ac:dyDescent="0.25">
      <c r="A19" s="165" t="s">
        <v>108</v>
      </c>
      <c r="B19" s="166" t="s">
        <v>196</v>
      </c>
      <c r="C19" s="167">
        <f>SUM(C13:C18)</f>
        <v>29900340</v>
      </c>
      <c r="D19" s="167">
        <f>SUM(D13:D18)</f>
        <v>0</v>
      </c>
      <c r="E19" s="167">
        <f>SUM(E13:E18)</f>
        <v>0</v>
      </c>
      <c r="F19" s="167">
        <f>SUM(F13:F18)</f>
        <v>0</v>
      </c>
      <c r="G19" s="168">
        <f t="shared" si="0"/>
        <v>29900340</v>
      </c>
    </row>
    <row r="20" spans="1:7" x14ac:dyDescent="0.25">
      <c r="A20" s="133"/>
      <c r="B20" s="133"/>
      <c r="C20" s="133"/>
      <c r="D20" s="133"/>
      <c r="E20" s="133"/>
      <c r="F20" s="133"/>
      <c r="G20" s="133"/>
    </row>
    <row r="21" spans="1:7" x14ac:dyDescent="0.25">
      <c r="A21" s="133"/>
      <c r="B21" s="133"/>
      <c r="C21" s="147"/>
      <c r="D21" s="170"/>
      <c r="E21" s="170"/>
      <c r="F21" s="147"/>
      <c r="G21" s="133"/>
    </row>
    <row r="22" spans="1:7" x14ac:dyDescent="0.25">
      <c r="C22" s="54"/>
      <c r="D22" s="171"/>
      <c r="E22" s="171"/>
      <c r="F22" s="54"/>
    </row>
    <row r="23" spans="1:7" x14ac:dyDescent="0.25">
      <c r="C23" s="54"/>
      <c r="D23" s="171"/>
      <c r="E23" s="171"/>
      <c r="F23" s="54"/>
    </row>
  </sheetData>
  <mergeCells count="4">
    <mergeCell ref="A1:G1"/>
    <mergeCell ref="A3:G3"/>
    <mergeCell ref="C5:G5"/>
    <mergeCell ref="C7:F7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22"/>
  <sheetViews>
    <sheetView workbookViewId="0">
      <selection activeCell="C6" sqref="C6:G6"/>
    </sheetView>
  </sheetViews>
  <sheetFormatPr defaultRowHeight="15" x14ac:dyDescent="0.25"/>
  <cols>
    <col min="1" max="1" width="5.28515625" style="132" customWidth="1"/>
    <col min="2" max="2" width="46.140625" style="132" customWidth="1"/>
    <col min="3" max="7" width="11.7109375" style="132" customWidth="1"/>
    <col min="8" max="256" width="9.140625" style="132"/>
    <col min="257" max="257" width="4.7109375" style="132" customWidth="1"/>
    <col min="258" max="258" width="28.42578125" style="132" customWidth="1"/>
    <col min="259" max="259" width="10.5703125" style="132" customWidth="1"/>
    <col min="260" max="260" width="9.85546875" style="132" customWidth="1"/>
    <col min="261" max="261" width="9.7109375" style="132" customWidth="1"/>
    <col min="262" max="262" width="9.42578125" style="132" customWidth="1"/>
    <col min="263" max="263" width="12.28515625" style="132" customWidth="1"/>
    <col min="264" max="512" width="9.140625" style="132"/>
    <col min="513" max="513" width="4.7109375" style="132" customWidth="1"/>
    <col min="514" max="514" width="28.42578125" style="132" customWidth="1"/>
    <col min="515" max="515" width="10.5703125" style="132" customWidth="1"/>
    <col min="516" max="516" width="9.85546875" style="132" customWidth="1"/>
    <col min="517" max="517" width="9.7109375" style="132" customWidth="1"/>
    <col min="518" max="518" width="9.42578125" style="132" customWidth="1"/>
    <col min="519" max="519" width="12.28515625" style="132" customWidth="1"/>
    <col min="520" max="768" width="9.140625" style="132"/>
    <col min="769" max="769" width="4.7109375" style="132" customWidth="1"/>
    <col min="770" max="770" width="28.42578125" style="132" customWidth="1"/>
    <col min="771" max="771" width="10.5703125" style="132" customWidth="1"/>
    <col min="772" max="772" width="9.85546875" style="132" customWidth="1"/>
    <col min="773" max="773" width="9.7109375" style="132" customWidth="1"/>
    <col min="774" max="774" width="9.42578125" style="132" customWidth="1"/>
    <col min="775" max="775" width="12.28515625" style="132" customWidth="1"/>
    <col min="776" max="1024" width="9.140625" style="132"/>
    <col min="1025" max="1025" width="4.7109375" style="132" customWidth="1"/>
    <col min="1026" max="1026" width="28.42578125" style="132" customWidth="1"/>
    <col min="1027" max="1027" width="10.5703125" style="132" customWidth="1"/>
    <col min="1028" max="1028" width="9.85546875" style="132" customWidth="1"/>
    <col min="1029" max="1029" width="9.7109375" style="132" customWidth="1"/>
    <col min="1030" max="1030" width="9.42578125" style="132" customWidth="1"/>
    <col min="1031" max="1031" width="12.28515625" style="132" customWidth="1"/>
    <col min="1032" max="1280" width="9.140625" style="132"/>
    <col min="1281" max="1281" width="4.7109375" style="132" customWidth="1"/>
    <col min="1282" max="1282" width="28.42578125" style="132" customWidth="1"/>
    <col min="1283" max="1283" width="10.5703125" style="132" customWidth="1"/>
    <col min="1284" max="1284" width="9.85546875" style="132" customWidth="1"/>
    <col min="1285" max="1285" width="9.7109375" style="132" customWidth="1"/>
    <col min="1286" max="1286" width="9.42578125" style="132" customWidth="1"/>
    <col min="1287" max="1287" width="12.28515625" style="132" customWidth="1"/>
    <col min="1288" max="1536" width="9.140625" style="132"/>
    <col min="1537" max="1537" width="4.7109375" style="132" customWidth="1"/>
    <col min="1538" max="1538" width="28.42578125" style="132" customWidth="1"/>
    <col min="1539" max="1539" width="10.5703125" style="132" customWidth="1"/>
    <col min="1540" max="1540" width="9.85546875" style="132" customWidth="1"/>
    <col min="1541" max="1541" width="9.7109375" style="132" customWidth="1"/>
    <col min="1542" max="1542" width="9.42578125" style="132" customWidth="1"/>
    <col min="1543" max="1543" width="12.28515625" style="132" customWidth="1"/>
    <col min="1544" max="1792" width="9.140625" style="132"/>
    <col min="1793" max="1793" width="4.7109375" style="132" customWidth="1"/>
    <col min="1794" max="1794" width="28.42578125" style="132" customWidth="1"/>
    <col min="1795" max="1795" width="10.5703125" style="132" customWidth="1"/>
    <col min="1796" max="1796" width="9.85546875" style="132" customWidth="1"/>
    <col min="1797" max="1797" width="9.7109375" style="132" customWidth="1"/>
    <col min="1798" max="1798" width="9.42578125" style="132" customWidth="1"/>
    <col min="1799" max="1799" width="12.28515625" style="132" customWidth="1"/>
    <col min="1800" max="2048" width="9.140625" style="132"/>
    <col min="2049" max="2049" width="4.7109375" style="132" customWidth="1"/>
    <col min="2050" max="2050" width="28.42578125" style="132" customWidth="1"/>
    <col min="2051" max="2051" width="10.5703125" style="132" customWidth="1"/>
    <col min="2052" max="2052" width="9.85546875" style="132" customWidth="1"/>
    <col min="2053" max="2053" width="9.7109375" style="132" customWidth="1"/>
    <col min="2054" max="2054" width="9.42578125" style="132" customWidth="1"/>
    <col min="2055" max="2055" width="12.28515625" style="132" customWidth="1"/>
    <col min="2056" max="2304" width="9.140625" style="132"/>
    <col min="2305" max="2305" width="4.7109375" style="132" customWidth="1"/>
    <col min="2306" max="2306" width="28.42578125" style="132" customWidth="1"/>
    <col min="2307" max="2307" width="10.5703125" style="132" customWidth="1"/>
    <col min="2308" max="2308" width="9.85546875" style="132" customWidth="1"/>
    <col min="2309" max="2309" width="9.7109375" style="132" customWidth="1"/>
    <col min="2310" max="2310" width="9.42578125" style="132" customWidth="1"/>
    <col min="2311" max="2311" width="12.28515625" style="132" customWidth="1"/>
    <col min="2312" max="2560" width="9.140625" style="132"/>
    <col min="2561" max="2561" width="4.7109375" style="132" customWidth="1"/>
    <col min="2562" max="2562" width="28.42578125" style="132" customWidth="1"/>
    <col min="2563" max="2563" width="10.5703125" style="132" customWidth="1"/>
    <col min="2564" max="2564" width="9.85546875" style="132" customWidth="1"/>
    <col min="2565" max="2565" width="9.7109375" style="132" customWidth="1"/>
    <col min="2566" max="2566" width="9.42578125" style="132" customWidth="1"/>
    <col min="2567" max="2567" width="12.28515625" style="132" customWidth="1"/>
    <col min="2568" max="2816" width="9.140625" style="132"/>
    <col min="2817" max="2817" width="4.7109375" style="132" customWidth="1"/>
    <col min="2818" max="2818" width="28.42578125" style="132" customWidth="1"/>
    <col min="2819" max="2819" width="10.5703125" style="132" customWidth="1"/>
    <col min="2820" max="2820" width="9.85546875" style="132" customWidth="1"/>
    <col min="2821" max="2821" width="9.7109375" style="132" customWidth="1"/>
    <col min="2822" max="2822" width="9.42578125" style="132" customWidth="1"/>
    <col min="2823" max="2823" width="12.28515625" style="132" customWidth="1"/>
    <col min="2824" max="3072" width="9.140625" style="132"/>
    <col min="3073" max="3073" width="4.7109375" style="132" customWidth="1"/>
    <col min="3074" max="3074" width="28.42578125" style="132" customWidth="1"/>
    <col min="3075" max="3075" width="10.5703125" style="132" customWidth="1"/>
    <col min="3076" max="3076" width="9.85546875" style="132" customWidth="1"/>
    <col min="3077" max="3077" width="9.7109375" style="132" customWidth="1"/>
    <col min="3078" max="3078" width="9.42578125" style="132" customWidth="1"/>
    <col min="3079" max="3079" width="12.28515625" style="132" customWidth="1"/>
    <col min="3080" max="3328" width="9.140625" style="132"/>
    <col min="3329" max="3329" width="4.7109375" style="132" customWidth="1"/>
    <col min="3330" max="3330" width="28.42578125" style="132" customWidth="1"/>
    <col min="3331" max="3331" width="10.5703125" style="132" customWidth="1"/>
    <col min="3332" max="3332" width="9.85546875" style="132" customWidth="1"/>
    <col min="3333" max="3333" width="9.7109375" style="132" customWidth="1"/>
    <col min="3334" max="3334" width="9.42578125" style="132" customWidth="1"/>
    <col min="3335" max="3335" width="12.28515625" style="132" customWidth="1"/>
    <col min="3336" max="3584" width="9.140625" style="132"/>
    <col min="3585" max="3585" width="4.7109375" style="132" customWidth="1"/>
    <col min="3586" max="3586" width="28.42578125" style="132" customWidth="1"/>
    <col min="3587" max="3587" width="10.5703125" style="132" customWidth="1"/>
    <col min="3588" max="3588" width="9.85546875" style="132" customWidth="1"/>
    <col min="3589" max="3589" width="9.7109375" style="132" customWidth="1"/>
    <col min="3590" max="3590" width="9.42578125" style="132" customWidth="1"/>
    <col min="3591" max="3591" width="12.28515625" style="132" customWidth="1"/>
    <col min="3592" max="3840" width="9.140625" style="132"/>
    <col min="3841" max="3841" width="4.7109375" style="132" customWidth="1"/>
    <col min="3842" max="3842" width="28.42578125" style="132" customWidth="1"/>
    <col min="3843" max="3843" width="10.5703125" style="132" customWidth="1"/>
    <col min="3844" max="3844" width="9.85546875" style="132" customWidth="1"/>
    <col min="3845" max="3845" width="9.7109375" style="132" customWidth="1"/>
    <col min="3846" max="3846" width="9.42578125" style="132" customWidth="1"/>
    <col min="3847" max="3847" width="12.28515625" style="132" customWidth="1"/>
    <col min="3848" max="4096" width="9.140625" style="132"/>
    <col min="4097" max="4097" width="4.7109375" style="132" customWidth="1"/>
    <col min="4098" max="4098" width="28.42578125" style="132" customWidth="1"/>
    <col min="4099" max="4099" width="10.5703125" style="132" customWidth="1"/>
    <col min="4100" max="4100" width="9.85546875" style="132" customWidth="1"/>
    <col min="4101" max="4101" width="9.7109375" style="132" customWidth="1"/>
    <col min="4102" max="4102" width="9.42578125" style="132" customWidth="1"/>
    <col min="4103" max="4103" width="12.28515625" style="132" customWidth="1"/>
    <col min="4104" max="4352" width="9.140625" style="132"/>
    <col min="4353" max="4353" width="4.7109375" style="132" customWidth="1"/>
    <col min="4354" max="4354" width="28.42578125" style="132" customWidth="1"/>
    <col min="4355" max="4355" width="10.5703125" style="132" customWidth="1"/>
    <col min="4356" max="4356" width="9.85546875" style="132" customWidth="1"/>
    <col min="4357" max="4357" width="9.7109375" style="132" customWidth="1"/>
    <col min="4358" max="4358" width="9.42578125" style="132" customWidth="1"/>
    <col min="4359" max="4359" width="12.28515625" style="132" customWidth="1"/>
    <col min="4360" max="4608" width="9.140625" style="132"/>
    <col min="4609" max="4609" width="4.7109375" style="132" customWidth="1"/>
    <col min="4610" max="4610" width="28.42578125" style="132" customWidth="1"/>
    <col min="4611" max="4611" width="10.5703125" style="132" customWidth="1"/>
    <col min="4612" max="4612" width="9.85546875" style="132" customWidth="1"/>
    <col min="4613" max="4613" width="9.7109375" style="132" customWidth="1"/>
    <col min="4614" max="4614" width="9.42578125" style="132" customWidth="1"/>
    <col min="4615" max="4615" width="12.28515625" style="132" customWidth="1"/>
    <col min="4616" max="4864" width="9.140625" style="132"/>
    <col min="4865" max="4865" width="4.7109375" style="132" customWidth="1"/>
    <col min="4866" max="4866" width="28.42578125" style="132" customWidth="1"/>
    <col min="4867" max="4867" width="10.5703125" style="132" customWidth="1"/>
    <col min="4868" max="4868" width="9.85546875" style="132" customWidth="1"/>
    <col min="4869" max="4869" width="9.7109375" style="132" customWidth="1"/>
    <col min="4870" max="4870" width="9.42578125" style="132" customWidth="1"/>
    <col min="4871" max="4871" width="12.28515625" style="132" customWidth="1"/>
    <col min="4872" max="5120" width="9.140625" style="132"/>
    <col min="5121" max="5121" width="4.7109375" style="132" customWidth="1"/>
    <col min="5122" max="5122" width="28.42578125" style="132" customWidth="1"/>
    <col min="5123" max="5123" width="10.5703125" style="132" customWidth="1"/>
    <col min="5124" max="5124" width="9.85546875" style="132" customWidth="1"/>
    <col min="5125" max="5125" width="9.7109375" style="132" customWidth="1"/>
    <col min="5126" max="5126" width="9.42578125" style="132" customWidth="1"/>
    <col min="5127" max="5127" width="12.28515625" style="132" customWidth="1"/>
    <col min="5128" max="5376" width="9.140625" style="132"/>
    <col min="5377" max="5377" width="4.7109375" style="132" customWidth="1"/>
    <col min="5378" max="5378" width="28.42578125" style="132" customWidth="1"/>
    <col min="5379" max="5379" width="10.5703125" style="132" customWidth="1"/>
    <col min="5380" max="5380" width="9.85546875" style="132" customWidth="1"/>
    <col min="5381" max="5381" width="9.7109375" style="132" customWidth="1"/>
    <col min="5382" max="5382" width="9.42578125" style="132" customWidth="1"/>
    <col min="5383" max="5383" width="12.28515625" style="132" customWidth="1"/>
    <col min="5384" max="5632" width="9.140625" style="132"/>
    <col min="5633" max="5633" width="4.7109375" style="132" customWidth="1"/>
    <col min="5634" max="5634" width="28.42578125" style="132" customWidth="1"/>
    <col min="5635" max="5635" width="10.5703125" style="132" customWidth="1"/>
    <col min="5636" max="5636" width="9.85546875" style="132" customWidth="1"/>
    <col min="5637" max="5637" width="9.7109375" style="132" customWidth="1"/>
    <col min="5638" max="5638" width="9.42578125" style="132" customWidth="1"/>
    <col min="5639" max="5639" width="12.28515625" style="132" customWidth="1"/>
    <col min="5640" max="5888" width="9.140625" style="132"/>
    <col min="5889" max="5889" width="4.7109375" style="132" customWidth="1"/>
    <col min="5890" max="5890" width="28.42578125" style="132" customWidth="1"/>
    <col min="5891" max="5891" width="10.5703125" style="132" customWidth="1"/>
    <col min="5892" max="5892" width="9.85546875" style="132" customWidth="1"/>
    <col min="5893" max="5893" width="9.7109375" style="132" customWidth="1"/>
    <col min="5894" max="5894" width="9.42578125" style="132" customWidth="1"/>
    <col min="5895" max="5895" width="12.28515625" style="132" customWidth="1"/>
    <col min="5896" max="6144" width="9.140625" style="132"/>
    <col min="6145" max="6145" width="4.7109375" style="132" customWidth="1"/>
    <col min="6146" max="6146" width="28.42578125" style="132" customWidth="1"/>
    <col min="6147" max="6147" width="10.5703125" style="132" customWidth="1"/>
    <col min="6148" max="6148" width="9.85546875" style="132" customWidth="1"/>
    <col min="6149" max="6149" width="9.7109375" style="132" customWidth="1"/>
    <col min="6150" max="6150" width="9.42578125" style="132" customWidth="1"/>
    <col min="6151" max="6151" width="12.28515625" style="132" customWidth="1"/>
    <col min="6152" max="6400" width="9.140625" style="132"/>
    <col min="6401" max="6401" width="4.7109375" style="132" customWidth="1"/>
    <col min="6402" max="6402" width="28.42578125" style="132" customWidth="1"/>
    <col min="6403" max="6403" width="10.5703125" style="132" customWidth="1"/>
    <col min="6404" max="6404" width="9.85546875" style="132" customWidth="1"/>
    <col min="6405" max="6405" width="9.7109375" style="132" customWidth="1"/>
    <col min="6406" max="6406" width="9.42578125" style="132" customWidth="1"/>
    <col min="6407" max="6407" width="12.28515625" style="132" customWidth="1"/>
    <col min="6408" max="6656" width="9.140625" style="132"/>
    <col min="6657" max="6657" width="4.7109375" style="132" customWidth="1"/>
    <col min="6658" max="6658" width="28.42578125" style="132" customWidth="1"/>
    <col min="6659" max="6659" width="10.5703125" style="132" customWidth="1"/>
    <col min="6660" max="6660" width="9.85546875" style="132" customWidth="1"/>
    <col min="6661" max="6661" width="9.7109375" style="132" customWidth="1"/>
    <col min="6662" max="6662" width="9.42578125" style="132" customWidth="1"/>
    <col min="6663" max="6663" width="12.28515625" style="132" customWidth="1"/>
    <col min="6664" max="6912" width="9.140625" style="132"/>
    <col min="6913" max="6913" width="4.7109375" style="132" customWidth="1"/>
    <col min="6914" max="6914" width="28.42578125" style="132" customWidth="1"/>
    <col min="6915" max="6915" width="10.5703125" style="132" customWidth="1"/>
    <col min="6916" max="6916" width="9.85546875" style="132" customWidth="1"/>
    <col min="6917" max="6917" width="9.7109375" style="132" customWidth="1"/>
    <col min="6918" max="6918" width="9.42578125" style="132" customWidth="1"/>
    <col min="6919" max="6919" width="12.28515625" style="132" customWidth="1"/>
    <col min="6920" max="7168" width="9.140625" style="132"/>
    <col min="7169" max="7169" width="4.7109375" style="132" customWidth="1"/>
    <col min="7170" max="7170" width="28.42578125" style="132" customWidth="1"/>
    <col min="7171" max="7171" width="10.5703125" style="132" customWidth="1"/>
    <col min="7172" max="7172" width="9.85546875" style="132" customWidth="1"/>
    <col min="7173" max="7173" width="9.7109375" style="132" customWidth="1"/>
    <col min="7174" max="7174" width="9.42578125" style="132" customWidth="1"/>
    <col min="7175" max="7175" width="12.28515625" style="132" customWidth="1"/>
    <col min="7176" max="7424" width="9.140625" style="132"/>
    <col min="7425" max="7425" width="4.7109375" style="132" customWidth="1"/>
    <col min="7426" max="7426" width="28.42578125" style="132" customWidth="1"/>
    <col min="7427" max="7427" width="10.5703125" style="132" customWidth="1"/>
    <col min="7428" max="7428" width="9.85546875" style="132" customWidth="1"/>
    <col min="7429" max="7429" width="9.7109375" style="132" customWidth="1"/>
    <col min="7430" max="7430" width="9.42578125" style="132" customWidth="1"/>
    <col min="7431" max="7431" width="12.28515625" style="132" customWidth="1"/>
    <col min="7432" max="7680" width="9.140625" style="132"/>
    <col min="7681" max="7681" width="4.7109375" style="132" customWidth="1"/>
    <col min="7682" max="7682" width="28.42578125" style="132" customWidth="1"/>
    <col min="7683" max="7683" width="10.5703125" style="132" customWidth="1"/>
    <col min="7684" max="7684" width="9.85546875" style="132" customWidth="1"/>
    <col min="7685" max="7685" width="9.7109375" style="132" customWidth="1"/>
    <col min="7686" max="7686" width="9.42578125" style="132" customWidth="1"/>
    <col min="7687" max="7687" width="12.28515625" style="132" customWidth="1"/>
    <col min="7688" max="7936" width="9.140625" style="132"/>
    <col min="7937" max="7937" width="4.7109375" style="132" customWidth="1"/>
    <col min="7938" max="7938" width="28.42578125" style="132" customWidth="1"/>
    <col min="7939" max="7939" width="10.5703125" style="132" customWidth="1"/>
    <col min="7940" max="7940" width="9.85546875" style="132" customWidth="1"/>
    <col min="7941" max="7941" width="9.7109375" style="132" customWidth="1"/>
    <col min="7942" max="7942" width="9.42578125" style="132" customWidth="1"/>
    <col min="7943" max="7943" width="12.28515625" style="132" customWidth="1"/>
    <col min="7944" max="8192" width="9.140625" style="132"/>
    <col min="8193" max="8193" width="4.7109375" style="132" customWidth="1"/>
    <col min="8194" max="8194" width="28.42578125" style="132" customWidth="1"/>
    <col min="8195" max="8195" width="10.5703125" style="132" customWidth="1"/>
    <col min="8196" max="8196" width="9.85546875" style="132" customWidth="1"/>
    <col min="8197" max="8197" width="9.7109375" style="132" customWidth="1"/>
    <col min="8198" max="8198" width="9.42578125" style="132" customWidth="1"/>
    <col min="8199" max="8199" width="12.28515625" style="132" customWidth="1"/>
    <col min="8200" max="8448" width="9.140625" style="132"/>
    <col min="8449" max="8449" width="4.7109375" style="132" customWidth="1"/>
    <col min="8450" max="8450" width="28.42578125" style="132" customWidth="1"/>
    <col min="8451" max="8451" width="10.5703125" style="132" customWidth="1"/>
    <col min="8452" max="8452" width="9.85546875" style="132" customWidth="1"/>
    <col min="8453" max="8453" width="9.7109375" style="132" customWidth="1"/>
    <col min="8454" max="8454" width="9.42578125" style="132" customWidth="1"/>
    <col min="8455" max="8455" width="12.28515625" style="132" customWidth="1"/>
    <col min="8456" max="8704" width="9.140625" style="132"/>
    <col min="8705" max="8705" width="4.7109375" style="132" customWidth="1"/>
    <col min="8706" max="8706" width="28.42578125" style="132" customWidth="1"/>
    <col min="8707" max="8707" width="10.5703125" style="132" customWidth="1"/>
    <col min="8708" max="8708" width="9.85546875" style="132" customWidth="1"/>
    <col min="8709" max="8709" width="9.7109375" style="132" customWidth="1"/>
    <col min="8710" max="8710" width="9.42578125" style="132" customWidth="1"/>
    <col min="8711" max="8711" width="12.28515625" style="132" customWidth="1"/>
    <col min="8712" max="8960" width="9.140625" style="132"/>
    <col min="8961" max="8961" width="4.7109375" style="132" customWidth="1"/>
    <col min="8962" max="8962" width="28.42578125" style="132" customWidth="1"/>
    <col min="8963" max="8963" width="10.5703125" style="132" customWidth="1"/>
    <col min="8964" max="8964" width="9.85546875" style="132" customWidth="1"/>
    <col min="8965" max="8965" width="9.7109375" style="132" customWidth="1"/>
    <col min="8966" max="8966" width="9.42578125" style="132" customWidth="1"/>
    <col min="8967" max="8967" width="12.28515625" style="132" customWidth="1"/>
    <col min="8968" max="9216" width="9.140625" style="132"/>
    <col min="9217" max="9217" width="4.7109375" style="132" customWidth="1"/>
    <col min="9218" max="9218" width="28.42578125" style="132" customWidth="1"/>
    <col min="9219" max="9219" width="10.5703125" style="132" customWidth="1"/>
    <col min="9220" max="9220" width="9.85546875" style="132" customWidth="1"/>
    <col min="9221" max="9221" width="9.7109375" style="132" customWidth="1"/>
    <col min="9222" max="9222" width="9.42578125" style="132" customWidth="1"/>
    <col min="9223" max="9223" width="12.28515625" style="132" customWidth="1"/>
    <col min="9224" max="9472" width="9.140625" style="132"/>
    <col min="9473" max="9473" width="4.7109375" style="132" customWidth="1"/>
    <col min="9474" max="9474" width="28.42578125" style="132" customWidth="1"/>
    <col min="9475" max="9475" width="10.5703125" style="132" customWidth="1"/>
    <col min="9476" max="9476" width="9.85546875" style="132" customWidth="1"/>
    <col min="9477" max="9477" width="9.7109375" style="132" customWidth="1"/>
    <col min="9478" max="9478" width="9.42578125" style="132" customWidth="1"/>
    <col min="9479" max="9479" width="12.28515625" style="132" customWidth="1"/>
    <col min="9480" max="9728" width="9.140625" style="132"/>
    <col min="9729" max="9729" width="4.7109375" style="132" customWidth="1"/>
    <col min="9730" max="9730" width="28.42578125" style="132" customWidth="1"/>
    <col min="9731" max="9731" width="10.5703125" style="132" customWidth="1"/>
    <col min="9732" max="9732" width="9.85546875" style="132" customWidth="1"/>
    <col min="9733" max="9733" width="9.7109375" style="132" customWidth="1"/>
    <col min="9734" max="9734" width="9.42578125" style="132" customWidth="1"/>
    <col min="9735" max="9735" width="12.28515625" style="132" customWidth="1"/>
    <col min="9736" max="9984" width="9.140625" style="132"/>
    <col min="9985" max="9985" width="4.7109375" style="132" customWidth="1"/>
    <col min="9986" max="9986" width="28.42578125" style="132" customWidth="1"/>
    <col min="9987" max="9987" width="10.5703125" style="132" customWidth="1"/>
    <col min="9988" max="9988" width="9.85546875" style="132" customWidth="1"/>
    <col min="9989" max="9989" width="9.7109375" style="132" customWidth="1"/>
    <col min="9990" max="9990" width="9.42578125" style="132" customWidth="1"/>
    <col min="9991" max="9991" width="12.28515625" style="132" customWidth="1"/>
    <col min="9992" max="10240" width="9.140625" style="132"/>
    <col min="10241" max="10241" width="4.7109375" style="132" customWidth="1"/>
    <col min="10242" max="10242" width="28.42578125" style="132" customWidth="1"/>
    <col min="10243" max="10243" width="10.5703125" style="132" customWidth="1"/>
    <col min="10244" max="10244" width="9.85546875" style="132" customWidth="1"/>
    <col min="10245" max="10245" width="9.7109375" style="132" customWidth="1"/>
    <col min="10246" max="10246" width="9.42578125" style="132" customWidth="1"/>
    <col min="10247" max="10247" width="12.28515625" style="132" customWidth="1"/>
    <col min="10248" max="10496" width="9.140625" style="132"/>
    <col min="10497" max="10497" width="4.7109375" style="132" customWidth="1"/>
    <col min="10498" max="10498" width="28.42578125" style="132" customWidth="1"/>
    <col min="10499" max="10499" width="10.5703125" style="132" customWidth="1"/>
    <col min="10500" max="10500" width="9.85546875" style="132" customWidth="1"/>
    <col min="10501" max="10501" width="9.7109375" style="132" customWidth="1"/>
    <col min="10502" max="10502" width="9.42578125" style="132" customWidth="1"/>
    <col min="10503" max="10503" width="12.28515625" style="132" customWidth="1"/>
    <col min="10504" max="10752" width="9.140625" style="132"/>
    <col min="10753" max="10753" width="4.7109375" style="132" customWidth="1"/>
    <col min="10754" max="10754" width="28.42578125" style="132" customWidth="1"/>
    <col min="10755" max="10755" width="10.5703125" style="132" customWidth="1"/>
    <col min="10756" max="10756" width="9.85546875" style="132" customWidth="1"/>
    <col min="10757" max="10757" width="9.7109375" style="132" customWidth="1"/>
    <col min="10758" max="10758" width="9.42578125" style="132" customWidth="1"/>
    <col min="10759" max="10759" width="12.28515625" style="132" customWidth="1"/>
    <col min="10760" max="11008" width="9.140625" style="132"/>
    <col min="11009" max="11009" width="4.7109375" style="132" customWidth="1"/>
    <col min="11010" max="11010" width="28.42578125" style="132" customWidth="1"/>
    <col min="11011" max="11011" width="10.5703125" style="132" customWidth="1"/>
    <col min="11012" max="11012" width="9.85546875" style="132" customWidth="1"/>
    <col min="11013" max="11013" width="9.7109375" style="132" customWidth="1"/>
    <col min="11014" max="11014" width="9.42578125" style="132" customWidth="1"/>
    <col min="11015" max="11015" width="12.28515625" style="132" customWidth="1"/>
    <col min="11016" max="11264" width="9.140625" style="132"/>
    <col min="11265" max="11265" width="4.7109375" style="132" customWidth="1"/>
    <col min="11266" max="11266" width="28.42578125" style="132" customWidth="1"/>
    <col min="11267" max="11267" width="10.5703125" style="132" customWidth="1"/>
    <col min="11268" max="11268" width="9.85546875" style="132" customWidth="1"/>
    <col min="11269" max="11269" width="9.7109375" style="132" customWidth="1"/>
    <col min="11270" max="11270" width="9.42578125" style="132" customWidth="1"/>
    <col min="11271" max="11271" width="12.28515625" style="132" customWidth="1"/>
    <col min="11272" max="11520" width="9.140625" style="132"/>
    <col min="11521" max="11521" width="4.7109375" style="132" customWidth="1"/>
    <col min="11522" max="11522" width="28.42578125" style="132" customWidth="1"/>
    <col min="11523" max="11523" width="10.5703125" style="132" customWidth="1"/>
    <col min="11524" max="11524" width="9.85546875" style="132" customWidth="1"/>
    <col min="11525" max="11525" width="9.7109375" style="132" customWidth="1"/>
    <col min="11526" max="11526" width="9.42578125" style="132" customWidth="1"/>
    <col min="11527" max="11527" width="12.28515625" style="132" customWidth="1"/>
    <col min="11528" max="11776" width="9.140625" style="132"/>
    <col min="11777" max="11777" width="4.7109375" style="132" customWidth="1"/>
    <col min="11778" max="11778" width="28.42578125" style="132" customWidth="1"/>
    <col min="11779" max="11779" width="10.5703125" style="132" customWidth="1"/>
    <col min="11780" max="11780" width="9.85546875" style="132" customWidth="1"/>
    <col min="11781" max="11781" width="9.7109375" style="132" customWidth="1"/>
    <col min="11782" max="11782" width="9.42578125" style="132" customWidth="1"/>
    <col min="11783" max="11783" width="12.28515625" style="132" customWidth="1"/>
    <col min="11784" max="12032" width="9.140625" style="132"/>
    <col min="12033" max="12033" width="4.7109375" style="132" customWidth="1"/>
    <col min="12034" max="12034" width="28.42578125" style="132" customWidth="1"/>
    <col min="12035" max="12035" width="10.5703125" style="132" customWidth="1"/>
    <col min="12036" max="12036" width="9.85546875" style="132" customWidth="1"/>
    <col min="12037" max="12037" width="9.7109375" style="132" customWidth="1"/>
    <col min="12038" max="12038" width="9.42578125" style="132" customWidth="1"/>
    <col min="12039" max="12039" width="12.28515625" style="132" customWidth="1"/>
    <col min="12040" max="12288" width="9.140625" style="132"/>
    <col min="12289" max="12289" width="4.7109375" style="132" customWidth="1"/>
    <col min="12290" max="12290" width="28.42578125" style="132" customWidth="1"/>
    <col min="12291" max="12291" width="10.5703125" style="132" customWidth="1"/>
    <col min="12292" max="12292" width="9.85546875" style="132" customWidth="1"/>
    <col min="12293" max="12293" width="9.7109375" style="132" customWidth="1"/>
    <col min="12294" max="12294" width="9.42578125" style="132" customWidth="1"/>
    <col min="12295" max="12295" width="12.28515625" style="132" customWidth="1"/>
    <col min="12296" max="12544" width="9.140625" style="132"/>
    <col min="12545" max="12545" width="4.7109375" style="132" customWidth="1"/>
    <col min="12546" max="12546" width="28.42578125" style="132" customWidth="1"/>
    <col min="12547" max="12547" width="10.5703125" style="132" customWidth="1"/>
    <col min="12548" max="12548" width="9.85546875" style="132" customWidth="1"/>
    <col min="12549" max="12549" width="9.7109375" style="132" customWidth="1"/>
    <col min="12550" max="12550" width="9.42578125" style="132" customWidth="1"/>
    <col min="12551" max="12551" width="12.28515625" style="132" customWidth="1"/>
    <col min="12552" max="12800" width="9.140625" style="132"/>
    <col min="12801" max="12801" width="4.7109375" style="132" customWidth="1"/>
    <col min="12802" max="12802" width="28.42578125" style="132" customWidth="1"/>
    <col min="12803" max="12803" width="10.5703125" style="132" customWidth="1"/>
    <col min="12804" max="12804" width="9.85546875" style="132" customWidth="1"/>
    <col min="12805" max="12805" width="9.7109375" style="132" customWidth="1"/>
    <col min="12806" max="12806" width="9.42578125" style="132" customWidth="1"/>
    <col min="12807" max="12807" width="12.28515625" style="132" customWidth="1"/>
    <col min="12808" max="13056" width="9.140625" style="132"/>
    <col min="13057" max="13057" width="4.7109375" style="132" customWidth="1"/>
    <col min="13058" max="13058" width="28.42578125" style="132" customWidth="1"/>
    <col min="13059" max="13059" width="10.5703125" style="132" customWidth="1"/>
    <col min="13060" max="13060" width="9.85546875" style="132" customWidth="1"/>
    <col min="13061" max="13061" width="9.7109375" style="132" customWidth="1"/>
    <col min="13062" max="13062" width="9.42578125" style="132" customWidth="1"/>
    <col min="13063" max="13063" width="12.28515625" style="132" customWidth="1"/>
    <col min="13064" max="13312" width="9.140625" style="132"/>
    <col min="13313" max="13313" width="4.7109375" style="132" customWidth="1"/>
    <col min="13314" max="13314" width="28.42578125" style="132" customWidth="1"/>
    <col min="13315" max="13315" width="10.5703125" style="132" customWidth="1"/>
    <col min="13316" max="13316" width="9.85546875" style="132" customWidth="1"/>
    <col min="13317" max="13317" width="9.7109375" style="132" customWidth="1"/>
    <col min="13318" max="13318" width="9.42578125" style="132" customWidth="1"/>
    <col min="13319" max="13319" width="12.28515625" style="132" customWidth="1"/>
    <col min="13320" max="13568" width="9.140625" style="132"/>
    <col min="13569" max="13569" width="4.7109375" style="132" customWidth="1"/>
    <col min="13570" max="13570" width="28.42578125" style="132" customWidth="1"/>
    <col min="13571" max="13571" width="10.5703125" style="132" customWidth="1"/>
    <col min="13572" max="13572" width="9.85546875" style="132" customWidth="1"/>
    <col min="13573" max="13573" width="9.7109375" style="132" customWidth="1"/>
    <col min="13574" max="13574" width="9.42578125" style="132" customWidth="1"/>
    <col min="13575" max="13575" width="12.28515625" style="132" customWidth="1"/>
    <col min="13576" max="13824" width="9.140625" style="132"/>
    <col min="13825" max="13825" width="4.7109375" style="132" customWidth="1"/>
    <col min="13826" max="13826" width="28.42578125" style="132" customWidth="1"/>
    <col min="13827" max="13827" width="10.5703125" style="132" customWidth="1"/>
    <col min="13828" max="13828" width="9.85546875" style="132" customWidth="1"/>
    <col min="13829" max="13829" width="9.7109375" style="132" customWidth="1"/>
    <col min="13830" max="13830" width="9.42578125" style="132" customWidth="1"/>
    <col min="13831" max="13831" width="12.28515625" style="132" customWidth="1"/>
    <col min="13832" max="14080" width="9.140625" style="132"/>
    <col min="14081" max="14081" width="4.7109375" style="132" customWidth="1"/>
    <col min="14082" max="14082" width="28.42578125" style="132" customWidth="1"/>
    <col min="14083" max="14083" width="10.5703125" style="132" customWidth="1"/>
    <col min="14084" max="14084" width="9.85546875" style="132" customWidth="1"/>
    <col min="14085" max="14085" width="9.7109375" style="132" customWidth="1"/>
    <col min="14086" max="14086" width="9.42578125" style="132" customWidth="1"/>
    <col min="14087" max="14087" width="12.28515625" style="132" customWidth="1"/>
    <col min="14088" max="14336" width="9.140625" style="132"/>
    <col min="14337" max="14337" width="4.7109375" style="132" customWidth="1"/>
    <col min="14338" max="14338" width="28.42578125" style="132" customWidth="1"/>
    <col min="14339" max="14339" width="10.5703125" style="132" customWidth="1"/>
    <col min="14340" max="14340" width="9.85546875" style="132" customWidth="1"/>
    <col min="14341" max="14341" width="9.7109375" style="132" customWidth="1"/>
    <col min="14342" max="14342" width="9.42578125" style="132" customWidth="1"/>
    <col min="14343" max="14343" width="12.28515625" style="132" customWidth="1"/>
    <col min="14344" max="14592" width="9.140625" style="132"/>
    <col min="14593" max="14593" width="4.7109375" style="132" customWidth="1"/>
    <col min="14594" max="14594" width="28.42578125" style="132" customWidth="1"/>
    <col min="14595" max="14595" width="10.5703125" style="132" customWidth="1"/>
    <col min="14596" max="14596" width="9.85546875" style="132" customWidth="1"/>
    <col min="14597" max="14597" width="9.7109375" style="132" customWidth="1"/>
    <col min="14598" max="14598" width="9.42578125" style="132" customWidth="1"/>
    <col min="14599" max="14599" width="12.28515625" style="132" customWidth="1"/>
    <col min="14600" max="14848" width="9.140625" style="132"/>
    <col min="14849" max="14849" width="4.7109375" style="132" customWidth="1"/>
    <col min="14850" max="14850" width="28.42578125" style="132" customWidth="1"/>
    <col min="14851" max="14851" width="10.5703125" style="132" customWidth="1"/>
    <col min="14852" max="14852" width="9.85546875" style="132" customWidth="1"/>
    <col min="14853" max="14853" width="9.7109375" style="132" customWidth="1"/>
    <col min="14854" max="14854" width="9.42578125" style="132" customWidth="1"/>
    <col min="14855" max="14855" width="12.28515625" style="132" customWidth="1"/>
    <col min="14856" max="15104" width="9.140625" style="132"/>
    <col min="15105" max="15105" width="4.7109375" style="132" customWidth="1"/>
    <col min="15106" max="15106" width="28.42578125" style="132" customWidth="1"/>
    <col min="15107" max="15107" width="10.5703125" style="132" customWidth="1"/>
    <col min="15108" max="15108" width="9.85546875" style="132" customWidth="1"/>
    <col min="15109" max="15109" width="9.7109375" style="132" customWidth="1"/>
    <col min="15110" max="15110" width="9.42578125" style="132" customWidth="1"/>
    <col min="15111" max="15111" width="12.28515625" style="132" customWidth="1"/>
    <col min="15112" max="15360" width="9.140625" style="132"/>
    <col min="15361" max="15361" width="4.7109375" style="132" customWidth="1"/>
    <col min="15362" max="15362" width="28.42578125" style="132" customWidth="1"/>
    <col min="15363" max="15363" width="10.5703125" style="132" customWidth="1"/>
    <col min="15364" max="15364" width="9.85546875" style="132" customWidth="1"/>
    <col min="15365" max="15365" width="9.7109375" style="132" customWidth="1"/>
    <col min="15366" max="15366" width="9.42578125" style="132" customWidth="1"/>
    <col min="15367" max="15367" width="12.28515625" style="132" customWidth="1"/>
    <col min="15368" max="15616" width="9.140625" style="132"/>
    <col min="15617" max="15617" width="4.7109375" style="132" customWidth="1"/>
    <col min="15618" max="15618" width="28.42578125" style="132" customWidth="1"/>
    <col min="15619" max="15619" width="10.5703125" style="132" customWidth="1"/>
    <col min="15620" max="15620" width="9.85546875" style="132" customWidth="1"/>
    <col min="15621" max="15621" width="9.7109375" style="132" customWidth="1"/>
    <col min="15622" max="15622" width="9.42578125" style="132" customWidth="1"/>
    <col min="15623" max="15623" width="12.28515625" style="132" customWidth="1"/>
    <col min="15624" max="15872" width="9.140625" style="132"/>
    <col min="15873" max="15873" width="4.7109375" style="132" customWidth="1"/>
    <col min="15874" max="15874" width="28.42578125" style="132" customWidth="1"/>
    <col min="15875" max="15875" width="10.5703125" style="132" customWidth="1"/>
    <col min="15876" max="15876" width="9.85546875" style="132" customWidth="1"/>
    <col min="15877" max="15877" width="9.7109375" style="132" customWidth="1"/>
    <col min="15878" max="15878" width="9.42578125" style="132" customWidth="1"/>
    <col min="15879" max="15879" width="12.28515625" style="132" customWidth="1"/>
    <col min="15880" max="16128" width="9.140625" style="132"/>
    <col min="16129" max="16129" width="4.7109375" style="132" customWidth="1"/>
    <col min="16130" max="16130" width="28.42578125" style="132" customWidth="1"/>
    <col min="16131" max="16131" width="10.5703125" style="132" customWidth="1"/>
    <col min="16132" max="16132" width="9.85546875" style="132" customWidth="1"/>
    <col min="16133" max="16133" width="9.7109375" style="132" customWidth="1"/>
    <col min="16134" max="16134" width="9.42578125" style="132" customWidth="1"/>
    <col min="16135" max="16135" width="12.28515625" style="132" customWidth="1"/>
    <col min="16136" max="16384" width="9.140625" style="132"/>
  </cols>
  <sheetData>
    <row r="1" spans="1:7" x14ac:dyDescent="0.25">
      <c r="A1" s="915" t="s">
        <v>6166</v>
      </c>
      <c r="B1" s="915"/>
      <c r="C1" s="915"/>
      <c r="D1" s="915"/>
      <c r="E1" s="915"/>
      <c r="F1" s="915"/>
      <c r="G1" s="915"/>
    </row>
    <row r="4" spans="1:7" ht="15.6" customHeight="1" x14ac:dyDescent="0.25">
      <c r="A4" s="975" t="s">
        <v>6112</v>
      </c>
      <c r="B4" s="975"/>
      <c r="C4" s="975"/>
      <c r="D4" s="975"/>
      <c r="E4" s="975"/>
      <c r="F4" s="975"/>
      <c r="G4" s="975"/>
    </row>
    <row r="6" spans="1:7" s="143" customFormat="1" x14ac:dyDescent="0.25">
      <c r="A6" s="148" t="s">
        <v>206</v>
      </c>
      <c r="B6" s="145"/>
      <c r="C6" s="977" t="s">
        <v>240</v>
      </c>
      <c r="D6" s="977"/>
      <c r="E6" s="977"/>
      <c r="F6" s="977"/>
      <c r="G6" s="977"/>
    </row>
    <row r="7" spans="1:7" s="143" customFormat="1" x14ac:dyDescent="0.25">
      <c r="A7" s="145"/>
      <c r="B7" s="145"/>
      <c r="C7" s="145"/>
      <c r="D7" s="145"/>
      <c r="E7" s="145"/>
      <c r="F7" s="145"/>
      <c r="G7" s="145"/>
    </row>
    <row r="8" spans="1:7" s="143" customFormat="1" x14ac:dyDescent="0.25">
      <c r="A8" s="148" t="s">
        <v>207</v>
      </c>
      <c r="B8" s="145"/>
      <c r="C8" s="977" t="s">
        <v>219</v>
      </c>
      <c r="D8" s="977"/>
      <c r="E8" s="977"/>
      <c r="F8" s="977"/>
      <c r="G8" s="145"/>
    </row>
    <row r="9" spans="1:7" s="141" customFormat="1" x14ac:dyDescent="0.25">
      <c r="A9" s="133"/>
      <c r="B9" s="133"/>
      <c r="C9" s="133"/>
      <c r="D9" s="133"/>
      <c r="E9" s="133"/>
      <c r="F9" s="133"/>
      <c r="G9" s="133"/>
    </row>
    <row r="10" spans="1:7" s="146" customFormat="1" ht="15" customHeight="1" x14ac:dyDescent="0.25">
      <c r="A10" s="142"/>
      <c r="B10" s="143"/>
      <c r="C10" s="144"/>
      <c r="D10" s="145"/>
      <c r="E10" s="145"/>
      <c r="F10" s="145"/>
      <c r="G10" s="145"/>
    </row>
    <row r="11" spans="1:7" s="146" customFormat="1" x14ac:dyDescent="0.25">
      <c r="A11" s="142" t="s">
        <v>653</v>
      </c>
      <c r="B11" s="145"/>
      <c r="C11" s="145"/>
      <c r="D11" s="145"/>
      <c r="E11" s="145"/>
      <c r="F11" s="145"/>
      <c r="G11" s="145"/>
    </row>
    <row r="12" spans="1:7" s="146" customFormat="1" ht="15.75" thickBot="1" x14ac:dyDescent="0.3">
      <c r="A12" s="142"/>
      <c r="B12" s="145"/>
      <c r="C12" s="145"/>
      <c r="D12" s="145"/>
      <c r="E12" s="145"/>
      <c r="F12" s="145"/>
      <c r="G12" s="145" t="s">
        <v>344</v>
      </c>
    </row>
    <row r="13" spans="1:7" s="152" customFormat="1" ht="43.5" thickBot="1" x14ac:dyDescent="0.3">
      <c r="A13" s="149" t="s">
        <v>171</v>
      </c>
      <c r="B13" s="150" t="s">
        <v>209</v>
      </c>
      <c r="C13" s="150" t="s">
        <v>210</v>
      </c>
      <c r="D13" s="150" t="s">
        <v>211</v>
      </c>
      <c r="E13" s="150" t="s">
        <v>212</v>
      </c>
      <c r="F13" s="150" t="s">
        <v>6111</v>
      </c>
      <c r="G13" s="151" t="s">
        <v>196</v>
      </c>
    </row>
    <row r="14" spans="1:7" x14ac:dyDescent="0.25">
      <c r="A14" s="153" t="s">
        <v>8</v>
      </c>
      <c r="B14" s="154" t="s">
        <v>213</v>
      </c>
      <c r="C14" s="155"/>
      <c r="D14" s="155"/>
      <c r="E14" s="155"/>
      <c r="F14" s="155"/>
      <c r="G14" s="156">
        <f>SUM(C14:F14)</f>
        <v>0</v>
      </c>
    </row>
    <row r="15" spans="1:7" x14ac:dyDescent="0.25">
      <c r="A15" s="157" t="s">
        <v>12</v>
      </c>
      <c r="B15" s="158" t="s">
        <v>214</v>
      </c>
      <c r="C15" s="159"/>
      <c r="D15" s="159"/>
      <c r="E15" s="159"/>
      <c r="F15" s="159"/>
      <c r="G15" s="160">
        <f t="shared" ref="G15:G20" si="0">SUM(C15:F15)</f>
        <v>0</v>
      </c>
    </row>
    <row r="16" spans="1:7" x14ac:dyDescent="0.25">
      <c r="A16" s="157" t="s">
        <v>23</v>
      </c>
      <c r="B16" s="158" t="s">
        <v>215</v>
      </c>
      <c r="C16" s="159"/>
      <c r="D16" s="159"/>
      <c r="E16" s="159"/>
      <c r="F16" s="159"/>
      <c r="G16" s="160">
        <f t="shared" si="0"/>
        <v>0</v>
      </c>
    </row>
    <row r="17" spans="1:7" x14ac:dyDescent="0.25">
      <c r="A17" s="157" t="s">
        <v>102</v>
      </c>
      <c r="B17" s="158" t="s">
        <v>216</v>
      </c>
      <c r="C17" s="159"/>
      <c r="D17" s="159"/>
      <c r="E17" s="159"/>
      <c r="F17" s="159"/>
      <c r="G17" s="160">
        <f t="shared" si="0"/>
        <v>0</v>
      </c>
    </row>
    <row r="18" spans="1:7" ht="30" x14ac:dyDescent="0.25">
      <c r="A18" s="157" t="s">
        <v>103</v>
      </c>
      <c r="B18" s="158" t="s">
        <v>217</v>
      </c>
      <c r="C18" s="159"/>
      <c r="D18" s="159"/>
      <c r="E18" s="159"/>
      <c r="F18" s="159"/>
      <c r="G18" s="160">
        <f t="shared" si="0"/>
        <v>0</v>
      </c>
    </row>
    <row r="19" spans="1:7" ht="15.75" thickBot="1" x14ac:dyDescent="0.3">
      <c r="A19" s="161" t="s">
        <v>106</v>
      </c>
      <c r="B19" s="162" t="s">
        <v>218</v>
      </c>
      <c r="C19" s="163">
        <v>1622421</v>
      </c>
      <c r="D19" s="163">
        <v>0</v>
      </c>
      <c r="E19" s="163">
        <v>0</v>
      </c>
      <c r="F19" s="163">
        <v>0</v>
      </c>
      <c r="G19" s="164">
        <f t="shared" si="0"/>
        <v>1622421</v>
      </c>
    </row>
    <row r="20" spans="1:7" s="169" customFormat="1" thickBot="1" x14ac:dyDescent="0.25">
      <c r="A20" s="165" t="s">
        <v>108</v>
      </c>
      <c r="B20" s="166" t="s">
        <v>196</v>
      </c>
      <c r="C20" s="167">
        <f>SUM(C14:C19)</f>
        <v>1622421</v>
      </c>
      <c r="D20" s="167">
        <f>SUM(D14:D19)</f>
        <v>0</v>
      </c>
      <c r="E20" s="167">
        <f>SUM(E14:E19)</f>
        <v>0</v>
      </c>
      <c r="F20" s="167">
        <f>SUM(F14:F19)</f>
        <v>0</v>
      </c>
      <c r="G20" s="168">
        <f t="shared" si="0"/>
        <v>1622421</v>
      </c>
    </row>
    <row r="21" spans="1:7" x14ac:dyDescent="0.25">
      <c r="A21" s="133"/>
      <c r="B21" s="133"/>
      <c r="C21" s="133"/>
      <c r="D21" s="133"/>
      <c r="E21" s="133"/>
      <c r="F21" s="133"/>
      <c r="G21" s="133"/>
    </row>
    <row r="22" spans="1:7" x14ac:dyDescent="0.25">
      <c r="C22" s="54"/>
      <c r="D22" s="171"/>
      <c r="E22" s="171"/>
      <c r="F22" s="54"/>
    </row>
  </sheetData>
  <mergeCells count="4">
    <mergeCell ref="A1:G1"/>
    <mergeCell ref="A4:G4"/>
    <mergeCell ref="C6:G6"/>
    <mergeCell ref="C8:F8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23"/>
  <sheetViews>
    <sheetView workbookViewId="0">
      <selection activeCell="C6" sqref="C6:G6"/>
    </sheetView>
  </sheetViews>
  <sheetFormatPr defaultRowHeight="15" x14ac:dyDescent="0.25"/>
  <cols>
    <col min="1" max="1" width="5.7109375" style="172" customWidth="1"/>
    <col min="2" max="2" width="44.42578125" style="172" customWidth="1"/>
    <col min="3" max="7" width="11.7109375" style="172" customWidth="1"/>
    <col min="8" max="256" width="9.140625" style="172"/>
    <col min="257" max="257" width="4.7109375" style="172" customWidth="1"/>
    <col min="258" max="258" width="28.42578125" style="172" customWidth="1"/>
    <col min="259" max="259" width="10.5703125" style="172" customWidth="1"/>
    <col min="260" max="260" width="9.85546875" style="172" customWidth="1"/>
    <col min="261" max="261" width="9.7109375" style="172" customWidth="1"/>
    <col min="262" max="262" width="9.42578125" style="172" customWidth="1"/>
    <col min="263" max="263" width="12.28515625" style="172" customWidth="1"/>
    <col min="264" max="512" width="9.140625" style="172"/>
    <col min="513" max="513" width="4.7109375" style="172" customWidth="1"/>
    <col min="514" max="514" width="28.42578125" style="172" customWidth="1"/>
    <col min="515" max="515" width="10.5703125" style="172" customWidth="1"/>
    <col min="516" max="516" width="9.85546875" style="172" customWidth="1"/>
    <col min="517" max="517" width="9.7109375" style="172" customWidth="1"/>
    <col min="518" max="518" width="9.42578125" style="172" customWidth="1"/>
    <col min="519" max="519" width="12.28515625" style="172" customWidth="1"/>
    <col min="520" max="768" width="9.140625" style="172"/>
    <col min="769" max="769" width="4.7109375" style="172" customWidth="1"/>
    <col min="770" max="770" width="28.42578125" style="172" customWidth="1"/>
    <col min="771" max="771" width="10.5703125" style="172" customWidth="1"/>
    <col min="772" max="772" width="9.85546875" style="172" customWidth="1"/>
    <col min="773" max="773" width="9.7109375" style="172" customWidth="1"/>
    <col min="774" max="774" width="9.42578125" style="172" customWidth="1"/>
    <col min="775" max="775" width="12.28515625" style="172" customWidth="1"/>
    <col min="776" max="1024" width="9.140625" style="172"/>
    <col min="1025" max="1025" width="4.7109375" style="172" customWidth="1"/>
    <col min="1026" max="1026" width="28.42578125" style="172" customWidth="1"/>
    <col min="1027" max="1027" width="10.5703125" style="172" customWidth="1"/>
    <col min="1028" max="1028" width="9.85546875" style="172" customWidth="1"/>
    <col min="1029" max="1029" width="9.7109375" style="172" customWidth="1"/>
    <col min="1030" max="1030" width="9.42578125" style="172" customWidth="1"/>
    <col min="1031" max="1031" width="12.28515625" style="172" customWidth="1"/>
    <col min="1032" max="1280" width="9.140625" style="172"/>
    <col min="1281" max="1281" width="4.7109375" style="172" customWidth="1"/>
    <col min="1282" max="1282" width="28.42578125" style="172" customWidth="1"/>
    <col min="1283" max="1283" width="10.5703125" style="172" customWidth="1"/>
    <col min="1284" max="1284" width="9.85546875" style="172" customWidth="1"/>
    <col min="1285" max="1285" width="9.7109375" style="172" customWidth="1"/>
    <col min="1286" max="1286" width="9.42578125" style="172" customWidth="1"/>
    <col min="1287" max="1287" width="12.28515625" style="172" customWidth="1"/>
    <col min="1288" max="1536" width="9.140625" style="172"/>
    <col min="1537" max="1537" width="4.7109375" style="172" customWidth="1"/>
    <col min="1538" max="1538" width="28.42578125" style="172" customWidth="1"/>
    <col min="1539" max="1539" width="10.5703125" style="172" customWidth="1"/>
    <col min="1540" max="1540" width="9.85546875" style="172" customWidth="1"/>
    <col min="1541" max="1541" width="9.7109375" style="172" customWidth="1"/>
    <col min="1542" max="1542" width="9.42578125" style="172" customWidth="1"/>
    <col min="1543" max="1543" width="12.28515625" style="172" customWidth="1"/>
    <col min="1544" max="1792" width="9.140625" style="172"/>
    <col min="1793" max="1793" width="4.7109375" style="172" customWidth="1"/>
    <col min="1794" max="1794" width="28.42578125" style="172" customWidth="1"/>
    <col min="1795" max="1795" width="10.5703125" style="172" customWidth="1"/>
    <col min="1796" max="1796" width="9.85546875" style="172" customWidth="1"/>
    <col min="1797" max="1797" width="9.7109375" style="172" customWidth="1"/>
    <col min="1798" max="1798" width="9.42578125" style="172" customWidth="1"/>
    <col min="1799" max="1799" width="12.28515625" style="172" customWidth="1"/>
    <col min="1800" max="2048" width="9.140625" style="172"/>
    <col min="2049" max="2049" width="4.7109375" style="172" customWidth="1"/>
    <col min="2050" max="2050" width="28.42578125" style="172" customWidth="1"/>
    <col min="2051" max="2051" width="10.5703125" style="172" customWidth="1"/>
    <col min="2052" max="2052" width="9.85546875" style="172" customWidth="1"/>
    <col min="2053" max="2053" width="9.7109375" style="172" customWidth="1"/>
    <col min="2054" max="2054" width="9.42578125" style="172" customWidth="1"/>
    <col min="2055" max="2055" width="12.28515625" style="172" customWidth="1"/>
    <col min="2056" max="2304" width="9.140625" style="172"/>
    <col min="2305" max="2305" width="4.7109375" style="172" customWidth="1"/>
    <col min="2306" max="2306" width="28.42578125" style="172" customWidth="1"/>
    <col min="2307" max="2307" width="10.5703125" style="172" customWidth="1"/>
    <col min="2308" max="2308" width="9.85546875" style="172" customWidth="1"/>
    <col min="2309" max="2309" width="9.7109375" style="172" customWidth="1"/>
    <col min="2310" max="2310" width="9.42578125" style="172" customWidth="1"/>
    <col min="2311" max="2311" width="12.28515625" style="172" customWidth="1"/>
    <col min="2312" max="2560" width="9.140625" style="172"/>
    <col min="2561" max="2561" width="4.7109375" style="172" customWidth="1"/>
    <col min="2562" max="2562" width="28.42578125" style="172" customWidth="1"/>
    <col min="2563" max="2563" width="10.5703125" style="172" customWidth="1"/>
    <col min="2564" max="2564" width="9.85546875" style="172" customWidth="1"/>
    <col min="2565" max="2565" width="9.7109375" style="172" customWidth="1"/>
    <col min="2566" max="2566" width="9.42578125" style="172" customWidth="1"/>
    <col min="2567" max="2567" width="12.28515625" style="172" customWidth="1"/>
    <col min="2568" max="2816" width="9.140625" style="172"/>
    <col min="2817" max="2817" width="4.7109375" style="172" customWidth="1"/>
    <col min="2818" max="2818" width="28.42578125" style="172" customWidth="1"/>
    <col min="2819" max="2819" width="10.5703125" style="172" customWidth="1"/>
    <col min="2820" max="2820" width="9.85546875" style="172" customWidth="1"/>
    <col min="2821" max="2821" width="9.7109375" style="172" customWidth="1"/>
    <col min="2822" max="2822" width="9.42578125" style="172" customWidth="1"/>
    <col min="2823" max="2823" width="12.28515625" style="172" customWidth="1"/>
    <col min="2824" max="3072" width="9.140625" style="172"/>
    <col min="3073" max="3073" width="4.7109375" style="172" customWidth="1"/>
    <col min="3074" max="3074" width="28.42578125" style="172" customWidth="1"/>
    <col min="3075" max="3075" width="10.5703125" style="172" customWidth="1"/>
    <col min="3076" max="3076" width="9.85546875" style="172" customWidth="1"/>
    <col min="3077" max="3077" width="9.7109375" style="172" customWidth="1"/>
    <col min="3078" max="3078" width="9.42578125" style="172" customWidth="1"/>
    <col min="3079" max="3079" width="12.28515625" style="172" customWidth="1"/>
    <col min="3080" max="3328" width="9.140625" style="172"/>
    <col min="3329" max="3329" width="4.7109375" style="172" customWidth="1"/>
    <col min="3330" max="3330" width="28.42578125" style="172" customWidth="1"/>
    <col min="3331" max="3331" width="10.5703125" style="172" customWidth="1"/>
    <col min="3332" max="3332" width="9.85546875" style="172" customWidth="1"/>
    <col min="3333" max="3333" width="9.7109375" style="172" customWidth="1"/>
    <col min="3334" max="3334" width="9.42578125" style="172" customWidth="1"/>
    <col min="3335" max="3335" width="12.28515625" style="172" customWidth="1"/>
    <col min="3336" max="3584" width="9.140625" style="172"/>
    <col min="3585" max="3585" width="4.7109375" style="172" customWidth="1"/>
    <col min="3586" max="3586" width="28.42578125" style="172" customWidth="1"/>
    <col min="3587" max="3587" width="10.5703125" style="172" customWidth="1"/>
    <col min="3588" max="3588" width="9.85546875" style="172" customWidth="1"/>
    <col min="3589" max="3589" width="9.7109375" style="172" customWidth="1"/>
    <col min="3590" max="3590" width="9.42578125" style="172" customWidth="1"/>
    <col min="3591" max="3591" width="12.28515625" style="172" customWidth="1"/>
    <col min="3592" max="3840" width="9.140625" style="172"/>
    <col min="3841" max="3841" width="4.7109375" style="172" customWidth="1"/>
    <col min="3842" max="3842" width="28.42578125" style="172" customWidth="1"/>
    <col min="3843" max="3843" width="10.5703125" style="172" customWidth="1"/>
    <col min="3844" max="3844" width="9.85546875" style="172" customWidth="1"/>
    <col min="3845" max="3845" width="9.7109375" style="172" customWidth="1"/>
    <col min="3846" max="3846" width="9.42578125" style="172" customWidth="1"/>
    <col min="3847" max="3847" width="12.28515625" style="172" customWidth="1"/>
    <col min="3848" max="4096" width="9.140625" style="172"/>
    <col min="4097" max="4097" width="4.7109375" style="172" customWidth="1"/>
    <col min="4098" max="4098" width="28.42578125" style="172" customWidth="1"/>
    <col min="4099" max="4099" width="10.5703125" style="172" customWidth="1"/>
    <col min="4100" max="4100" width="9.85546875" style="172" customWidth="1"/>
    <col min="4101" max="4101" width="9.7109375" style="172" customWidth="1"/>
    <col min="4102" max="4102" width="9.42578125" style="172" customWidth="1"/>
    <col min="4103" max="4103" width="12.28515625" style="172" customWidth="1"/>
    <col min="4104" max="4352" width="9.140625" style="172"/>
    <col min="4353" max="4353" width="4.7109375" style="172" customWidth="1"/>
    <col min="4354" max="4354" width="28.42578125" style="172" customWidth="1"/>
    <col min="4355" max="4355" width="10.5703125" style="172" customWidth="1"/>
    <col min="4356" max="4356" width="9.85546875" style="172" customWidth="1"/>
    <col min="4357" max="4357" width="9.7109375" style="172" customWidth="1"/>
    <col min="4358" max="4358" width="9.42578125" style="172" customWidth="1"/>
    <col min="4359" max="4359" width="12.28515625" style="172" customWidth="1"/>
    <col min="4360" max="4608" width="9.140625" style="172"/>
    <col min="4609" max="4609" width="4.7109375" style="172" customWidth="1"/>
    <col min="4610" max="4610" width="28.42578125" style="172" customWidth="1"/>
    <col min="4611" max="4611" width="10.5703125" style="172" customWidth="1"/>
    <col min="4612" max="4612" width="9.85546875" style="172" customWidth="1"/>
    <col min="4613" max="4613" width="9.7109375" style="172" customWidth="1"/>
    <col min="4614" max="4614" width="9.42578125" style="172" customWidth="1"/>
    <col min="4615" max="4615" width="12.28515625" style="172" customWidth="1"/>
    <col min="4616" max="4864" width="9.140625" style="172"/>
    <col min="4865" max="4865" width="4.7109375" style="172" customWidth="1"/>
    <col min="4866" max="4866" width="28.42578125" style="172" customWidth="1"/>
    <col min="4867" max="4867" width="10.5703125" style="172" customWidth="1"/>
    <col min="4868" max="4868" width="9.85546875" style="172" customWidth="1"/>
    <col min="4869" max="4869" width="9.7109375" style="172" customWidth="1"/>
    <col min="4870" max="4870" width="9.42578125" style="172" customWidth="1"/>
    <col min="4871" max="4871" width="12.28515625" style="172" customWidth="1"/>
    <col min="4872" max="5120" width="9.140625" style="172"/>
    <col min="5121" max="5121" width="4.7109375" style="172" customWidth="1"/>
    <col min="5122" max="5122" width="28.42578125" style="172" customWidth="1"/>
    <col min="5123" max="5123" width="10.5703125" style="172" customWidth="1"/>
    <col min="5124" max="5124" width="9.85546875" style="172" customWidth="1"/>
    <col min="5125" max="5125" width="9.7109375" style="172" customWidth="1"/>
    <col min="5126" max="5126" width="9.42578125" style="172" customWidth="1"/>
    <col min="5127" max="5127" width="12.28515625" style="172" customWidth="1"/>
    <col min="5128" max="5376" width="9.140625" style="172"/>
    <col min="5377" max="5377" width="4.7109375" style="172" customWidth="1"/>
    <col min="5378" max="5378" width="28.42578125" style="172" customWidth="1"/>
    <col min="5379" max="5379" width="10.5703125" style="172" customWidth="1"/>
    <col min="5380" max="5380" width="9.85546875" style="172" customWidth="1"/>
    <col min="5381" max="5381" width="9.7109375" style="172" customWidth="1"/>
    <col min="5382" max="5382" width="9.42578125" style="172" customWidth="1"/>
    <col min="5383" max="5383" width="12.28515625" style="172" customWidth="1"/>
    <col min="5384" max="5632" width="9.140625" style="172"/>
    <col min="5633" max="5633" width="4.7109375" style="172" customWidth="1"/>
    <col min="5634" max="5634" width="28.42578125" style="172" customWidth="1"/>
    <col min="5635" max="5635" width="10.5703125" style="172" customWidth="1"/>
    <col min="5636" max="5636" width="9.85546875" style="172" customWidth="1"/>
    <col min="5637" max="5637" width="9.7109375" style="172" customWidth="1"/>
    <col min="5638" max="5638" width="9.42578125" style="172" customWidth="1"/>
    <col min="5639" max="5639" width="12.28515625" style="172" customWidth="1"/>
    <col min="5640" max="5888" width="9.140625" style="172"/>
    <col min="5889" max="5889" width="4.7109375" style="172" customWidth="1"/>
    <col min="5890" max="5890" width="28.42578125" style="172" customWidth="1"/>
    <col min="5891" max="5891" width="10.5703125" style="172" customWidth="1"/>
    <col min="5892" max="5892" width="9.85546875" style="172" customWidth="1"/>
    <col min="5893" max="5893" width="9.7109375" style="172" customWidth="1"/>
    <col min="5894" max="5894" width="9.42578125" style="172" customWidth="1"/>
    <col min="5895" max="5895" width="12.28515625" style="172" customWidth="1"/>
    <col min="5896" max="6144" width="9.140625" style="172"/>
    <col min="6145" max="6145" width="4.7109375" style="172" customWidth="1"/>
    <col min="6146" max="6146" width="28.42578125" style="172" customWidth="1"/>
    <col min="6147" max="6147" width="10.5703125" style="172" customWidth="1"/>
    <col min="6148" max="6148" width="9.85546875" style="172" customWidth="1"/>
    <col min="6149" max="6149" width="9.7109375" style="172" customWidth="1"/>
    <col min="6150" max="6150" width="9.42578125" style="172" customWidth="1"/>
    <col min="6151" max="6151" width="12.28515625" style="172" customWidth="1"/>
    <col min="6152" max="6400" width="9.140625" style="172"/>
    <col min="6401" max="6401" width="4.7109375" style="172" customWidth="1"/>
    <col min="6402" max="6402" width="28.42578125" style="172" customWidth="1"/>
    <col min="6403" max="6403" width="10.5703125" style="172" customWidth="1"/>
    <col min="6404" max="6404" width="9.85546875" style="172" customWidth="1"/>
    <col min="6405" max="6405" width="9.7109375" style="172" customWidth="1"/>
    <col min="6406" max="6406" width="9.42578125" style="172" customWidth="1"/>
    <col min="6407" max="6407" width="12.28515625" style="172" customWidth="1"/>
    <col min="6408" max="6656" width="9.140625" style="172"/>
    <col min="6657" max="6657" width="4.7109375" style="172" customWidth="1"/>
    <col min="6658" max="6658" width="28.42578125" style="172" customWidth="1"/>
    <col min="6659" max="6659" width="10.5703125" style="172" customWidth="1"/>
    <col min="6660" max="6660" width="9.85546875" style="172" customWidth="1"/>
    <col min="6661" max="6661" width="9.7109375" style="172" customWidth="1"/>
    <col min="6662" max="6662" width="9.42578125" style="172" customWidth="1"/>
    <col min="6663" max="6663" width="12.28515625" style="172" customWidth="1"/>
    <col min="6664" max="6912" width="9.140625" style="172"/>
    <col min="6913" max="6913" width="4.7109375" style="172" customWidth="1"/>
    <col min="6914" max="6914" width="28.42578125" style="172" customWidth="1"/>
    <col min="6915" max="6915" width="10.5703125" style="172" customWidth="1"/>
    <col min="6916" max="6916" width="9.85546875" style="172" customWidth="1"/>
    <col min="6917" max="6917" width="9.7109375" style="172" customWidth="1"/>
    <col min="6918" max="6918" width="9.42578125" style="172" customWidth="1"/>
    <col min="6919" max="6919" width="12.28515625" style="172" customWidth="1"/>
    <col min="6920" max="7168" width="9.140625" style="172"/>
    <col min="7169" max="7169" width="4.7109375" style="172" customWidth="1"/>
    <col min="7170" max="7170" width="28.42578125" style="172" customWidth="1"/>
    <col min="7171" max="7171" width="10.5703125" style="172" customWidth="1"/>
    <col min="7172" max="7172" width="9.85546875" style="172" customWidth="1"/>
    <col min="7173" max="7173" width="9.7109375" style="172" customWidth="1"/>
    <col min="7174" max="7174" width="9.42578125" style="172" customWidth="1"/>
    <col min="7175" max="7175" width="12.28515625" style="172" customWidth="1"/>
    <col min="7176" max="7424" width="9.140625" style="172"/>
    <col min="7425" max="7425" width="4.7109375" style="172" customWidth="1"/>
    <col min="7426" max="7426" width="28.42578125" style="172" customWidth="1"/>
    <col min="7427" max="7427" width="10.5703125" style="172" customWidth="1"/>
    <col min="7428" max="7428" width="9.85546875" style="172" customWidth="1"/>
    <col min="7429" max="7429" width="9.7109375" style="172" customWidth="1"/>
    <col min="7430" max="7430" width="9.42578125" style="172" customWidth="1"/>
    <col min="7431" max="7431" width="12.28515625" style="172" customWidth="1"/>
    <col min="7432" max="7680" width="9.140625" style="172"/>
    <col min="7681" max="7681" width="4.7109375" style="172" customWidth="1"/>
    <col min="7682" max="7682" width="28.42578125" style="172" customWidth="1"/>
    <col min="7683" max="7683" width="10.5703125" style="172" customWidth="1"/>
    <col min="7684" max="7684" width="9.85546875" style="172" customWidth="1"/>
    <col min="7685" max="7685" width="9.7109375" style="172" customWidth="1"/>
    <col min="7686" max="7686" width="9.42578125" style="172" customWidth="1"/>
    <col min="7687" max="7687" width="12.28515625" style="172" customWidth="1"/>
    <col min="7688" max="7936" width="9.140625" style="172"/>
    <col min="7937" max="7937" width="4.7109375" style="172" customWidth="1"/>
    <col min="7938" max="7938" width="28.42578125" style="172" customWidth="1"/>
    <col min="7939" max="7939" width="10.5703125" style="172" customWidth="1"/>
    <col min="7940" max="7940" width="9.85546875" style="172" customWidth="1"/>
    <col min="7941" max="7941" width="9.7109375" style="172" customWidth="1"/>
    <col min="7942" max="7942" width="9.42578125" style="172" customWidth="1"/>
    <col min="7943" max="7943" width="12.28515625" style="172" customWidth="1"/>
    <col min="7944" max="8192" width="9.140625" style="172"/>
    <col min="8193" max="8193" width="4.7109375" style="172" customWidth="1"/>
    <col min="8194" max="8194" width="28.42578125" style="172" customWidth="1"/>
    <col min="8195" max="8195" width="10.5703125" style="172" customWidth="1"/>
    <col min="8196" max="8196" width="9.85546875" style="172" customWidth="1"/>
    <col min="8197" max="8197" width="9.7109375" style="172" customWidth="1"/>
    <col min="8198" max="8198" width="9.42578125" style="172" customWidth="1"/>
    <col min="8199" max="8199" width="12.28515625" style="172" customWidth="1"/>
    <col min="8200" max="8448" width="9.140625" style="172"/>
    <col min="8449" max="8449" width="4.7109375" style="172" customWidth="1"/>
    <col min="8450" max="8450" width="28.42578125" style="172" customWidth="1"/>
    <col min="8451" max="8451" width="10.5703125" style="172" customWidth="1"/>
    <col min="8452" max="8452" width="9.85546875" style="172" customWidth="1"/>
    <col min="8453" max="8453" width="9.7109375" style="172" customWidth="1"/>
    <col min="8454" max="8454" width="9.42578125" style="172" customWidth="1"/>
    <col min="8455" max="8455" width="12.28515625" style="172" customWidth="1"/>
    <col min="8456" max="8704" width="9.140625" style="172"/>
    <col min="8705" max="8705" width="4.7109375" style="172" customWidth="1"/>
    <col min="8706" max="8706" width="28.42578125" style="172" customWidth="1"/>
    <col min="8707" max="8707" width="10.5703125" style="172" customWidth="1"/>
    <col min="8708" max="8708" width="9.85546875" style="172" customWidth="1"/>
    <col min="8709" max="8709" width="9.7109375" style="172" customWidth="1"/>
    <col min="8710" max="8710" width="9.42578125" style="172" customWidth="1"/>
    <col min="8711" max="8711" width="12.28515625" style="172" customWidth="1"/>
    <col min="8712" max="8960" width="9.140625" style="172"/>
    <col min="8961" max="8961" width="4.7109375" style="172" customWidth="1"/>
    <col min="8962" max="8962" width="28.42578125" style="172" customWidth="1"/>
    <col min="8963" max="8963" width="10.5703125" style="172" customWidth="1"/>
    <col min="8964" max="8964" width="9.85546875" style="172" customWidth="1"/>
    <col min="8965" max="8965" width="9.7109375" style="172" customWidth="1"/>
    <col min="8966" max="8966" width="9.42578125" style="172" customWidth="1"/>
    <col min="8967" max="8967" width="12.28515625" style="172" customWidth="1"/>
    <col min="8968" max="9216" width="9.140625" style="172"/>
    <col min="9217" max="9217" width="4.7109375" style="172" customWidth="1"/>
    <col min="9218" max="9218" width="28.42578125" style="172" customWidth="1"/>
    <col min="9219" max="9219" width="10.5703125" style="172" customWidth="1"/>
    <col min="9220" max="9220" width="9.85546875" style="172" customWidth="1"/>
    <col min="9221" max="9221" width="9.7109375" style="172" customWidth="1"/>
    <col min="9222" max="9222" width="9.42578125" style="172" customWidth="1"/>
    <col min="9223" max="9223" width="12.28515625" style="172" customWidth="1"/>
    <col min="9224" max="9472" width="9.140625" style="172"/>
    <col min="9473" max="9473" width="4.7109375" style="172" customWidth="1"/>
    <col min="9474" max="9474" width="28.42578125" style="172" customWidth="1"/>
    <col min="9475" max="9475" width="10.5703125" style="172" customWidth="1"/>
    <col min="9476" max="9476" width="9.85546875" style="172" customWidth="1"/>
    <col min="9477" max="9477" width="9.7109375" style="172" customWidth="1"/>
    <col min="9478" max="9478" width="9.42578125" style="172" customWidth="1"/>
    <col min="9479" max="9479" width="12.28515625" style="172" customWidth="1"/>
    <col min="9480" max="9728" width="9.140625" style="172"/>
    <col min="9729" max="9729" width="4.7109375" style="172" customWidth="1"/>
    <col min="9730" max="9730" width="28.42578125" style="172" customWidth="1"/>
    <col min="9731" max="9731" width="10.5703125" style="172" customWidth="1"/>
    <col min="9732" max="9732" width="9.85546875" style="172" customWidth="1"/>
    <col min="9733" max="9733" width="9.7109375" style="172" customWidth="1"/>
    <col min="9734" max="9734" width="9.42578125" style="172" customWidth="1"/>
    <col min="9735" max="9735" width="12.28515625" style="172" customWidth="1"/>
    <col min="9736" max="9984" width="9.140625" style="172"/>
    <col min="9985" max="9985" width="4.7109375" style="172" customWidth="1"/>
    <col min="9986" max="9986" width="28.42578125" style="172" customWidth="1"/>
    <col min="9987" max="9987" width="10.5703125" style="172" customWidth="1"/>
    <col min="9988" max="9988" width="9.85546875" style="172" customWidth="1"/>
    <col min="9989" max="9989" width="9.7109375" style="172" customWidth="1"/>
    <col min="9990" max="9990" width="9.42578125" style="172" customWidth="1"/>
    <col min="9991" max="9991" width="12.28515625" style="172" customWidth="1"/>
    <col min="9992" max="10240" width="9.140625" style="172"/>
    <col min="10241" max="10241" width="4.7109375" style="172" customWidth="1"/>
    <col min="10242" max="10242" width="28.42578125" style="172" customWidth="1"/>
    <col min="10243" max="10243" width="10.5703125" style="172" customWidth="1"/>
    <col min="10244" max="10244" width="9.85546875" style="172" customWidth="1"/>
    <col min="10245" max="10245" width="9.7109375" style="172" customWidth="1"/>
    <col min="10246" max="10246" width="9.42578125" style="172" customWidth="1"/>
    <col min="10247" max="10247" width="12.28515625" style="172" customWidth="1"/>
    <col min="10248" max="10496" width="9.140625" style="172"/>
    <col min="10497" max="10497" width="4.7109375" style="172" customWidth="1"/>
    <col min="10498" max="10498" width="28.42578125" style="172" customWidth="1"/>
    <col min="10499" max="10499" width="10.5703125" style="172" customWidth="1"/>
    <col min="10500" max="10500" width="9.85546875" style="172" customWidth="1"/>
    <col min="10501" max="10501" width="9.7109375" style="172" customWidth="1"/>
    <col min="10502" max="10502" width="9.42578125" style="172" customWidth="1"/>
    <col min="10503" max="10503" width="12.28515625" style="172" customWidth="1"/>
    <col min="10504" max="10752" width="9.140625" style="172"/>
    <col min="10753" max="10753" width="4.7109375" style="172" customWidth="1"/>
    <col min="10754" max="10754" width="28.42578125" style="172" customWidth="1"/>
    <col min="10755" max="10755" width="10.5703125" style="172" customWidth="1"/>
    <col min="10756" max="10756" width="9.85546875" style="172" customWidth="1"/>
    <col min="10757" max="10757" width="9.7109375" style="172" customWidth="1"/>
    <col min="10758" max="10758" width="9.42578125" style="172" customWidth="1"/>
    <col min="10759" max="10759" width="12.28515625" style="172" customWidth="1"/>
    <col min="10760" max="11008" width="9.140625" style="172"/>
    <col min="11009" max="11009" width="4.7109375" style="172" customWidth="1"/>
    <col min="11010" max="11010" width="28.42578125" style="172" customWidth="1"/>
    <col min="11011" max="11011" width="10.5703125" style="172" customWidth="1"/>
    <col min="11012" max="11012" width="9.85546875" style="172" customWidth="1"/>
    <col min="11013" max="11013" width="9.7109375" style="172" customWidth="1"/>
    <col min="11014" max="11014" width="9.42578125" style="172" customWidth="1"/>
    <col min="11015" max="11015" width="12.28515625" style="172" customWidth="1"/>
    <col min="11016" max="11264" width="9.140625" style="172"/>
    <col min="11265" max="11265" width="4.7109375" style="172" customWidth="1"/>
    <col min="11266" max="11266" width="28.42578125" style="172" customWidth="1"/>
    <col min="11267" max="11267" width="10.5703125" style="172" customWidth="1"/>
    <col min="11268" max="11268" width="9.85546875" style="172" customWidth="1"/>
    <col min="11269" max="11269" width="9.7109375" style="172" customWidth="1"/>
    <col min="11270" max="11270" width="9.42578125" style="172" customWidth="1"/>
    <col min="11271" max="11271" width="12.28515625" style="172" customWidth="1"/>
    <col min="11272" max="11520" width="9.140625" style="172"/>
    <col min="11521" max="11521" width="4.7109375" style="172" customWidth="1"/>
    <col min="11522" max="11522" width="28.42578125" style="172" customWidth="1"/>
    <col min="11523" max="11523" width="10.5703125" style="172" customWidth="1"/>
    <col min="11524" max="11524" width="9.85546875" style="172" customWidth="1"/>
    <col min="11525" max="11525" width="9.7109375" style="172" customWidth="1"/>
    <col min="11526" max="11526" width="9.42578125" style="172" customWidth="1"/>
    <col min="11527" max="11527" width="12.28515625" style="172" customWidth="1"/>
    <col min="11528" max="11776" width="9.140625" style="172"/>
    <col min="11777" max="11777" width="4.7109375" style="172" customWidth="1"/>
    <col min="11778" max="11778" width="28.42578125" style="172" customWidth="1"/>
    <col min="11779" max="11779" width="10.5703125" style="172" customWidth="1"/>
    <col min="11780" max="11780" width="9.85546875" style="172" customWidth="1"/>
    <col min="11781" max="11781" width="9.7109375" style="172" customWidth="1"/>
    <col min="11782" max="11782" width="9.42578125" style="172" customWidth="1"/>
    <col min="11783" max="11783" width="12.28515625" style="172" customWidth="1"/>
    <col min="11784" max="12032" width="9.140625" style="172"/>
    <col min="12033" max="12033" width="4.7109375" style="172" customWidth="1"/>
    <col min="12034" max="12034" width="28.42578125" style="172" customWidth="1"/>
    <col min="12035" max="12035" width="10.5703125" style="172" customWidth="1"/>
    <col min="12036" max="12036" width="9.85546875" style="172" customWidth="1"/>
    <col min="12037" max="12037" width="9.7109375" style="172" customWidth="1"/>
    <col min="12038" max="12038" width="9.42578125" style="172" customWidth="1"/>
    <col min="12039" max="12039" width="12.28515625" style="172" customWidth="1"/>
    <col min="12040" max="12288" width="9.140625" style="172"/>
    <col min="12289" max="12289" width="4.7109375" style="172" customWidth="1"/>
    <col min="12290" max="12290" width="28.42578125" style="172" customWidth="1"/>
    <col min="12291" max="12291" width="10.5703125" style="172" customWidth="1"/>
    <col min="12292" max="12292" width="9.85546875" style="172" customWidth="1"/>
    <col min="12293" max="12293" width="9.7109375" style="172" customWidth="1"/>
    <col min="12294" max="12294" width="9.42578125" style="172" customWidth="1"/>
    <col min="12295" max="12295" width="12.28515625" style="172" customWidth="1"/>
    <col min="12296" max="12544" width="9.140625" style="172"/>
    <col min="12545" max="12545" width="4.7109375" style="172" customWidth="1"/>
    <col min="12546" max="12546" width="28.42578125" style="172" customWidth="1"/>
    <col min="12547" max="12547" width="10.5703125" style="172" customWidth="1"/>
    <col min="12548" max="12548" width="9.85546875" style="172" customWidth="1"/>
    <col min="12549" max="12549" width="9.7109375" style="172" customWidth="1"/>
    <col min="12550" max="12550" width="9.42578125" style="172" customWidth="1"/>
    <col min="12551" max="12551" width="12.28515625" style="172" customWidth="1"/>
    <col min="12552" max="12800" width="9.140625" style="172"/>
    <col min="12801" max="12801" width="4.7109375" style="172" customWidth="1"/>
    <col min="12802" max="12802" width="28.42578125" style="172" customWidth="1"/>
    <col min="12803" max="12803" width="10.5703125" style="172" customWidth="1"/>
    <col min="12804" max="12804" width="9.85546875" style="172" customWidth="1"/>
    <col min="12805" max="12805" width="9.7109375" style="172" customWidth="1"/>
    <col min="12806" max="12806" width="9.42578125" style="172" customWidth="1"/>
    <col min="12807" max="12807" width="12.28515625" style="172" customWidth="1"/>
    <col min="12808" max="13056" width="9.140625" style="172"/>
    <col min="13057" max="13057" width="4.7109375" style="172" customWidth="1"/>
    <col min="13058" max="13058" width="28.42578125" style="172" customWidth="1"/>
    <col min="13059" max="13059" width="10.5703125" style="172" customWidth="1"/>
    <col min="13060" max="13060" width="9.85546875" style="172" customWidth="1"/>
    <col min="13061" max="13061" width="9.7109375" style="172" customWidth="1"/>
    <col min="13062" max="13062" width="9.42578125" style="172" customWidth="1"/>
    <col min="13063" max="13063" width="12.28515625" style="172" customWidth="1"/>
    <col min="13064" max="13312" width="9.140625" style="172"/>
    <col min="13313" max="13313" width="4.7109375" style="172" customWidth="1"/>
    <col min="13314" max="13314" width="28.42578125" style="172" customWidth="1"/>
    <col min="13315" max="13315" width="10.5703125" style="172" customWidth="1"/>
    <col min="13316" max="13316" width="9.85546875" style="172" customWidth="1"/>
    <col min="13317" max="13317" width="9.7109375" style="172" customWidth="1"/>
    <col min="13318" max="13318" width="9.42578125" style="172" customWidth="1"/>
    <col min="13319" max="13319" width="12.28515625" style="172" customWidth="1"/>
    <col min="13320" max="13568" width="9.140625" style="172"/>
    <col min="13569" max="13569" width="4.7109375" style="172" customWidth="1"/>
    <col min="13570" max="13570" width="28.42578125" style="172" customWidth="1"/>
    <col min="13571" max="13571" width="10.5703125" style="172" customWidth="1"/>
    <col min="13572" max="13572" width="9.85546875" style="172" customWidth="1"/>
    <col min="13573" max="13573" width="9.7109375" style="172" customWidth="1"/>
    <col min="13574" max="13574" width="9.42578125" style="172" customWidth="1"/>
    <col min="13575" max="13575" width="12.28515625" style="172" customWidth="1"/>
    <col min="13576" max="13824" width="9.140625" style="172"/>
    <col min="13825" max="13825" width="4.7109375" style="172" customWidth="1"/>
    <col min="13826" max="13826" width="28.42578125" style="172" customWidth="1"/>
    <col min="13827" max="13827" width="10.5703125" style="172" customWidth="1"/>
    <col min="13828" max="13828" width="9.85546875" style="172" customWidth="1"/>
    <col min="13829" max="13829" width="9.7109375" style="172" customWidth="1"/>
    <col min="13830" max="13830" width="9.42578125" style="172" customWidth="1"/>
    <col min="13831" max="13831" width="12.28515625" style="172" customWidth="1"/>
    <col min="13832" max="14080" width="9.140625" style="172"/>
    <col min="14081" max="14081" width="4.7109375" style="172" customWidth="1"/>
    <col min="14082" max="14082" width="28.42578125" style="172" customWidth="1"/>
    <col min="14083" max="14083" width="10.5703125" style="172" customWidth="1"/>
    <col min="14084" max="14084" width="9.85546875" style="172" customWidth="1"/>
    <col min="14085" max="14085" width="9.7109375" style="172" customWidth="1"/>
    <col min="14086" max="14086" width="9.42578125" style="172" customWidth="1"/>
    <col min="14087" max="14087" width="12.28515625" style="172" customWidth="1"/>
    <col min="14088" max="14336" width="9.140625" style="172"/>
    <col min="14337" max="14337" width="4.7109375" style="172" customWidth="1"/>
    <col min="14338" max="14338" width="28.42578125" style="172" customWidth="1"/>
    <col min="14339" max="14339" width="10.5703125" style="172" customWidth="1"/>
    <col min="14340" max="14340" width="9.85546875" style="172" customWidth="1"/>
    <col min="14341" max="14341" width="9.7109375" style="172" customWidth="1"/>
    <col min="14342" max="14342" width="9.42578125" style="172" customWidth="1"/>
    <col min="14343" max="14343" width="12.28515625" style="172" customWidth="1"/>
    <col min="14344" max="14592" width="9.140625" style="172"/>
    <col min="14593" max="14593" width="4.7109375" style="172" customWidth="1"/>
    <col min="14594" max="14594" width="28.42578125" style="172" customWidth="1"/>
    <col min="14595" max="14595" width="10.5703125" style="172" customWidth="1"/>
    <col min="14596" max="14596" width="9.85546875" style="172" customWidth="1"/>
    <col min="14597" max="14597" width="9.7109375" style="172" customWidth="1"/>
    <col min="14598" max="14598" width="9.42578125" style="172" customWidth="1"/>
    <col min="14599" max="14599" width="12.28515625" style="172" customWidth="1"/>
    <col min="14600" max="14848" width="9.140625" style="172"/>
    <col min="14849" max="14849" width="4.7109375" style="172" customWidth="1"/>
    <col min="14850" max="14850" width="28.42578125" style="172" customWidth="1"/>
    <col min="14851" max="14851" width="10.5703125" style="172" customWidth="1"/>
    <col min="14852" max="14852" width="9.85546875" style="172" customWidth="1"/>
    <col min="14853" max="14853" width="9.7109375" style="172" customWidth="1"/>
    <col min="14854" max="14854" width="9.42578125" style="172" customWidth="1"/>
    <col min="14855" max="14855" width="12.28515625" style="172" customWidth="1"/>
    <col min="14856" max="15104" width="9.140625" style="172"/>
    <col min="15105" max="15105" width="4.7109375" style="172" customWidth="1"/>
    <col min="15106" max="15106" width="28.42578125" style="172" customWidth="1"/>
    <col min="15107" max="15107" width="10.5703125" style="172" customWidth="1"/>
    <col min="15108" max="15108" width="9.85546875" style="172" customWidth="1"/>
    <col min="15109" max="15109" width="9.7109375" style="172" customWidth="1"/>
    <col min="15110" max="15110" width="9.42578125" style="172" customWidth="1"/>
    <col min="15111" max="15111" width="12.28515625" style="172" customWidth="1"/>
    <col min="15112" max="15360" width="9.140625" style="172"/>
    <col min="15361" max="15361" width="4.7109375" style="172" customWidth="1"/>
    <col min="15362" max="15362" width="28.42578125" style="172" customWidth="1"/>
    <col min="15363" max="15363" width="10.5703125" style="172" customWidth="1"/>
    <col min="15364" max="15364" width="9.85546875" style="172" customWidth="1"/>
    <col min="15365" max="15365" width="9.7109375" style="172" customWidth="1"/>
    <col min="15366" max="15366" width="9.42578125" style="172" customWidth="1"/>
    <col min="15367" max="15367" width="12.28515625" style="172" customWidth="1"/>
    <col min="15368" max="15616" width="9.140625" style="172"/>
    <col min="15617" max="15617" width="4.7109375" style="172" customWidth="1"/>
    <col min="15618" max="15618" width="28.42578125" style="172" customWidth="1"/>
    <col min="15619" max="15619" width="10.5703125" style="172" customWidth="1"/>
    <col min="15620" max="15620" width="9.85546875" style="172" customWidth="1"/>
    <col min="15621" max="15621" width="9.7109375" style="172" customWidth="1"/>
    <col min="15622" max="15622" width="9.42578125" style="172" customWidth="1"/>
    <col min="15623" max="15623" width="12.28515625" style="172" customWidth="1"/>
    <col min="15624" max="15872" width="9.140625" style="172"/>
    <col min="15873" max="15873" width="4.7109375" style="172" customWidth="1"/>
    <col min="15874" max="15874" width="28.42578125" style="172" customWidth="1"/>
    <col min="15875" max="15875" width="10.5703125" style="172" customWidth="1"/>
    <col min="15876" max="15876" width="9.85546875" style="172" customWidth="1"/>
    <col min="15877" max="15877" width="9.7109375" style="172" customWidth="1"/>
    <col min="15878" max="15878" width="9.42578125" style="172" customWidth="1"/>
    <col min="15879" max="15879" width="12.28515625" style="172" customWidth="1"/>
    <col min="15880" max="16128" width="9.140625" style="172"/>
    <col min="16129" max="16129" width="4.7109375" style="172" customWidth="1"/>
    <col min="16130" max="16130" width="28.42578125" style="172" customWidth="1"/>
    <col min="16131" max="16131" width="10.5703125" style="172" customWidth="1"/>
    <col min="16132" max="16132" width="9.85546875" style="172" customWidth="1"/>
    <col min="16133" max="16133" width="9.7109375" style="172" customWidth="1"/>
    <col min="16134" max="16134" width="9.42578125" style="172" customWidth="1"/>
    <col min="16135" max="16135" width="12.28515625" style="172" customWidth="1"/>
    <col min="16136" max="16384" width="9.140625" style="172"/>
  </cols>
  <sheetData>
    <row r="1" spans="1:7" x14ac:dyDescent="0.25">
      <c r="A1" s="915" t="s">
        <v>6167</v>
      </c>
      <c r="B1" s="915"/>
      <c r="C1" s="915"/>
      <c r="D1" s="915"/>
      <c r="E1" s="915"/>
      <c r="F1" s="915"/>
      <c r="G1" s="915"/>
    </row>
    <row r="4" spans="1:7" ht="15.6" customHeight="1" x14ac:dyDescent="0.25">
      <c r="A4" s="975" t="s">
        <v>6112</v>
      </c>
      <c r="B4" s="975"/>
      <c r="C4" s="975"/>
      <c r="D4" s="975"/>
      <c r="E4" s="975"/>
      <c r="F4" s="975"/>
      <c r="G4" s="975"/>
    </row>
    <row r="6" spans="1:7" s="175" customFormat="1" x14ac:dyDescent="0.25">
      <c r="A6" s="173" t="s">
        <v>206</v>
      </c>
      <c r="B6" s="174"/>
      <c r="C6" s="978" t="s">
        <v>220</v>
      </c>
      <c r="D6" s="978"/>
      <c r="E6" s="978"/>
      <c r="F6" s="978"/>
      <c r="G6" s="978"/>
    </row>
    <row r="7" spans="1:7" s="175" customFormat="1" x14ac:dyDescent="0.25">
      <c r="A7" s="174"/>
      <c r="B7" s="174"/>
      <c r="C7" s="174"/>
      <c r="D7" s="174"/>
      <c r="E7" s="174"/>
      <c r="F7" s="174"/>
      <c r="G7" s="174"/>
    </row>
    <row r="8" spans="1:7" s="175" customFormat="1" x14ac:dyDescent="0.25">
      <c r="A8" s="173" t="s">
        <v>207</v>
      </c>
      <c r="B8" s="174"/>
      <c r="C8" s="978" t="s">
        <v>208</v>
      </c>
      <c r="D8" s="978"/>
      <c r="E8" s="978"/>
      <c r="F8" s="978"/>
      <c r="G8" s="174"/>
    </row>
    <row r="9" spans="1:7" s="177" customFormat="1" x14ac:dyDescent="0.25">
      <c r="A9" s="176"/>
      <c r="B9" s="176"/>
      <c r="C9" s="176"/>
      <c r="D9" s="176"/>
      <c r="E9" s="176"/>
      <c r="F9" s="176"/>
      <c r="G9" s="176"/>
    </row>
    <row r="10" spans="1:7" s="140" customFormat="1" ht="15" customHeight="1" x14ac:dyDescent="0.25">
      <c r="A10" s="136"/>
      <c r="B10" s="137"/>
      <c r="C10" s="138"/>
      <c r="D10" s="139"/>
      <c r="E10" s="139"/>
      <c r="F10" s="139"/>
      <c r="G10" s="139"/>
    </row>
    <row r="11" spans="1:7" s="140" customFormat="1" x14ac:dyDescent="0.25">
      <c r="A11" s="136" t="s">
        <v>653</v>
      </c>
      <c r="B11" s="139"/>
      <c r="C11" s="416"/>
      <c r="D11" s="139"/>
      <c r="E11" s="139"/>
      <c r="F11" s="139"/>
      <c r="G11" s="139"/>
    </row>
    <row r="12" spans="1:7" s="140" customFormat="1" ht="15.75" thickBot="1" x14ac:dyDescent="0.3">
      <c r="A12" s="136"/>
      <c r="B12" s="139"/>
      <c r="C12" s="139"/>
      <c r="D12" s="139"/>
      <c r="E12" s="139"/>
      <c r="F12" s="139"/>
      <c r="G12" s="139" t="s">
        <v>344</v>
      </c>
    </row>
    <row r="13" spans="1:7" s="181" customFormat="1" ht="43.5" thickBot="1" x14ac:dyDescent="0.3">
      <c r="A13" s="178" t="s">
        <v>171</v>
      </c>
      <c r="B13" s="179" t="s">
        <v>209</v>
      </c>
      <c r="C13" s="179" t="s">
        <v>210</v>
      </c>
      <c r="D13" s="179" t="s">
        <v>211</v>
      </c>
      <c r="E13" s="179" t="s">
        <v>212</v>
      </c>
      <c r="F13" s="179" t="s">
        <v>6111</v>
      </c>
      <c r="G13" s="180" t="s">
        <v>196</v>
      </c>
    </row>
    <row r="14" spans="1:7" x14ac:dyDescent="0.25">
      <c r="A14" s="182" t="s">
        <v>8</v>
      </c>
      <c r="B14" s="183" t="s">
        <v>213</v>
      </c>
      <c r="C14" s="184"/>
      <c r="D14" s="184"/>
      <c r="E14" s="184"/>
      <c r="F14" s="184"/>
      <c r="G14" s="185">
        <f>SUM(C14:F14)</f>
        <v>0</v>
      </c>
    </row>
    <row r="15" spans="1:7" ht="30" x14ac:dyDescent="0.25">
      <c r="A15" s="186" t="s">
        <v>12</v>
      </c>
      <c r="B15" s="187" t="s">
        <v>214</v>
      </c>
      <c r="C15" s="188"/>
      <c r="D15" s="188"/>
      <c r="E15" s="188"/>
      <c r="F15" s="188"/>
      <c r="G15" s="189">
        <f t="shared" ref="G15:G20" si="0">SUM(C15:F15)</f>
        <v>0</v>
      </c>
    </row>
    <row r="16" spans="1:7" ht="30" x14ac:dyDescent="0.25">
      <c r="A16" s="186" t="s">
        <v>23</v>
      </c>
      <c r="B16" s="187" t="s">
        <v>215</v>
      </c>
      <c r="C16" s="188"/>
      <c r="D16" s="188"/>
      <c r="E16" s="188"/>
      <c r="F16" s="188"/>
      <c r="G16" s="189">
        <f t="shared" si="0"/>
        <v>0</v>
      </c>
    </row>
    <row r="17" spans="1:7" x14ac:dyDescent="0.25">
      <c r="A17" s="186" t="s">
        <v>102</v>
      </c>
      <c r="B17" s="187" t="s">
        <v>216</v>
      </c>
      <c r="C17" s="188"/>
      <c r="D17" s="188"/>
      <c r="E17" s="188"/>
      <c r="F17" s="188"/>
      <c r="G17" s="189">
        <f t="shared" si="0"/>
        <v>0</v>
      </c>
    </row>
    <row r="18" spans="1:7" ht="30" x14ac:dyDescent="0.25">
      <c r="A18" s="186" t="s">
        <v>103</v>
      </c>
      <c r="B18" s="187" t="s">
        <v>217</v>
      </c>
      <c r="C18" s="188"/>
      <c r="D18" s="188"/>
      <c r="E18" s="188"/>
      <c r="F18" s="188"/>
      <c r="G18" s="189">
        <f t="shared" si="0"/>
        <v>0</v>
      </c>
    </row>
    <row r="19" spans="1:7" ht="15.75" thickBot="1" x14ac:dyDescent="0.3">
      <c r="A19" s="190" t="s">
        <v>106</v>
      </c>
      <c r="B19" s="191" t="s">
        <v>218</v>
      </c>
      <c r="C19" s="192">
        <v>2893768</v>
      </c>
      <c r="D19" s="192">
        <v>0</v>
      </c>
      <c r="E19" s="192">
        <v>0</v>
      </c>
      <c r="F19" s="192"/>
      <c r="G19" s="193">
        <f t="shared" si="0"/>
        <v>2893768</v>
      </c>
    </row>
    <row r="20" spans="1:7" s="198" customFormat="1" thickBot="1" x14ac:dyDescent="0.25">
      <c r="A20" s="194" t="s">
        <v>108</v>
      </c>
      <c r="B20" s="195" t="s">
        <v>196</v>
      </c>
      <c r="C20" s="196">
        <f>SUM(C14:C19)</f>
        <v>2893768</v>
      </c>
      <c r="D20" s="196">
        <f>SUM(D14:D19)</f>
        <v>0</v>
      </c>
      <c r="E20" s="196">
        <f>SUM(E14:E19)</f>
        <v>0</v>
      </c>
      <c r="F20" s="196">
        <f>SUM(F14:F19)</f>
        <v>0</v>
      </c>
      <c r="G20" s="197">
        <f t="shared" si="0"/>
        <v>2893768</v>
      </c>
    </row>
    <row r="21" spans="1:7" s="177" customFormat="1" x14ac:dyDescent="0.25">
      <c r="A21" s="176"/>
      <c r="B21" s="176"/>
      <c r="C21" s="176"/>
      <c r="D21" s="176"/>
      <c r="E21" s="176"/>
      <c r="F21" s="176"/>
      <c r="G21" s="176"/>
    </row>
    <row r="22" spans="1:7" x14ac:dyDescent="0.25">
      <c r="A22" s="176"/>
      <c r="B22" s="176"/>
      <c r="C22" s="176"/>
      <c r="D22" s="176"/>
      <c r="E22" s="176"/>
      <c r="F22" s="176"/>
      <c r="G22" s="176"/>
    </row>
    <row r="23" spans="1:7" x14ac:dyDescent="0.25">
      <c r="C23" s="199"/>
      <c r="D23" s="200"/>
      <c r="E23" s="200"/>
      <c r="F23" s="199"/>
    </row>
  </sheetData>
  <mergeCells count="4">
    <mergeCell ref="A1:G1"/>
    <mergeCell ref="A4:G4"/>
    <mergeCell ref="C6:G6"/>
    <mergeCell ref="C8:F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zoomScaleNormal="100" workbookViewId="0">
      <selection activeCell="E5" sqref="E5"/>
    </sheetView>
  </sheetViews>
  <sheetFormatPr defaultColWidth="9.140625" defaultRowHeight="15" x14ac:dyDescent="0.25"/>
  <cols>
    <col min="1" max="1" width="5.85546875" style="1" customWidth="1"/>
    <col min="2" max="2" width="58.28515625" style="1" customWidth="1"/>
    <col min="3" max="3" width="13.140625" style="1" customWidth="1"/>
    <col min="4" max="4" width="18.85546875" style="203" bestFit="1" customWidth="1"/>
    <col min="5" max="5" width="22.42578125" style="203" bestFit="1" customWidth="1"/>
    <col min="6" max="6" width="14" style="203" customWidth="1"/>
    <col min="7" max="7" width="16.28515625" style="1" bestFit="1" customWidth="1"/>
    <col min="8" max="16384" width="9.140625" style="1"/>
  </cols>
  <sheetData>
    <row r="1" spans="1:7" x14ac:dyDescent="0.25">
      <c r="B1" s="915" t="s">
        <v>6141</v>
      </c>
      <c r="C1" s="915"/>
      <c r="D1" s="915"/>
      <c r="E1" s="915"/>
      <c r="F1" s="915"/>
      <c r="G1" s="915"/>
    </row>
    <row r="2" spans="1:7" ht="13.9" x14ac:dyDescent="0.25">
      <c r="B2" s="917"/>
      <c r="C2" s="917"/>
      <c r="D2" s="917"/>
      <c r="E2" s="917"/>
      <c r="F2" s="917"/>
      <c r="G2" s="917"/>
    </row>
    <row r="4" spans="1:7" ht="15" customHeight="1" x14ac:dyDescent="0.25">
      <c r="A4" s="918" t="s">
        <v>399</v>
      </c>
      <c r="B4" s="918"/>
      <c r="C4" s="918"/>
      <c r="D4" s="918"/>
      <c r="E4" s="918"/>
      <c r="F4" s="918"/>
      <c r="G4" s="918"/>
    </row>
    <row r="5" spans="1:7" ht="15" customHeight="1" x14ac:dyDescent="0.25">
      <c r="A5" s="44"/>
      <c r="B5" s="44"/>
      <c r="C5" s="44"/>
      <c r="D5" s="202"/>
      <c r="E5" s="202"/>
      <c r="F5" s="202"/>
      <c r="G5" s="44"/>
    </row>
    <row r="6" spans="1:7" ht="15" customHeight="1" x14ac:dyDescent="0.25">
      <c r="A6" s="918" t="s">
        <v>63</v>
      </c>
      <c r="B6" s="918"/>
      <c r="C6" s="918"/>
      <c r="D6" s="918"/>
      <c r="E6" s="918"/>
      <c r="F6" s="918"/>
      <c r="G6" s="918"/>
    </row>
    <row r="8" spans="1:7" ht="13.9" x14ac:dyDescent="0.25">
      <c r="G8" s="4" t="s">
        <v>344</v>
      </c>
    </row>
    <row r="9" spans="1:7" ht="15" customHeight="1" x14ac:dyDescent="0.25">
      <c r="A9" s="919" t="s">
        <v>0</v>
      </c>
      <c r="B9" s="919" t="s">
        <v>42</v>
      </c>
      <c r="C9" s="921" t="s">
        <v>64</v>
      </c>
      <c r="D9" s="921" t="s">
        <v>65</v>
      </c>
      <c r="E9" s="921" t="s">
        <v>221</v>
      </c>
      <c r="F9" s="921" t="s">
        <v>222</v>
      </c>
      <c r="G9" s="921" t="s">
        <v>223</v>
      </c>
    </row>
    <row r="10" spans="1:7" x14ac:dyDescent="0.25">
      <c r="A10" s="920"/>
      <c r="B10" s="920"/>
      <c r="C10" s="922"/>
      <c r="D10" s="922"/>
      <c r="E10" s="922"/>
      <c r="F10" s="922"/>
      <c r="G10" s="922"/>
    </row>
    <row r="11" spans="1:7" x14ac:dyDescent="0.25">
      <c r="A11" s="217"/>
      <c r="B11" s="71" t="s">
        <v>66</v>
      </c>
      <c r="C11" s="211"/>
      <c r="D11" s="212">
        <f>D12+D16+D17+D18+D19</f>
        <v>377958673</v>
      </c>
      <c r="E11" s="212">
        <f>E12+E16+E17+E18+E19</f>
        <v>569462378</v>
      </c>
      <c r="F11" s="212">
        <f>SUM(F12+F16+F17+F18+F19)</f>
        <v>396670215</v>
      </c>
      <c r="G11" s="745">
        <f>F11/E11</f>
        <v>0.6965696599539013</v>
      </c>
    </row>
    <row r="12" spans="1:7" x14ac:dyDescent="0.25">
      <c r="A12" s="78" t="s">
        <v>5</v>
      </c>
      <c r="B12" s="78" t="s">
        <v>7</v>
      </c>
      <c r="C12" s="214" t="s">
        <v>67</v>
      </c>
      <c r="D12" s="216">
        <f>D13+D14</f>
        <v>60574469</v>
      </c>
      <c r="E12" s="216">
        <f>SUM(E13+E14)</f>
        <v>154948138</v>
      </c>
      <c r="F12" s="216">
        <f>SUM(F13+F14)</f>
        <v>108663490</v>
      </c>
      <c r="G12" s="745">
        <f t="shared" ref="G12:G34" si="0">F12/E12</f>
        <v>0.70128942110940373</v>
      </c>
    </row>
    <row r="13" spans="1:7" x14ac:dyDescent="0.25">
      <c r="A13" s="78" t="s">
        <v>8</v>
      </c>
      <c r="B13" s="78" t="s">
        <v>68</v>
      </c>
      <c r="C13" s="214" t="s">
        <v>69</v>
      </c>
      <c r="D13" s="216">
        <v>30486450</v>
      </c>
      <c r="E13" s="216">
        <v>121072919</v>
      </c>
      <c r="F13" s="216">
        <v>81930617</v>
      </c>
      <c r="G13" s="745">
        <f t="shared" si="0"/>
        <v>0.67670473031215184</v>
      </c>
    </row>
    <row r="14" spans="1:7" x14ac:dyDescent="0.25">
      <c r="A14" s="78" t="s">
        <v>12</v>
      </c>
      <c r="B14" s="78" t="s">
        <v>70</v>
      </c>
      <c r="C14" s="214" t="s">
        <v>71</v>
      </c>
      <c r="D14" s="216">
        <v>30088019</v>
      </c>
      <c r="E14" s="216">
        <v>33875219</v>
      </c>
      <c r="F14" s="216">
        <v>26732873</v>
      </c>
      <c r="G14" s="745">
        <f t="shared" si="0"/>
        <v>0.78915720072540341</v>
      </c>
    </row>
    <row r="15" spans="1:7" x14ac:dyDescent="0.25">
      <c r="A15" s="78"/>
      <c r="B15" s="78" t="s">
        <v>72</v>
      </c>
      <c r="C15" s="214" t="s">
        <v>73</v>
      </c>
      <c r="D15" s="216">
        <v>20185423</v>
      </c>
      <c r="E15" s="216">
        <v>20185423</v>
      </c>
      <c r="F15" s="216">
        <v>19976500</v>
      </c>
      <c r="G15" s="745">
        <f t="shared" si="0"/>
        <v>0.98964980818088377</v>
      </c>
    </row>
    <row r="16" spans="1:7" x14ac:dyDescent="0.25">
      <c r="A16" s="78" t="s">
        <v>10</v>
      </c>
      <c r="B16" s="78" t="s">
        <v>11</v>
      </c>
      <c r="C16" s="214" t="s">
        <v>74</v>
      </c>
      <c r="D16" s="216">
        <v>8592967</v>
      </c>
      <c r="E16" s="216">
        <v>17405826</v>
      </c>
      <c r="F16" s="216">
        <v>12330094</v>
      </c>
      <c r="G16" s="745">
        <f t="shared" si="0"/>
        <v>0.70838890380726549</v>
      </c>
    </row>
    <row r="17" spans="1:10" x14ac:dyDescent="0.25">
      <c r="A17" s="78" t="s">
        <v>14</v>
      </c>
      <c r="B17" s="78" t="s">
        <v>15</v>
      </c>
      <c r="C17" s="214" t="s">
        <v>75</v>
      </c>
      <c r="D17" s="216">
        <v>182566912</v>
      </c>
      <c r="E17" s="216">
        <v>197906689</v>
      </c>
      <c r="F17" s="216">
        <v>147770268</v>
      </c>
      <c r="G17" s="745">
        <f t="shared" si="0"/>
        <v>0.74666636457143698</v>
      </c>
    </row>
    <row r="18" spans="1:10" x14ac:dyDescent="0.25">
      <c r="A18" s="78" t="s">
        <v>16</v>
      </c>
      <c r="B18" s="78" t="s">
        <v>17</v>
      </c>
      <c r="C18" s="214" t="s">
        <v>76</v>
      </c>
      <c r="D18" s="216">
        <v>16500000</v>
      </c>
      <c r="E18" s="216">
        <v>16500000</v>
      </c>
      <c r="F18" s="216">
        <v>12733540</v>
      </c>
      <c r="G18" s="745">
        <f t="shared" si="0"/>
        <v>0.77172969696969695</v>
      </c>
    </row>
    <row r="19" spans="1:10" x14ac:dyDescent="0.25">
      <c r="A19" s="78" t="s">
        <v>19</v>
      </c>
      <c r="B19" s="78" t="s">
        <v>77</v>
      </c>
      <c r="C19" s="214" t="s">
        <v>78</v>
      </c>
      <c r="D19" s="216">
        <f>SUM(D20:D23)</f>
        <v>109724325</v>
      </c>
      <c r="E19" s="216">
        <f>SUM(E20:E23)</f>
        <v>182701725</v>
      </c>
      <c r="F19" s="216">
        <f>F20+F21+F22+F23</f>
        <v>115172823</v>
      </c>
      <c r="G19" s="745">
        <f t="shared" si="0"/>
        <v>0.63038716793724858</v>
      </c>
    </row>
    <row r="20" spans="1:10" s="204" customFormat="1" x14ac:dyDescent="0.25">
      <c r="A20" s="78" t="s">
        <v>8</v>
      </c>
      <c r="B20" s="78" t="s">
        <v>378</v>
      </c>
      <c r="C20" s="214" t="s">
        <v>379</v>
      </c>
      <c r="D20" s="216">
        <v>214577</v>
      </c>
      <c r="E20" s="216">
        <v>1323541</v>
      </c>
      <c r="F20" s="216">
        <v>1309251</v>
      </c>
      <c r="G20" s="745">
        <f t="shared" si="0"/>
        <v>0.98920320564304387</v>
      </c>
    </row>
    <row r="21" spans="1:10" x14ac:dyDescent="0.25">
      <c r="A21" s="78" t="s">
        <v>12</v>
      </c>
      <c r="B21" s="78" t="s">
        <v>79</v>
      </c>
      <c r="C21" s="214" t="s">
        <v>80</v>
      </c>
      <c r="D21" s="216">
        <v>600000</v>
      </c>
      <c r="E21" s="216">
        <v>585000</v>
      </c>
      <c r="F21" s="216">
        <v>420000</v>
      </c>
      <c r="G21" s="745">
        <f t="shared" si="0"/>
        <v>0.71794871794871795</v>
      </c>
    </row>
    <row r="22" spans="1:10" x14ac:dyDescent="0.25">
      <c r="A22" s="78" t="s">
        <v>23</v>
      </c>
      <c r="B22" s="78" t="s">
        <v>81</v>
      </c>
      <c r="C22" s="214" t="s">
        <v>84</v>
      </c>
      <c r="D22" s="216">
        <v>103802000</v>
      </c>
      <c r="E22" s="216">
        <v>113563699</v>
      </c>
      <c r="F22" s="216">
        <v>113443572</v>
      </c>
      <c r="G22" s="745">
        <f>F22/E22</f>
        <v>0.99894220599489281</v>
      </c>
    </row>
    <row r="23" spans="1:10" x14ac:dyDescent="0.25">
      <c r="A23" s="78" t="s">
        <v>102</v>
      </c>
      <c r="B23" s="78" t="s">
        <v>83</v>
      </c>
      <c r="C23" s="214" t="s">
        <v>236</v>
      </c>
      <c r="D23" s="216">
        <v>5107748</v>
      </c>
      <c r="E23" s="216">
        <v>67229485</v>
      </c>
      <c r="F23" s="216">
        <v>0</v>
      </c>
      <c r="G23" s="745">
        <f>F23/E23</f>
        <v>0</v>
      </c>
    </row>
    <row r="24" spans="1:10" x14ac:dyDescent="0.25">
      <c r="A24" s="217"/>
      <c r="B24" s="71" t="s">
        <v>85</v>
      </c>
      <c r="C24" s="210"/>
      <c r="D24" s="212">
        <f>SUM(D25+D26+D27+D28)</f>
        <v>322667464</v>
      </c>
      <c r="E24" s="212">
        <f>SUM(E25+E26+E27)</f>
        <v>514275758</v>
      </c>
      <c r="F24" s="212">
        <f>SUM(F25:F27)</f>
        <v>385082390</v>
      </c>
      <c r="G24" s="745">
        <f t="shared" si="0"/>
        <v>0.74878580996617772</v>
      </c>
    </row>
    <row r="25" spans="1:10" x14ac:dyDescent="0.25">
      <c r="A25" s="78" t="s">
        <v>29</v>
      </c>
      <c r="B25" s="78" t="s">
        <v>30</v>
      </c>
      <c r="C25" s="214" t="s">
        <v>86</v>
      </c>
      <c r="D25" s="216">
        <v>48127481</v>
      </c>
      <c r="E25" s="216">
        <v>92352226</v>
      </c>
      <c r="F25" s="216">
        <v>18143702</v>
      </c>
      <c r="G25" s="745">
        <f t="shared" si="0"/>
        <v>0.19646198890755487</v>
      </c>
      <c r="J25" s="209"/>
    </row>
    <row r="26" spans="1:10" x14ac:dyDescent="0.25">
      <c r="A26" s="78" t="s">
        <v>32</v>
      </c>
      <c r="B26" s="78" t="s">
        <v>33</v>
      </c>
      <c r="C26" s="214" t="s">
        <v>87</v>
      </c>
      <c r="D26" s="216">
        <v>274539983</v>
      </c>
      <c r="E26" s="216">
        <v>421923532</v>
      </c>
      <c r="F26" s="216">
        <v>366938688</v>
      </c>
      <c r="G26" s="745">
        <f t="shared" si="0"/>
        <v>0.86968054675841122</v>
      </c>
    </row>
    <row r="27" spans="1:10" x14ac:dyDescent="0.25">
      <c r="A27" s="78" t="s">
        <v>35</v>
      </c>
      <c r="B27" s="78" t="s">
        <v>36</v>
      </c>
      <c r="C27" s="214" t="s">
        <v>88</v>
      </c>
      <c r="D27" s="216">
        <v>0</v>
      </c>
      <c r="E27" s="216">
        <v>0</v>
      </c>
      <c r="F27" s="216">
        <v>0</v>
      </c>
      <c r="G27" s="745"/>
    </row>
    <row r="28" spans="1:10" x14ac:dyDescent="0.25">
      <c r="A28" s="78" t="s">
        <v>8</v>
      </c>
      <c r="B28" s="78" t="s">
        <v>89</v>
      </c>
      <c r="C28" s="214" t="s">
        <v>90</v>
      </c>
      <c r="D28" s="216">
        <v>0</v>
      </c>
      <c r="E28" s="216">
        <v>0</v>
      </c>
      <c r="F28" s="216">
        <v>0</v>
      </c>
      <c r="G28" s="745"/>
    </row>
    <row r="29" spans="1:10" x14ac:dyDescent="0.25">
      <c r="A29" s="31"/>
      <c r="B29" s="39" t="s">
        <v>91</v>
      </c>
      <c r="C29" s="41" t="s">
        <v>92</v>
      </c>
      <c r="D29" s="212">
        <f>SUM(D30+D31)</f>
        <v>547052950</v>
      </c>
      <c r="E29" s="212">
        <f>SUM(E30:E31)</f>
        <v>642720502</v>
      </c>
      <c r="F29" s="212">
        <f>SUM(F30:F31)</f>
        <v>553348741</v>
      </c>
      <c r="G29" s="745">
        <f t="shared" si="0"/>
        <v>0.86094770476140814</v>
      </c>
    </row>
    <row r="30" spans="1:10" x14ac:dyDescent="0.25">
      <c r="A30" s="16" t="s">
        <v>8</v>
      </c>
      <c r="B30" s="204" t="s">
        <v>413</v>
      </c>
      <c r="C30" s="42" t="s">
        <v>94</v>
      </c>
      <c r="D30" s="216">
        <v>21357582</v>
      </c>
      <c r="E30" s="216">
        <v>49181717</v>
      </c>
      <c r="F30" s="216">
        <v>25362098</v>
      </c>
      <c r="G30" s="745">
        <f t="shared" si="0"/>
        <v>0.51568142690097618</v>
      </c>
    </row>
    <row r="31" spans="1:10" x14ac:dyDescent="0.25">
      <c r="A31" s="16" t="s">
        <v>12</v>
      </c>
      <c r="B31" s="16" t="s">
        <v>93</v>
      </c>
      <c r="C31" s="42" t="s">
        <v>95</v>
      </c>
      <c r="D31" s="216">
        <v>525695368</v>
      </c>
      <c r="E31" s="216">
        <v>593538785</v>
      </c>
      <c r="F31" s="216">
        <v>527986643</v>
      </c>
      <c r="G31" s="745">
        <f t="shared" si="0"/>
        <v>0.88955710451171277</v>
      </c>
    </row>
    <row r="32" spans="1:10" x14ac:dyDescent="0.25">
      <c r="A32" s="31"/>
      <c r="B32" s="39" t="s">
        <v>96</v>
      </c>
      <c r="C32" s="41" t="s">
        <v>92</v>
      </c>
      <c r="D32" s="48">
        <v>0</v>
      </c>
      <c r="E32" s="48">
        <v>0</v>
      </c>
      <c r="F32" s="48">
        <v>0</v>
      </c>
      <c r="G32" s="745"/>
    </row>
    <row r="33" spans="1:7" x14ac:dyDescent="0.25">
      <c r="A33" s="16" t="s">
        <v>8</v>
      </c>
      <c r="B33" s="16" t="s">
        <v>93</v>
      </c>
      <c r="C33" s="42"/>
      <c r="D33" s="208">
        <v>0</v>
      </c>
      <c r="E33" s="208">
        <v>0</v>
      </c>
      <c r="F33" s="208">
        <v>0</v>
      </c>
      <c r="G33" s="745"/>
    </row>
    <row r="34" spans="1:7" ht="13.9" x14ac:dyDescent="0.25">
      <c r="A34" s="31"/>
      <c r="B34" s="39"/>
      <c r="C34" s="40"/>
      <c r="D34" s="48">
        <f>D11+D24+D29+D32</f>
        <v>1247679087</v>
      </c>
      <c r="E34" s="48">
        <f>E11+E24+E29+E32</f>
        <v>1726458638</v>
      </c>
      <c r="F34" s="48">
        <f>F11+F24+F29+F32</f>
        <v>1335101346</v>
      </c>
      <c r="G34" s="745">
        <f t="shared" si="0"/>
        <v>0.77331788703993265</v>
      </c>
    </row>
    <row r="36" spans="1:7" ht="14.45" x14ac:dyDescent="0.25">
      <c r="A36" s="45"/>
      <c r="B36" s="38"/>
    </row>
    <row r="37" spans="1:7" ht="14.45" x14ac:dyDescent="0.25">
      <c r="A37" s="45"/>
      <c r="B37" s="38"/>
    </row>
    <row r="38" spans="1:7" ht="14.45" x14ac:dyDescent="0.25">
      <c r="A38" s="45"/>
      <c r="B38" s="38"/>
    </row>
  </sheetData>
  <mergeCells count="11">
    <mergeCell ref="B1:G1"/>
    <mergeCell ref="B2:G2"/>
    <mergeCell ref="A4:G4"/>
    <mergeCell ref="A6:G6"/>
    <mergeCell ref="A9:A10"/>
    <mergeCell ref="B9:B10"/>
    <mergeCell ref="C9:C10"/>
    <mergeCell ref="G9:G10"/>
    <mergeCell ref="D9:D10"/>
    <mergeCell ref="E9:E10"/>
    <mergeCell ref="F9:F10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G24"/>
  <sheetViews>
    <sheetView workbookViewId="0">
      <selection activeCell="F7" sqref="F7"/>
    </sheetView>
  </sheetViews>
  <sheetFormatPr defaultRowHeight="15" x14ac:dyDescent="0.25"/>
  <cols>
    <col min="1" max="1" width="5.5703125" style="172" customWidth="1"/>
    <col min="2" max="2" width="44.42578125" style="172" customWidth="1"/>
    <col min="3" max="7" width="11.7109375" style="172" customWidth="1"/>
    <col min="8" max="256" width="9.140625" style="172"/>
    <col min="257" max="257" width="4.7109375" style="172" customWidth="1"/>
    <col min="258" max="258" width="28.42578125" style="172" customWidth="1"/>
    <col min="259" max="259" width="10.5703125" style="172" customWidth="1"/>
    <col min="260" max="260" width="9.85546875" style="172" customWidth="1"/>
    <col min="261" max="261" width="9.7109375" style="172" customWidth="1"/>
    <col min="262" max="262" width="9.42578125" style="172" customWidth="1"/>
    <col min="263" max="263" width="12.28515625" style="172" customWidth="1"/>
    <col min="264" max="512" width="9.140625" style="172"/>
    <col min="513" max="513" width="4.7109375" style="172" customWidth="1"/>
    <col min="514" max="514" width="28.42578125" style="172" customWidth="1"/>
    <col min="515" max="515" width="10.5703125" style="172" customWidth="1"/>
    <col min="516" max="516" width="9.85546875" style="172" customWidth="1"/>
    <col min="517" max="517" width="9.7109375" style="172" customWidth="1"/>
    <col min="518" max="518" width="9.42578125" style="172" customWidth="1"/>
    <col min="519" max="519" width="12.28515625" style="172" customWidth="1"/>
    <col min="520" max="768" width="9.140625" style="172"/>
    <col min="769" max="769" width="4.7109375" style="172" customWidth="1"/>
    <col min="770" max="770" width="28.42578125" style="172" customWidth="1"/>
    <col min="771" max="771" width="10.5703125" style="172" customWidth="1"/>
    <col min="772" max="772" width="9.85546875" style="172" customWidth="1"/>
    <col min="773" max="773" width="9.7109375" style="172" customWidth="1"/>
    <col min="774" max="774" width="9.42578125" style="172" customWidth="1"/>
    <col min="775" max="775" width="12.28515625" style="172" customWidth="1"/>
    <col min="776" max="1024" width="9.140625" style="172"/>
    <col min="1025" max="1025" width="4.7109375" style="172" customWidth="1"/>
    <col min="1026" max="1026" width="28.42578125" style="172" customWidth="1"/>
    <col min="1027" max="1027" width="10.5703125" style="172" customWidth="1"/>
    <col min="1028" max="1028" width="9.85546875" style="172" customWidth="1"/>
    <col min="1029" max="1029" width="9.7109375" style="172" customWidth="1"/>
    <col min="1030" max="1030" width="9.42578125" style="172" customWidth="1"/>
    <col min="1031" max="1031" width="12.28515625" style="172" customWidth="1"/>
    <col min="1032" max="1280" width="9.140625" style="172"/>
    <col min="1281" max="1281" width="4.7109375" style="172" customWidth="1"/>
    <col min="1282" max="1282" width="28.42578125" style="172" customWidth="1"/>
    <col min="1283" max="1283" width="10.5703125" style="172" customWidth="1"/>
    <col min="1284" max="1284" width="9.85546875" style="172" customWidth="1"/>
    <col min="1285" max="1285" width="9.7109375" style="172" customWidth="1"/>
    <col min="1286" max="1286" width="9.42578125" style="172" customWidth="1"/>
    <col min="1287" max="1287" width="12.28515625" style="172" customWidth="1"/>
    <col min="1288" max="1536" width="9.140625" style="172"/>
    <col min="1537" max="1537" width="4.7109375" style="172" customWidth="1"/>
    <col min="1538" max="1538" width="28.42578125" style="172" customWidth="1"/>
    <col min="1539" max="1539" width="10.5703125" style="172" customWidth="1"/>
    <col min="1540" max="1540" width="9.85546875" style="172" customWidth="1"/>
    <col min="1541" max="1541" width="9.7109375" style="172" customWidth="1"/>
    <col min="1542" max="1542" width="9.42578125" style="172" customWidth="1"/>
    <col min="1543" max="1543" width="12.28515625" style="172" customWidth="1"/>
    <col min="1544" max="1792" width="9.140625" style="172"/>
    <col min="1793" max="1793" width="4.7109375" style="172" customWidth="1"/>
    <col min="1794" max="1794" width="28.42578125" style="172" customWidth="1"/>
    <col min="1795" max="1795" width="10.5703125" style="172" customWidth="1"/>
    <col min="1796" max="1796" width="9.85546875" style="172" customWidth="1"/>
    <col min="1797" max="1797" width="9.7109375" style="172" customWidth="1"/>
    <col min="1798" max="1798" width="9.42578125" style="172" customWidth="1"/>
    <col min="1799" max="1799" width="12.28515625" style="172" customWidth="1"/>
    <col min="1800" max="2048" width="9.140625" style="172"/>
    <col min="2049" max="2049" width="4.7109375" style="172" customWidth="1"/>
    <col min="2050" max="2050" width="28.42578125" style="172" customWidth="1"/>
    <col min="2051" max="2051" width="10.5703125" style="172" customWidth="1"/>
    <col min="2052" max="2052" width="9.85546875" style="172" customWidth="1"/>
    <col min="2053" max="2053" width="9.7109375" style="172" customWidth="1"/>
    <col min="2054" max="2054" width="9.42578125" style="172" customWidth="1"/>
    <col min="2055" max="2055" width="12.28515625" style="172" customWidth="1"/>
    <col min="2056" max="2304" width="9.140625" style="172"/>
    <col min="2305" max="2305" width="4.7109375" style="172" customWidth="1"/>
    <col min="2306" max="2306" width="28.42578125" style="172" customWidth="1"/>
    <col min="2307" max="2307" width="10.5703125" style="172" customWidth="1"/>
    <col min="2308" max="2308" width="9.85546875" style="172" customWidth="1"/>
    <col min="2309" max="2309" width="9.7109375" style="172" customWidth="1"/>
    <col min="2310" max="2310" width="9.42578125" style="172" customWidth="1"/>
    <col min="2311" max="2311" width="12.28515625" style="172" customWidth="1"/>
    <col min="2312" max="2560" width="9.140625" style="172"/>
    <col min="2561" max="2561" width="4.7109375" style="172" customWidth="1"/>
    <col min="2562" max="2562" width="28.42578125" style="172" customWidth="1"/>
    <col min="2563" max="2563" width="10.5703125" style="172" customWidth="1"/>
    <col min="2564" max="2564" width="9.85546875" style="172" customWidth="1"/>
    <col min="2565" max="2565" width="9.7109375" style="172" customWidth="1"/>
    <col min="2566" max="2566" width="9.42578125" style="172" customWidth="1"/>
    <col min="2567" max="2567" width="12.28515625" style="172" customWidth="1"/>
    <col min="2568" max="2816" width="9.140625" style="172"/>
    <col min="2817" max="2817" width="4.7109375" style="172" customWidth="1"/>
    <col min="2818" max="2818" width="28.42578125" style="172" customWidth="1"/>
    <col min="2819" max="2819" width="10.5703125" style="172" customWidth="1"/>
    <col min="2820" max="2820" width="9.85546875" style="172" customWidth="1"/>
    <col min="2821" max="2821" width="9.7109375" style="172" customWidth="1"/>
    <col min="2822" max="2822" width="9.42578125" style="172" customWidth="1"/>
    <col min="2823" max="2823" width="12.28515625" style="172" customWidth="1"/>
    <col min="2824" max="3072" width="9.140625" style="172"/>
    <col min="3073" max="3073" width="4.7109375" style="172" customWidth="1"/>
    <col min="3074" max="3074" width="28.42578125" style="172" customWidth="1"/>
    <col min="3075" max="3075" width="10.5703125" style="172" customWidth="1"/>
    <col min="3076" max="3076" width="9.85546875" style="172" customWidth="1"/>
    <col min="3077" max="3077" width="9.7109375" style="172" customWidth="1"/>
    <col min="3078" max="3078" width="9.42578125" style="172" customWidth="1"/>
    <col min="3079" max="3079" width="12.28515625" style="172" customWidth="1"/>
    <col min="3080" max="3328" width="9.140625" style="172"/>
    <col min="3329" max="3329" width="4.7109375" style="172" customWidth="1"/>
    <col min="3330" max="3330" width="28.42578125" style="172" customWidth="1"/>
    <col min="3331" max="3331" width="10.5703125" style="172" customWidth="1"/>
    <col min="3332" max="3332" width="9.85546875" style="172" customWidth="1"/>
    <col min="3333" max="3333" width="9.7109375" style="172" customWidth="1"/>
    <col min="3334" max="3334" width="9.42578125" style="172" customWidth="1"/>
    <col min="3335" max="3335" width="12.28515625" style="172" customWidth="1"/>
    <col min="3336" max="3584" width="9.140625" style="172"/>
    <col min="3585" max="3585" width="4.7109375" style="172" customWidth="1"/>
    <col min="3586" max="3586" width="28.42578125" style="172" customWidth="1"/>
    <col min="3587" max="3587" width="10.5703125" style="172" customWidth="1"/>
    <col min="3588" max="3588" width="9.85546875" style="172" customWidth="1"/>
    <col min="3589" max="3589" width="9.7109375" style="172" customWidth="1"/>
    <col min="3590" max="3590" width="9.42578125" style="172" customWidth="1"/>
    <col min="3591" max="3591" width="12.28515625" style="172" customWidth="1"/>
    <col min="3592" max="3840" width="9.140625" style="172"/>
    <col min="3841" max="3841" width="4.7109375" style="172" customWidth="1"/>
    <col min="3842" max="3842" width="28.42578125" style="172" customWidth="1"/>
    <col min="3843" max="3843" width="10.5703125" style="172" customWidth="1"/>
    <col min="3844" max="3844" width="9.85546875" style="172" customWidth="1"/>
    <col min="3845" max="3845" width="9.7109375" style="172" customWidth="1"/>
    <col min="3846" max="3846" width="9.42578125" style="172" customWidth="1"/>
    <col min="3847" max="3847" width="12.28515625" style="172" customWidth="1"/>
    <col min="3848" max="4096" width="9.140625" style="172"/>
    <col min="4097" max="4097" width="4.7109375" style="172" customWidth="1"/>
    <col min="4098" max="4098" width="28.42578125" style="172" customWidth="1"/>
    <col min="4099" max="4099" width="10.5703125" style="172" customWidth="1"/>
    <col min="4100" max="4100" width="9.85546875" style="172" customWidth="1"/>
    <col min="4101" max="4101" width="9.7109375" style="172" customWidth="1"/>
    <col min="4102" max="4102" width="9.42578125" style="172" customWidth="1"/>
    <col min="4103" max="4103" width="12.28515625" style="172" customWidth="1"/>
    <col min="4104" max="4352" width="9.140625" style="172"/>
    <col min="4353" max="4353" width="4.7109375" style="172" customWidth="1"/>
    <col min="4354" max="4354" width="28.42578125" style="172" customWidth="1"/>
    <col min="4355" max="4355" width="10.5703125" style="172" customWidth="1"/>
    <col min="4356" max="4356" width="9.85546875" style="172" customWidth="1"/>
    <col min="4357" max="4357" width="9.7109375" style="172" customWidth="1"/>
    <col min="4358" max="4358" width="9.42578125" style="172" customWidth="1"/>
    <col min="4359" max="4359" width="12.28515625" style="172" customWidth="1"/>
    <col min="4360" max="4608" width="9.140625" style="172"/>
    <col min="4609" max="4609" width="4.7109375" style="172" customWidth="1"/>
    <col min="4610" max="4610" width="28.42578125" style="172" customWidth="1"/>
    <col min="4611" max="4611" width="10.5703125" style="172" customWidth="1"/>
    <col min="4612" max="4612" width="9.85546875" style="172" customWidth="1"/>
    <col min="4613" max="4613" width="9.7109375" style="172" customWidth="1"/>
    <col min="4614" max="4614" width="9.42578125" style="172" customWidth="1"/>
    <col min="4615" max="4615" width="12.28515625" style="172" customWidth="1"/>
    <col min="4616" max="4864" width="9.140625" style="172"/>
    <col min="4865" max="4865" width="4.7109375" style="172" customWidth="1"/>
    <col min="4866" max="4866" width="28.42578125" style="172" customWidth="1"/>
    <col min="4867" max="4867" width="10.5703125" style="172" customWidth="1"/>
    <col min="4868" max="4868" width="9.85546875" style="172" customWidth="1"/>
    <col min="4869" max="4869" width="9.7109375" style="172" customWidth="1"/>
    <col min="4870" max="4870" width="9.42578125" style="172" customWidth="1"/>
    <col min="4871" max="4871" width="12.28515625" style="172" customWidth="1"/>
    <col min="4872" max="5120" width="9.140625" style="172"/>
    <col min="5121" max="5121" width="4.7109375" style="172" customWidth="1"/>
    <col min="5122" max="5122" width="28.42578125" style="172" customWidth="1"/>
    <col min="5123" max="5123" width="10.5703125" style="172" customWidth="1"/>
    <col min="5124" max="5124" width="9.85546875" style="172" customWidth="1"/>
    <col min="5125" max="5125" width="9.7109375" style="172" customWidth="1"/>
    <col min="5126" max="5126" width="9.42578125" style="172" customWidth="1"/>
    <col min="5127" max="5127" width="12.28515625" style="172" customWidth="1"/>
    <col min="5128" max="5376" width="9.140625" style="172"/>
    <col min="5377" max="5377" width="4.7109375" style="172" customWidth="1"/>
    <col min="5378" max="5378" width="28.42578125" style="172" customWidth="1"/>
    <col min="5379" max="5379" width="10.5703125" style="172" customWidth="1"/>
    <col min="5380" max="5380" width="9.85546875" style="172" customWidth="1"/>
    <col min="5381" max="5381" width="9.7109375" style="172" customWidth="1"/>
    <col min="5382" max="5382" width="9.42578125" style="172" customWidth="1"/>
    <col min="5383" max="5383" width="12.28515625" style="172" customWidth="1"/>
    <col min="5384" max="5632" width="9.140625" style="172"/>
    <col min="5633" max="5633" width="4.7109375" style="172" customWidth="1"/>
    <col min="5634" max="5634" width="28.42578125" style="172" customWidth="1"/>
    <col min="5635" max="5635" width="10.5703125" style="172" customWidth="1"/>
    <col min="5636" max="5636" width="9.85546875" style="172" customWidth="1"/>
    <col min="5637" max="5637" width="9.7109375" style="172" customWidth="1"/>
    <col min="5638" max="5638" width="9.42578125" style="172" customWidth="1"/>
    <col min="5639" max="5639" width="12.28515625" style="172" customWidth="1"/>
    <col min="5640" max="5888" width="9.140625" style="172"/>
    <col min="5889" max="5889" width="4.7109375" style="172" customWidth="1"/>
    <col min="5890" max="5890" width="28.42578125" style="172" customWidth="1"/>
    <col min="5891" max="5891" width="10.5703125" style="172" customWidth="1"/>
    <col min="5892" max="5892" width="9.85546875" style="172" customWidth="1"/>
    <col min="5893" max="5893" width="9.7109375" style="172" customWidth="1"/>
    <col min="5894" max="5894" width="9.42578125" style="172" customWidth="1"/>
    <col min="5895" max="5895" width="12.28515625" style="172" customWidth="1"/>
    <col min="5896" max="6144" width="9.140625" style="172"/>
    <col min="6145" max="6145" width="4.7109375" style="172" customWidth="1"/>
    <col min="6146" max="6146" width="28.42578125" style="172" customWidth="1"/>
    <col min="6147" max="6147" width="10.5703125" style="172" customWidth="1"/>
    <col min="6148" max="6148" width="9.85546875" style="172" customWidth="1"/>
    <col min="6149" max="6149" width="9.7109375" style="172" customWidth="1"/>
    <col min="6150" max="6150" width="9.42578125" style="172" customWidth="1"/>
    <col min="6151" max="6151" width="12.28515625" style="172" customWidth="1"/>
    <col min="6152" max="6400" width="9.140625" style="172"/>
    <col min="6401" max="6401" width="4.7109375" style="172" customWidth="1"/>
    <col min="6402" max="6402" width="28.42578125" style="172" customWidth="1"/>
    <col min="6403" max="6403" width="10.5703125" style="172" customWidth="1"/>
    <col min="6404" max="6404" width="9.85546875" style="172" customWidth="1"/>
    <col min="6405" max="6405" width="9.7109375" style="172" customWidth="1"/>
    <col min="6406" max="6406" width="9.42578125" style="172" customWidth="1"/>
    <col min="6407" max="6407" width="12.28515625" style="172" customWidth="1"/>
    <col min="6408" max="6656" width="9.140625" style="172"/>
    <col min="6657" max="6657" width="4.7109375" style="172" customWidth="1"/>
    <col min="6658" max="6658" width="28.42578125" style="172" customWidth="1"/>
    <col min="6659" max="6659" width="10.5703125" style="172" customWidth="1"/>
    <col min="6660" max="6660" width="9.85546875" style="172" customWidth="1"/>
    <col min="6661" max="6661" width="9.7109375" style="172" customWidth="1"/>
    <col min="6662" max="6662" width="9.42578125" style="172" customWidth="1"/>
    <col min="6663" max="6663" width="12.28515625" style="172" customWidth="1"/>
    <col min="6664" max="6912" width="9.140625" style="172"/>
    <col min="6913" max="6913" width="4.7109375" style="172" customWidth="1"/>
    <col min="6914" max="6914" width="28.42578125" style="172" customWidth="1"/>
    <col min="6915" max="6915" width="10.5703125" style="172" customWidth="1"/>
    <col min="6916" max="6916" width="9.85546875" style="172" customWidth="1"/>
    <col min="6917" max="6917" width="9.7109375" style="172" customWidth="1"/>
    <col min="6918" max="6918" width="9.42578125" style="172" customWidth="1"/>
    <col min="6919" max="6919" width="12.28515625" style="172" customWidth="1"/>
    <col min="6920" max="7168" width="9.140625" style="172"/>
    <col min="7169" max="7169" width="4.7109375" style="172" customWidth="1"/>
    <col min="7170" max="7170" width="28.42578125" style="172" customWidth="1"/>
    <col min="7171" max="7171" width="10.5703125" style="172" customWidth="1"/>
    <col min="7172" max="7172" width="9.85546875" style="172" customWidth="1"/>
    <col min="7173" max="7173" width="9.7109375" style="172" customWidth="1"/>
    <col min="7174" max="7174" width="9.42578125" style="172" customWidth="1"/>
    <col min="7175" max="7175" width="12.28515625" style="172" customWidth="1"/>
    <col min="7176" max="7424" width="9.140625" style="172"/>
    <col min="7425" max="7425" width="4.7109375" style="172" customWidth="1"/>
    <col min="7426" max="7426" width="28.42578125" style="172" customWidth="1"/>
    <col min="7427" max="7427" width="10.5703125" style="172" customWidth="1"/>
    <col min="7428" max="7428" width="9.85546875" style="172" customWidth="1"/>
    <col min="7429" max="7429" width="9.7109375" style="172" customWidth="1"/>
    <col min="7430" max="7430" width="9.42578125" style="172" customWidth="1"/>
    <col min="7431" max="7431" width="12.28515625" style="172" customWidth="1"/>
    <col min="7432" max="7680" width="9.140625" style="172"/>
    <col min="7681" max="7681" width="4.7109375" style="172" customWidth="1"/>
    <col min="7682" max="7682" width="28.42578125" style="172" customWidth="1"/>
    <col min="7683" max="7683" width="10.5703125" style="172" customWidth="1"/>
    <col min="7684" max="7684" width="9.85546875" style="172" customWidth="1"/>
    <col min="7685" max="7685" width="9.7109375" style="172" customWidth="1"/>
    <col min="7686" max="7686" width="9.42578125" style="172" customWidth="1"/>
    <col min="7687" max="7687" width="12.28515625" style="172" customWidth="1"/>
    <col min="7688" max="7936" width="9.140625" style="172"/>
    <col min="7937" max="7937" width="4.7109375" style="172" customWidth="1"/>
    <col min="7938" max="7938" width="28.42578125" style="172" customWidth="1"/>
    <col min="7939" max="7939" width="10.5703125" style="172" customWidth="1"/>
    <col min="7940" max="7940" width="9.85546875" style="172" customWidth="1"/>
    <col min="7941" max="7941" width="9.7109375" style="172" customWidth="1"/>
    <col min="7942" max="7942" width="9.42578125" style="172" customWidth="1"/>
    <col min="7943" max="7943" width="12.28515625" style="172" customWidth="1"/>
    <col min="7944" max="8192" width="9.140625" style="172"/>
    <col min="8193" max="8193" width="4.7109375" style="172" customWidth="1"/>
    <col min="8194" max="8194" width="28.42578125" style="172" customWidth="1"/>
    <col min="8195" max="8195" width="10.5703125" style="172" customWidth="1"/>
    <col min="8196" max="8196" width="9.85546875" style="172" customWidth="1"/>
    <col min="8197" max="8197" width="9.7109375" style="172" customWidth="1"/>
    <col min="8198" max="8198" width="9.42578125" style="172" customWidth="1"/>
    <col min="8199" max="8199" width="12.28515625" style="172" customWidth="1"/>
    <col min="8200" max="8448" width="9.140625" style="172"/>
    <col min="8449" max="8449" width="4.7109375" style="172" customWidth="1"/>
    <col min="8450" max="8450" width="28.42578125" style="172" customWidth="1"/>
    <col min="8451" max="8451" width="10.5703125" style="172" customWidth="1"/>
    <col min="8452" max="8452" width="9.85546875" style="172" customWidth="1"/>
    <col min="8453" max="8453" width="9.7109375" style="172" customWidth="1"/>
    <col min="8454" max="8454" width="9.42578125" style="172" customWidth="1"/>
    <col min="8455" max="8455" width="12.28515625" style="172" customWidth="1"/>
    <col min="8456" max="8704" width="9.140625" style="172"/>
    <col min="8705" max="8705" width="4.7109375" style="172" customWidth="1"/>
    <col min="8706" max="8706" width="28.42578125" style="172" customWidth="1"/>
    <col min="8707" max="8707" width="10.5703125" style="172" customWidth="1"/>
    <col min="8708" max="8708" width="9.85546875" style="172" customWidth="1"/>
    <col min="8709" max="8709" width="9.7109375" style="172" customWidth="1"/>
    <col min="8710" max="8710" width="9.42578125" style="172" customWidth="1"/>
    <col min="8711" max="8711" width="12.28515625" style="172" customWidth="1"/>
    <col min="8712" max="8960" width="9.140625" style="172"/>
    <col min="8961" max="8961" width="4.7109375" style="172" customWidth="1"/>
    <col min="8962" max="8962" width="28.42578125" style="172" customWidth="1"/>
    <col min="8963" max="8963" width="10.5703125" style="172" customWidth="1"/>
    <col min="8964" max="8964" width="9.85546875" style="172" customWidth="1"/>
    <col min="8965" max="8965" width="9.7109375" style="172" customWidth="1"/>
    <col min="8966" max="8966" width="9.42578125" style="172" customWidth="1"/>
    <col min="8967" max="8967" width="12.28515625" style="172" customWidth="1"/>
    <col min="8968" max="9216" width="9.140625" style="172"/>
    <col min="9217" max="9217" width="4.7109375" style="172" customWidth="1"/>
    <col min="9218" max="9218" width="28.42578125" style="172" customWidth="1"/>
    <col min="9219" max="9219" width="10.5703125" style="172" customWidth="1"/>
    <col min="9220" max="9220" width="9.85546875" style="172" customWidth="1"/>
    <col min="9221" max="9221" width="9.7109375" style="172" customWidth="1"/>
    <col min="9222" max="9222" width="9.42578125" style="172" customWidth="1"/>
    <col min="9223" max="9223" width="12.28515625" style="172" customWidth="1"/>
    <col min="9224" max="9472" width="9.140625" style="172"/>
    <col min="9473" max="9473" width="4.7109375" style="172" customWidth="1"/>
    <col min="9474" max="9474" width="28.42578125" style="172" customWidth="1"/>
    <col min="9475" max="9475" width="10.5703125" style="172" customWidth="1"/>
    <col min="9476" max="9476" width="9.85546875" style="172" customWidth="1"/>
    <col min="9477" max="9477" width="9.7109375" style="172" customWidth="1"/>
    <col min="9478" max="9478" width="9.42578125" style="172" customWidth="1"/>
    <col min="9479" max="9479" width="12.28515625" style="172" customWidth="1"/>
    <col min="9480" max="9728" width="9.140625" style="172"/>
    <col min="9729" max="9729" width="4.7109375" style="172" customWidth="1"/>
    <col min="9730" max="9730" width="28.42578125" style="172" customWidth="1"/>
    <col min="9731" max="9731" width="10.5703125" style="172" customWidth="1"/>
    <col min="9732" max="9732" width="9.85546875" style="172" customWidth="1"/>
    <col min="9733" max="9733" width="9.7109375" style="172" customWidth="1"/>
    <col min="9734" max="9734" width="9.42578125" style="172" customWidth="1"/>
    <col min="9735" max="9735" width="12.28515625" style="172" customWidth="1"/>
    <col min="9736" max="9984" width="9.140625" style="172"/>
    <col min="9985" max="9985" width="4.7109375" style="172" customWidth="1"/>
    <col min="9986" max="9986" width="28.42578125" style="172" customWidth="1"/>
    <col min="9987" max="9987" width="10.5703125" style="172" customWidth="1"/>
    <col min="9988" max="9988" width="9.85546875" style="172" customWidth="1"/>
    <col min="9989" max="9989" width="9.7109375" style="172" customWidth="1"/>
    <col min="9990" max="9990" width="9.42578125" style="172" customWidth="1"/>
    <col min="9991" max="9991" width="12.28515625" style="172" customWidth="1"/>
    <col min="9992" max="10240" width="9.140625" style="172"/>
    <col min="10241" max="10241" width="4.7109375" style="172" customWidth="1"/>
    <col min="10242" max="10242" width="28.42578125" style="172" customWidth="1"/>
    <col min="10243" max="10243" width="10.5703125" style="172" customWidth="1"/>
    <col min="10244" max="10244" width="9.85546875" style="172" customWidth="1"/>
    <col min="10245" max="10245" width="9.7109375" style="172" customWidth="1"/>
    <col min="10246" max="10246" width="9.42578125" style="172" customWidth="1"/>
    <col min="10247" max="10247" width="12.28515625" style="172" customWidth="1"/>
    <col min="10248" max="10496" width="9.140625" style="172"/>
    <col min="10497" max="10497" width="4.7109375" style="172" customWidth="1"/>
    <col min="10498" max="10498" width="28.42578125" style="172" customWidth="1"/>
    <col min="10499" max="10499" width="10.5703125" style="172" customWidth="1"/>
    <col min="10500" max="10500" width="9.85546875" style="172" customWidth="1"/>
    <col min="10501" max="10501" width="9.7109375" style="172" customWidth="1"/>
    <col min="10502" max="10502" width="9.42578125" style="172" customWidth="1"/>
    <col min="10503" max="10503" width="12.28515625" style="172" customWidth="1"/>
    <col min="10504" max="10752" width="9.140625" style="172"/>
    <col min="10753" max="10753" width="4.7109375" style="172" customWidth="1"/>
    <col min="10754" max="10754" width="28.42578125" style="172" customWidth="1"/>
    <col min="10755" max="10755" width="10.5703125" style="172" customWidth="1"/>
    <col min="10756" max="10756" width="9.85546875" style="172" customWidth="1"/>
    <col min="10757" max="10757" width="9.7109375" style="172" customWidth="1"/>
    <col min="10758" max="10758" width="9.42578125" style="172" customWidth="1"/>
    <col min="10759" max="10759" width="12.28515625" style="172" customWidth="1"/>
    <col min="10760" max="11008" width="9.140625" style="172"/>
    <col min="11009" max="11009" width="4.7109375" style="172" customWidth="1"/>
    <col min="11010" max="11010" width="28.42578125" style="172" customWidth="1"/>
    <col min="11011" max="11011" width="10.5703125" style="172" customWidth="1"/>
    <col min="11012" max="11012" width="9.85546875" style="172" customWidth="1"/>
    <col min="11013" max="11013" width="9.7109375" style="172" customWidth="1"/>
    <col min="11014" max="11014" width="9.42578125" style="172" customWidth="1"/>
    <col min="11015" max="11015" width="12.28515625" style="172" customWidth="1"/>
    <col min="11016" max="11264" width="9.140625" style="172"/>
    <col min="11265" max="11265" width="4.7109375" style="172" customWidth="1"/>
    <col min="11266" max="11266" width="28.42578125" style="172" customWidth="1"/>
    <col min="11267" max="11267" width="10.5703125" style="172" customWidth="1"/>
    <col min="11268" max="11268" width="9.85546875" style="172" customWidth="1"/>
    <col min="11269" max="11269" width="9.7109375" style="172" customWidth="1"/>
    <col min="11270" max="11270" width="9.42578125" style="172" customWidth="1"/>
    <col min="11271" max="11271" width="12.28515625" style="172" customWidth="1"/>
    <col min="11272" max="11520" width="9.140625" style="172"/>
    <col min="11521" max="11521" width="4.7109375" style="172" customWidth="1"/>
    <col min="11522" max="11522" width="28.42578125" style="172" customWidth="1"/>
    <col min="11523" max="11523" width="10.5703125" style="172" customWidth="1"/>
    <col min="11524" max="11524" width="9.85546875" style="172" customWidth="1"/>
    <col min="11525" max="11525" width="9.7109375" style="172" customWidth="1"/>
    <col min="11526" max="11526" width="9.42578125" style="172" customWidth="1"/>
    <col min="11527" max="11527" width="12.28515625" style="172" customWidth="1"/>
    <col min="11528" max="11776" width="9.140625" style="172"/>
    <col min="11777" max="11777" width="4.7109375" style="172" customWidth="1"/>
    <col min="11778" max="11778" width="28.42578125" style="172" customWidth="1"/>
    <col min="11779" max="11779" width="10.5703125" style="172" customWidth="1"/>
    <col min="11780" max="11780" width="9.85546875" style="172" customWidth="1"/>
    <col min="11781" max="11781" width="9.7109375" style="172" customWidth="1"/>
    <col min="11782" max="11782" width="9.42578125" style="172" customWidth="1"/>
    <col min="11783" max="11783" width="12.28515625" style="172" customWidth="1"/>
    <col min="11784" max="12032" width="9.140625" style="172"/>
    <col min="12033" max="12033" width="4.7109375" style="172" customWidth="1"/>
    <col min="12034" max="12034" width="28.42578125" style="172" customWidth="1"/>
    <col min="12035" max="12035" width="10.5703125" style="172" customWidth="1"/>
    <col min="12036" max="12036" width="9.85546875" style="172" customWidth="1"/>
    <col min="12037" max="12037" width="9.7109375" style="172" customWidth="1"/>
    <col min="12038" max="12038" width="9.42578125" style="172" customWidth="1"/>
    <col min="12039" max="12039" width="12.28515625" style="172" customWidth="1"/>
    <col min="12040" max="12288" width="9.140625" style="172"/>
    <col min="12289" max="12289" width="4.7109375" style="172" customWidth="1"/>
    <col min="12290" max="12290" width="28.42578125" style="172" customWidth="1"/>
    <col min="12291" max="12291" width="10.5703125" style="172" customWidth="1"/>
    <col min="12292" max="12292" width="9.85546875" style="172" customWidth="1"/>
    <col min="12293" max="12293" width="9.7109375" style="172" customWidth="1"/>
    <col min="12294" max="12294" width="9.42578125" style="172" customWidth="1"/>
    <col min="12295" max="12295" width="12.28515625" style="172" customWidth="1"/>
    <col min="12296" max="12544" width="9.140625" style="172"/>
    <col min="12545" max="12545" width="4.7109375" style="172" customWidth="1"/>
    <col min="12546" max="12546" width="28.42578125" style="172" customWidth="1"/>
    <col min="12547" max="12547" width="10.5703125" style="172" customWidth="1"/>
    <col min="12548" max="12548" width="9.85546875" style="172" customWidth="1"/>
    <col min="12549" max="12549" width="9.7109375" style="172" customWidth="1"/>
    <col min="12550" max="12550" width="9.42578125" style="172" customWidth="1"/>
    <col min="12551" max="12551" width="12.28515625" style="172" customWidth="1"/>
    <col min="12552" max="12800" width="9.140625" style="172"/>
    <col min="12801" max="12801" width="4.7109375" style="172" customWidth="1"/>
    <col min="12802" max="12802" width="28.42578125" style="172" customWidth="1"/>
    <col min="12803" max="12803" width="10.5703125" style="172" customWidth="1"/>
    <col min="12804" max="12804" width="9.85546875" style="172" customWidth="1"/>
    <col min="12805" max="12805" width="9.7109375" style="172" customWidth="1"/>
    <col min="12806" max="12806" width="9.42578125" style="172" customWidth="1"/>
    <col min="12807" max="12807" width="12.28515625" style="172" customWidth="1"/>
    <col min="12808" max="13056" width="9.140625" style="172"/>
    <col min="13057" max="13057" width="4.7109375" style="172" customWidth="1"/>
    <col min="13058" max="13058" width="28.42578125" style="172" customWidth="1"/>
    <col min="13059" max="13059" width="10.5703125" style="172" customWidth="1"/>
    <col min="13060" max="13060" width="9.85546875" style="172" customWidth="1"/>
    <col min="13061" max="13061" width="9.7109375" style="172" customWidth="1"/>
    <col min="13062" max="13062" width="9.42578125" style="172" customWidth="1"/>
    <col min="13063" max="13063" width="12.28515625" style="172" customWidth="1"/>
    <col min="13064" max="13312" width="9.140625" style="172"/>
    <col min="13313" max="13313" width="4.7109375" style="172" customWidth="1"/>
    <col min="13314" max="13314" width="28.42578125" style="172" customWidth="1"/>
    <col min="13315" max="13315" width="10.5703125" style="172" customWidth="1"/>
    <col min="13316" max="13316" width="9.85546875" style="172" customWidth="1"/>
    <col min="13317" max="13317" width="9.7109375" style="172" customWidth="1"/>
    <col min="13318" max="13318" width="9.42578125" style="172" customWidth="1"/>
    <col min="13319" max="13319" width="12.28515625" style="172" customWidth="1"/>
    <col min="13320" max="13568" width="9.140625" style="172"/>
    <col min="13569" max="13569" width="4.7109375" style="172" customWidth="1"/>
    <col min="13570" max="13570" width="28.42578125" style="172" customWidth="1"/>
    <col min="13571" max="13571" width="10.5703125" style="172" customWidth="1"/>
    <col min="13572" max="13572" width="9.85546875" style="172" customWidth="1"/>
    <col min="13573" max="13573" width="9.7109375" style="172" customWidth="1"/>
    <col min="13574" max="13574" width="9.42578125" style="172" customWidth="1"/>
    <col min="13575" max="13575" width="12.28515625" style="172" customWidth="1"/>
    <col min="13576" max="13824" width="9.140625" style="172"/>
    <col min="13825" max="13825" width="4.7109375" style="172" customWidth="1"/>
    <col min="13826" max="13826" width="28.42578125" style="172" customWidth="1"/>
    <col min="13827" max="13827" width="10.5703125" style="172" customWidth="1"/>
    <col min="13828" max="13828" width="9.85546875" style="172" customWidth="1"/>
    <col min="13829" max="13829" width="9.7109375" style="172" customWidth="1"/>
    <col min="13830" max="13830" width="9.42578125" style="172" customWidth="1"/>
    <col min="13831" max="13831" width="12.28515625" style="172" customWidth="1"/>
    <col min="13832" max="14080" width="9.140625" style="172"/>
    <col min="14081" max="14081" width="4.7109375" style="172" customWidth="1"/>
    <col min="14082" max="14082" width="28.42578125" style="172" customWidth="1"/>
    <col min="14083" max="14083" width="10.5703125" style="172" customWidth="1"/>
    <col min="14084" max="14084" width="9.85546875" style="172" customWidth="1"/>
    <col min="14085" max="14085" width="9.7109375" style="172" customWidth="1"/>
    <col min="14086" max="14086" width="9.42578125" style="172" customWidth="1"/>
    <col min="14087" max="14087" width="12.28515625" style="172" customWidth="1"/>
    <col min="14088" max="14336" width="9.140625" style="172"/>
    <col min="14337" max="14337" width="4.7109375" style="172" customWidth="1"/>
    <col min="14338" max="14338" width="28.42578125" style="172" customWidth="1"/>
    <col min="14339" max="14339" width="10.5703125" style="172" customWidth="1"/>
    <col min="14340" max="14340" width="9.85546875" style="172" customWidth="1"/>
    <col min="14341" max="14341" width="9.7109375" style="172" customWidth="1"/>
    <col min="14342" max="14342" width="9.42578125" style="172" customWidth="1"/>
    <col min="14343" max="14343" width="12.28515625" style="172" customWidth="1"/>
    <col min="14344" max="14592" width="9.140625" style="172"/>
    <col min="14593" max="14593" width="4.7109375" style="172" customWidth="1"/>
    <col min="14594" max="14594" width="28.42578125" style="172" customWidth="1"/>
    <col min="14595" max="14595" width="10.5703125" style="172" customWidth="1"/>
    <col min="14596" max="14596" width="9.85546875" style="172" customWidth="1"/>
    <col min="14597" max="14597" width="9.7109375" style="172" customWidth="1"/>
    <col min="14598" max="14598" width="9.42578125" style="172" customWidth="1"/>
    <col min="14599" max="14599" width="12.28515625" style="172" customWidth="1"/>
    <col min="14600" max="14848" width="9.140625" style="172"/>
    <col min="14849" max="14849" width="4.7109375" style="172" customWidth="1"/>
    <col min="14850" max="14850" width="28.42578125" style="172" customWidth="1"/>
    <col min="14851" max="14851" width="10.5703125" style="172" customWidth="1"/>
    <col min="14852" max="14852" width="9.85546875" style="172" customWidth="1"/>
    <col min="14853" max="14853" width="9.7109375" style="172" customWidth="1"/>
    <col min="14854" max="14854" width="9.42578125" style="172" customWidth="1"/>
    <col min="14855" max="14855" width="12.28515625" style="172" customWidth="1"/>
    <col min="14856" max="15104" width="9.140625" style="172"/>
    <col min="15105" max="15105" width="4.7109375" style="172" customWidth="1"/>
    <col min="15106" max="15106" width="28.42578125" style="172" customWidth="1"/>
    <col min="15107" max="15107" width="10.5703125" style="172" customWidth="1"/>
    <col min="15108" max="15108" width="9.85546875" style="172" customWidth="1"/>
    <col min="15109" max="15109" width="9.7109375" style="172" customWidth="1"/>
    <col min="15110" max="15110" width="9.42578125" style="172" customWidth="1"/>
    <col min="15111" max="15111" width="12.28515625" style="172" customWidth="1"/>
    <col min="15112" max="15360" width="9.140625" style="172"/>
    <col min="15361" max="15361" width="4.7109375" style="172" customWidth="1"/>
    <col min="15362" max="15362" width="28.42578125" style="172" customWidth="1"/>
    <col min="15363" max="15363" width="10.5703125" style="172" customWidth="1"/>
    <col min="15364" max="15364" width="9.85546875" style="172" customWidth="1"/>
    <col min="15365" max="15365" width="9.7109375" style="172" customWidth="1"/>
    <col min="15366" max="15366" width="9.42578125" style="172" customWidth="1"/>
    <col min="15367" max="15367" width="12.28515625" style="172" customWidth="1"/>
    <col min="15368" max="15616" width="9.140625" style="172"/>
    <col min="15617" max="15617" width="4.7109375" style="172" customWidth="1"/>
    <col min="15618" max="15618" width="28.42578125" style="172" customWidth="1"/>
    <col min="15619" max="15619" width="10.5703125" style="172" customWidth="1"/>
    <col min="15620" max="15620" width="9.85546875" style="172" customWidth="1"/>
    <col min="15621" max="15621" width="9.7109375" style="172" customWidth="1"/>
    <col min="15622" max="15622" width="9.42578125" style="172" customWidth="1"/>
    <col min="15623" max="15623" width="12.28515625" style="172" customWidth="1"/>
    <col min="15624" max="15872" width="9.140625" style="172"/>
    <col min="15873" max="15873" width="4.7109375" style="172" customWidth="1"/>
    <col min="15874" max="15874" width="28.42578125" style="172" customWidth="1"/>
    <col min="15875" max="15875" width="10.5703125" style="172" customWidth="1"/>
    <col min="15876" max="15876" width="9.85546875" style="172" customWidth="1"/>
    <col min="15877" max="15877" width="9.7109375" style="172" customWidth="1"/>
    <col min="15878" max="15878" width="9.42578125" style="172" customWidth="1"/>
    <col min="15879" max="15879" width="12.28515625" style="172" customWidth="1"/>
    <col min="15880" max="16128" width="9.140625" style="172"/>
    <col min="16129" max="16129" width="4.7109375" style="172" customWidth="1"/>
    <col min="16130" max="16130" width="28.42578125" style="172" customWidth="1"/>
    <col min="16131" max="16131" width="10.5703125" style="172" customWidth="1"/>
    <col min="16132" max="16132" width="9.85546875" style="172" customWidth="1"/>
    <col min="16133" max="16133" width="9.7109375" style="172" customWidth="1"/>
    <col min="16134" max="16134" width="9.42578125" style="172" customWidth="1"/>
    <col min="16135" max="16135" width="12.28515625" style="172" customWidth="1"/>
    <col min="16136" max="16384" width="9.140625" style="172"/>
  </cols>
  <sheetData>
    <row r="1" spans="1:7" x14ac:dyDescent="0.25">
      <c r="A1" s="915" t="s">
        <v>6168</v>
      </c>
      <c r="B1" s="915"/>
      <c r="C1" s="915"/>
      <c r="D1" s="915"/>
      <c r="E1" s="915"/>
      <c r="F1" s="915"/>
      <c r="G1" s="915"/>
    </row>
    <row r="4" spans="1:7" ht="15.6" customHeight="1" x14ac:dyDescent="0.25">
      <c r="A4" s="975" t="s">
        <v>6112</v>
      </c>
      <c r="B4" s="975"/>
      <c r="C4" s="975"/>
      <c r="D4" s="975"/>
      <c r="E4" s="975"/>
      <c r="F4" s="975"/>
      <c r="G4" s="975"/>
    </row>
    <row r="6" spans="1:7" s="175" customFormat="1" x14ac:dyDescent="0.25">
      <c r="A6" s="173" t="s">
        <v>206</v>
      </c>
      <c r="B6" s="174"/>
      <c r="C6" s="978" t="s">
        <v>359</v>
      </c>
      <c r="D6" s="978"/>
      <c r="E6" s="978"/>
      <c r="F6" s="978"/>
      <c r="G6" s="978"/>
    </row>
    <row r="7" spans="1:7" s="175" customFormat="1" x14ac:dyDescent="0.25">
      <c r="A7" s="174"/>
      <c r="B7" s="174"/>
      <c r="C7" s="174"/>
      <c r="D7" s="174"/>
      <c r="E7" s="174"/>
      <c r="F7" s="174"/>
      <c r="G7" s="174"/>
    </row>
    <row r="8" spans="1:7" s="175" customFormat="1" x14ac:dyDescent="0.25">
      <c r="A8" s="173" t="s">
        <v>207</v>
      </c>
      <c r="B8" s="174"/>
      <c r="C8" s="978" t="s">
        <v>362</v>
      </c>
      <c r="D8" s="978"/>
      <c r="E8" s="978"/>
      <c r="F8" s="978"/>
      <c r="G8" s="174"/>
    </row>
    <row r="9" spans="1:7" s="177" customFormat="1" x14ac:dyDescent="0.25">
      <c r="A9" s="176"/>
      <c r="B9" s="176"/>
      <c r="C9" s="176"/>
      <c r="D9" s="176"/>
      <c r="E9" s="176"/>
      <c r="F9" s="176"/>
      <c r="G9" s="176"/>
    </row>
    <row r="10" spans="1:7" s="140" customFormat="1" ht="15" customHeight="1" x14ac:dyDescent="0.25">
      <c r="A10" s="136"/>
      <c r="B10" s="137"/>
      <c r="C10" s="138"/>
      <c r="D10" s="139"/>
      <c r="E10" s="139"/>
      <c r="F10" s="139"/>
      <c r="G10" s="139"/>
    </row>
    <row r="11" spans="1:7" s="140" customFormat="1" x14ac:dyDescent="0.25">
      <c r="A11" s="136" t="s">
        <v>653</v>
      </c>
      <c r="B11" s="139"/>
      <c r="C11" s="416"/>
      <c r="D11" s="139"/>
      <c r="E11" s="139"/>
      <c r="F11" s="139"/>
      <c r="G11" s="139"/>
    </row>
    <row r="12" spans="1:7" s="140" customFormat="1" ht="15.75" thickBot="1" x14ac:dyDescent="0.3">
      <c r="A12" s="136"/>
      <c r="B12" s="139"/>
      <c r="C12" s="139"/>
      <c r="D12" s="139"/>
      <c r="E12" s="139"/>
      <c r="F12" s="139"/>
      <c r="G12" s="139" t="s">
        <v>344</v>
      </c>
    </row>
    <row r="13" spans="1:7" s="181" customFormat="1" ht="43.5" thickBot="1" x14ac:dyDescent="0.3">
      <c r="A13" s="178" t="s">
        <v>171</v>
      </c>
      <c r="B13" s="179" t="s">
        <v>209</v>
      </c>
      <c r="C13" s="179" t="s">
        <v>210</v>
      </c>
      <c r="D13" s="179" t="s">
        <v>211</v>
      </c>
      <c r="E13" s="179" t="s">
        <v>212</v>
      </c>
      <c r="F13" s="179" t="s">
        <v>6111</v>
      </c>
      <c r="G13" s="180" t="s">
        <v>196</v>
      </c>
    </row>
    <row r="14" spans="1:7" x14ac:dyDescent="0.25">
      <c r="A14" s="182" t="s">
        <v>8</v>
      </c>
      <c r="B14" s="183" t="s">
        <v>213</v>
      </c>
      <c r="C14" s="184"/>
      <c r="D14" s="184"/>
      <c r="E14" s="184"/>
      <c r="F14" s="184"/>
      <c r="G14" s="185">
        <f>SUM(C14:F14)</f>
        <v>0</v>
      </c>
    </row>
    <row r="15" spans="1:7" ht="30" x14ac:dyDescent="0.25">
      <c r="A15" s="186" t="s">
        <v>12</v>
      </c>
      <c r="B15" s="187" t="s">
        <v>214</v>
      </c>
      <c r="C15" s="188"/>
      <c r="D15" s="188"/>
      <c r="E15" s="188"/>
      <c r="F15" s="188"/>
      <c r="G15" s="189">
        <f t="shared" ref="G15:G20" si="0">SUM(C15:F15)</f>
        <v>0</v>
      </c>
    </row>
    <row r="16" spans="1:7" ht="30" x14ac:dyDescent="0.25">
      <c r="A16" s="186" t="s">
        <v>23</v>
      </c>
      <c r="B16" s="187" t="s">
        <v>215</v>
      </c>
      <c r="C16" s="188"/>
      <c r="D16" s="188"/>
      <c r="E16" s="188"/>
      <c r="F16" s="188"/>
      <c r="G16" s="189">
        <f t="shared" si="0"/>
        <v>0</v>
      </c>
    </row>
    <row r="17" spans="1:7" x14ac:dyDescent="0.25">
      <c r="A17" s="186" t="s">
        <v>102</v>
      </c>
      <c r="B17" s="187" t="s">
        <v>216</v>
      </c>
      <c r="C17" s="188"/>
      <c r="D17" s="188"/>
      <c r="E17" s="188"/>
      <c r="F17" s="188"/>
      <c r="G17" s="189">
        <f t="shared" si="0"/>
        <v>0</v>
      </c>
    </row>
    <row r="18" spans="1:7" ht="30" x14ac:dyDescent="0.25">
      <c r="A18" s="186" t="s">
        <v>103</v>
      </c>
      <c r="B18" s="187" t="s">
        <v>217</v>
      </c>
      <c r="C18" s="188"/>
      <c r="D18" s="188"/>
      <c r="E18" s="188"/>
      <c r="F18" s="188"/>
      <c r="G18" s="189">
        <f t="shared" si="0"/>
        <v>0</v>
      </c>
    </row>
    <row r="19" spans="1:7" ht="15.75" thickBot="1" x14ac:dyDescent="0.3">
      <c r="A19" s="190" t="s">
        <v>106</v>
      </c>
      <c r="B19" s="191" t="s">
        <v>218</v>
      </c>
      <c r="C19" s="192">
        <v>3758384</v>
      </c>
      <c r="D19" s="192"/>
      <c r="E19" s="192"/>
      <c r="F19" s="192"/>
      <c r="G19" s="193">
        <f t="shared" si="0"/>
        <v>3758384</v>
      </c>
    </row>
    <row r="20" spans="1:7" s="198" customFormat="1" thickBot="1" x14ac:dyDescent="0.25">
      <c r="A20" s="194" t="s">
        <v>108</v>
      </c>
      <c r="B20" s="195" t="s">
        <v>196</v>
      </c>
      <c r="C20" s="196">
        <f>SUM(C14:C19)</f>
        <v>3758384</v>
      </c>
      <c r="D20" s="196">
        <f>SUM(D14:D19)</f>
        <v>0</v>
      </c>
      <c r="E20" s="196">
        <f>SUM(E14:E19)</f>
        <v>0</v>
      </c>
      <c r="F20" s="196">
        <f>SUM(F14:F19)</f>
        <v>0</v>
      </c>
      <c r="G20" s="197">
        <f t="shared" si="0"/>
        <v>3758384</v>
      </c>
    </row>
    <row r="21" spans="1:7" s="177" customFormat="1" x14ac:dyDescent="0.25">
      <c r="A21" s="176"/>
      <c r="B21" s="176"/>
      <c r="C21" s="176"/>
      <c r="D21" s="176"/>
      <c r="E21" s="176"/>
      <c r="F21" s="176"/>
      <c r="G21" s="176"/>
    </row>
    <row r="22" spans="1:7" x14ac:dyDescent="0.25">
      <c r="A22" s="176"/>
      <c r="B22" s="176"/>
      <c r="C22" s="176"/>
      <c r="D22" s="176"/>
      <c r="E22" s="176"/>
      <c r="F22" s="176"/>
      <c r="G22" s="176"/>
    </row>
    <row r="23" spans="1:7" x14ac:dyDescent="0.25">
      <c r="A23" s="176"/>
      <c r="B23" s="176"/>
      <c r="C23" s="177"/>
      <c r="D23" s="177"/>
      <c r="E23" s="177"/>
      <c r="F23" s="177"/>
      <c r="G23" s="176"/>
    </row>
    <row r="24" spans="1:7" x14ac:dyDescent="0.25">
      <c r="C24" s="199"/>
      <c r="D24" s="200"/>
      <c r="E24" s="200"/>
      <c r="F24" s="199"/>
    </row>
  </sheetData>
  <mergeCells count="4">
    <mergeCell ref="A1:G1"/>
    <mergeCell ref="A4:G4"/>
    <mergeCell ref="C6:G6"/>
    <mergeCell ref="C8:F8"/>
  </mergeCells>
  <pageMargins left="0.7" right="0.7" top="0.75" bottom="0.75" header="0.3" footer="0.3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J25"/>
  <sheetViews>
    <sheetView workbookViewId="0">
      <selection activeCell="F8" sqref="F8"/>
    </sheetView>
  </sheetViews>
  <sheetFormatPr defaultRowHeight="15" x14ac:dyDescent="0.25"/>
  <cols>
    <col min="1" max="1" width="7.7109375" customWidth="1"/>
    <col min="2" max="2" width="59.7109375" bestFit="1" customWidth="1"/>
    <col min="3" max="3" width="18.85546875" customWidth="1"/>
    <col min="4" max="4" width="18.42578125" customWidth="1"/>
    <col min="5" max="6" width="18.7109375" customWidth="1"/>
    <col min="7" max="7" width="18.42578125" customWidth="1"/>
  </cols>
  <sheetData>
    <row r="2" spans="1:10" x14ac:dyDescent="0.25">
      <c r="A2" s="915" t="s">
        <v>6169</v>
      </c>
      <c r="B2" s="915"/>
      <c r="C2" s="915"/>
      <c r="D2" s="915"/>
      <c r="E2" s="915"/>
      <c r="F2" s="915"/>
      <c r="G2" s="915"/>
      <c r="H2" s="53"/>
      <c r="I2" s="53"/>
      <c r="J2" s="53"/>
    </row>
    <row r="3" spans="1:10" x14ac:dyDescent="0.25">
      <c r="A3" s="204"/>
      <c r="B3" s="204"/>
      <c r="C3" s="204"/>
      <c r="D3" s="204"/>
      <c r="E3" s="204"/>
      <c r="F3" s="204"/>
    </row>
    <row r="4" spans="1:10" x14ac:dyDescent="0.25">
      <c r="A4" s="983" t="s">
        <v>242</v>
      </c>
      <c r="B4" s="983"/>
      <c r="C4" s="983"/>
      <c r="D4" s="983"/>
      <c r="E4" s="983"/>
      <c r="F4" s="983"/>
      <c r="G4" s="983"/>
    </row>
    <row r="5" spans="1:10" x14ac:dyDescent="0.25">
      <c r="A5" s="917" t="s">
        <v>487</v>
      </c>
      <c r="B5" s="917"/>
      <c r="C5" s="917"/>
      <c r="D5" s="917"/>
      <c r="E5" s="917"/>
      <c r="F5" s="917"/>
      <c r="G5" s="917"/>
    </row>
    <row r="6" spans="1:10" x14ac:dyDescent="0.25">
      <c r="A6" s="204"/>
      <c r="B6" s="232"/>
      <c r="C6" s="232"/>
      <c r="D6" s="232"/>
      <c r="E6" s="232"/>
      <c r="F6" s="439"/>
    </row>
    <row r="7" spans="1:10" x14ac:dyDescent="0.25">
      <c r="A7" s="204"/>
      <c r="B7" s="232"/>
      <c r="C7" s="232"/>
      <c r="D7" s="232"/>
      <c r="E7" s="232"/>
      <c r="F7" s="439"/>
    </row>
    <row r="8" spans="1:10" x14ac:dyDescent="0.25">
      <c r="A8" s="204"/>
      <c r="B8" s="204"/>
      <c r="C8" s="204"/>
      <c r="D8" s="204"/>
      <c r="E8" s="204"/>
      <c r="F8" s="204"/>
    </row>
    <row r="9" spans="1:10" ht="15.75" x14ac:dyDescent="0.25">
      <c r="A9" s="979"/>
      <c r="B9" s="941" t="s">
        <v>137</v>
      </c>
      <c r="C9" s="980" t="s">
        <v>482</v>
      </c>
      <c r="D9" s="981"/>
      <c r="E9" s="981"/>
      <c r="F9" s="981"/>
      <c r="G9" s="982"/>
    </row>
    <row r="10" spans="1:10" ht="57" x14ac:dyDescent="0.25">
      <c r="A10" s="979"/>
      <c r="B10" s="941"/>
      <c r="C10" s="369" t="s">
        <v>136</v>
      </c>
      <c r="D10" s="369" t="s">
        <v>240</v>
      </c>
      <c r="E10" s="369" t="s">
        <v>220</v>
      </c>
      <c r="F10" s="369" t="s">
        <v>359</v>
      </c>
      <c r="G10" s="369" t="s">
        <v>142</v>
      </c>
    </row>
    <row r="11" spans="1:10" x14ac:dyDescent="0.25">
      <c r="A11" s="16" t="s">
        <v>241</v>
      </c>
      <c r="B11" s="16" t="s">
        <v>483</v>
      </c>
      <c r="C11" s="17">
        <v>1055587172</v>
      </c>
      <c r="D11" s="17">
        <v>2816537</v>
      </c>
      <c r="E11" s="17">
        <v>753249</v>
      </c>
      <c r="F11" s="17">
        <v>70392827</v>
      </c>
      <c r="G11" s="17">
        <f>SUM(C11:F11)</f>
        <v>1129549785</v>
      </c>
    </row>
    <row r="12" spans="1:10" x14ac:dyDescent="0.25">
      <c r="A12" s="16" t="s">
        <v>12</v>
      </c>
      <c r="B12" s="16" t="s">
        <v>243</v>
      </c>
      <c r="C12" s="17">
        <v>781752605</v>
      </c>
      <c r="D12" s="17">
        <v>135903383</v>
      </c>
      <c r="E12" s="17">
        <v>208389327</v>
      </c>
      <c r="F12" s="17">
        <v>247438731</v>
      </c>
      <c r="G12" s="17">
        <f t="shared" ref="G12:G21" si="0">SUM(C12:F12)</f>
        <v>1373484046</v>
      </c>
    </row>
    <row r="13" spans="1:10" x14ac:dyDescent="0.25">
      <c r="A13" s="16" t="s">
        <v>23</v>
      </c>
      <c r="B13" s="16" t="s">
        <v>484</v>
      </c>
      <c r="C13" s="17">
        <f>C11-C12</f>
        <v>273834567</v>
      </c>
      <c r="D13" s="17">
        <f>D11-D12</f>
        <v>-133086846</v>
      </c>
      <c r="E13" s="17">
        <f>E11-E12</f>
        <v>-207636078</v>
      </c>
      <c r="F13" s="17">
        <f>F11-F12</f>
        <v>-177045904</v>
      </c>
      <c r="G13" s="17">
        <f t="shared" si="0"/>
        <v>-243934261</v>
      </c>
    </row>
    <row r="14" spans="1:10" x14ac:dyDescent="0.25">
      <c r="A14" s="16" t="s">
        <v>102</v>
      </c>
      <c r="B14" s="16" t="s">
        <v>244</v>
      </c>
      <c r="C14" s="17">
        <v>523316352</v>
      </c>
      <c r="D14" s="17">
        <v>143073479</v>
      </c>
      <c r="E14" s="17">
        <v>209727353</v>
      </c>
      <c r="F14" s="17">
        <v>186927719</v>
      </c>
      <c r="G14" s="17">
        <f t="shared" si="0"/>
        <v>1063044903</v>
      </c>
    </row>
    <row r="15" spans="1:10" x14ac:dyDescent="0.25">
      <c r="A15" s="16" t="s">
        <v>103</v>
      </c>
      <c r="B15" s="16" t="s">
        <v>245</v>
      </c>
      <c r="C15" s="17">
        <v>553348741</v>
      </c>
      <c r="D15" s="17">
        <v>0</v>
      </c>
      <c r="E15" s="17">
        <v>0</v>
      </c>
      <c r="F15" s="17">
        <v>0</v>
      </c>
      <c r="G15" s="17">
        <f t="shared" si="0"/>
        <v>553348741</v>
      </c>
    </row>
    <row r="16" spans="1:10" x14ac:dyDescent="0.25">
      <c r="A16" s="16" t="s">
        <v>106</v>
      </c>
      <c r="B16" s="16" t="s">
        <v>246</v>
      </c>
      <c r="C16" s="17">
        <f>C14-C15</f>
        <v>-30032389</v>
      </c>
      <c r="D16" s="17">
        <f>D14-D15</f>
        <v>143073479</v>
      </c>
      <c r="E16" s="17">
        <f>E14-E15</f>
        <v>209727353</v>
      </c>
      <c r="F16" s="17">
        <f>F14-F15</f>
        <v>186927719</v>
      </c>
      <c r="G16" s="17">
        <f t="shared" si="0"/>
        <v>509696162</v>
      </c>
    </row>
    <row r="17" spans="1:7" x14ac:dyDescent="0.25">
      <c r="A17" s="16" t="s">
        <v>108</v>
      </c>
      <c r="B17" s="16" t="s">
        <v>491</v>
      </c>
      <c r="C17" s="17">
        <f>C13+C16</f>
        <v>243802178</v>
      </c>
      <c r="D17" s="17">
        <f>D13+D16</f>
        <v>9986633</v>
      </c>
      <c r="E17" s="17">
        <f>E13+E16</f>
        <v>2091275</v>
      </c>
      <c r="F17" s="17">
        <f>F13+F16</f>
        <v>9881815</v>
      </c>
      <c r="G17" s="17">
        <f t="shared" si="0"/>
        <v>265761901</v>
      </c>
    </row>
    <row r="18" spans="1:7" x14ac:dyDescent="0.25">
      <c r="A18" s="16" t="s">
        <v>117</v>
      </c>
      <c r="B18" s="16" t="s">
        <v>485</v>
      </c>
      <c r="C18" s="17">
        <v>0</v>
      </c>
      <c r="D18" s="17">
        <v>0</v>
      </c>
      <c r="E18" s="17">
        <v>0</v>
      </c>
      <c r="F18" s="17">
        <v>0</v>
      </c>
      <c r="G18" s="17">
        <f t="shared" si="0"/>
        <v>0</v>
      </c>
    </row>
    <row r="19" spans="1:7" x14ac:dyDescent="0.25">
      <c r="A19" s="16" t="s">
        <v>118</v>
      </c>
      <c r="B19" s="16" t="s">
        <v>490</v>
      </c>
      <c r="C19" s="17">
        <f>C17+C18</f>
        <v>243802178</v>
      </c>
      <c r="D19" s="17">
        <f>D17+D18</f>
        <v>9986633</v>
      </c>
      <c r="E19" s="17">
        <f>E17+E18</f>
        <v>2091275</v>
      </c>
      <c r="F19" s="17">
        <f>F17+F18</f>
        <v>9881815</v>
      </c>
      <c r="G19" s="17">
        <f t="shared" si="0"/>
        <v>265761901</v>
      </c>
    </row>
    <row r="20" spans="1:7" x14ac:dyDescent="0.25">
      <c r="A20" s="16" t="s">
        <v>119</v>
      </c>
      <c r="B20" s="16" t="s">
        <v>486</v>
      </c>
      <c r="C20" s="17">
        <v>0</v>
      </c>
      <c r="D20" s="17">
        <v>0</v>
      </c>
      <c r="E20" s="17">
        <v>0</v>
      </c>
      <c r="F20" s="17">
        <v>0</v>
      </c>
      <c r="G20" s="17">
        <f t="shared" si="0"/>
        <v>0</v>
      </c>
    </row>
    <row r="21" spans="1:7" x14ac:dyDescent="0.25">
      <c r="A21" s="16" t="s">
        <v>120</v>
      </c>
      <c r="B21" s="16" t="s">
        <v>489</v>
      </c>
      <c r="C21" s="17">
        <f>C17-C20</f>
        <v>243802178</v>
      </c>
      <c r="D21" s="17">
        <f>D17-D20</f>
        <v>9986633</v>
      </c>
      <c r="E21" s="17">
        <f>E17-E20</f>
        <v>2091275</v>
      </c>
      <c r="F21" s="17">
        <f>F17-F20</f>
        <v>9881815</v>
      </c>
      <c r="G21" s="17">
        <f t="shared" si="0"/>
        <v>265761901</v>
      </c>
    </row>
    <row r="22" spans="1:7" s="204" customFormat="1" x14ac:dyDescent="0.25">
      <c r="A22" s="447" t="s">
        <v>121</v>
      </c>
      <c r="B22" s="16" t="s">
        <v>488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s="204" customFormat="1" x14ac:dyDescent="0.25">
      <c r="A23" s="447" t="s">
        <v>299</v>
      </c>
      <c r="B23" s="16" t="s">
        <v>492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s="204" customFormat="1" x14ac:dyDescent="0.25"/>
    <row r="25" spans="1:7" s="204" customFormat="1" x14ac:dyDescent="0.25"/>
  </sheetData>
  <mergeCells count="6">
    <mergeCell ref="A2:G2"/>
    <mergeCell ref="A5:G5"/>
    <mergeCell ref="A9:A10"/>
    <mergeCell ref="B9:B10"/>
    <mergeCell ref="C9:G9"/>
    <mergeCell ref="A4:G4"/>
  </mergeCells>
  <phoneticPr fontId="49" type="noConversion"/>
  <pageMargins left="0.7" right="0.7" top="0.75" bottom="0.75" header="0.3" footer="0.3"/>
  <pageSetup paperSize="9" scale="81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64"/>
  <sheetViews>
    <sheetView zoomScaleNormal="100" workbookViewId="0">
      <selection activeCell="A3" sqref="A3:K3"/>
    </sheetView>
  </sheetViews>
  <sheetFormatPr defaultColWidth="9.140625" defaultRowHeight="15" x14ac:dyDescent="0.25"/>
  <cols>
    <col min="1" max="1" width="37.7109375" style="239" customWidth="1"/>
    <col min="2" max="2" width="9.28515625" style="240" customWidth="1"/>
    <col min="3" max="3" width="8.42578125" style="240" bestFit="1" customWidth="1"/>
    <col min="4" max="4" width="14.42578125" style="240" bestFit="1" customWidth="1"/>
    <col min="5" max="5" width="13.140625" style="240" bestFit="1" customWidth="1"/>
    <col min="6" max="6" width="10.85546875" style="241" bestFit="1" customWidth="1"/>
    <col min="7" max="7" width="9.28515625" style="241" bestFit="1" customWidth="1"/>
    <col min="8" max="8" width="8.7109375" style="241" bestFit="1" customWidth="1"/>
    <col min="9" max="9" width="14.42578125" style="241" bestFit="1" customWidth="1"/>
    <col min="10" max="10" width="13.140625" style="241" bestFit="1" customWidth="1"/>
    <col min="11" max="11" width="10.85546875" style="241" bestFit="1" customWidth="1"/>
    <col min="12" max="16384" width="9.140625" style="238"/>
  </cols>
  <sheetData>
    <row r="1" spans="1:11" x14ac:dyDescent="0.25">
      <c r="C1" s="996" t="s">
        <v>6170</v>
      </c>
      <c r="D1" s="996"/>
      <c r="E1" s="996"/>
      <c r="F1" s="996"/>
      <c r="G1" s="996"/>
      <c r="H1" s="996"/>
      <c r="I1" s="996"/>
      <c r="J1" s="996"/>
      <c r="K1" s="996"/>
    </row>
    <row r="3" spans="1:11" ht="28.5" customHeight="1" x14ac:dyDescent="0.25">
      <c r="A3" s="997" t="s">
        <v>493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</row>
    <row r="4" spans="1:11" ht="15.75" thickBot="1" x14ac:dyDescent="0.3">
      <c r="K4" s="242" t="s">
        <v>353</v>
      </c>
    </row>
    <row r="5" spans="1:11" x14ac:dyDescent="0.25">
      <c r="A5" s="998" t="s">
        <v>247</v>
      </c>
      <c r="B5" s="986">
        <v>2019</v>
      </c>
      <c r="C5" s="987"/>
      <c r="D5" s="987"/>
      <c r="E5" s="987"/>
      <c r="F5" s="988"/>
      <c r="G5" s="986">
        <v>2020</v>
      </c>
      <c r="H5" s="987"/>
      <c r="I5" s="987"/>
      <c r="J5" s="987"/>
      <c r="K5" s="988"/>
    </row>
    <row r="6" spans="1:11" ht="15" customHeight="1" x14ac:dyDescent="0.25">
      <c r="A6" s="999"/>
      <c r="B6" s="993" t="s">
        <v>248</v>
      </c>
      <c r="C6" s="994"/>
      <c r="D6" s="995"/>
      <c r="E6" s="989" t="s">
        <v>336</v>
      </c>
      <c r="F6" s="991" t="s">
        <v>142</v>
      </c>
      <c r="G6" s="993" t="s">
        <v>248</v>
      </c>
      <c r="H6" s="994"/>
      <c r="I6" s="995"/>
      <c r="J6" s="989" t="s">
        <v>336</v>
      </c>
      <c r="K6" s="991" t="s">
        <v>142</v>
      </c>
    </row>
    <row r="7" spans="1:11" x14ac:dyDescent="0.25">
      <c r="A7" s="999"/>
      <c r="B7" s="243" t="s">
        <v>249</v>
      </c>
      <c r="C7" s="244" t="s">
        <v>250</v>
      </c>
      <c r="D7" s="244" t="s">
        <v>363</v>
      </c>
      <c r="E7" s="990"/>
      <c r="F7" s="992"/>
      <c r="G7" s="243" t="s">
        <v>249</v>
      </c>
      <c r="H7" s="244" t="s">
        <v>250</v>
      </c>
      <c r="I7" s="244" t="s">
        <v>363</v>
      </c>
      <c r="J7" s="990"/>
      <c r="K7" s="992"/>
    </row>
    <row r="8" spans="1:11" s="249" customFormat="1" x14ac:dyDescent="0.25">
      <c r="A8" s="245" t="s">
        <v>251</v>
      </c>
      <c r="B8" s="247">
        <v>0</v>
      </c>
      <c r="C8" s="248">
        <v>0</v>
      </c>
      <c r="D8" s="248">
        <v>0</v>
      </c>
      <c r="E8" s="248">
        <v>6362614</v>
      </c>
      <c r="F8" s="246">
        <f t="shared" ref="F8:F38" si="0">SUM(B8:E8)</f>
        <v>6362614</v>
      </c>
      <c r="G8" s="247">
        <v>0</v>
      </c>
      <c r="H8" s="248">
        <v>293466</v>
      </c>
      <c r="I8" s="248">
        <v>0</v>
      </c>
      <c r="J8" s="248">
        <v>7294301</v>
      </c>
      <c r="K8" s="246">
        <f t="shared" ref="K8:K38" si="1">SUM(G8:J8)</f>
        <v>7587767</v>
      </c>
    </row>
    <row r="9" spans="1:11" ht="15.75" thickBot="1" x14ac:dyDescent="0.3">
      <c r="A9" s="250" t="s">
        <v>252</v>
      </c>
      <c r="B9" s="252">
        <v>0</v>
      </c>
      <c r="C9" s="253">
        <v>0</v>
      </c>
      <c r="D9" s="253">
        <v>0</v>
      </c>
      <c r="E9" s="253">
        <v>250503</v>
      </c>
      <c r="F9" s="347">
        <f t="shared" si="0"/>
        <v>250503</v>
      </c>
      <c r="G9" s="252">
        <v>0</v>
      </c>
      <c r="H9" s="253">
        <v>0</v>
      </c>
      <c r="I9" s="253">
        <v>0</v>
      </c>
      <c r="J9" s="253">
        <v>0</v>
      </c>
      <c r="K9" s="347">
        <f t="shared" si="1"/>
        <v>0</v>
      </c>
    </row>
    <row r="10" spans="1:11" s="258" customFormat="1" ht="13.5" thickBot="1" x14ac:dyDescent="0.3">
      <c r="A10" s="254" t="s">
        <v>6114</v>
      </c>
      <c r="B10" s="256">
        <v>0</v>
      </c>
      <c r="C10" s="257">
        <f>SUM(C8:C9)</f>
        <v>0</v>
      </c>
      <c r="D10" s="257">
        <f>SUM(D8:D9)</f>
        <v>0</v>
      </c>
      <c r="E10" s="257">
        <f>SUM(E8:E9)</f>
        <v>6613117</v>
      </c>
      <c r="F10" s="349">
        <f t="shared" si="0"/>
        <v>6613117</v>
      </c>
      <c r="G10" s="256">
        <v>0</v>
      </c>
      <c r="H10" s="257">
        <f>SUM(H8:H9)</f>
        <v>293466</v>
      </c>
      <c r="I10" s="257">
        <f>SUM(I8:I9)</f>
        <v>0</v>
      </c>
      <c r="J10" s="257">
        <f>SUM(J8:J9)</f>
        <v>7294301</v>
      </c>
      <c r="K10" s="349">
        <f t="shared" si="1"/>
        <v>7587767</v>
      </c>
    </row>
    <row r="11" spans="1:11" ht="22.5" x14ac:dyDescent="0.25">
      <c r="A11" s="259" t="s">
        <v>254</v>
      </c>
      <c r="B11" s="261">
        <v>0</v>
      </c>
      <c r="C11" s="262">
        <v>0</v>
      </c>
      <c r="D11" s="262">
        <v>0</v>
      </c>
      <c r="E11" s="262">
        <v>4015985169</v>
      </c>
      <c r="F11" s="348">
        <f t="shared" si="0"/>
        <v>4015985169</v>
      </c>
      <c r="G11" s="261">
        <v>0</v>
      </c>
      <c r="H11" s="262">
        <v>0</v>
      </c>
      <c r="I11" s="262">
        <v>229774</v>
      </c>
      <c r="J11" s="262">
        <v>4139886771</v>
      </c>
      <c r="K11" s="348">
        <f t="shared" si="1"/>
        <v>4140116545</v>
      </c>
    </row>
    <row r="12" spans="1:11" x14ac:dyDescent="0.25">
      <c r="A12" s="267" t="s">
        <v>255</v>
      </c>
      <c r="B12" s="265">
        <v>5128874</v>
      </c>
      <c r="C12" s="266">
        <v>1713032</v>
      </c>
      <c r="D12" s="266">
        <v>462742</v>
      </c>
      <c r="E12" s="266">
        <v>152342830</v>
      </c>
      <c r="F12" s="246">
        <f t="shared" si="0"/>
        <v>159647478</v>
      </c>
      <c r="G12" s="265">
        <v>3632838</v>
      </c>
      <c r="H12" s="266">
        <v>1456338</v>
      </c>
      <c r="I12" s="266">
        <v>388042</v>
      </c>
      <c r="J12" s="266">
        <v>109869400</v>
      </c>
      <c r="K12" s="246">
        <f t="shared" si="1"/>
        <v>115346618</v>
      </c>
    </row>
    <row r="13" spans="1:11" x14ac:dyDescent="0.25">
      <c r="A13" s="267" t="s">
        <v>256</v>
      </c>
      <c r="B13" s="265">
        <v>0</v>
      </c>
      <c r="C13" s="266">
        <v>0</v>
      </c>
      <c r="D13" s="266">
        <v>0</v>
      </c>
      <c r="E13" s="266">
        <v>0</v>
      </c>
      <c r="F13" s="246">
        <f t="shared" si="0"/>
        <v>0</v>
      </c>
      <c r="G13" s="265">
        <v>0</v>
      </c>
      <c r="H13" s="266">
        <v>0</v>
      </c>
      <c r="I13" s="266">
        <v>0</v>
      </c>
      <c r="J13" s="266">
        <v>0</v>
      </c>
      <c r="K13" s="246">
        <f t="shared" si="1"/>
        <v>0</v>
      </c>
    </row>
    <row r="14" spans="1:11" x14ac:dyDescent="0.25">
      <c r="A14" s="267" t="s">
        <v>257</v>
      </c>
      <c r="B14" s="265">
        <v>0</v>
      </c>
      <c r="C14" s="266">
        <v>0</v>
      </c>
      <c r="D14" s="266">
        <v>0</v>
      </c>
      <c r="E14" s="266">
        <v>210227150</v>
      </c>
      <c r="F14" s="246">
        <f t="shared" si="0"/>
        <v>210227150</v>
      </c>
      <c r="G14" s="265">
        <v>0</v>
      </c>
      <c r="H14" s="266">
        <v>0</v>
      </c>
      <c r="I14" s="266">
        <v>0</v>
      </c>
      <c r="J14" s="266">
        <v>276213319</v>
      </c>
      <c r="K14" s="246">
        <f t="shared" si="1"/>
        <v>276213319</v>
      </c>
    </row>
    <row r="15" spans="1:11" ht="15.75" thickBot="1" x14ac:dyDescent="0.3">
      <c r="A15" s="268" t="s">
        <v>258</v>
      </c>
      <c r="B15" s="252">
        <v>0</v>
      </c>
      <c r="C15" s="253">
        <v>0</v>
      </c>
      <c r="D15" s="253">
        <v>0</v>
      </c>
      <c r="E15" s="253">
        <v>0</v>
      </c>
      <c r="F15" s="347">
        <f t="shared" si="0"/>
        <v>0</v>
      </c>
      <c r="G15" s="252">
        <v>0</v>
      </c>
      <c r="H15" s="253">
        <v>0</v>
      </c>
      <c r="I15" s="253">
        <v>0</v>
      </c>
      <c r="J15" s="253">
        <v>0</v>
      </c>
      <c r="K15" s="347">
        <f t="shared" si="1"/>
        <v>0</v>
      </c>
    </row>
    <row r="16" spans="1:11" s="258" customFormat="1" ht="13.5" thickBot="1" x14ac:dyDescent="0.3">
      <c r="A16" s="269" t="s">
        <v>259</v>
      </c>
      <c r="B16" s="256">
        <f>SUM(B12:B15)</f>
        <v>5128874</v>
      </c>
      <c r="C16" s="257">
        <f>SUM(C11:C15)</f>
        <v>1713032</v>
      </c>
      <c r="D16" s="257">
        <f>SUM(D12:D15)</f>
        <v>462742</v>
      </c>
      <c r="E16" s="257">
        <f>SUM(E11:E15)</f>
        <v>4378555149</v>
      </c>
      <c r="F16" s="350">
        <f t="shared" si="0"/>
        <v>4385859797</v>
      </c>
      <c r="G16" s="256">
        <f>SUM(G12:G15)</f>
        <v>3632838</v>
      </c>
      <c r="H16" s="257">
        <f>SUM(H11:H15)</f>
        <v>1456338</v>
      </c>
      <c r="I16" s="257">
        <f>SUM(I11:I15)</f>
        <v>617816</v>
      </c>
      <c r="J16" s="257">
        <f>SUM(J11:J15)</f>
        <v>4525969490</v>
      </c>
      <c r="K16" s="350">
        <f t="shared" si="1"/>
        <v>4531676482</v>
      </c>
    </row>
    <row r="17" spans="1:11" x14ac:dyDescent="0.25">
      <c r="A17" s="270" t="s">
        <v>260</v>
      </c>
      <c r="B17" s="261">
        <v>0</v>
      </c>
      <c r="C17" s="262">
        <v>0</v>
      </c>
      <c r="D17" s="262">
        <v>0</v>
      </c>
      <c r="E17" s="262">
        <v>4000000</v>
      </c>
      <c r="F17" s="348">
        <f t="shared" si="0"/>
        <v>4000000</v>
      </c>
      <c r="G17" s="261">
        <v>0</v>
      </c>
      <c r="H17" s="262">
        <v>0</v>
      </c>
      <c r="I17" s="262">
        <v>0</v>
      </c>
      <c r="J17" s="262">
        <v>4000000</v>
      </c>
      <c r="K17" s="348">
        <f t="shared" si="1"/>
        <v>4000000</v>
      </c>
    </row>
    <row r="18" spans="1:11" ht="22.5" x14ac:dyDescent="0.25">
      <c r="A18" s="267" t="s">
        <v>261</v>
      </c>
      <c r="B18" s="265">
        <v>0</v>
      </c>
      <c r="C18" s="266">
        <v>0</v>
      </c>
      <c r="D18" s="266">
        <v>0</v>
      </c>
      <c r="E18" s="266">
        <v>0</v>
      </c>
      <c r="F18" s="246">
        <f t="shared" si="0"/>
        <v>0</v>
      </c>
      <c r="G18" s="265">
        <v>0</v>
      </c>
      <c r="H18" s="266">
        <v>0</v>
      </c>
      <c r="I18" s="266">
        <v>0</v>
      </c>
      <c r="J18" s="266">
        <v>0</v>
      </c>
      <c r="K18" s="246">
        <f t="shared" si="1"/>
        <v>0</v>
      </c>
    </row>
    <row r="19" spans="1:11" ht="23.25" thickBot="1" x14ac:dyDescent="0.3">
      <c r="A19" s="268" t="s">
        <v>262</v>
      </c>
      <c r="B19" s="252">
        <v>0</v>
      </c>
      <c r="C19" s="253">
        <v>0</v>
      </c>
      <c r="D19" s="253">
        <v>0</v>
      </c>
      <c r="E19" s="253">
        <v>0</v>
      </c>
      <c r="F19" s="347">
        <f t="shared" si="0"/>
        <v>0</v>
      </c>
      <c r="G19" s="252">
        <v>0</v>
      </c>
      <c r="H19" s="253">
        <v>0</v>
      </c>
      <c r="I19" s="253">
        <v>0</v>
      </c>
      <c r="J19" s="253">
        <v>0</v>
      </c>
      <c r="K19" s="347">
        <f t="shared" si="1"/>
        <v>0</v>
      </c>
    </row>
    <row r="20" spans="1:11" s="258" customFormat="1" ht="21.75" thickBot="1" x14ac:dyDescent="0.3">
      <c r="A20" s="269" t="s">
        <v>263</v>
      </c>
      <c r="B20" s="256">
        <v>0</v>
      </c>
      <c r="C20" s="257">
        <v>0</v>
      </c>
      <c r="D20" s="257">
        <v>0</v>
      </c>
      <c r="E20" s="257">
        <f>SUM(E17:E19)</f>
        <v>4000000</v>
      </c>
      <c r="F20" s="350">
        <f t="shared" si="0"/>
        <v>4000000</v>
      </c>
      <c r="G20" s="256">
        <v>0</v>
      </c>
      <c r="H20" s="257">
        <v>0</v>
      </c>
      <c r="I20" s="257">
        <v>0</v>
      </c>
      <c r="J20" s="257">
        <f>SUM(J17:J19)</f>
        <v>4000000</v>
      </c>
      <c r="K20" s="350">
        <f t="shared" si="1"/>
        <v>4000000</v>
      </c>
    </row>
    <row r="21" spans="1:11" s="258" customFormat="1" ht="21.75" thickBot="1" x14ac:dyDescent="0.3">
      <c r="A21" s="269" t="s">
        <v>264</v>
      </c>
      <c r="B21" s="256">
        <v>0</v>
      </c>
      <c r="C21" s="257">
        <v>0</v>
      </c>
      <c r="D21" s="257">
        <v>0</v>
      </c>
      <c r="E21" s="257">
        <v>268543425</v>
      </c>
      <c r="F21" s="350">
        <f t="shared" si="0"/>
        <v>268543425</v>
      </c>
      <c r="G21" s="256">
        <v>0</v>
      </c>
      <c r="H21" s="257">
        <v>0</v>
      </c>
      <c r="I21" s="257">
        <v>0</v>
      </c>
      <c r="J21" s="257">
        <v>289646730</v>
      </c>
      <c r="K21" s="350">
        <f t="shared" si="1"/>
        <v>289646730</v>
      </c>
    </row>
    <row r="22" spans="1:11" s="258" customFormat="1" ht="21.75" thickBot="1" x14ac:dyDescent="0.3">
      <c r="A22" s="269" t="s">
        <v>265</v>
      </c>
      <c r="B22" s="256">
        <f>B10+B16+B20+B21</f>
        <v>5128874</v>
      </c>
      <c r="C22" s="256">
        <f>C10+C16+C20+C21</f>
        <v>1713032</v>
      </c>
      <c r="D22" s="257">
        <f>D16</f>
        <v>462742</v>
      </c>
      <c r="E22" s="257">
        <f>E10+E16+E20+E21</f>
        <v>4657711691</v>
      </c>
      <c r="F22" s="350">
        <f t="shared" si="0"/>
        <v>4665016339</v>
      </c>
      <c r="G22" s="256">
        <f>G10+G16+G21+G20</f>
        <v>3632838</v>
      </c>
      <c r="H22" s="257">
        <f>H10+H16+H20+H21</f>
        <v>1749804</v>
      </c>
      <c r="I22" s="257">
        <f>I16</f>
        <v>617816</v>
      </c>
      <c r="J22" s="257">
        <f>J10+J16+J20+J21</f>
        <v>4826910521</v>
      </c>
      <c r="K22" s="350">
        <f t="shared" si="1"/>
        <v>4832910979</v>
      </c>
    </row>
    <row r="23" spans="1:11" s="258" customFormat="1" ht="13.5" thickBot="1" x14ac:dyDescent="0.3">
      <c r="A23" s="269" t="s">
        <v>266</v>
      </c>
      <c r="B23" s="256">
        <v>0</v>
      </c>
      <c r="C23" s="257">
        <v>0</v>
      </c>
      <c r="D23" s="257">
        <v>0</v>
      </c>
      <c r="E23" s="257">
        <v>0</v>
      </c>
      <c r="F23" s="350">
        <f t="shared" si="0"/>
        <v>0</v>
      </c>
      <c r="G23" s="256">
        <v>0</v>
      </c>
      <c r="H23" s="257">
        <v>0</v>
      </c>
      <c r="I23" s="257">
        <v>0</v>
      </c>
      <c r="J23" s="257">
        <v>1967896</v>
      </c>
      <c r="K23" s="350">
        <f t="shared" si="1"/>
        <v>1967896</v>
      </c>
    </row>
    <row r="24" spans="1:11" s="258" customFormat="1" ht="13.5" thickBot="1" x14ac:dyDescent="0.3">
      <c r="A24" s="269" t="s">
        <v>267</v>
      </c>
      <c r="B24" s="256">
        <v>0</v>
      </c>
      <c r="C24" s="257">
        <v>0</v>
      </c>
      <c r="D24" s="257">
        <v>0</v>
      </c>
      <c r="E24" s="257">
        <v>0</v>
      </c>
      <c r="F24" s="350">
        <f t="shared" si="0"/>
        <v>0</v>
      </c>
      <c r="G24" s="256">
        <v>0</v>
      </c>
      <c r="H24" s="257">
        <v>0</v>
      </c>
      <c r="I24" s="257">
        <v>0</v>
      </c>
      <c r="J24" s="257">
        <v>0</v>
      </c>
      <c r="K24" s="350">
        <f t="shared" si="1"/>
        <v>0</v>
      </c>
    </row>
    <row r="25" spans="1:11" s="258" customFormat="1" ht="21.75" thickBot="1" x14ac:dyDescent="0.3">
      <c r="A25" s="269" t="s">
        <v>268</v>
      </c>
      <c r="B25" s="256">
        <v>0</v>
      </c>
      <c r="C25" s="257">
        <v>0</v>
      </c>
      <c r="D25" s="257">
        <v>0</v>
      </c>
      <c r="E25" s="257">
        <v>0</v>
      </c>
      <c r="F25" s="350">
        <f t="shared" si="0"/>
        <v>0</v>
      </c>
      <c r="G25" s="256">
        <v>0</v>
      </c>
      <c r="H25" s="257">
        <v>0</v>
      </c>
      <c r="I25" s="257">
        <v>0</v>
      </c>
      <c r="J25" s="257">
        <f>J23+J24</f>
        <v>1967896</v>
      </c>
      <c r="K25" s="350">
        <f t="shared" si="1"/>
        <v>1967896</v>
      </c>
    </row>
    <row r="26" spans="1:11" x14ac:dyDescent="0.25">
      <c r="A26" s="259" t="s">
        <v>269</v>
      </c>
      <c r="B26" s="261">
        <v>0</v>
      </c>
      <c r="C26" s="262">
        <v>0</v>
      </c>
      <c r="D26" s="262">
        <v>0</v>
      </c>
      <c r="E26" s="262">
        <v>0</v>
      </c>
      <c r="F26" s="348">
        <f t="shared" si="0"/>
        <v>0</v>
      </c>
      <c r="G26" s="261">
        <v>0</v>
      </c>
      <c r="H26" s="262">
        <v>0</v>
      </c>
      <c r="I26" s="262">
        <v>0</v>
      </c>
      <c r="J26" s="262">
        <v>0</v>
      </c>
      <c r="K26" s="348">
        <f t="shared" si="1"/>
        <v>0</v>
      </c>
    </row>
    <row r="27" spans="1:11" x14ac:dyDescent="0.25">
      <c r="A27" s="263" t="s">
        <v>270</v>
      </c>
      <c r="B27" s="265">
        <v>20</v>
      </c>
      <c r="C27" s="266">
        <v>149035</v>
      </c>
      <c r="D27" s="266">
        <v>249185</v>
      </c>
      <c r="E27" s="266">
        <v>621705</v>
      </c>
      <c r="F27" s="246">
        <f t="shared" si="0"/>
        <v>1019945</v>
      </c>
      <c r="G27" s="265">
        <v>230</v>
      </c>
      <c r="H27" s="266">
        <v>59200</v>
      </c>
      <c r="I27" s="266">
        <v>131485</v>
      </c>
      <c r="J27" s="266">
        <v>484200</v>
      </c>
      <c r="K27" s="246">
        <f t="shared" si="1"/>
        <v>675115</v>
      </c>
    </row>
    <row r="28" spans="1:11" x14ac:dyDescent="0.25">
      <c r="A28" s="263" t="s">
        <v>271</v>
      </c>
      <c r="B28" s="265">
        <v>3070266</v>
      </c>
      <c r="C28" s="266">
        <v>1699198</v>
      </c>
      <c r="D28" s="266">
        <v>5514424</v>
      </c>
      <c r="E28" s="266">
        <v>446461963</v>
      </c>
      <c r="F28" s="246">
        <f t="shared" si="0"/>
        <v>456745851</v>
      </c>
      <c r="G28" s="265">
        <v>1788606</v>
      </c>
      <c r="H28" s="266">
        <v>9880434</v>
      </c>
      <c r="I28" s="266">
        <v>8954378</v>
      </c>
      <c r="J28" s="266">
        <v>304290516</v>
      </c>
      <c r="K28" s="246">
        <f t="shared" si="1"/>
        <v>324913934</v>
      </c>
    </row>
    <row r="29" spans="1:11" x14ac:dyDescent="0.25">
      <c r="A29" s="263" t="s">
        <v>272</v>
      </c>
      <c r="B29" s="265">
        <v>0</v>
      </c>
      <c r="C29" s="266">
        <v>0</v>
      </c>
      <c r="D29" s="266">
        <v>0</v>
      </c>
      <c r="E29" s="266">
        <v>0</v>
      </c>
      <c r="F29" s="246">
        <f t="shared" si="0"/>
        <v>0</v>
      </c>
      <c r="G29" s="265">
        <v>0</v>
      </c>
      <c r="H29" s="266">
        <v>0</v>
      </c>
      <c r="I29" s="266">
        <v>0</v>
      </c>
      <c r="J29" s="266">
        <v>0</v>
      </c>
      <c r="K29" s="246">
        <f t="shared" si="1"/>
        <v>0</v>
      </c>
    </row>
    <row r="30" spans="1:11" ht="15.75" thickBot="1" x14ac:dyDescent="0.3">
      <c r="A30" s="250" t="s">
        <v>273</v>
      </c>
      <c r="B30" s="252">
        <v>0</v>
      </c>
      <c r="C30" s="253">
        <v>0</v>
      </c>
      <c r="D30" s="253">
        <v>0</v>
      </c>
      <c r="E30" s="253">
        <v>0</v>
      </c>
      <c r="F30" s="347">
        <f t="shared" si="0"/>
        <v>0</v>
      </c>
      <c r="G30" s="252">
        <v>0</v>
      </c>
      <c r="H30" s="253">
        <v>0</v>
      </c>
      <c r="I30" s="253">
        <v>0</v>
      </c>
      <c r="J30" s="253">
        <v>0</v>
      </c>
      <c r="K30" s="347">
        <f t="shared" si="1"/>
        <v>0</v>
      </c>
    </row>
    <row r="31" spans="1:11" s="258" customFormat="1" ht="13.5" thickBot="1" x14ac:dyDescent="0.3">
      <c r="A31" s="254" t="s">
        <v>274</v>
      </c>
      <c r="B31" s="256">
        <f>SUM(B27:B30)</f>
        <v>3070286</v>
      </c>
      <c r="C31" s="257">
        <f>SUM(C26:C30)</f>
        <v>1848233</v>
      </c>
      <c r="D31" s="257">
        <f>SUM(D27:D30)</f>
        <v>5763609</v>
      </c>
      <c r="E31" s="257">
        <f>SUM(E27:E30)</f>
        <v>447083668</v>
      </c>
      <c r="F31" s="350">
        <f t="shared" si="0"/>
        <v>457765796</v>
      </c>
      <c r="G31" s="256">
        <f>SUM(G27:G30)</f>
        <v>1788836</v>
      </c>
      <c r="H31" s="257">
        <f>SUM(H26:H30)</f>
        <v>9939634</v>
      </c>
      <c r="I31" s="257">
        <f>SUM(I27:I30)</f>
        <v>9085863</v>
      </c>
      <c r="J31" s="257">
        <f>SUM(J27:J30)</f>
        <v>304774716</v>
      </c>
      <c r="K31" s="350">
        <f t="shared" si="1"/>
        <v>325589049</v>
      </c>
    </row>
    <row r="32" spans="1:11" x14ac:dyDescent="0.25">
      <c r="A32" s="259" t="s">
        <v>275</v>
      </c>
      <c r="B32" s="261"/>
      <c r="C32" s="262">
        <v>235110</v>
      </c>
      <c r="D32" s="262">
        <v>859113</v>
      </c>
      <c r="E32" s="262">
        <v>25680476</v>
      </c>
      <c r="F32" s="348">
        <f t="shared" si="0"/>
        <v>26774699</v>
      </c>
      <c r="G32" s="261"/>
      <c r="H32" s="262">
        <v>164150</v>
      </c>
      <c r="I32" s="262">
        <v>398256</v>
      </c>
      <c r="J32" s="262">
        <v>39263152</v>
      </c>
      <c r="K32" s="348">
        <f t="shared" si="1"/>
        <v>39825558</v>
      </c>
    </row>
    <row r="33" spans="1:11" ht="22.5" x14ac:dyDescent="0.25">
      <c r="A33" s="263" t="s">
        <v>276</v>
      </c>
      <c r="B33" s="265">
        <v>69002</v>
      </c>
      <c r="C33" s="266">
        <v>335474</v>
      </c>
      <c r="D33" s="266">
        <v>3807865</v>
      </c>
      <c r="E33" s="266">
        <v>2394273</v>
      </c>
      <c r="F33" s="246">
        <f t="shared" si="0"/>
        <v>6606614</v>
      </c>
      <c r="G33" s="265">
        <v>54312</v>
      </c>
      <c r="H33" s="266">
        <v>647717</v>
      </c>
      <c r="I33" s="266">
        <v>3896595</v>
      </c>
      <c r="J33" s="266">
        <v>609094</v>
      </c>
      <c r="K33" s="246">
        <f t="shared" si="1"/>
        <v>5207718</v>
      </c>
    </row>
    <row r="34" spans="1:11" ht="15.75" thickBot="1" x14ac:dyDescent="0.3">
      <c r="A34" s="250" t="s">
        <v>277</v>
      </c>
      <c r="B34" s="252">
        <v>14050</v>
      </c>
      <c r="C34" s="253">
        <v>120210</v>
      </c>
      <c r="D34" s="253">
        <v>818118</v>
      </c>
      <c r="E34" s="253">
        <v>57780081</v>
      </c>
      <c r="F34" s="347">
        <f>SUM(B34:E34)</f>
        <v>58732459</v>
      </c>
      <c r="G34" s="252">
        <v>302439</v>
      </c>
      <c r="H34" s="253">
        <v>49999</v>
      </c>
      <c r="I34" s="253">
        <v>890155</v>
      </c>
      <c r="J34" s="253">
        <v>691399</v>
      </c>
      <c r="K34" s="347">
        <f t="shared" si="1"/>
        <v>1933992</v>
      </c>
    </row>
    <row r="35" spans="1:11" s="258" customFormat="1" ht="13.5" thickBot="1" x14ac:dyDescent="0.3">
      <c r="A35" s="254" t="s">
        <v>6113</v>
      </c>
      <c r="B35" s="256">
        <f>SUM(B33:B34)</f>
        <v>83052</v>
      </c>
      <c r="C35" s="257">
        <f>SUM(C32:C34)</f>
        <v>690794</v>
      </c>
      <c r="D35" s="257">
        <f>SUM(D32:D34)</f>
        <v>5485096</v>
      </c>
      <c r="E35" s="257">
        <f>SUM(E32:E34)</f>
        <v>85854830</v>
      </c>
      <c r="F35" s="350">
        <f t="shared" si="0"/>
        <v>92113772</v>
      </c>
      <c r="G35" s="256">
        <f>SUM(G33:G34)</f>
        <v>356751</v>
      </c>
      <c r="H35" s="257">
        <f>SUM(H32:H34)</f>
        <v>861866</v>
      </c>
      <c r="I35" s="257">
        <f>SUM(I32:I34)</f>
        <v>5185006</v>
      </c>
      <c r="J35" s="257">
        <f>SUM(J32:J34)</f>
        <v>40563645</v>
      </c>
      <c r="K35" s="350">
        <f t="shared" si="1"/>
        <v>46967268</v>
      </c>
    </row>
    <row r="36" spans="1:11" s="258" customFormat="1" ht="22.5" customHeight="1" thickBot="1" x14ac:dyDescent="0.3">
      <c r="A36" s="254" t="s">
        <v>278</v>
      </c>
      <c r="B36" s="256">
        <v>8033</v>
      </c>
      <c r="C36" s="257">
        <v>134694</v>
      </c>
      <c r="D36" s="257">
        <v>339802</v>
      </c>
      <c r="E36" s="257">
        <v>17398270</v>
      </c>
      <c r="F36" s="350">
        <f t="shared" si="0"/>
        <v>17880799</v>
      </c>
      <c r="G36" s="256">
        <v>8164</v>
      </c>
      <c r="H36" s="257">
        <v>53770</v>
      </c>
      <c r="I36" s="257">
        <v>1251551</v>
      </c>
      <c r="J36" s="257">
        <v>-501415</v>
      </c>
      <c r="K36" s="350">
        <f t="shared" si="1"/>
        <v>812070</v>
      </c>
    </row>
    <row r="37" spans="1:11" s="258" customFormat="1" ht="13.5" thickBot="1" x14ac:dyDescent="0.3">
      <c r="A37" s="254" t="s">
        <v>279</v>
      </c>
      <c r="B37" s="256">
        <v>0</v>
      </c>
      <c r="C37" s="257">
        <v>0</v>
      </c>
      <c r="D37" s="257">
        <v>67591</v>
      </c>
      <c r="E37" s="257">
        <v>1142324</v>
      </c>
      <c r="F37" s="350">
        <f t="shared" si="0"/>
        <v>1209915</v>
      </c>
      <c r="G37" s="256">
        <v>0</v>
      </c>
      <c r="H37" s="257">
        <v>0</v>
      </c>
      <c r="I37" s="257">
        <v>67591</v>
      </c>
      <c r="J37" s="257">
        <v>164191</v>
      </c>
      <c r="K37" s="350">
        <f t="shared" si="1"/>
        <v>231782</v>
      </c>
    </row>
    <row r="38" spans="1:11" s="258" customFormat="1" ht="18" customHeight="1" thickBot="1" x14ac:dyDescent="0.3">
      <c r="A38" s="271" t="s">
        <v>280</v>
      </c>
      <c r="B38" s="272">
        <f>B16+B31+B35+B36+B37</f>
        <v>8290245</v>
      </c>
      <c r="C38" s="272">
        <f>C16+C31+C35+C36+C37</f>
        <v>4386753</v>
      </c>
      <c r="D38" s="272">
        <f>D16+D31+D35+D36+D37</f>
        <v>12118840</v>
      </c>
      <c r="E38" s="273">
        <f>E22+E31+E35+E36+E37</f>
        <v>5209190783</v>
      </c>
      <c r="F38" s="350">
        <f t="shared" si="0"/>
        <v>5233986621</v>
      </c>
      <c r="G38" s="272">
        <f>G16+G31+G35+G36+G37</f>
        <v>5786589</v>
      </c>
      <c r="H38" s="273">
        <f>H31+H35+H36+H37+H22</f>
        <v>12605074</v>
      </c>
      <c r="I38" s="273">
        <f>I22+I31+I35+I36+I37</f>
        <v>16207827</v>
      </c>
      <c r="J38" s="273">
        <f>J22+J31+J35+J36+J37+J25</f>
        <v>5173879554</v>
      </c>
      <c r="K38" s="350">
        <f t="shared" si="1"/>
        <v>5208479044</v>
      </c>
    </row>
    <row r="39" spans="1:11" s="276" customFormat="1" ht="12.75" x14ac:dyDescent="0.25">
      <c r="A39" s="274"/>
      <c r="B39" s="275"/>
      <c r="C39" s="275"/>
      <c r="D39" s="275"/>
      <c r="E39" s="275"/>
      <c r="F39" s="275"/>
      <c r="G39" s="275"/>
      <c r="H39" s="275"/>
      <c r="I39" s="275"/>
      <c r="J39" s="275"/>
      <c r="K39" s="275"/>
    </row>
    <row r="40" spans="1:11" s="276" customFormat="1" ht="13.5" thickBot="1" x14ac:dyDescent="0.3">
      <c r="A40" s="274"/>
      <c r="B40" s="275"/>
      <c r="C40" s="275"/>
      <c r="D40" s="275"/>
      <c r="E40" s="275"/>
      <c r="F40" s="275"/>
      <c r="G40" s="275"/>
      <c r="H40" s="275"/>
      <c r="I40" s="275"/>
      <c r="J40" s="275"/>
      <c r="K40" s="275"/>
    </row>
    <row r="41" spans="1:11" s="258" customFormat="1" ht="12.75" x14ac:dyDescent="0.25">
      <c r="A41" s="984" t="s">
        <v>281</v>
      </c>
      <c r="B41" s="986">
        <v>2019</v>
      </c>
      <c r="C41" s="987"/>
      <c r="D41" s="987"/>
      <c r="E41" s="987"/>
      <c r="F41" s="988"/>
      <c r="G41" s="986">
        <v>2020</v>
      </c>
      <c r="H41" s="987"/>
      <c r="I41" s="987"/>
      <c r="J41" s="987"/>
      <c r="K41" s="988"/>
    </row>
    <row r="42" spans="1:11" s="258" customFormat="1" ht="12.75" customHeight="1" x14ac:dyDescent="0.25">
      <c r="A42" s="985"/>
      <c r="B42" s="993" t="s">
        <v>248</v>
      </c>
      <c r="C42" s="994"/>
      <c r="D42" s="995"/>
      <c r="E42" s="989" t="s">
        <v>336</v>
      </c>
      <c r="F42" s="991" t="s">
        <v>142</v>
      </c>
      <c r="G42" s="993" t="s">
        <v>248</v>
      </c>
      <c r="H42" s="994"/>
      <c r="I42" s="995"/>
      <c r="J42" s="989" t="s">
        <v>336</v>
      </c>
      <c r="K42" s="991" t="s">
        <v>142</v>
      </c>
    </row>
    <row r="43" spans="1:11" s="258" customFormat="1" ht="12.75" x14ac:dyDescent="0.25">
      <c r="A43" s="985"/>
      <c r="B43" s="345" t="s">
        <v>249</v>
      </c>
      <c r="C43" s="244" t="s">
        <v>250</v>
      </c>
      <c r="D43" s="244" t="s">
        <v>363</v>
      </c>
      <c r="E43" s="990"/>
      <c r="F43" s="992"/>
      <c r="G43" s="345" t="s">
        <v>249</v>
      </c>
      <c r="H43" s="244" t="s">
        <v>250</v>
      </c>
      <c r="I43" s="244" t="s">
        <v>363</v>
      </c>
      <c r="J43" s="990"/>
      <c r="K43" s="992"/>
    </row>
    <row r="44" spans="1:11" x14ac:dyDescent="0.25">
      <c r="A44" s="277" t="s">
        <v>282</v>
      </c>
      <c r="B44" s="340">
        <v>1124190</v>
      </c>
      <c r="C44" s="266">
        <v>1490609</v>
      </c>
      <c r="D44" s="266">
        <v>719011</v>
      </c>
      <c r="E44" s="266">
        <v>3276591190</v>
      </c>
      <c r="F44" s="264">
        <f t="shared" ref="F44:F57" si="2">SUM(B44:E44)</f>
        <v>3279925000</v>
      </c>
      <c r="G44" s="340">
        <v>1124190</v>
      </c>
      <c r="H44" s="266">
        <v>1490609</v>
      </c>
      <c r="I44" s="266">
        <v>719011</v>
      </c>
      <c r="J44" s="266">
        <v>3276591190</v>
      </c>
      <c r="K44" s="264">
        <f t="shared" ref="K44:K58" si="3">SUM(G44:J44)</f>
        <v>3279925000</v>
      </c>
    </row>
    <row r="45" spans="1:11" x14ac:dyDescent="0.25">
      <c r="A45" s="277" t="s">
        <v>283</v>
      </c>
      <c r="B45" s="340">
        <v>0</v>
      </c>
      <c r="C45" s="266">
        <v>0</v>
      </c>
      <c r="D45" s="266">
        <v>0</v>
      </c>
      <c r="E45" s="266">
        <v>0</v>
      </c>
      <c r="F45" s="264">
        <f t="shared" si="2"/>
        <v>0</v>
      </c>
      <c r="G45" s="340">
        <v>0</v>
      </c>
      <c r="H45" s="266">
        <v>0</v>
      </c>
      <c r="I45" s="266">
        <v>0</v>
      </c>
      <c r="J45" s="266">
        <v>0</v>
      </c>
      <c r="K45" s="264">
        <f t="shared" si="3"/>
        <v>0</v>
      </c>
    </row>
    <row r="46" spans="1:11" x14ac:dyDescent="0.25">
      <c r="A46" s="277" t="s">
        <v>284</v>
      </c>
      <c r="B46" s="340">
        <v>6633</v>
      </c>
      <c r="C46" s="266">
        <v>420458</v>
      </c>
      <c r="D46" s="266">
        <v>405423</v>
      </c>
      <c r="E46" s="266">
        <v>24665548</v>
      </c>
      <c r="F46" s="264">
        <f t="shared" si="2"/>
        <v>25498062</v>
      </c>
      <c r="G46" s="340">
        <v>6633</v>
      </c>
      <c r="H46" s="266">
        <v>420458</v>
      </c>
      <c r="I46" s="266">
        <v>405423</v>
      </c>
      <c r="J46" s="266">
        <v>24665548</v>
      </c>
      <c r="K46" s="264">
        <f t="shared" si="3"/>
        <v>25498062</v>
      </c>
    </row>
    <row r="47" spans="1:11" x14ac:dyDescent="0.25">
      <c r="A47" s="277" t="s">
        <v>285</v>
      </c>
      <c r="B47" s="340">
        <v>-6691334</v>
      </c>
      <c r="C47" s="266">
        <v>-4999748</v>
      </c>
      <c r="D47" s="266">
        <v>-2414834</v>
      </c>
      <c r="E47" s="266">
        <v>-356729020</v>
      </c>
      <c r="F47" s="264">
        <f t="shared" si="2"/>
        <v>-370834936</v>
      </c>
      <c r="G47" s="340">
        <v>-5186205</v>
      </c>
      <c r="H47" s="266">
        <v>-6305185</v>
      </c>
      <c r="I47" s="266">
        <v>-5797108</v>
      </c>
      <c r="J47" s="266">
        <v>-351116498</v>
      </c>
      <c r="K47" s="264">
        <f t="shared" si="3"/>
        <v>-368404996</v>
      </c>
    </row>
    <row r="48" spans="1:11" x14ac:dyDescent="0.25">
      <c r="A48" s="277" t="s">
        <v>286</v>
      </c>
      <c r="B48" s="340">
        <v>0</v>
      </c>
      <c r="C48" s="266">
        <v>0</v>
      </c>
      <c r="D48" s="266">
        <v>0</v>
      </c>
      <c r="E48" s="266">
        <v>0</v>
      </c>
      <c r="F48" s="264">
        <f>SUM(B48:E48)</f>
        <v>0</v>
      </c>
      <c r="G48" s="340">
        <v>0</v>
      </c>
      <c r="H48" s="266">
        <v>0</v>
      </c>
      <c r="I48" s="266">
        <v>0</v>
      </c>
      <c r="J48" s="266">
        <v>0</v>
      </c>
      <c r="K48" s="264">
        <f t="shared" si="3"/>
        <v>0</v>
      </c>
    </row>
    <row r="49" spans="1:11" ht="15.75" thickBot="1" x14ac:dyDescent="0.3">
      <c r="A49" s="278" t="s">
        <v>287</v>
      </c>
      <c r="B49" s="346">
        <v>1505129</v>
      </c>
      <c r="C49" s="253">
        <v>-1305437</v>
      </c>
      <c r="D49" s="253">
        <v>-3382274</v>
      </c>
      <c r="E49" s="253">
        <v>5612522</v>
      </c>
      <c r="F49" s="251">
        <f t="shared" si="2"/>
        <v>2429940</v>
      </c>
      <c r="G49" s="346">
        <v>-6815084</v>
      </c>
      <c r="H49" s="253">
        <v>7365257</v>
      </c>
      <c r="I49" s="253">
        <v>2388245</v>
      </c>
      <c r="J49" s="253">
        <v>-118499277</v>
      </c>
      <c r="K49" s="251">
        <f t="shared" si="3"/>
        <v>-115560859</v>
      </c>
    </row>
    <row r="50" spans="1:11" s="258" customFormat="1" ht="13.5" thickBot="1" x14ac:dyDescent="0.3">
      <c r="A50" s="279" t="s">
        <v>288</v>
      </c>
      <c r="B50" s="341">
        <f>SUM(B44:B49)</f>
        <v>-4055382</v>
      </c>
      <c r="C50" s="257">
        <f>SUM(C44:C49)</f>
        <v>-4394118</v>
      </c>
      <c r="D50" s="257">
        <f>SUM(D44:D49)</f>
        <v>-4672674</v>
      </c>
      <c r="E50" s="257">
        <f>SUM(E44:E49)</f>
        <v>2950140240</v>
      </c>
      <c r="F50" s="255">
        <f t="shared" si="2"/>
        <v>2937018066</v>
      </c>
      <c r="G50" s="341">
        <f>SUM(G44:G49)</f>
        <v>-10870466</v>
      </c>
      <c r="H50" s="257">
        <f>SUM(H44:H49)</f>
        <v>2971139</v>
      </c>
      <c r="I50" s="257">
        <f>SUM(I44:I49)</f>
        <v>-2284429</v>
      </c>
      <c r="J50" s="257">
        <f>SUM(J44:J49)</f>
        <v>2831640963</v>
      </c>
      <c r="K50" s="255">
        <f t="shared" si="3"/>
        <v>2821457207</v>
      </c>
    </row>
    <row r="51" spans="1:11" x14ac:dyDescent="0.25">
      <c r="A51" s="280" t="s">
        <v>289</v>
      </c>
      <c r="B51" s="342"/>
      <c r="C51" s="262">
        <v>434307</v>
      </c>
      <c r="D51" s="262">
        <v>290255</v>
      </c>
      <c r="E51" s="262">
        <v>21372697</v>
      </c>
      <c r="F51" s="260">
        <f t="shared" si="2"/>
        <v>22097259</v>
      </c>
      <c r="G51" s="342"/>
      <c r="H51" s="262">
        <v>488100</v>
      </c>
      <c r="I51" s="262">
        <v>516001</v>
      </c>
      <c r="J51" s="262">
        <v>222000</v>
      </c>
      <c r="K51" s="260">
        <f t="shared" si="3"/>
        <v>1226101</v>
      </c>
    </row>
    <row r="52" spans="1:11" ht="22.5" x14ac:dyDescent="0.25">
      <c r="A52" s="277" t="s">
        <v>290</v>
      </c>
      <c r="B52" s="340">
        <v>867880</v>
      </c>
      <c r="C52" s="266">
        <v>610188</v>
      </c>
      <c r="D52" s="266">
        <v>3103592</v>
      </c>
      <c r="E52" s="266">
        <v>24418046</v>
      </c>
      <c r="F52" s="264">
        <f t="shared" si="2"/>
        <v>28999706</v>
      </c>
      <c r="G52" s="340">
        <v>2893768</v>
      </c>
      <c r="H52" s="266">
        <v>1134321</v>
      </c>
      <c r="I52" s="266">
        <v>3242383</v>
      </c>
      <c r="J52" s="266">
        <v>29678340</v>
      </c>
      <c r="K52" s="264">
        <f t="shared" si="3"/>
        <v>36948812</v>
      </c>
    </row>
    <row r="53" spans="1:11" ht="15.75" thickBot="1" x14ac:dyDescent="0.3">
      <c r="A53" s="278" t="s">
        <v>291</v>
      </c>
      <c r="B53" s="343"/>
      <c r="C53" s="253">
        <v>3000</v>
      </c>
      <c r="D53" s="253">
        <v>2316</v>
      </c>
      <c r="E53" s="253">
        <v>24852393</v>
      </c>
      <c r="F53" s="251">
        <f t="shared" si="2"/>
        <v>24857709</v>
      </c>
      <c r="G53" s="343"/>
      <c r="H53" s="253">
        <v>3000</v>
      </c>
      <c r="I53" s="253">
        <v>107844</v>
      </c>
      <c r="J53" s="253">
        <v>61663937</v>
      </c>
      <c r="K53" s="251">
        <f t="shared" si="3"/>
        <v>61774781</v>
      </c>
    </row>
    <row r="54" spans="1:11" s="258" customFormat="1" ht="13.5" thickBot="1" x14ac:dyDescent="0.3">
      <c r="A54" s="279" t="s">
        <v>292</v>
      </c>
      <c r="B54" s="341">
        <f>SUM(B51:B53)</f>
        <v>867880</v>
      </c>
      <c r="C54" s="257">
        <f>SUM(C51:C53)</f>
        <v>1047495</v>
      </c>
      <c r="D54" s="257">
        <f>SUM(D51:D53)</f>
        <v>3396163</v>
      </c>
      <c r="E54" s="257">
        <f>SUM(E51:E53)</f>
        <v>70643136</v>
      </c>
      <c r="F54" s="255">
        <f t="shared" si="2"/>
        <v>75954674</v>
      </c>
      <c r="G54" s="341">
        <f>SUM(G51:G53)</f>
        <v>2893768</v>
      </c>
      <c r="H54" s="257">
        <f>SUM(H51:H53)</f>
        <v>1625421</v>
      </c>
      <c r="I54" s="257">
        <f>SUM(I51:I53)</f>
        <v>3866228</v>
      </c>
      <c r="J54" s="257">
        <f>SUM(J51:J53)</f>
        <v>91564277</v>
      </c>
      <c r="K54" s="255">
        <f t="shared" si="3"/>
        <v>99949694</v>
      </c>
    </row>
    <row r="55" spans="1:11" s="258" customFormat="1" ht="22.5" customHeight="1" thickBot="1" x14ac:dyDescent="0.3">
      <c r="A55" s="279" t="s">
        <v>293</v>
      </c>
      <c r="B55" s="341">
        <v>0</v>
      </c>
      <c r="C55" s="257">
        <v>0</v>
      </c>
      <c r="D55" s="257">
        <v>0</v>
      </c>
      <c r="E55" s="257">
        <v>0</v>
      </c>
      <c r="F55" s="255">
        <f t="shared" si="2"/>
        <v>0</v>
      </c>
      <c r="G55" s="341">
        <v>0</v>
      </c>
      <c r="H55" s="257">
        <v>0</v>
      </c>
      <c r="I55" s="257">
        <v>0</v>
      </c>
      <c r="J55" s="257">
        <v>0</v>
      </c>
      <c r="K55" s="255">
        <f t="shared" si="3"/>
        <v>0</v>
      </c>
    </row>
    <row r="56" spans="1:11" s="258" customFormat="1" ht="21.75" thickBot="1" x14ac:dyDescent="0.3">
      <c r="A56" s="279" t="s">
        <v>294</v>
      </c>
      <c r="B56" s="341">
        <v>0</v>
      </c>
      <c r="C56" s="257">
        <v>0</v>
      </c>
      <c r="D56" s="257">
        <v>0</v>
      </c>
      <c r="E56" s="257">
        <v>0</v>
      </c>
      <c r="F56" s="255">
        <f t="shared" si="2"/>
        <v>0</v>
      </c>
      <c r="G56" s="341">
        <v>0</v>
      </c>
      <c r="H56" s="257">
        <v>0</v>
      </c>
      <c r="I56" s="257">
        <v>0</v>
      </c>
      <c r="J56" s="257">
        <v>0</v>
      </c>
      <c r="K56" s="255">
        <f t="shared" si="3"/>
        <v>0</v>
      </c>
    </row>
    <row r="57" spans="1:11" s="258" customFormat="1" ht="13.5" thickBot="1" x14ac:dyDescent="0.3">
      <c r="A57" s="279" t="s">
        <v>295</v>
      </c>
      <c r="B57" s="341">
        <v>11477747</v>
      </c>
      <c r="C57" s="257">
        <v>7733376</v>
      </c>
      <c r="D57" s="257">
        <v>13395351</v>
      </c>
      <c r="E57" s="257">
        <v>2188407407</v>
      </c>
      <c r="F57" s="255">
        <f t="shared" si="2"/>
        <v>2221013881</v>
      </c>
      <c r="G57" s="341">
        <v>13763287</v>
      </c>
      <c r="H57" s="257">
        <v>8008514</v>
      </c>
      <c r="I57" s="257">
        <v>14626028</v>
      </c>
      <c r="J57" s="257">
        <v>2250674314</v>
      </c>
      <c r="K57" s="255">
        <f>SUM(G57:J57)</f>
        <v>2287072143</v>
      </c>
    </row>
    <row r="58" spans="1:11" s="258" customFormat="1" ht="18" customHeight="1" thickBot="1" x14ac:dyDescent="0.3">
      <c r="A58" s="281" t="s">
        <v>296</v>
      </c>
      <c r="B58" s="344">
        <f>B50+B54+B57</f>
        <v>8290245</v>
      </c>
      <c r="C58" s="273">
        <f>C50+C54+C57</f>
        <v>4386753</v>
      </c>
      <c r="D58" s="273">
        <f>D50+D54+D57</f>
        <v>12118840</v>
      </c>
      <c r="E58" s="273">
        <f>E50+E54+E57</f>
        <v>5209190783</v>
      </c>
      <c r="F58" s="255">
        <f>SUM(B58:E58)</f>
        <v>5233986621</v>
      </c>
      <c r="G58" s="344">
        <f>G50+G54+G57</f>
        <v>5786589</v>
      </c>
      <c r="H58" s="273">
        <f>H50+H54+H57</f>
        <v>12605074</v>
      </c>
      <c r="I58" s="273">
        <f>I50+I54+I57</f>
        <v>16207827</v>
      </c>
      <c r="J58" s="273">
        <f>J50+J54+J57</f>
        <v>5173879554</v>
      </c>
      <c r="K58" s="255">
        <f t="shared" si="3"/>
        <v>5208479044</v>
      </c>
    </row>
    <row r="59" spans="1:11" s="285" customFormat="1" x14ac:dyDescent="0.25">
      <c r="A59" s="282"/>
      <c r="B59" s="283"/>
      <c r="C59" s="283"/>
      <c r="D59" s="283"/>
      <c r="E59" s="283"/>
      <c r="F59" s="284"/>
      <c r="G59" s="284"/>
      <c r="H59" s="284"/>
      <c r="I59" s="284"/>
      <c r="J59" s="284"/>
      <c r="K59" s="284"/>
    </row>
    <row r="60" spans="1:11" s="285" customFormat="1" x14ac:dyDescent="0.25">
      <c r="A60" s="282"/>
      <c r="B60" s="283"/>
      <c r="C60" s="283"/>
      <c r="D60" s="283"/>
      <c r="E60" s="283"/>
      <c r="F60" s="284"/>
      <c r="G60" s="284"/>
      <c r="H60" s="284"/>
      <c r="I60" s="284"/>
      <c r="J60" s="284"/>
      <c r="K60" s="284"/>
    </row>
    <row r="61" spans="1:11" s="285" customFormat="1" x14ac:dyDescent="0.25">
      <c r="A61" s="282"/>
      <c r="B61" s="283"/>
      <c r="C61" s="283"/>
      <c r="D61" s="283"/>
      <c r="E61" s="283"/>
      <c r="F61" s="284"/>
      <c r="G61" s="284"/>
      <c r="H61" s="284"/>
      <c r="I61" s="284"/>
      <c r="J61" s="284"/>
      <c r="K61" s="284"/>
    </row>
    <row r="62" spans="1:11" s="285" customFormat="1" x14ac:dyDescent="0.25">
      <c r="A62" s="282"/>
      <c r="B62" s="283"/>
      <c r="C62" s="283"/>
      <c r="D62" s="283"/>
      <c r="E62" s="283"/>
      <c r="F62" s="284"/>
      <c r="G62" s="284"/>
      <c r="H62" s="284"/>
      <c r="I62" s="284"/>
      <c r="J62" s="284"/>
      <c r="K62" s="284"/>
    </row>
    <row r="63" spans="1:11" s="285" customFormat="1" x14ac:dyDescent="0.25">
      <c r="A63" s="282"/>
      <c r="B63" s="283"/>
      <c r="C63" s="283"/>
      <c r="D63" s="283"/>
      <c r="E63" s="283"/>
      <c r="F63" s="284"/>
      <c r="G63" s="284"/>
      <c r="H63" s="284"/>
      <c r="I63" s="284"/>
      <c r="J63" s="284"/>
      <c r="K63" s="284"/>
    </row>
    <row r="64" spans="1:11" s="285" customFormat="1" x14ac:dyDescent="0.25">
      <c r="A64" s="282"/>
      <c r="B64" s="283"/>
      <c r="C64" s="283"/>
      <c r="D64" s="283"/>
      <c r="E64" s="283"/>
      <c r="F64" s="284"/>
      <c r="G64" s="284"/>
      <c r="H64" s="284"/>
      <c r="I64" s="284"/>
      <c r="J64" s="284"/>
      <c r="K64" s="284"/>
    </row>
  </sheetData>
  <mergeCells count="20">
    <mergeCell ref="F6:F7"/>
    <mergeCell ref="J6:J7"/>
    <mergeCell ref="K6:K7"/>
    <mergeCell ref="C1:K1"/>
    <mergeCell ref="A3:K3"/>
    <mergeCell ref="A5:A7"/>
    <mergeCell ref="B5:F5"/>
    <mergeCell ref="G5:K5"/>
    <mergeCell ref="E6:E7"/>
    <mergeCell ref="B6:D6"/>
    <mergeCell ref="G6:I6"/>
    <mergeCell ref="A41:A43"/>
    <mergeCell ref="B41:F41"/>
    <mergeCell ref="G41:K41"/>
    <mergeCell ref="E42:E43"/>
    <mergeCell ref="F42:F43"/>
    <mergeCell ref="J42:J43"/>
    <mergeCell ref="K42:K43"/>
    <mergeCell ref="B42:D42"/>
    <mergeCell ref="G42:I42"/>
  </mergeCells>
  <pageMargins left="0.7" right="0.7" top="0.75" bottom="0.75" header="0.3" footer="0.3"/>
  <pageSetup paperSize="9" scale="5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N31"/>
  <sheetViews>
    <sheetView workbookViewId="0">
      <selection activeCell="A4" sqref="A4:L4"/>
    </sheetView>
  </sheetViews>
  <sheetFormatPr defaultColWidth="9.140625" defaultRowHeight="15" x14ac:dyDescent="0.25"/>
  <cols>
    <col min="1" max="1" width="5.85546875" style="286" customWidth="1"/>
    <col min="2" max="2" width="35" style="287" customWidth="1"/>
    <col min="3" max="3" width="13.7109375" style="286" bestFit="1" customWidth="1"/>
    <col min="4" max="4" width="13.85546875" style="286" customWidth="1"/>
    <col min="5" max="5" width="13.5703125" style="286" customWidth="1"/>
    <col min="6" max="6" width="9.85546875" style="286" customWidth="1"/>
    <col min="7" max="7" width="6.140625" style="286" customWidth="1"/>
    <col min="8" max="8" width="35" style="286" customWidth="1"/>
    <col min="9" max="9" width="13.28515625" style="286" customWidth="1"/>
    <col min="10" max="10" width="13.5703125" style="286" customWidth="1"/>
    <col min="11" max="11" width="14.42578125" style="286" customWidth="1"/>
    <col min="12" max="12" width="11" style="286" customWidth="1"/>
    <col min="13" max="13" width="4.140625" style="286" customWidth="1"/>
    <col min="14" max="16384" width="9.140625" style="286"/>
  </cols>
  <sheetData>
    <row r="1" spans="1:14" ht="15" customHeight="1" x14ac:dyDescent="0.25">
      <c r="F1" s="996" t="s">
        <v>6171</v>
      </c>
      <c r="G1" s="996"/>
      <c r="H1" s="996"/>
      <c r="I1" s="996"/>
      <c r="J1" s="996"/>
      <c r="K1" s="996"/>
      <c r="L1" s="996"/>
      <c r="M1" s="352"/>
      <c r="N1" s="352"/>
    </row>
    <row r="4" spans="1:14" ht="15.75" x14ac:dyDescent="0.25">
      <c r="A4" s="1000" t="s">
        <v>510</v>
      </c>
      <c r="B4" s="1000"/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1"/>
    </row>
    <row r="5" spans="1:14" ht="15.75" thickBot="1" x14ac:dyDescent="0.3">
      <c r="I5" s="1002" t="s">
        <v>346</v>
      </c>
      <c r="J5" s="1002"/>
      <c r="K5" s="1002"/>
      <c r="L5" s="1002"/>
      <c r="M5" s="1001"/>
    </row>
    <row r="6" spans="1:14" ht="15.75" thickBot="1" x14ac:dyDescent="0.3">
      <c r="A6" s="1003" t="s">
        <v>231</v>
      </c>
      <c r="B6" s="1012" t="s">
        <v>97</v>
      </c>
      <c r="C6" s="1013"/>
      <c r="D6" s="1013"/>
      <c r="E6" s="1013"/>
      <c r="F6" s="1014"/>
      <c r="G6" s="1015" t="s">
        <v>171</v>
      </c>
      <c r="H6" s="524" t="s">
        <v>98</v>
      </c>
      <c r="I6" s="525"/>
      <c r="J6" s="526"/>
      <c r="K6" s="527"/>
      <c r="L6" s="527"/>
      <c r="M6" s="1001"/>
    </row>
    <row r="7" spans="1:14" x14ac:dyDescent="0.2">
      <c r="A7" s="1004"/>
      <c r="B7" s="1006" t="s">
        <v>137</v>
      </c>
      <c r="C7" s="1008">
        <v>2020</v>
      </c>
      <c r="D7" s="1009"/>
      <c r="E7" s="1010"/>
      <c r="F7" s="1011"/>
      <c r="G7" s="1016"/>
      <c r="H7" s="1006" t="s">
        <v>137</v>
      </c>
      <c r="I7" s="1008">
        <v>2020</v>
      </c>
      <c r="J7" s="1009"/>
      <c r="K7" s="1010"/>
      <c r="L7" s="1011"/>
      <c r="M7" s="1001"/>
    </row>
    <row r="8" spans="1:14" s="294" customFormat="1" ht="26.25" thickBot="1" x14ac:dyDescent="0.3">
      <c r="A8" s="1005"/>
      <c r="B8" s="1007"/>
      <c r="C8" s="288" t="s">
        <v>44</v>
      </c>
      <c r="D8" s="289" t="s">
        <v>221</v>
      </c>
      <c r="E8" s="290" t="s">
        <v>222</v>
      </c>
      <c r="F8" s="291" t="s">
        <v>297</v>
      </c>
      <c r="G8" s="1016"/>
      <c r="H8" s="1007"/>
      <c r="I8" s="288" t="s">
        <v>44</v>
      </c>
      <c r="J8" s="292" t="s">
        <v>221</v>
      </c>
      <c r="K8" s="293" t="s">
        <v>222</v>
      </c>
      <c r="L8" s="291" t="s">
        <v>297</v>
      </c>
      <c r="M8" s="1001"/>
    </row>
    <row r="9" spans="1:14" x14ac:dyDescent="0.25">
      <c r="A9" s="537" t="s">
        <v>8</v>
      </c>
      <c r="B9" s="330" t="s">
        <v>9</v>
      </c>
      <c r="C9" s="528">
        <v>533939550</v>
      </c>
      <c r="D9" s="301">
        <v>597412347</v>
      </c>
      <c r="E9" s="529">
        <v>597412347</v>
      </c>
      <c r="F9" s="530">
        <f t="shared" ref="F9:F14" si="0">IFERROR(E9/D9,"0,0%")</f>
        <v>1</v>
      </c>
      <c r="G9" s="531" t="s">
        <v>8</v>
      </c>
      <c r="H9" s="330" t="s">
        <v>7</v>
      </c>
      <c r="I9" s="327">
        <v>427506646</v>
      </c>
      <c r="J9" s="528">
        <v>580717894</v>
      </c>
      <c r="K9" s="327">
        <v>490154728</v>
      </c>
      <c r="L9" s="530">
        <f t="shared" ref="L9:L28" si="1">IFERROR(K9/J9,"0,0%")</f>
        <v>0.8440496376369625</v>
      </c>
      <c r="M9" s="1001"/>
    </row>
    <row r="10" spans="1:14" ht="22.5" x14ac:dyDescent="0.25">
      <c r="A10" s="538" t="s">
        <v>12</v>
      </c>
      <c r="B10" s="302" t="s">
        <v>494</v>
      </c>
      <c r="C10" s="303">
        <v>18781400</v>
      </c>
      <c r="D10" s="304">
        <v>277080541</v>
      </c>
      <c r="E10" s="305">
        <v>252553219</v>
      </c>
      <c r="F10" s="306">
        <f t="shared" si="0"/>
        <v>0.91147944957996885</v>
      </c>
      <c r="G10" s="520" t="s">
        <v>12</v>
      </c>
      <c r="H10" s="302" t="s">
        <v>11</v>
      </c>
      <c r="I10" s="307">
        <v>75750958</v>
      </c>
      <c r="J10" s="303">
        <v>94239169</v>
      </c>
      <c r="K10" s="307">
        <v>75822336</v>
      </c>
      <c r="L10" s="518">
        <f t="shared" si="1"/>
        <v>0.80457347835908866</v>
      </c>
      <c r="M10" s="1001"/>
    </row>
    <row r="11" spans="1:14" x14ac:dyDescent="0.25">
      <c r="A11" s="538" t="s">
        <v>23</v>
      </c>
      <c r="B11" s="302" t="s">
        <v>18</v>
      </c>
      <c r="C11" s="303">
        <v>239450000</v>
      </c>
      <c r="D11" s="303">
        <v>227583218</v>
      </c>
      <c r="E11" s="305">
        <v>138686434</v>
      </c>
      <c r="F11" s="308">
        <f t="shared" si="0"/>
        <v>0.60938778886587319</v>
      </c>
      <c r="G11" s="521" t="s">
        <v>23</v>
      </c>
      <c r="H11" s="302" t="s">
        <v>298</v>
      </c>
      <c r="I11" s="307">
        <v>333808712</v>
      </c>
      <c r="J11" s="303">
        <v>361132127</v>
      </c>
      <c r="K11" s="307">
        <v>283559133</v>
      </c>
      <c r="L11" s="518">
        <f t="shared" si="1"/>
        <v>0.78519497934339144</v>
      </c>
      <c r="M11" s="1001"/>
    </row>
    <row r="12" spans="1:14" x14ac:dyDescent="0.25">
      <c r="A12" s="538" t="s">
        <v>102</v>
      </c>
      <c r="B12" s="532" t="s">
        <v>26</v>
      </c>
      <c r="C12" s="552">
        <v>0</v>
      </c>
      <c r="D12" s="552">
        <v>0</v>
      </c>
      <c r="E12" s="552">
        <v>0</v>
      </c>
      <c r="F12" s="312"/>
      <c r="G12" s="522" t="s">
        <v>102</v>
      </c>
      <c r="H12" s="302" t="s">
        <v>17</v>
      </c>
      <c r="I12" s="307">
        <v>16500000</v>
      </c>
      <c r="J12" s="303">
        <v>16500000</v>
      </c>
      <c r="K12" s="307">
        <v>12733540</v>
      </c>
      <c r="L12" s="518">
        <f t="shared" si="1"/>
        <v>0.77172969696969695</v>
      </c>
      <c r="M12" s="1001"/>
    </row>
    <row r="13" spans="1:14" ht="22.5" x14ac:dyDescent="0.25">
      <c r="A13" s="538" t="s">
        <v>103</v>
      </c>
      <c r="B13" s="302" t="s">
        <v>503</v>
      </c>
      <c r="C13" s="303">
        <v>63575200</v>
      </c>
      <c r="D13" s="303">
        <v>140188940</v>
      </c>
      <c r="E13" s="305">
        <v>106349611</v>
      </c>
      <c r="F13" s="306">
        <f t="shared" si="0"/>
        <v>0.75861627172585799</v>
      </c>
      <c r="G13" s="520" t="s">
        <v>103</v>
      </c>
      <c r="H13" s="302" t="s">
        <v>410</v>
      </c>
      <c r="I13" s="307">
        <v>214577</v>
      </c>
      <c r="J13" s="303">
        <v>1323541</v>
      </c>
      <c r="K13" s="307">
        <v>1309251</v>
      </c>
      <c r="L13" s="518">
        <f t="shared" si="1"/>
        <v>0.98920320564304387</v>
      </c>
      <c r="M13" s="1001"/>
    </row>
    <row r="14" spans="1:14" x14ac:dyDescent="0.25">
      <c r="A14" s="538" t="s">
        <v>106</v>
      </c>
      <c r="B14" s="533" t="s">
        <v>504</v>
      </c>
      <c r="C14" s="303">
        <v>600000</v>
      </c>
      <c r="D14" s="303">
        <v>1791273</v>
      </c>
      <c r="E14" s="305">
        <v>1508528</v>
      </c>
      <c r="F14" s="308">
        <f t="shared" si="0"/>
        <v>0.84215415517344372</v>
      </c>
      <c r="G14" s="522" t="s">
        <v>106</v>
      </c>
      <c r="H14" s="302" t="s">
        <v>79</v>
      </c>
      <c r="I14" s="307">
        <v>600000</v>
      </c>
      <c r="J14" s="303">
        <v>585000</v>
      </c>
      <c r="K14" s="307">
        <v>420000</v>
      </c>
      <c r="L14" s="518">
        <f t="shared" si="1"/>
        <v>0.71794871794871795</v>
      </c>
      <c r="M14" s="1001"/>
    </row>
    <row r="15" spans="1:14" ht="22.5" x14ac:dyDescent="0.25">
      <c r="A15" s="538" t="s">
        <v>108</v>
      </c>
      <c r="B15" s="550"/>
      <c r="C15" s="513"/>
      <c r="D15" s="549"/>
      <c r="E15" s="513"/>
      <c r="F15" s="306"/>
      <c r="G15" s="520" t="s">
        <v>108</v>
      </c>
      <c r="H15" s="302" t="s">
        <v>81</v>
      </c>
      <c r="I15" s="307">
        <v>103802000</v>
      </c>
      <c r="J15" s="303">
        <v>113563699</v>
      </c>
      <c r="K15" s="307">
        <v>113443572</v>
      </c>
      <c r="L15" s="518">
        <f t="shared" si="1"/>
        <v>0.99894220599489281</v>
      </c>
      <c r="M15" s="1001"/>
    </row>
    <row r="16" spans="1:14" ht="15.75" thickBot="1" x14ac:dyDescent="0.3">
      <c r="A16" s="538" t="s">
        <v>117</v>
      </c>
      <c r="C16" s="515"/>
      <c r="D16" s="551"/>
      <c r="E16" s="515"/>
      <c r="F16" s="518"/>
      <c r="G16" s="520" t="s">
        <v>117</v>
      </c>
      <c r="H16" s="302" t="s">
        <v>83</v>
      </c>
      <c r="I16" s="307">
        <v>5107748</v>
      </c>
      <c r="J16" s="303">
        <v>67229485</v>
      </c>
      <c r="K16" s="557">
        <v>0</v>
      </c>
      <c r="L16" s="518">
        <f t="shared" si="1"/>
        <v>0</v>
      </c>
      <c r="M16" s="1001"/>
    </row>
    <row r="17" spans="1:14" ht="15.75" thickBot="1" x14ac:dyDescent="0.3">
      <c r="A17" s="539" t="s">
        <v>118</v>
      </c>
      <c r="B17" s="295" t="s">
        <v>512</v>
      </c>
      <c r="C17" s="296">
        <f>C9+C10+C11+C12+C13</f>
        <v>855746150</v>
      </c>
      <c r="D17" s="296">
        <f>D9+D10+D11+D12+D13</f>
        <v>1242265046</v>
      </c>
      <c r="E17" s="296">
        <f>E9+E10+E11+E12+E13</f>
        <v>1095001611</v>
      </c>
      <c r="F17" s="298">
        <f t="shared" ref="F17:F28" si="2">IFERROR(E17/D17,"0,0%")</f>
        <v>0.88145570426039344</v>
      </c>
      <c r="G17" s="544" t="s">
        <v>118</v>
      </c>
      <c r="H17" s="295" t="s">
        <v>645</v>
      </c>
      <c r="I17" s="297">
        <f>SUM(I9:I16)</f>
        <v>963290641</v>
      </c>
      <c r="J17" s="297">
        <f>SUM(J9:J16)</f>
        <v>1235290915</v>
      </c>
      <c r="K17" s="297">
        <f>SUM(K9:K16)</f>
        <v>977442560</v>
      </c>
      <c r="L17" s="298">
        <f t="shared" si="1"/>
        <v>0.7912650762108131</v>
      </c>
      <c r="M17" s="1001"/>
    </row>
    <row r="18" spans="1:14" ht="22.5" x14ac:dyDescent="0.25">
      <c r="A18" s="540" t="s">
        <v>119</v>
      </c>
      <c r="B18" s="299" t="s">
        <v>505</v>
      </c>
      <c r="C18" s="547">
        <v>34715772</v>
      </c>
      <c r="D18" s="547">
        <v>26239114</v>
      </c>
      <c r="E18" s="547">
        <v>26239114</v>
      </c>
      <c r="F18" s="306">
        <f>F19</f>
        <v>1</v>
      </c>
      <c r="G18" s="523" t="s">
        <v>119</v>
      </c>
      <c r="H18" s="300" t="s">
        <v>301</v>
      </c>
      <c r="I18" s="561">
        <v>0</v>
      </c>
      <c r="J18" s="562">
        <v>0</v>
      </c>
      <c r="K18" s="563">
        <v>0</v>
      </c>
      <c r="L18" s="565"/>
      <c r="M18" s="1001"/>
    </row>
    <row r="19" spans="1:14" x14ac:dyDescent="0.25">
      <c r="A19" s="541">
        <v>11</v>
      </c>
      <c r="B19" s="302" t="s">
        <v>495</v>
      </c>
      <c r="C19" s="303">
        <v>34715772</v>
      </c>
      <c r="D19" s="304">
        <v>26239114</v>
      </c>
      <c r="E19" s="305">
        <v>26239114</v>
      </c>
      <c r="F19" s="306">
        <f t="shared" si="2"/>
        <v>1</v>
      </c>
      <c r="G19" s="520" t="s">
        <v>120</v>
      </c>
      <c r="H19" s="302" t="s">
        <v>303</v>
      </c>
      <c r="I19" s="557">
        <v>0</v>
      </c>
      <c r="J19" s="552">
        <v>0</v>
      </c>
      <c r="K19" s="557">
        <v>0</v>
      </c>
      <c r="L19" s="306"/>
      <c r="M19" s="1001"/>
      <c r="N19" s="893"/>
    </row>
    <row r="20" spans="1:14" x14ac:dyDescent="0.25">
      <c r="A20" s="541" t="s">
        <v>121</v>
      </c>
      <c r="B20" s="302" t="s">
        <v>496</v>
      </c>
      <c r="C20" s="552">
        <v>0</v>
      </c>
      <c r="D20" s="553">
        <v>0</v>
      </c>
      <c r="E20" s="554">
        <v>0</v>
      </c>
      <c r="F20" s="306"/>
      <c r="G20" s="522" t="s">
        <v>121</v>
      </c>
      <c r="H20" s="302" t="s">
        <v>305</v>
      </c>
      <c r="I20" s="557">
        <v>0</v>
      </c>
      <c r="J20" s="552">
        <v>0</v>
      </c>
      <c r="K20" s="557">
        <v>0</v>
      </c>
      <c r="L20" s="306"/>
      <c r="M20" s="1001"/>
    </row>
    <row r="21" spans="1:14" x14ac:dyDescent="0.25">
      <c r="A21" s="541" t="s">
        <v>299</v>
      </c>
      <c r="B21" s="302" t="s">
        <v>497</v>
      </c>
      <c r="C21" s="552">
        <v>0</v>
      </c>
      <c r="D21" s="553">
        <v>0</v>
      </c>
      <c r="E21" s="554">
        <v>0</v>
      </c>
      <c r="F21" s="306"/>
      <c r="G21" s="520" t="s">
        <v>299</v>
      </c>
      <c r="H21" s="302" t="s">
        <v>307</v>
      </c>
      <c r="I21" s="557">
        <v>0</v>
      </c>
      <c r="J21" s="552">
        <v>0</v>
      </c>
      <c r="K21" s="564">
        <v>0</v>
      </c>
      <c r="L21" s="306"/>
      <c r="M21" s="1001"/>
    </row>
    <row r="22" spans="1:14" x14ac:dyDescent="0.25">
      <c r="A22" s="541" t="s">
        <v>300</v>
      </c>
      <c r="B22" s="302" t="s">
        <v>498</v>
      </c>
      <c r="C22" s="552">
        <v>0</v>
      </c>
      <c r="D22" s="555">
        <v>0</v>
      </c>
      <c r="E22" s="556">
        <v>0</v>
      </c>
      <c r="F22" s="306"/>
      <c r="G22" s="522" t="s">
        <v>300</v>
      </c>
      <c r="H22" s="309" t="s">
        <v>309</v>
      </c>
      <c r="I22" s="557">
        <v>0</v>
      </c>
      <c r="J22" s="552">
        <v>0</v>
      </c>
      <c r="K22" s="557">
        <v>0</v>
      </c>
      <c r="L22" s="308"/>
      <c r="M22" s="1001"/>
    </row>
    <row r="23" spans="1:14" ht="22.5" x14ac:dyDescent="0.25">
      <c r="A23" s="541" t="s">
        <v>302</v>
      </c>
      <c r="B23" s="302" t="s">
        <v>506</v>
      </c>
      <c r="C23" s="559">
        <v>0</v>
      </c>
      <c r="D23" s="559">
        <v>0</v>
      </c>
      <c r="E23" s="560">
        <v>0</v>
      </c>
      <c r="F23" s="306"/>
      <c r="G23" s="520" t="s">
        <v>302</v>
      </c>
      <c r="H23" s="517" t="s">
        <v>311</v>
      </c>
      <c r="I23" s="552">
        <v>0</v>
      </c>
      <c r="J23" s="552">
        <v>0</v>
      </c>
      <c r="K23" s="552">
        <v>0</v>
      </c>
      <c r="L23" s="566"/>
      <c r="M23" s="1001"/>
    </row>
    <row r="24" spans="1:14" x14ac:dyDescent="0.25">
      <c r="A24" s="542" t="s">
        <v>304</v>
      </c>
      <c r="B24" s="309" t="s">
        <v>499</v>
      </c>
      <c r="C24" s="552">
        <v>0</v>
      </c>
      <c r="D24" s="552">
        <v>0</v>
      </c>
      <c r="E24" s="557">
        <v>0</v>
      </c>
      <c r="F24" s="306"/>
      <c r="G24" s="522" t="s">
        <v>304</v>
      </c>
      <c r="H24" s="517" t="s">
        <v>313</v>
      </c>
      <c r="I24" s="552">
        <v>0</v>
      </c>
      <c r="J24" s="552">
        <v>0</v>
      </c>
      <c r="K24" s="552">
        <v>0</v>
      </c>
      <c r="L24" s="306"/>
      <c r="M24" s="1001"/>
    </row>
    <row r="25" spans="1:14" x14ac:dyDescent="0.25">
      <c r="A25" s="541" t="s">
        <v>306</v>
      </c>
      <c r="B25" s="302" t="s">
        <v>500</v>
      </c>
      <c r="C25" s="552">
        <v>0</v>
      </c>
      <c r="D25" s="552">
        <v>0</v>
      </c>
      <c r="E25" s="557">
        <v>0</v>
      </c>
      <c r="F25" s="306"/>
      <c r="G25" s="520" t="s">
        <v>306</v>
      </c>
      <c r="H25" s="534" t="s">
        <v>501</v>
      </c>
      <c r="I25" s="303">
        <v>21357582</v>
      </c>
      <c r="J25" s="303">
        <v>49181717</v>
      </c>
      <c r="K25" s="303">
        <v>25362098</v>
      </c>
      <c r="L25" s="306">
        <f t="shared" si="1"/>
        <v>0.51568142690097618</v>
      </c>
      <c r="M25" s="1001"/>
    </row>
    <row r="26" spans="1:14" ht="15.75" thickBot="1" x14ac:dyDescent="0.3">
      <c r="A26" s="543" t="s">
        <v>308</v>
      </c>
      <c r="B26" s="309" t="s">
        <v>502</v>
      </c>
      <c r="C26" s="558">
        <v>0</v>
      </c>
      <c r="D26" s="310">
        <v>27824135</v>
      </c>
      <c r="E26" s="311">
        <v>27824135</v>
      </c>
      <c r="F26" s="516">
        <f t="shared" si="2"/>
        <v>1</v>
      </c>
      <c r="G26" s="520" t="s">
        <v>308</v>
      </c>
      <c r="H26" s="535"/>
      <c r="I26" s="536"/>
      <c r="J26" s="536"/>
      <c r="K26" s="536"/>
      <c r="L26" s="516"/>
      <c r="M26" s="1001"/>
    </row>
    <row r="27" spans="1:14" ht="21.75" thickBot="1" x14ac:dyDescent="0.3">
      <c r="A27" s="539" t="s">
        <v>310</v>
      </c>
      <c r="B27" s="295" t="s">
        <v>507</v>
      </c>
      <c r="C27" s="296">
        <f>C18+C23+C26</f>
        <v>34715772</v>
      </c>
      <c r="D27" s="296">
        <f>D18+D23+D26</f>
        <v>54063249</v>
      </c>
      <c r="E27" s="296">
        <f>E18+E23+E26</f>
        <v>54063249</v>
      </c>
      <c r="F27" s="519">
        <f t="shared" si="2"/>
        <v>1</v>
      </c>
      <c r="G27" s="545" t="s">
        <v>310</v>
      </c>
      <c r="H27" s="295" t="s">
        <v>646</v>
      </c>
      <c r="I27" s="510">
        <f>SUM(I18:I25)</f>
        <v>21357582</v>
      </c>
      <c r="J27" s="510">
        <f>SUM(J18:J25)</f>
        <v>49181717</v>
      </c>
      <c r="K27" s="511">
        <f>SUM(K18:K25)</f>
        <v>25362098</v>
      </c>
      <c r="L27" s="514">
        <f t="shared" si="1"/>
        <v>0.51568142690097618</v>
      </c>
      <c r="M27" s="1001"/>
    </row>
    <row r="28" spans="1:14" ht="20.25" customHeight="1" thickBot="1" x14ac:dyDescent="0.3">
      <c r="A28" s="539" t="s">
        <v>312</v>
      </c>
      <c r="B28" s="313" t="s">
        <v>508</v>
      </c>
      <c r="C28" s="314">
        <f>C17+C27</f>
        <v>890461922</v>
      </c>
      <c r="D28" s="314">
        <f>D17+D18+D26</f>
        <v>1296328295</v>
      </c>
      <c r="E28" s="314">
        <f>E17+E18+E26</f>
        <v>1149064860</v>
      </c>
      <c r="F28" s="316">
        <f t="shared" si="2"/>
        <v>0.88639958290812437</v>
      </c>
      <c r="G28" s="546" t="s">
        <v>312</v>
      </c>
      <c r="H28" s="313" t="s">
        <v>509</v>
      </c>
      <c r="I28" s="314">
        <f>+I17+I27</f>
        <v>984648223</v>
      </c>
      <c r="J28" s="314">
        <f>+J17+J27</f>
        <v>1284472632</v>
      </c>
      <c r="K28" s="315">
        <f>+K17+K27</f>
        <v>1002804658</v>
      </c>
      <c r="L28" s="316">
        <f t="shared" si="1"/>
        <v>0.78071313706277545</v>
      </c>
      <c r="M28" s="1001"/>
    </row>
    <row r="29" spans="1:14" ht="15.75" thickBot="1" x14ac:dyDescent="0.3">
      <c r="A29" s="539" t="s">
        <v>314</v>
      </c>
      <c r="B29" s="317" t="s">
        <v>316</v>
      </c>
      <c r="C29" s="318" t="s">
        <v>317</v>
      </c>
      <c r="D29" s="318" t="s">
        <v>317</v>
      </c>
      <c r="E29" s="319" t="s">
        <v>317</v>
      </c>
      <c r="F29" s="320" t="s">
        <v>317</v>
      </c>
      <c r="G29" s="545" t="s">
        <v>314</v>
      </c>
      <c r="H29" s="317" t="s">
        <v>318</v>
      </c>
      <c r="I29" s="318" t="s">
        <v>317</v>
      </c>
      <c r="J29" s="318" t="s">
        <v>317</v>
      </c>
      <c r="K29" s="321">
        <f>E28-K28</f>
        <v>146260202</v>
      </c>
      <c r="L29" s="320" t="s">
        <v>317</v>
      </c>
      <c r="M29" s="1001"/>
    </row>
    <row r="30" spans="1:14" ht="15.75" thickBot="1" x14ac:dyDescent="0.3">
      <c r="A30" s="539">
        <v>22</v>
      </c>
      <c r="B30" s="322" t="s">
        <v>319</v>
      </c>
      <c r="C30" s="323" t="s">
        <v>317</v>
      </c>
      <c r="D30" s="323" t="s">
        <v>317</v>
      </c>
      <c r="E30" s="324" t="s">
        <v>317</v>
      </c>
      <c r="F30" s="325" t="s">
        <v>317</v>
      </c>
      <c r="G30" s="545" t="s">
        <v>315</v>
      </c>
      <c r="H30" s="322" t="s">
        <v>320</v>
      </c>
      <c r="I30" s="323" t="s">
        <v>317</v>
      </c>
      <c r="J30" s="323" t="s">
        <v>317</v>
      </c>
      <c r="K30" s="324" t="s">
        <v>317</v>
      </c>
      <c r="L30" s="325" t="s">
        <v>317</v>
      </c>
      <c r="M30" s="1001"/>
    </row>
    <row r="31" spans="1:14" ht="18.75" x14ac:dyDescent="0.25">
      <c r="B31" s="326"/>
      <c r="C31" s="326"/>
      <c r="D31" s="326"/>
      <c r="E31" s="326"/>
      <c r="F31" s="326"/>
      <c r="G31" s="326"/>
      <c r="H31" s="326"/>
    </row>
  </sheetData>
  <mergeCells count="11">
    <mergeCell ref="F1:L1"/>
    <mergeCell ref="A4:L4"/>
    <mergeCell ref="M4:M30"/>
    <mergeCell ref="I5:L5"/>
    <mergeCell ref="A6:A8"/>
    <mergeCell ref="B7:B8"/>
    <mergeCell ref="C7:F7"/>
    <mergeCell ref="H7:H8"/>
    <mergeCell ref="I7:L7"/>
    <mergeCell ref="B6:F6"/>
    <mergeCell ref="G6:G8"/>
  </mergeCells>
  <phoneticPr fontId="49" type="noConversion"/>
  <pageMargins left="0.7" right="0.7" top="0.75" bottom="0.75" header="0.3" footer="0.3"/>
  <pageSetup paperSize="9" scale="6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29"/>
  <sheetViews>
    <sheetView workbookViewId="0">
      <selection activeCell="E3" sqref="E3"/>
    </sheetView>
  </sheetViews>
  <sheetFormatPr defaultColWidth="9.140625" defaultRowHeight="15" x14ac:dyDescent="0.25"/>
  <cols>
    <col min="1" max="1" width="5.85546875" style="286" customWidth="1"/>
    <col min="2" max="2" width="35" style="287" customWidth="1"/>
    <col min="3" max="3" width="13" style="286" customWidth="1"/>
    <col min="4" max="4" width="12.85546875" style="286" customWidth="1"/>
    <col min="5" max="5" width="13" style="286" customWidth="1"/>
    <col min="6" max="6" width="11" style="286" customWidth="1"/>
    <col min="7" max="7" width="6.28515625" style="286" customWidth="1"/>
    <col min="8" max="8" width="35" style="286" customWidth="1"/>
    <col min="9" max="9" width="12.140625" style="286" bestFit="1" customWidth="1"/>
    <col min="10" max="10" width="13.5703125" style="286" customWidth="1"/>
    <col min="11" max="11" width="13.28515625" style="286" customWidth="1"/>
    <col min="12" max="12" width="11" style="286" customWidth="1"/>
    <col min="13" max="13" width="4.140625" style="286" customWidth="1"/>
    <col min="14" max="16384" width="9.140625" style="286"/>
  </cols>
  <sheetData>
    <row r="1" spans="1:13" ht="15" customHeight="1" x14ac:dyDescent="0.25">
      <c r="F1" s="996" t="s">
        <v>6172</v>
      </c>
      <c r="G1" s="996"/>
      <c r="H1" s="996"/>
      <c r="I1" s="996"/>
      <c r="J1" s="996"/>
      <c r="K1" s="996"/>
      <c r="L1" s="996"/>
    </row>
    <row r="4" spans="1:13" ht="15.75" x14ac:dyDescent="0.25">
      <c r="A4" s="1017" t="s">
        <v>511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01"/>
    </row>
    <row r="5" spans="1:13" ht="15.75" thickBot="1" x14ac:dyDescent="0.3">
      <c r="I5" s="1002" t="s">
        <v>344</v>
      </c>
      <c r="J5" s="1002"/>
      <c r="K5" s="1002"/>
      <c r="L5" s="1002"/>
      <c r="M5" s="1001"/>
    </row>
    <row r="6" spans="1:13" ht="15.75" thickBot="1" x14ac:dyDescent="0.3">
      <c r="A6" s="1003" t="s">
        <v>231</v>
      </c>
      <c r="B6" s="1012" t="s">
        <v>97</v>
      </c>
      <c r="C6" s="1013"/>
      <c r="D6" s="1013"/>
      <c r="E6" s="1013"/>
      <c r="F6" s="1014"/>
      <c r="G6" s="1003" t="s">
        <v>171</v>
      </c>
      <c r="H6" s="1012" t="s">
        <v>98</v>
      </c>
      <c r="I6" s="1013"/>
      <c r="J6" s="1013"/>
      <c r="K6" s="1013"/>
      <c r="L6" s="1014"/>
      <c r="M6" s="1001"/>
    </row>
    <row r="7" spans="1:13" x14ac:dyDescent="0.2">
      <c r="A7" s="1004"/>
      <c r="B7" s="1006" t="s">
        <v>137</v>
      </c>
      <c r="C7" s="1010">
        <v>2020</v>
      </c>
      <c r="D7" s="1018"/>
      <c r="E7" s="1018"/>
      <c r="F7" s="1019"/>
      <c r="G7" s="1004"/>
      <c r="H7" s="1006" t="s">
        <v>137</v>
      </c>
      <c r="I7" s="1010">
        <v>2020</v>
      </c>
      <c r="J7" s="1018"/>
      <c r="K7" s="1018"/>
      <c r="L7" s="1019"/>
      <c r="M7" s="1001"/>
    </row>
    <row r="8" spans="1:13" s="294" customFormat="1" ht="26.25" thickBot="1" x14ac:dyDescent="0.3">
      <c r="A8" s="1005"/>
      <c r="B8" s="1007"/>
      <c r="C8" s="288" t="s">
        <v>44</v>
      </c>
      <c r="D8" s="292" t="s">
        <v>221</v>
      </c>
      <c r="E8" s="293" t="s">
        <v>222</v>
      </c>
      <c r="F8" s="571" t="s">
        <v>297</v>
      </c>
      <c r="G8" s="1005"/>
      <c r="H8" s="1007"/>
      <c r="I8" s="288" t="s">
        <v>44</v>
      </c>
      <c r="J8" s="292" t="s">
        <v>221</v>
      </c>
      <c r="K8" s="293" t="s">
        <v>222</v>
      </c>
      <c r="L8" s="571" t="s">
        <v>297</v>
      </c>
      <c r="M8" s="1001"/>
    </row>
    <row r="9" spans="1:13" ht="23.25" thickBot="1" x14ac:dyDescent="0.3">
      <c r="A9" s="579" t="s">
        <v>8</v>
      </c>
      <c r="B9" s="567" t="s">
        <v>321</v>
      </c>
      <c r="C9" s="568">
        <v>0</v>
      </c>
      <c r="D9" s="528">
        <v>22363136</v>
      </c>
      <c r="E9" s="327">
        <v>22363136</v>
      </c>
      <c r="F9" s="530">
        <f t="shared" ref="F9:F27" si="0">IFERROR(E9/D9,"0,0%")</f>
        <v>1</v>
      </c>
      <c r="G9" s="590" t="s">
        <v>8</v>
      </c>
      <c r="H9" s="576" t="s">
        <v>30</v>
      </c>
      <c r="I9" s="528">
        <v>55747481</v>
      </c>
      <c r="J9" s="528">
        <v>105863938</v>
      </c>
      <c r="K9" s="327">
        <v>28802798</v>
      </c>
      <c r="L9" s="588">
        <f t="shared" ref="L9:L26" si="1">IFERROR(K9/J9,"0,0%")</f>
        <v>0.27207374431886333</v>
      </c>
      <c r="M9" s="1001"/>
    </row>
    <row r="10" spans="1:13" ht="22.5" x14ac:dyDescent="0.25">
      <c r="A10" s="580" t="s">
        <v>12</v>
      </c>
      <c r="B10" s="567" t="s">
        <v>513</v>
      </c>
      <c r="C10" s="568">
        <v>0</v>
      </c>
      <c r="D10" s="303">
        <v>2364588</v>
      </c>
      <c r="E10" s="303">
        <v>2364588</v>
      </c>
      <c r="F10" s="530">
        <f t="shared" si="0"/>
        <v>1</v>
      </c>
      <c r="G10" s="591" t="s">
        <v>12</v>
      </c>
      <c r="H10" s="517" t="s">
        <v>33</v>
      </c>
      <c r="I10" s="303">
        <v>274539983</v>
      </c>
      <c r="J10" s="303">
        <v>422558532</v>
      </c>
      <c r="K10" s="307">
        <v>367238688</v>
      </c>
      <c r="L10" s="312">
        <f t="shared" si="1"/>
        <v>0.86908359479060293</v>
      </c>
      <c r="M10" s="1001"/>
    </row>
    <row r="11" spans="1:13" x14ac:dyDescent="0.25">
      <c r="A11" s="581" t="s">
        <v>23</v>
      </c>
      <c r="B11" s="512" t="s">
        <v>34</v>
      </c>
      <c r="C11" s="552">
        <v>0</v>
      </c>
      <c r="D11" s="303">
        <v>13208660</v>
      </c>
      <c r="E11" s="307">
        <v>12185038</v>
      </c>
      <c r="F11" s="306">
        <f>IFERROR(E11/D11,"0,0%")</f>
        <v>0.92250372104361833</v>
      </c>
      <c r="G11" s="591" t="s">
        <v>23</v>
      </c>
      <c r="H11" s="517" t="s">
        <v>36</v>
      </c>
      <c r="I11" s="552">
        <v>0</v>
      </c>
      <c r="J11" s="552">
        <v>0</v>
      </c>
      <c r="K11" s="557">
        <v>0</v>
      </c>
      <c r="L11" s="306"/>
      <c r="M11" s="1001"/>
    </row>
    <row r="12" spans="1:13" ht="15.75" thickBot="1" x14ac:dyDescent="0.3">
      <c r="A12" s="581" t="s">
        <v>102</v>
      </c>
      <c r="B12" s="512" t="s">
        <v>322</v>
      </c>
      <c r="C12" s="552">
        <v>0</v>
      </c>
      <c r="D12" s="552">
        <v>0</v>
      </c>
      <c r="E12" s="557">
        <v>0</v>
      </c>
      <c r="F12" s="306"/>
      <c r="G12" s="592" t="s">
        <v>102</v>
      </c>
      <c r="H12" s="577"/>
      <c r="I12" s="303"/>
      <c r="J12" s="303"/>
      <c r="K12" s="303"/>
      <c r="L12" s="306"/>
      <c r="M12" s="1001"/>
    </row>
    <row r="13" spans="1:13" ht="15.75" thickBot="1" x14ac:dyDescent="0.3">
      <c r="A13" s="539" t="s">
        <v>103</v>
      </c>
      <c r="B13" s="295" t="s">
        <v>514</v>
      </c>
      <c r="C13" s="578">
        <f>C9+C11+C12</f>
        <v>0</v>
      </c>
      <c r="D13" s="296">
        <f>D9+D11+D12</f>
        <v>35571796</v>
      </c>
      <c r="E13" s="296">
        <f>E9+E11+E12</f>
        <v>34548174</v>
      </c>
      <c r="F13" s="298">
        <f t="shared" si="0"/>
        <v>0.97122377515040281</v>
      </c>
      <c r="G13" s="593" t="s">
        <v>103</v>
      </c>
      <c r="H13" s="295" t="s">
        <v>519</v>
      </c>
      <c r="I13" s="297">
        <f>SUM(I9:I11)</f>
        <v>330287464</v>
      </c>
      <c r="J13" s="297">
        <f>SUM(J9:J11)</f>
        <v>528422470</v>
      </c>
      <c r="K13" s="297">
        <f>SUM(K9:K11)</f>
        <v>396041486</v>
      </c>
      <c r="L13" s="298">
        <f t="shared" si="1"/>
        <v>0.74947888949536912</v>
      </c>
      <c r="M13" s="1001"/>
    </row>
    <row r="14" spans="1:13" x14ac:dyDescent="0.25">
      <c r="A14" s="537" t="s">
        <v>106</v>
      </c>
      <c r="B14" s="309" t="s">
        <v>515</v>
      </c>
      <c r="C14" s="548">
        <v>424473765</v>
      </c>
      <c r="D14" s="548">
        <v>480995011</v>
      </c>
      <c r="E14" s="548">
        <v>480995011</v>
      </c>
      <c r="F14" s="598">
        <f t="shared" si="0"/>
        <v>1</v>
      </c>
      <c r="G14" s="599" t="s">
        <v>106</v>
      </c>
      <c r="H14" s="302" t="s">
        <v>301</v>
      </c>
      <c r="I14" s="589">
        <v>0</v>
      </c>
      <c r="J14" s="589">
        <v>0</v>
      </c>
      <c r="K14" s="589">
        <v>0</v>
      </c>
      <c r="L14" s="598"/>
      <c r="M14" s="1001"/>
    </row>
    <row r="15" spans="1:13" x14ac:dyDescent="0.25">
      <c r="A15" s="538" t="s">
        <v>108</v>
      </c>
      <c r="B15" s="328" t="s">
        <v>323</v>
      </c>
      <c r="C15" s="303">
        <v>424473765</v>
      </c>
      <c r="D15" s="304">
        <v>480995011</v>
      </c>
      <c r="E15" s="305">
        <v>480995011</v>
      </c>
      <c r="F15" s="306">
        <f t="shared" si="0"/>
        <v>1</v>
      </c>
      <c r="G15" s="594" t="s">
        <v>108</v>
      </c>
      <c r="H15" s="302" t="s">
        <v>324</v>
      </c>
      <c r="I15" s="589">
        <v>0</v>
      </c>
      <c r="J15" s="589">
        <v>0</v>
      </c>
      <c r="K15" s="589">
        <v>0</v>
      </c>
      <c r="L15" s="306"/>
      <c r="M15" s="1001"/>
    </row>
    <row r="16" spans="1:13" x14ac:dyDescent="0.25">
      <c r="A16" s="537" t="s">
        <v>117</v>
      </c>
      <c r="B16" s="328" t="s">
        <v>325</v>
      </c>
      <c r="C16" s="552">
        <v>0</v>
      </c>
      <c r="D16" s="553">
        <v>0</v>
      </c>
      <c r="E16" s="554">
        <v>0</v>
      </c>
      <c r="F16" s="306"/>
      <c r="G16" s="594" t="s">
        <v>117</v>
      </c>
      <c r="H16" s="302" t="s">
        <v>305</v>
      </c>
      <c r="I16" s="589">
        <v>0</v>
      </c>
      <c r="J16" s="589">
        <v>0</v>
      </c>
      <c r="K16" s="589">
        <v>0</v>
      </c>
      <c r="L16" s="306"/>
      <c r="M16" s="1001"/>
    </row>
    <row r="17" spans="1:13" x14ac:dyDescent="0.25">
      <c r="A17" s="538" t="s">
        <v>118</v>
      </c>
      <c r="B17" s="328" t="s">
        <v>326</v>
      </c>
      <c r="C17" s="552">
        <v>0</v>
      </c>
      <c r="D17" s="553">
        <v>0</v>
      </c>
      <c r="E17" s="554">
        <v>0</v>
      </c>
      <c r="F17" s="306"/>
      <c r="G17" s="594" t="s">
        <v>118</v>
      </c>
      <c r="H17" s="302" t="s">
        <v>307</v>
      </c>
      <c r="I17" s="589">
        <v>0</v>
      </c>
      <c r="J17" s="589">
        <v>0</v>
      </c>
      <c r="K17" s="589">
        <v>0</v>
      </c>
      <c r="L17" s="306"/>
      <c r="M17" s="1001"/>
    </row>
    <row r="18" spans="1:13" x14ac:dyDescent="0.25">
      <c r="A18" s="537" t="s">
        <v>119</v>
      </c>
      <c r="B18" s="328" t="s">
        <v>327</v>
      </c>
      <c r="C18" s="552">
        <v>0</v>
      </c>
      <c r="D18" s="555">
        <v>0</v>
      </c>
      <c r="E18" s="556">
        <v>0</v>
      </c>
      <c r="F18" s="308"/>
      <c r="G18" s="595" t="s">
        <v>119</v>
      </c>
      <c r="H18" s="309" t="s">
        <v>309</v>
      </c>
      <c r="I18" s="589">
        <v>0</v>
      </c>
      <c r="J18" s="589">
        <v>0</v>
      </c>
      <c r="K18" s="589">
        <v>0</v>
      </c>
      <c r="L18" s="308"/>
      <c r="M18" s="1001"/>
    </row>
    <row r="19" spans="1:13" ht="22.5" x14ac:dyDescent="0.25">
      <c r="A19" s="538" t="s">
        <v>120</v>
      </c>
      <c r="B19" s="329" t="s">
        <v>328</v>
      </c>
      <c r="C19" s="552">
        <v>0</v>
      </c>
      <c r="D19" s="553">
        <v>0</v>
      </c>
      <c r="E19" s="554">
        <v>0</v>
      </c>
      <c r="F19" s="306"/>
      <c r="G19" s="594" t="s">
        <v>120</v>
      </c>
      <c r="H19" s="302" t="s">
        <v>329</v>
      </c>
      <c r="I19" s="589">
        <v>0</v>
      </c>
      <c r="J19" s="589">
        <v>0</v>
      </c>
      <c r="K19" s="589">
        <v>0</v>
      </c>
      <c r="L19" s="306"/>
      <c r="M19" s="1001"/>
    </row>
    <row r="20" spans="1:13" ht="22.5" x14ac:dyDescent="0.25">
      <c r="A20" s="537" t="s">
        <v>121</v>
      </c>
      <c r="B20" s="512" t="s">
        <v>516</v>
      </c>
      <c r="C20" s="559">
        <v>0</v>
      </c>
      <c r="D20" s="584">
        <v>0</v>
      </c>
      <c r="E20" s="585">
        <v>0</v>
      </c>
      <c r="F20" s="572"/>
      <c r="G20" s="599" t="s">
        <v>121</v>
      </c>
      <c r="H20" s="330" t="s">
        <v>313</v>
      </c>
      <c r="I20" s="589">
        <v>0</v>
      </c>
      <c r="J20" s="589">
        <v>0</v>
      </c>
      <c r="K20" s="589">
        <v>0</v>
      </c>
      <c r="L20" s="598"/>
      <c r="M20" s="1001"/>
    </row>
    <row r="21" spans="1:13" x14ac:dyDescent="0.25">
      <c r="A21" s="538" t="s">
        <v>299</v>
      </c>
      <c r="B21" s="329" t="s">
        <v>330</v>
      </c>
      <c r="C21" s="552">
        <v>0</v>
      </c>
      <c r="D21" s="586">
        <v>0</v>
      </c>
      <c r="E21" s="587">
        <v>0</v>
      </c>
      <c r="F21" s="518"/>
      <c r="G21" s="596" t="s">
        <v>299</v>
      </c>
      <c r="H21" s="330" t="s">
        <v>331</v>
      </c>
      <c r="I21" s="589">
        <v>0</v>
      </c>
      <c r="J21" s="589">
        <v>0</v>
      </c>
      <c r="K21" s="589">
        <v>0</v>
      </c>
      <c r="L21" s="518"/>
      <c r="M21" s="1001"/>
    </row>
    <row r="22" spans="1:13" x14ac:dyDescent="0.25">
      <c r="A22" s="537" t="s">
        <v>300</v>
      </c>
      <c r="B22" s="329" t="s">
        <v>332</v>
      </c>
      <c r="C22" s="552">
        <v>0</v>
      </c>
      <c r="D22" s="586">
        <v>0</v>
      </c>
      <c r="E22" s="587">
        <v>0</v>
      </c>
      <c r="F22" s="518"/>
      <c r="G22" s="596" t="s">
        <v>300</v>
      </c>
      <c r="H22" s="331"/>
      <c r="I22" s="307"/>
      <c r="J22" s="303"/>
      <c r="K22" s="307"/>
      <c r="L22" s="518"/>
      <c r="M22" s="1001"/>
    </row>
    <row r="23" spans="1:13" x14ac:dyDescent="0.25">
      <c r="A23" s="538" t="s">
        <v>302</v>
      </c>
      <c r="B23" s="328" t="s">
        <v>333</v>
      </c>
      <c r="C23" s="552">
        <v>0</v>
      </c>
      <c r="D23" s="586">
        <v>0</v>
      </c>
      <c r="E23" s="587">
        <v>0</v>
      </c>
      <c r="F23" s="518"/>
      <c r="G23" s="596" t="s">
        <v>302</v>
      </c>
      <c r="H23" s="331"/>
      <c r="I23" s="307"/>
      <c r="J23" s="303"/>
      <c r="K23" s="307"/>
      <c r="L23" s="518"/>
      <c r="M23" s="1001"/>
    </row>
    <row r="24" spans="1:13" x14ac:dyDescent="0.25">
      <c r="A24" s="537" t="s">
        <v>304</v>
      </c>
      <c r="B24" s="569" t="s">
        <v>334</v>
      </c>
      <c r="C24" s="552">
        <v>0</v>
      </c>
      <c r="D24" s="553">
        <v>0</v>
      </c>
      <c r="E24" s="554">
        <v>0</v>
      </c>
      <c r="F24" s="306"/>
      <c r="G24" s="594" t="s">
        <v>304</v>
      </c>
      <c r="H24" s="533"/>
      <c r="I24" s="307"/>
      <c r="J24" s="303"/>
      <c r="K24" s="307"/>
      <c r="L24" s="306"/>
      <c r="M24" s="1001"/>
    </row>
    <row r="25" spans="1:13" ht="15.75" thickBot="1" x14ac:dyDescent="0.3">
      <c r="A25" s="538" t="s">
        <v>306</v>
      </c>
      <c r="B25" s="570" t="s">
        <v>335</v>
      </c>
      <c r="C25" s="552">
        <v>0</v>
      </c>
      <c r="D25" s="586">
        <v>0</v>
      </c>
      <c r="E25" s="587">
        <v>0</v>
      </c>
      <c r="F25" s="308"/>
      <c r="G25" s="595" t="s">
        <v>306</v>
      </c>
      <c r="H25" s="331"/>
      <c r="I25" s="307"/>
      <c r="J25" s="303"/>
      <c r="K25" s="307"/>
      <c r="L25" s="518"/>
      <c r="M25" s="1001"/>
    </row>
    <row r="26" spans="1:13" ht="32.25" thickBot="1" x14ac:dyDescent="0.3">
      <c r="A26" s="582" t="s">
        <v>308</v>
      </c>
      <c r="B26" s="332" t="s">
        <v>517</v>
      </c>
      <c r="C26" s="333">
        <f>C14+C20</f>
        <v>424473765</v>
      </c>
      <c r="D26" s="333">
        <f>D14+D20</f>
        <v>480995011</v>
      </c>
      <c r="E26" s="334">
        <f>E14+E20</f>
        <v>480995011</v>
      </c>
      <c r="F26" s="519">
        <f>F14+F20</f>
        <v>1</v>
      </c>
      <c r="G26" s="597" t="s">
        <v>308</v>
      </c>
      <c r="H26" s="332" t="s">
        <v>520</v>
      </c>
      <c r="I26" s="600">
        <f>SUM(I14:I25)</f>
        <v>0</v>
      </c>
      <c r="J26" s="600">
        <f>SUM(J14:J25)</f>
        <v>0</v>
      </c>
      <c r="K26" s="600">
        <f>SUM(K14:K25)</f>
        <v>0</v>
      </c>
      <c r="L26" s="573" t="str">
        <f t="shared" si="1"/>
        <v>0,0%</v>
      </c>
      <c r="M26" s="1001"/>
    </row>
    <row r="27" spans="1:13" ht="15.75" thickBot="1" x14ac:dyDescent="0.3">
      <c r="A27" s="582">
        <v>19</v>
      </c>
      <c r="B27" s="335" t="s">
        <v>518</v>
      </c>
      <c r="C27" s="336">
        <f>C13+C26</f>
        <v>424473765</v>
      </c>
      <c r="D27" s="336">
        <f>+D13+D26</f>
        <v>516566807</v>
      </c>
      <c r="E27" s="337">
        <f>+E13+E26</f>
        <v>515543185</v>
      </c>
      <c r="F27" s="574">
        <f t="shared" si="0"/>
        <v>0.99801841313431505</v>
      </c>
      <c r="G27" s="601" t="s">
        <v>310</v>
      </c>
      <c r="H27" s="335" t="s">
        <v>521</v>
      </c>
      <c r="I27" s="336">
        <f>+I13+I26</f>
        <v>330287464</v>
      </c>
      <c r="J27" s="336">
        <f>+J13+J26</f>
        <v>528422470</v>
      </c>
      <c r="K27" s="337">
        <f>+K13+K26</f>
        <v>396041486</v>
      </c>
      <c r="L27" s="574">
        <f>IFERROR(K27/J27,"0,0%")</f>
        <v>0.74947888949536912</v>
      </c>
      <c r="M27" s="1001"/>
    </row>
    <row r="28" spans="1:13" ht="15.75" thickBot="1" x14ac:dyDescent="0.3">
      <c r="A28" s="539" t="s">
        <v>312</v>
      </c>
      <c r="B28" s="317" t="s">
        <v>316</v>
      </c>
      <c r="C28" s="318" t="s">
        <v>317</v>
      </c>
      <c r="D28" s="318" t="s">
        <v>317</v>
      </c>
      <c r="E28" s="321"/>
      <c r="F28" s="575" t="s">
        <v>317</v>
      </c>
      <c r="G28" s="593" t="s">
        <v>312</v>
      </c>
      <c r="H28" s="317" t="s">
        <v>318</v>
      </c>
      <c r="I28" s="338" t="str">
        <f>IF(C13-I13&gt;0,C13-I13,"---")</f>
        <v>---</v>
      </c>
      <c r="J28" s="318" t="s">
        <v>317</v>
      </c>
      <c r="K28" s="373">
        <f>E27-K27</f>
        <v>119501699</v>
      </c>
      <c r="L28" s="575" t="s">
        <v>317</v>
      </c>
      <c r="M28" s="1001"/>
    </row>
    <row r="29" spans="1:13" ht="15.75" thickBot="1" x14ac:dyDescent="0.3">
      <c r="A29" s="583" t="s">
        <v>314</v>
      </c>
      <c r="B29" s="317" t="s">
        <v>319</v>
      </c>
      <c r="C29" s="318" t="s">
        <v>317</v>
      </c>
      <c r="D29" s="318" t="s">
        <v>317</v>
      </c>
      <c r="E29" s="319" t="s">
        <v>317</v>
      </c>
      <c r="F29" s="575" t="s">
        <v>317</v>
      </c>
      <c r="G29" s="602" t="s">
        <v>314</v>
      </c>
      <c r="H29" s="317" t="s">
        <v>320</v>
      </c>
      <c r="I29" s="318" t="s">
        <v>317</v>
      </c>
      <c r="J29" s="318" t="s">
        <v>317</v>
      </c>
      <c r="K29" s="319" t="s">
        <v>317</v>
      </c>
      <c r="L29" s="575" t="s">
        <v>317</v>
      </c>
      <c r="M29" s="1001"/>
    </row>
  </sheetData>
  <mergeCells count="12">
    <mergeCell ref="F1:L1"/>
    <mergeCell ref="A4:L4"/>
    <mergeCell ref="M4:M29"/>
    <mergeCell ref="I5:L5"/>
    <mergeCell ref="A6:A8"/>
    <mergeCell ref="B6:F6"/>
    <mergeCell ref="H6:L6"/>
    <mergeCell ref="B7:B8"/>
    <mergeCell ref="C7:F7"/>
    <mergeCell ref="H7:H8"/>
    <mergeCell ref="I7:L7"/>
    <mergeCell ref="G6:G8"/>
  </mergeCells>
  <pageMargins left="0.7" right="0.7" top="0.75" bottom="0.75" header="0.3" footer="0.3"/>
  <pageSetup paperSize="9" scale="7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34"/>
  <sheetViews>
    <sheetView workbookViewId="0">
      <selection activeCell="A2" sqref="A2"/>
    </sheetView>
  </sheetViews>
  <sheetFormatPr defaultRowHeight="15" x14ac:dyDescent="0.25"/>
  <cols>
    <col min="1" max="1" width="62.140625" bestFit="1" customWidth="1"/>
    <col min="2" max="3" width="11.28515625" bestFit="1" customWidth="1"/>
    <col min="4" max="4" width="11.7109375" customWidth="1"/>
    <col min="5" max="7" width="11.28515625" customWidth="1"/>
    <col min="8" max="8" width="13.28515625" customWidth="1"/>
    <col min="9" max="9" width="12.7109375" bestFit="1" customWidth="1"/>
  </cols>
  <sheetData>
    <row r="1" spans="1:11" x14ac:dyDescent="0.25">
      <c r="A1" s="996" t="s">
        <v>6173</v>
      </c>
      <c r="B1" s="996"/>
      <c r="C1" s="996"/>
      <c r="D1" s="996"/>
      <c r="E1" s="996"/>
      <c r="F1" s="996"/>
      <c r="G1" s="996"/>
      <c r="H1" s="996"/>
      <c r="I1" s="996"/>
      <c r="J1" s="352"/>
      <c r="K1" s="352"/>
    </row>
    <row r="2" spans="1:11" x14ac:dyDescent="0.25">
      <c r="A2" s="361"/>
      <c r="B2" s="361"/>
      <c r="C2" s="361"/>
      <c r="D2" s="361"/>
      <c r="E2" s="361"/>
      <c r="F2" s="444"/>
      <c r="G2" s="444"/>
      <c r="H2" s="361"/>
      <c r="I2" s="361"/>
      <c r="J2" s="352"/>
      <c r="K2" s="352"/>
    </row>
    <row r="3" spans="1:11" ht="15.75" x14ac:dyDescent="0.25">
      <c r="A3" s="1020" t="s">
        <v>136</v>
      </c>
      <c r="B3" s="1020"/>
      <c r="C3" s="1020"/>
      <c r="D3" s="1020"/>
      <c r="E3" s="1020"/>
      <c r="F3" s="1020"/>
      <c r="G3" s="1020"/>
      <c r="H3" s="1020"/>
      <c r="I3" s="1020"/>
    </row>
    <row r="4" spans="1:11" ht="15.75" x14ac:dyDescent="0.25">
      <c r="A4" s="1020" t="s">
        <v>342</v>
      </c>
      <c r="B4" s="1020"/>
      <c r="C4" s="1020"/>
      <c r="D4" s="1020"/>
      <c r="E4" s="1020"/>
      <c r="F4" s="1020"/>
      <c r="G4" s="1020"/>
      <c r="H4" s="1020"/>
      <c r="I4" s="1020"/>
    </row>
    <row r="5" spans="1:11" x14ac:dyDescent="0.25">
      <c r="A5" s="339"/>
      <c r="B5" s="339"/>
      <c r="C5" s="339"/>
      <c r="D5" s="339"/>
      <c r="E5" s="339"/>
      <c r="F5" s="441"/>
      <c r="G5" s="441"/>
      <c r="H5" s="339"/>
      <c r="I5" s="339"/>
    </row>
    <row r="6" spans="1:11" ht="15.75" thickBot="1" x14ac:dyDescent="0.3">
      <c r="H6" s="1027" t="s">
        <v>352</v>
      </c>
      <c r="I6" s="1027"/>
    </row>
    <row r="7" spans="1:11" x14ac:dyDescent="0.25">
      <c r="A7" s="1025" t="s">
        <v>137</v>
      </c>
      <c r="B7" s="1021" t="s">
        <v>249</v>
      </c>
      <c r="C7" s="1022"/>
      <c r="D7" s="1021" t="s">
        <v>250</v>
      </c>
      <c r="E7" s="1022"/>
      <c r="F7" s="1028" t="s">
        <v>363</v>
      </c>
      <c r="G7" s="1029"/>
      <c r="H7" s="1023" t="s">
        <v>336</v>
      </c>
      <c r="I7" s="1024"/>
    </row>
    <row r="8" spans="1:11" ht="15.75" thickBot="1" x14ac:dyDescent="0.3">
      <c r="A8" s="1026"/>
      <c r="B8" s="603">
        <v>2019</v>
      </c>
      <c r="C8" s="604">
        <v>2020</v>
      </c>
      <c r="D8" s="604">
        <v>2019</v>
      </c>
      <c r="E8" s="604">
        <v>2020</v>
      </c>
      <c r="F8" s="603">
        <v>2019</v>
      </c>
      <c r="G8" s="603">
        <v>2020</v>
      </c>
      <c r="H8" s="604">
        <v>2019</v>
      </c>
      <c r="I8" s="604">
        <v>2020</v>
      </c>
    </row>
    <row r="9" spans="1:11" x14ac:dyDescent="0.25">
      <c r="A9" s="359" t="s">
        <v>337</v>
      </c>
      <c r="B9" s="614">
        <v>0</v>
      </c>
      <c r="C9" s="612">
        <v>0</v>
      </c>
      <c r="D9" s="360">
        <v>50000</v>
      </c>
      <c r="E9" s="360">
        <v>0</v>
      </c>
      <c r="F9" s="360">
        <v>0</v>
      </c>
      <c r="G9" s="360">
        <v>0</v>
      </c>
      <c r="H9" s="360">
        <v>299888350</v>
      </c>
      <c r="I9" s="360">
        <v>127039178</v>
      </c>
    </row>
    <row r="10" spans="1:11" x14ac:dyDescent="0.25">
      <c r="A10" s="353" t="s">
        <v>338</v>
      </c>
      <c r="B10" s="609">
        <v>176744</v>
      </c>
      <c r="C10" s="611">
        <v>185935</v>
      </c>
      <c r="D10" s="354">
        <v>1671008</v>
      </c>
      <c r="E10" s="354">
        <v>1806969</v>
      </c>
      <c r="F10" s="354">
        <v>44651244</v>
      </c>
      <c r="G10" s="354">
        <v>47025894</v>
      </c>
      <c r="H10" s="354">
        <v>6780788</v>
      </c>
      <c r="I10" s="354">
        <v>1920553</v>
      </c>
    </row>
    <row r="11" spans="1:11" ht="15.75" thickBot="1" x14ac:dyDescent="0.3">
      <c r="A11" s="355" t="s">
        <v>339</v>
      </c>
      <c r="B11" s="617">
        <v>0</v>
      </c>
      <c r="C11" s="615">
        <v>0</v>
      </c>
      <c r="D11" s="356">
        <v>0</v>
      </c>
      <c r="E11" s="356">
        <v>0</v>
      </c>
      <c r="F11" s="356">
        <v>0</v>
      </c>
      <c r="G11" s="356">
        <v>0</v>
      </c>
      <c r="H11" s="356">
        <v>9678387</v>
      </c>
      <c r="I11" s="356">
        <v>9188659</v>
      </c>
    </row>
    <row r="12" spans="1:11" s="351" customFormat="1" ht="15.75" thickBot="1" x14ac:dyDescent="0.3">
      <c r="A12" s="357" t="s">
        <v>522</v>
      </c>
      <c r="B12" s="618">
        <f>SUM(B9:B11)</f>
        <v>176744</v>
      </c>
      <c r="C12" s="616">
        <f>SUM(C9:C11)</f>
        <v>185935</v>
      </c>
      <c r="D12" s="358">
        <f>SUM(D9:D11)</f>
        <v>1721008</v>
      </c>
      <c r="E12" s="358">
        <f>SUM(E9:E11)</f>
        <v>1806969</v>
      </c>
      <c r="F12" s="358">
        <f>SUM(F10:F11)</f>
        <v>44651244</v>
      </c>
      <c r="G12" s="358">
        <f>SUM(G10:G11)</f>
        <v>47025894</v>
      </c>
      <c r="H12" s="358">
        <f>SUM(H9:H11)</f>
        <v>316347525</v>
      </c>
      <c r="I12" s="358">
        <f>SUM(I9:I11)</f>
        <v>138148390</v>
      </c>
    </row>
    <row r="13" spans="1:11" x14ac:dyDescent="0.25">
      <c r="A13" s="359" t="s">
        <v>340</v>
      </c>
      <c r="B13" s="613">
        <v>203340953</v>
      </c>
      <c r="C13" s="612">
        <v>206643017</v>
      </c>
      <c r="D13" s="360">
        <v>118898267</v>
      </c>
      <c r="E13" s="360">
        <v>141001386</v>
      </c>
      <c r="F13" s="360">
        <v>154750171</v>
      </c>
      <c r="G13" s="360">
        <v>180342240</v>
      </c>
      <c r="H13" s="360">
        <v>552376124</v>
      </c>
      <c r="I13" s="360">
        <v>590345563</v>
      </c>
    </row>
    <row r="14" spans="1:11" x14ac:dyDescent="0.25">
      <c r="A14" s="353" t="s">
        <v>341</v>
      </c>
      <c r="B14" s="609">
        <v>0</v>
      </c>
      <c r="C14" s="611">
        <v>0</v>
      </c>
      <c r="D14" s="354">
        <v>4546270</v>
      </c>
      <c r="E14" s="354">
        <v>880000</v>
      </c>
      <c r="F14" s="354">
        <v>15533000</v>
      </c>
      <c r="G14" s="354">
        <v>21095000</v>
      </c>
      <c r="H14" s="354">
        <v>192749911</v>
      </c>
      <c r="I14" s="354">
        <v>94365485</v>
      </c>
    </row>
    <row r="15" spans="1:11" x14ac:dyDescent="0.25">
      <c r="A15" s="355" t="s">
        <v>348</v>
      </c>
      <c r="B15" s="617">
        <v>0</v>
      </c>
      <c r="C15" s="615">
        <v>0</v>
      </c>
      <c r="D15" s="356">
        <v>0</v>
      </c>
      <c r="E15" s="356">
        <v>0</v>
      </c>
      <c r="F15" s="356">
        <v>0</v>
      </c>
      <c r="G15" s="356">
        <v>0</v>
      </c>
      <c r="H15" s="356">
        <v>15756090</v>
      </c>
      <c r="I15" s="356">
        <v>38828421</v>
      </c>
    </row>
    <row r="16" spans="1:11" ht="15.75" thickBot="1" x14ac:dyDescent="0.3">
      <c r="A16" s="355" t="s">
        <v>347</v>
      </c>
      <c r="B16" s="617">
        <v>2963</v>
      </c>
      <c r="C16" s="615">
        <v>3539</v>
      </c>
      <c r="D16" s="356">
        <v>1008014</v>
      </c>
      <c r="E16" s="356">
        <v>3803</v>
      </c>
      <c r="F16" s="356">
        <v>53956</v>
      </c>
      <c r="G16" s="356">
        <v>2831</v>
      </c>
      <c r="H16" s="356">
        <v>88309191</v>
      </c>
      <c r="I16" s="356">
        <v>131316953</v>
      </c>
    </row>
    <row r="17" spans="1:9" s="351" customFormat="1" ht="15.75" thickBot="1" x14ac:dyDescent="0.3">
      <c r="A17" s="357" t="s">
        <v>6115</v>
      </c>
      <c r="B17" s="618">
        <f>B13+B14+B15+B16</f>
        <v>203343916</v>
      </c>
      <c r="C17" s="616">
        <f>C13+C14+C15+C16</f>
        <v>206646556</v>
      </c>
      <c r="D17" s="358">
        <f t="shared" ref="D17:I17" si="0">SUM(D13:D16)</f>
        <v>124452551</v>
      </c>
      <c r="E17" s="358">
        <f t="shared" si="0"/>
        <v>141885189</v>
      </c>
      <c r="F17" s="358">
        <f t="shared" si="0"/>
        <v>170337127</v>
      </c>
      <c r="G17" s="358">
        <f t="shared" si="0"/>
        <v>201440071</v>
      </c>
      <c r="H17" s="358">
        <f t="shared" si="0"/>
        <v>849191316</v>
      </c>
      <c r="I17" s="358">
        <f t="shared" si="0"/>
        <v>854856422</v>
      </c>
    </row>
    <row r="18" spans="1:9" x14ac:dyDescent="0.25">
      <c r="A18" s="359" t="s">
        <v>523</v>
      </c>
      <c r="B18" s="613">
        <v>2718124</v>
      </c>
      <c r="C18" s="612">
        <v>3214938</v>
      </c>
      <c r="D18" s="360">
        <v>2189000</v>
      </c>
      <c r="E18" s="360">
        <v>1983269</v>
      </c>
      <c r="F18" s="360">
        <v>5768786</v>
      </c>
      <c r="G18" s="360">
        <v>9544789</v>
      </c>
      <c r="H18" s="360">
        <v>7001350</v>
      </c>
      <c r="I18" s="360">
        <v>3584193</v>
      </c>
    </row>
    <row r="19" spans="1:9" x14ac:dyDescent="0.25">
      <c r="A19" s="353" t="s">
        <v>524</v>
      </c>
      <c r="B19" s="609">
        <v>42675232</v>
      </c>
      <c r="C19" s="611">
        <v>35968835</v>
      </c>
      <c r="D19" s="354">
        <v>11291651</v>
      </c>
      <c r="E19" s="354">
        <v>12353459</v>
      </c>
      <c r="F19" s="354">
        <v>45868601</v>
      </c>
      <c r="G19" s="354">
        <v>48267458</v>
      </c>
      <c r="H19" s="354">
        <v>119906314</v>
      </c>
      <c r="I19" s="354">
        <v>112916842</v>
      </c>
    </row>
    <row r="20" spans="1:9" ht="15.75" thickBot="1" x14ac:dyDescent="0.3">
      <c r="A20" s="355" t="s">
        <v>525</v>
      </c>
      <c r="B20" s="617">
        <v>202724</v>
      </c>
      <c r="C20" s="615">
        <v>186489</v>
      </c>
      <c r="D20" s="356">
        <v>1671008</v>
      </c>
      <c r="E20" s="356">
        <v>1812696</v>
      </c>
      <c r="F20" s="356">
        <v>0</v>
      </c>
      <c r="G20" s="356">
        <v>0</v>
      </c>
      <c r="H20" s="356">
        <v>6784153</v>
      </c>
      <c r="I20" s="356">
        <v>1589467</v>
      </c>
    </row>
    <row r="21" spans="1:9" s="351" customFormat="1" ht="15.75" thickBot="1" x14ac:dyDescent="0.3">
      <c r="A21" s="357" t="s">
        <v>529</v>
      </c>
      <c r="B21" s="618">
        <f>SUM(B18:B20)</f>
        <v>45596080</v>
      </c>
      <c r="C21" s="616">
        <f t="shared" ref="C21:I21" si="1">SUM(C18:C20)</f>
        <v>39370262</v>
      </c>
      <c r="D21" s="358">
        <f>SUM(D18:D20)</f>
        <v>15151659</v>
      </c>
      <c r="E21" s="358">
        <f t="shared" si="1"/>
        <v>16149424</v>
      </c>
      <c r="F21" s="358">
        <f>SUM(F18:F20)</f>
        <v>51637387</v>
      </c>
      <c r="G21" s="358">
        <f>SUM(G18:G20)</f>
        <v>57812247</v>
      </c>
      <c r="H21" s="413">
        <f>SUM(H18:H20)</f>
        <v>133691817</v>
      </c>
      <c r="I21" s="413">
        <f t="shared" si="1"/>
        <v>118090502</v>
      </c>
    </row>
    <row r="22" spans="1:9" x14ac:dyDescent="0.25">
      <c r="A22" s="359" t="s">
        <v>526</v>
      </c>
      <c r="B22" s="613">
        <v>115363939</v>
      </c>
      <c r="C22" s="612">
        <v>129499711</v>
      </c>
      <c r="D22" s="360">
        <v>82343060</v>
      </c>
      <c r="E22" s="360">
        <v>89508840</v>
      </c>
      <c r="F22" s="360">
        <v>124212587</v>
      </c>
      <c r="G22" s="360">
        <v>139539228</v>
      </c>
      <c r="H22" s="360">
        <v>103714135</v>
      </c>
      <c r="I22" s="360">
        <v>78323970</v>
      </c>
    </row>
    <row r="23" spans="1:9" x14ac:dyDescent="0.25">
      <c r="A23" s="353" t="s">
        <v>527</v>
      </c>
      <c r="B23" s="609">
        <v>4731829</v>
      </c>
      <c r="C23" s="611">
        <v>6645192</v>
      </c>
      <c r="D23" s="354">
        <v>8027226</v>
      </c>
      <c r="E23" s="354">
        <v>10387218</v>
      </c>
      <c r="F23" s="354">
        <v>5374014</v>
      </c>
      <c r="G23" s="354">
        <v>9125200</v>
      </c>
      <c r="H23" s="354">
        <v>27260855</v>
      </c>
      <c r="I23" s="354">
        <v>29579996</v>
      </c>
    </row>
    <row r="24" spans="1:9" ht="15.75" thickBot="1" x14ac:dyDescent="0.3">
      <c r="A24" s="355" t="s">
        <v>528</v>
      </c>
      <c r="B24" s="617">
        <v>22159002</v>
      </c>
      <c r="C24" s="615">
        <v>23186438</v>
      </c>
      <c r="D24" s="356">
        <v>15623498</v>
      </c>
      <c r="E24" s="356">
        <v>15120230</v>
      </c>
      <c r="F24" s="356">
        <v>24136272</v>
      </c>
      <c r="G24" s="356">
        <v>25262778</v>
      </c>
      <c r="H24" s="356">
        <v>16138112</v>
      </c>
      <c r="I24" s="356">
        <v>12231018</v>
      </c>
    </row>
    <row r="25" spans="1:9" ht="15.75" thickBot="1" x14ac:dyDescent="0.3">
      <c r="A25" s="357" t="s">
        <v>6116</v>
      </c>
      <c r="B25" s="618">
        <f>SUM(B22:B24)</f>
        <v>142254770</v>
      </c>
      <c r="C25" s="618">
        <f t="shared" ref="C25:I25" si="2">SUM(C22:C24)</f>
        <v>159331341</v>
      </c>
      <c r="D25" s="616">
        <f>SUM(D22:D24)</f>
        <v>105993784</v>
      </c>
      <c r="E25" s="358">
        <f t="shared" si="2"/>
        <v>115016288</v>
      </c>
      <c r="F25" s="358">
        <f>SUM(F22:F24)</f>
        <v>153722873</v>
      </c>
      <c r="G25" s="358">
        <f>SUM(G22:G24)</f>
        <v>173927206</v>
      </c>
      <c r="H25" s="358">
        <f>SUM(H22:H24)</f>
        <v>147113102</v>
      </c>
      <c r="I25" s="358">
        <f t="shared" si="2"/>
        <v>120134984</v>
      </c>
    </row>
    <row r="26" spans="1:9" ht="15.75" thickBot="1" x14ac:dyDescent="0.3">
      <c r="A26" s="357" t="s">
        <v>530</v>
      </c>
      <c r="B26" s="618">
        <v>2016829</v>
      </c>
      <c r="C26" s="618">
        <v>4190879</v>
      </c>
      <c r="D26" s="616">
        <v>3313268</v>
      </c>
      <c r="E26" s="358">
        <v>2503911</v>
      </c>
      <c r="F26" s="358">
        <v>2641556</v>
      </c>
      <c r="G26" s="358">
        <v>3380865</v>
      </c>
      <c r="H26" s="358">
        <v>152250996</v>
      </c>
      <c r="I26" s="358">
        <v>155333498</v>
      </c>
    </row>
    <row r="27" spans="1:9" ht="15.75" thickBot="1" x14ac:dyDescent="0.3">
      <c r="A27" s="357" t="s">
        <v>531</v>
      </c>
      <c r="B27" s="618">
        <v>12147854</v>
      </c>
      <c r="C27" s="618">
        <v>10755095</v>
      </c>
      <c r="D27" s="616">
        <v>3020287</v>
      </c>
      <c r="E27" s="358">
        <v>2657280</v>
      </c>
      <c r="F27" s="358">
        <v>10368833</v>
      </c>
      <c r="G27" s="358">
        <v>10957407</v>
      </c>
      <c r="H27" s="358">
        <v>726821708</v>
      </c>
      <c r="I27" s="358">
        <v>717942432</v>
      </c>
    </row>
    <row r="28" spans="1:9" ht="15.75" thickBot="1" x14ac:dyDescent="0.3">
      <c r="A28" s="357" t="s">
        <v>532</v>
      </c>
      <c r="B28" s="618">
        <f t="shared" ref="B28:I28" si="3">B12+B17-B21-B25-B26-B27</f>
        <v>1505127</v>
      </c>
      <c r="C28" s="618">
        <f t="shared" si="3"/>
        <v>-6815086</v>
      </c>
      <c r="D28" s="616">
        <f t="shared" si="3"/>
        <v>-1305439</v>
      </c>
      <c r="E28" s="358">
        <f t="shared" si="3"/>
        <v>7365255</v>
      </c>
      <c r="F28" s="358">
        <f t="shared" si="3"/>
        <v>-3382278</v>
      </c>
      <c r="G28" s="358">
        <f t="shared" si="3"/>
        <v>2388240</v>
      </c>
      <c r="H28" s="358">
        <f t="shared" si="3"/>
        <v>5661218</v>
      </c>
      <c r="I28" s="358">
        <f t="shared" si="3"/>
        <v>-118496604</v>
      </c>
    </row>
    <row r="29" spans="1:9" ht="15.75" thickBot="1" x14ac:dyDescent="0.3">
      <c r="A29" s="620" t="s">
        <v>349</v>
      </c>
      <c r="B29" s="606">
        <v>2</v>
      </c>
      <c r="C29" s="606">
        <v>2</v>
      </c>
      <c r="D29" s="607">
        <v>2</v>
      </c>
      <c r="E29" s="606">
        <v>2</v>
      </c>
      <c r="F29" s="606">
        <v>4</v>
      </c>
      <c r="G29" s="606">
        <v>5</v>
      </c>
      <c r="H29" s="606">
        <v>199</v>
      </c>
      <c r="I29" s="607">
        <v>228</v>
      </c>
    </row>
    <row r="30" spans="1:9" ht="15.75" thickBot="1" x14ac:dyDescent="0.3">
      <c r="A30" s="621" t="s">
        <v>533</v>
      </c>
      <c r="B30" s="619">
        <f>B29</f>
        <v>2</v>
      </c>
      <c r="C30" s="619">
        <f t="shared" ref="C30:I30" si="4">C29</f>
        <v>2</v>
      </c>
      <c r="D30" s="618">
        <f t="shared" si="4"/>
        <v>2</v>
      </c>
      <c r="E30" s="619">
        <f t="shared" si="4"/>
        <v>2</v>
      </c>
      <c r="F30" s="619">
        <f t="shared" si="4"/>
        <v>4</v>
      </c>
      <c r="G30" s="619">
        <f t="shared" si="4"/>
        <v>5</v>
      </c>
      <c r="H30" s="619">
        <f t="shared" si="4"/>
        <v>199</v>
      </c>
      <c r="I30" s="616">
        <f t="shared" si="4"/>
        <v>228</v>
      </c>
    </row>
    <row r="31" spans="1:9" ht="15.75" thickBot="1" x14ac:dyDescent="0.3">
      <c r="A31" s="605" t="s">
        <v>534</v>
      </c>
      <c r="B31" s="608">
        <v>0</v>
      </c>
      <c r="C31" s="608">
        <v>0</v>
      </c>
      <c r="D31" s="608">
        <v>0</v>
      </c>
      <c r="E31" s="608">
        <v>0</v>
      </c>
      <c r="F31" s="608">
        <v>0</v>
      </c>
      <c r="G31" s="608">
        <v>0</v>
      </c>
      <c r="H31" s="608">
        <v>48895</v>
      </c>
      <c r="I31" s="610">
        <v>2901</v>
      </c>
    </row>
    <row r="32" spans="1:9" ht="15.75" thickBot="1" x14ac:dyDescent="0.3">
      <c r="A32" s="357" t="s">
        <v>535</v>
      </c>
      <c r="B32" s="618">
        <f>B31</f>
        <v>0</v>
      </c>
      <c r="C32" s="616">
        <f t="shared" ref="C32:I32" si="5">C31</f>
        <v>0</v>
      </c>
      <c r="D32" s="358">
        <f t="shared" si="5"/>
        <v>0</v>
      </c>
      <c r="E32" s="358">
        <f t="shared" si="5"/>
        <v>0</v>
      </c>
      <c r="F32" s="358">
        <f t="shared" si="5"/>
        <v>0</v>
      </c>
      <c r="G32" s="358">
        <f t="shared" si="5"/>
        <v>0</v>
      </c>
      <c r="H32" s="358">
        <f t="shared" si="5"/>
        <v>48895</v>
      </c>
      <c r="I32" s="358">
        <f t="shared" si="5"/>
        <v>2901</v>
      </c>
    </row>
    <row r="33" spans="1:9" ht="15.75" thickBot="1" x14ac:dyDescent="0.3">
      <c r="A33" s="357" t="s">
        <v>536</v>
      </c>
      <c r="B33" s="618">
        <f>B30-B32</f>
        <v>2</v>
      </c>
      <c r="C33" s="616">
        <f t="shared" ref="C33:I33" si="6">C30-C32</f>
        <v>2</v>
      </c>
      <c r="D33" s="358">
        <f t="shared" si="6"/>
        <v>2</v>
      </c>
      <c r="E33" s="358">
        <f t="shared" si="6"/>
        <v>2</v>
      </c>
      <c r="F33" s="358">
        <f t="shared" si="6"/>
        <v>4</v>
      </c>
      <c r="G33" s="358">
        <f t="shared" si="6"/>
        <v>5</v>
      </c>
      <c r="H33" s="358">
        <f t="shared" si="6"/>
        <v>-48696</v>
      </c>
      <c r="I33" s="358">
        <f t="shared" si="6"/>
        <v>-2673</v>
      </c>
    </row>
    <row r="34" spans="1:9" ht="15.75" thickBot="1" x14ac:dyDescent="0.3">
      <c r="A34" s="357" t="s">
        <v>6117</v>
      </c>
      <c r="B34" s="618">
        <f t="shared" ref="B34:I34" si="7">B28+B33</f>
        <v>1505129</v>
      </c>
      <c r="C34" s="616">
        <f t="shared" si="7"/>
        <v>-6815084</v>
      </c>
      <c r="D34" s="358">
        <f t="shared" si="7"/>
        <v>-1305437</v>
      </c>
      <c r="E34" s="358">
        <f t="shared" si="7"/>
        <v>7365257</v>
      </c>
      <c r="F34" s="358">
        <f t="shared" si="7"/>
        <v>-3382274</v>
      </c>
      <c r="G34" s="358">
        <f t="shared" si="7"/>
        <v>2388245</v>
      </c>
      <c r="H34" s="358">
        <f t="shared" si="7"/>
        <v>5612522</v>
      </c>
      <c r="I34" s="358">
        <f t="shared" si="7"/>
        <v>-118499277</v>
      </c>
    </row>
  </sheetData>
  <mergeCells count="9">
    <mergeCell ref="A1:I1"/>
    <mergeCell ref="A3:I3"/>
    <mergeCell ref="A4:I4"/>
    <mergeCell ref="B7:C7"/>
    <mergeCell ref="H7:I7"/>
    <mergeCell ref="D7:E7"/>
    <mergeCell ref="A7:A8"/>
    <mergeCell ref="H6:I6"/>
    <mergeCell ref="F7:G7"/>
  </mergeCells>
  <pageMargins left="0.7" right="0.7" top="0.75" bottom="0.75" header="0.3" footer="0.3"/>
  <pageSetup paperSize="9" scale="8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K36"/>
  <sheetViews>
    <sheetView workbookViewId="0">
      <selection activeCell="B5" sqref="B5:F5"/>
    </sheetView>
  </sheetViews>
  <sheetFormatPr defaultRowHeight="15" x14ac:dyDescent="0.25"/>
  <cols>
    <col min="1" max="1" width="11" style="424" customWidth="1"/>
    <col min="2" max="2" width="40.7109375" customWidth="1"/>
    <col min="3" max="3" width="15.140625" customWidth="1"/>
    <col min="4" max="5" width="23.5703125" customWidth="1"/>
    <col min="6" max="6" width="22.28515625" customWidth="1"/>
    <col min="8" max="8" width="12.28515625" bestFit="1" customWidth="1"/>
    <col min="9" max="10" width="11.5703125" bestFit="1" customWidth="1"/>
  </cols>
  <sheetData>
    <row r="1" spans="1:11" ht="15.6" customHeight="1" x14ac:dyDescent="0.25">
      <c r="A1" s="426"/>
      <c r="B1" s="1030" t="s">
        <v>6174</v>
      </c>
      <c r="C1" s="1030"/>
      <c r="D1" s="1030"/>
      <c r="E1" s="1030"/>
      <c r="F1" s="1030"/>
      <c r="G1" s="909"/>
      <c r="H1" s="420"/>
      <c r="I1" s="420"/>
      <c r="J1" s="420"/>
      <c r="K1" s="420"/>
    </row>
    <row r="2" spans="1:11" ht="15.6" customHeight="1" x14ac:dyDescent="0.25">
      <c r="A2" s="426"/>
      <c r="B2" s="785"/>
      <c r="C2" s="785"/>
      <c r="D2" s="785"/>
      <c r="E2" s="785"/>
      <c r="F2" s="785"/>
      <c r="G2" s="785"/>
      <c r="H2" s="783"/>
      <c r="I2" s="783"/>
      <c r="J2" s="783"/>
      <c r="K2" s="783"/>
    </row>
    <row r="3" spans="1:11" ht="15.75" x14ac:dyDescent="0.25">
      <c r="A3" s="426"/>
      <c r="B3" s="427"/>
      <c r="C3" s="428"/>
      <c r="D3" s="428"/>
      <c r="E3" s="428"/>
      <c r="F3" s="428"/>
      <c r="G3" s="241"/>
      <c r="H3" s="241"/>
      <c r="I3" s="241"/>
      <c r="J3" s="241"/>
      <c r="K3" s="241"/>
    </row>
    <row r="4" spans="1:11" ht="15.6" customHeight="1" x14ac:dyDescent="0.25">
      <c r="A4" s="426"/>
      <c r="B4" s="952" t="s">
        <v>5612</v>
      </c>
      <c r="C4" s="952"/>
      <c r="D4" s="952"/>
      <c r="E4" s="952"/>
      <c r="F4" s="952"/>
      <c r="G4" s="421"/>
      <c r="H4" s="421"/>
      <c r="I4" s="421"/>
      <c r="J4" s="421"/>
      <c r="K4" s="421"/>
    </row>
    <row r="5" spans="1:11" ht="15.6" customHeight="1" x14ac:dyDescent="0.25">
      <c r="A5" s="426"/>
      <c r="B5" s="952" t="s">
        <v>357</v>
      </c>
      <c r="C5" s="952"/>
      <c r="D5" s="952"/>
      <c r="E5" s="952"/>
      <c r="F5" s="952"/>
      <c r="G5" s="421"/>
      <c r="H5" s="423"/>
      <c r="I5" s="423"/>
      <c r="J5" s="423"/>
      <c r="K5" s="421"/>
    </row>
    <row r="6" spans="1:11" ht="15.6" customHeight="1" x14ac:dyDescent="0.25">
      <c r="A6" s="426"/>
      <c r="B6" s="782"/>
      <c r="C6" s="782"/>
      <c r="D6" s="782"/>
      <c r="E6" s="782"/>
      <c r="F6" s="782"/>
      <c r="G6" s="784"/>
      <c r="H6" s="423"/>
      <c r="I6" s="423"/>
      <c r="J6" s="423"/>
      <c r="K6" s="784"/>
    </row>
    <row r="7" spans="1:11" ht="15.75" x14ac:dyDescent="0.25">
      <c r="A7" s="426"/>
      <c r="B7" s="419"/>
      <c r="C7" s="419"/>
      <c r="D7" s="419"/>
      <c r="E7" s="442"/>
      <c r="F7" s="419"/>
      <c r="G7" s="421"/>
      <c r="H7" s="421"/>
      <c r="I7" s="421"/>
      <c r="J7" s="421"/>
      <c r="K7" s="421"/>
    </row>
    <row r="8" spans="1:11" ht="15.75" x14ac:dyDescent="0.25">
      <c r="A8" s="426"/>
      <c r="B8" s="427"/>
      <c r="C8" s="428"/>
      <c r="D8" s="428"/>
      <c r="E8" s="428"/>
      <c r="F8" s="429" t="s">
        <v>353</v>
      </c>
      <c r="G8" s="241"/>
      <c r="H8" s="241"/>
      <c r="I8" s="241"/>
      <c r="J8" s="241"/>
      <c r="K8" s="242"/>
    </row>
    <row r="9" spans="1:11" ht="15.75" x14ac:dyDescent="0.25">
      <c r="A9" s="430" t="s">
        <v>358</v>
      </c>
      <c r="B9" s="431"/>
      <c r="C9" s="626" t="s">
        <v>249</v>
      </c>
      <c r="D9" s="626" t="s">
        <v>250</v>
      </c>
      <c r="E9" s="626" t="s">
        <v>363</v>
      </c>
      <c r="F9" s="626" t="s">
        <v>336</v>
      </c>
      <c r="G9" s="241"/>
      <c r="H9" s="241"/>
      <c r="I9" s="241"/>
      <c r="J9" s="241"/>
      <c r="K9" s="242"/>
    </row>
    <row r="10" spans="1:11" ht="15.75" x14ac:dyDescent="0.25">
      <c r="A10" s="430">
        <v>1</v>
      </c>
      <c r="B10" s="436" t="s">
        <v>547</v>
      </c>
      <c r="C10" s="433">
        <f>C11+C12</f>
        <v>3070286</v>
      </c>
      <c r="D10" s="433">
        <f>D11+D12</f>
        <v>1848233</v>
      </c>
      <c r="E10" s="433">
        <f>E11+E12</f>
        <v>5763609</v>
      </c>
      <c r="F10" s="433">
        <f>F11+F12</f>
        <v>447083668</v>
      </c>
      <c r="G10" s="437"/>
      <c r="H10" s="275"/>
      <c r="I10" s="275"/>
      <c r="J10" s="275"/>
      <c r="K10" s="437"/>
    </row>
    <row r="11" spans="1:11" ht="15.6" customHeight="1" x14ac:dyDescent="0.25">
      <c r="A11" s="434">
        <v>2</v>
      </c>
      <c r="B11" s="432" t="s">
        <v>537</v>
      </c>
      <c r="C11" s="435">
        <v>20</v>
      </c>
      <c r="D11" s="435">
        <v>149035</v>
      </c>
      <c r="E11" s="435">
        <v>249185</v>
      </c>
      <c r="F11" s="435">
        <v>621705</v>
      </c>
      <c r="G11" s="437"/>
      <c r="H11" s="275"/>
      <c r="I11" s="275"/>
      <c r="J11" s="275"/>
      <c r="K11" s="437"/>
    </row>
    <row r="12" spans="1:11" ht="15.6" customHeight="1" x14ac:dyDescent="0.25">
      <c r="A12" s="434">
        <v>3</v>
      </c>
      <c r="B12" s="432" t="s">
        <v>538</v>
      </c>
      <c r="C12" s="435">
        <v>3070266</v>
      </c>
      <c r="D12" s="435">
        <v>1699198</v>
      </c>
      <c r="E12" s="435">
        <v>5514424</v>
      </c>
      <c r="F12" s="435">
        <v>446461963</v>
      </c>
      <c r="G12" s="438"/>
    </row>
    <row r="13" spans="1:11" ht="31.5" x14ac:dyDescent="0.25">
      <c r="A13" s="430">
        <v>4</v>
      </c>
      <c r="B13" s="436" t="s">
        <v>546</v>
      </c>
      <c r="C13" s="433">
        <f>C14+C15+C16-C24</f>
        <v>-1281450</v>
      </c>
      <c r="D13" s="433">
        <f>D14+D15+D16-D18-D24-D25</f>
        <v>8091401</v>
      </c>
      <c r="E13" s="433">
        <f>E14+E15+E16-E18-E24-E25-E27</f>
        <v>3322254</v>
      </c>
      <c r="F13" s="433">
        <f>F14+F15+F16-F17-F18-F23-F24-F25-F27-F30</f>
        <v>-142308952</v>
      </c>
      <c r="G13" s="438"/>
    </row>
    <row r="14" spans="1:11" ht="25.5" x14ac:dyDescent="0.25">
      <c r="A14" s="434">
        <v>5</v>
      </c>
      <c r="B14" s="452" t="s">
        <v>539</v>
      </c>
      <c r="C14" s="435">
        <v>-208389327</v>
      </c>
      <c r="D14" s="435">
        <v>-135903383</v>
      </c>
      <c r="E14" s="435">
        <v>-247438731</v>
      </c>
      <c r="F14" s="435">
        <v>-1335101346</v>
      </c>
    </row>
    <row r="15" spans="1:11" ht="25.5" x14ac:dyDescent="0.25">
      <c r="A15" s="434">
        <v>6</v>
      </c>
      <c r="B15" s="452" t="s">
        <v>383</v>
      </c>
      <c r="C15" s="435">
        <v>210480602</v>
      </c>
      <c r="D15" s="435">
        <v>145890016</v>
      </c>
      <c r="E15" s="435">
        <v>257320546</v>
      </c>
      <c r="F15" s="435">
        <v>1578903524</v>
      </c>
      <c r="I15" s="425"/>
    </row>
    <row r="16" spans="1:11" ht="25.5" x14ac:dyDescent="0.25">
      <c r="A16" s="434">
        <v>7</v>
      </c>
      <c r="B16" s="452" t="s">
        <v>540</v>
      </c>
      <c r="C16" s="435">
        <v>-3084336</v>
      </c>
      <c r="D16" s="435">
        <v>-2072093</v>
      </c>
      <c r="E16" s="435">
        <v>-6585479</v>
      </c>
      <c r="F16" s="435">
        <v>-495492217</v>
      </c>
      <c r="H16" s="425"/>
      <c r="J16" s="425"/>
    </row>
    <row r="17" spans="1:10" ht="25.5" x14ac:dyDescent="0.25">
      <c r="A17" s="434">
        <v>8</v>
      </c>
      <c r="B17" s="452" t="s">
        <v>390</v>
      </c>
      <c r="C17" s="435"/>
      <c r="D17" s="435"/>
      <c r="E17" s="435"/>
      <c r="F17" s="435">
        <v>-15450024</v>
      </c>
    </row>
    <row r="18" spans="1:10" s="624" customFormat="1" ht="25.5" x14ac:dyDescent="0.25">
      <c r="A18" s="434">
        <v>9</v>
      </c>
      <c r="B18" s="452" t="s">
        <v>384</v>
      </c>
      <c r="C18" s="435"/>
      <c r="D18" s="435">
        <v>49999</v>
      </c>
      <c r="E18" s="435">
        <v>-16040</v>
      </c>
      <c r="F18" s="435">
        <v>-57299858</v>
      </c>
      <c r="H18" s="625"/>
    </row>
    <row r="19" spans="1:10" ht="25.5" x14ac:dyDescent="0.25">
      <c r="A19" s="434">
        <v>10</v>
      </c>
      <c r="B19" s="452" t="s">
        <v>387</v>
      </c>
      <c r="C19" s="435"/>
      <c r="D19" s="435"/>
      <c r="E19" s="435">
        <v>-16040</v>
      </c>
      <c r="F19" s="435"/>
    </row>
    <row r="20" spans="1:10" ht="25.5" x14ac:dyDescent="0.25">
      <c r="A20" s="434">
        <v>11</v>
      </c>
      <c r="B20" s="452" t="s">
        <v>385</v>
      </c>
      <c r="C20" s="435"/>
      <c r="D20" s="435"/>
      <c r="E20" s="435"/>
      <c r="F20" s="435">
        <v>-57222314</v>
      </c>
      <c r="H20" s="425"/>
    </row>
    <row r="21" spans="1:10" ht="25.5" x14ac:dyDescent="0.25">
      <c r="A21" s="434">
        <v>12</v>
      </c>
      <c r="B21" s="452" t="s">
        <v>386</v>
      </c>
      <c r="C21" s="435"/>
      <c r="D21" s="435"/>
      <c r="E21" s="435"/>
      <c r="F21" s="435">
        <v>-81250</v>
      </c>
      <c r="J21" s="425"/>
    </row>
    <row r="22" spans="1:10" ht="25.5" x14ac:dyDescent="0.25">
      <c r="A22" s="434">
        <v>13</v>
      </c>
      <c r="B22" s="452" t="s">
        <v>541</v>
      </c>
      <c r="C22" s="435"/>
      <c r="D22" s="435">
        <v>49999</v>
      </c>
      <c r="E22" s="435"/>
      <c r="F22" s="435">
        <v>3706</v>
      </c>
    </row>
    <row r="23" spans="1:10" ht="25.5" x14ac:dyDescent="0.25">
      <c r="A23" s="434">
        <v>14</v>
      </c>
      <c r="B23" s="452" t="s">
        <v>388</v>
      </c>
      <c r="C23" s="435"/>
      <c r="D23" s="435"/>
      <c r="E23" s="435"/>
      <c r="F23" s="435">
        <v>185000</v>
      </c>
    </row>
    <row r="24" spans="1:10" ht="38.25" x14ac:dyDescent="0.25">
      <c r="A24" s="434">
        <v>15</v>
      </c>
      <c r="B24" s="452" t="s">
        <v>389</v>
      </c>
      <c r="C24" s="435">
        <v>288389</v>
      </c>
      <c r="D24" s="435">
        <v>-120210</v>
      </c>
      <c r="E24" s="435">
        <v>88077</v>
      </c>
      <c r="F24" s="435">
        <v>26176</v>
      </c>
    </row>
    <row r="25" spans="1:10" ht="25.5" x14ac:dyDescent="0.25">
      <c r="A25" s="434">
        <v>16</v>
      </c>
      <c r="B25" s="452" t="s">
        <v>391</v>
      </c>
      <c r="C25" s="435"/>
      <c r="D25" s="435">
        <v>-106650</v>
      </c>
      <c r="E25" s="435">
        <v>7573</v>
      </c>
      <c r="F25" s="435">
        <v>-30837</v>
      </c>
    </row>
    <row r="26" spans="1:10" ht="25.5" x14ac:dyDescent="0.25">
      <c r="A26" s="434">
        <v>17</v>
      </c>
      <c r="B26" s="452" t="s">
        <v>392</v>
      </c>
      <c r="C26" s="435"/>
      <c r="D26" s="435">
        <v>-106650</v>
      </c>
      <c r="E26" s="435">
        <v>7573</v>
      </c>
      <c r="F26" s="435">
        <v>-30837</v>
      </c>
    </row>
    <row r="27" spans="1:10" ht="15.75" x14ac:dyDescent="0.25">
      <c r="A27" s="434">
        <v>18</v>
      </c>
      <c r="B27" s="452" t="s">
        <v>393</v>
      </c>
      <c r="C27" s="435"/>
      <c r="D27" s="435"/>
      <c r="E27" s="435">
        <v>-105528</v>
      </c>
      <c r="F27" s="435">
        <v>-35724955</v>
      </c>
    </row>
    <row r="28" spans="1:10" ht="25.5" x14ac:dyDescent="0.25">
      <c r="A28" s="434">
        <v>19</v>
      </c>
      <c r="B28" s="452" t="s">
        <v>545</v>
      </c>
      <c r="C28" s="435"/>
      <c r="D28" s="435"/>
      <c r="E28" s="435">
        <v>-105528</v>
      </c>
      <c r="F28" s="435">
        <v>-36349613</v>
      </c>
    </row>
    <row r="29" spans="1:10" ht="15.75" x14ac:dyDescent="0.25">
      <c r="A29" s="434">
        <v>20</v>
      </c>
      <c r="B29" s="452" t="s">
        <v>542</v>
      </c>
      <c r="C29" s="435"/>
      <c r="D29" s="435"/>
      <c r="E29" s="435"/>
      <c r="F29" s="435">
        <v>624658</v>
      </c>
    </row>
    <row r="30" spans="1:10" ht="25.5" x14ac:dyDescent="0.25">
      <c r="A30" s="434">
        <v>21</v>
      </c>
      <c r="B30" s="452" t="s">
        <v>394</v>
      </c>
      <c r="C30" s="435"/>
      <c r="D30" s="435"/>
      <c r="E30" s="435"/>
      <c r="F30" s="435">
        <v>-1086589</v>
      </c>
    </row>
    <row r="31" spans="1:10" ht="31.5" x14ac:dyDescent="0.25">
      <c r="A31" s="434">
        <v>22</v>
      </c>
      <c r="B31" s="436" t="s">
        <v>548</v>
      </c>
      <c r="C31" s="433">
        <f>C10+C13</f>
        <v>1788836</v>
      </c>
      <c r="D31" s="433">
        <f>D10+D13</f>
        <v>9939634</v>
      </c>
      <c r="E31" s="433">
        <f>E10+E13</f>
        <v>9085863</v>
      </c>
      <c r="F31" s="433">
        <f>F10+F13</f>
        <v>304774716</v>
      </c>
      <c r="H31" s="425"/>
    </row>
    <row r="32" spans="1:10" ht="15.75" x14ac:dyDescent="0.25">
      <c r="A32" s="434">
        <v>23</v>
      </c>
      <c r="B32" s="432" t="s">
        <v>543</v>
      </c>
      <c r="C32" s="435">
        <v>230</v>
      </c>
      <c r="D32" s="435">
        <v>59200</v>
      </c>
      <c r="E32" s="435">
        <v>131485</v>
      </c>
      <c r="F32" s="435">
        <v>484200</v>
      </c>
    </row>
    <row r="33" spans="1:6" ht="15.75" x14ac:dyDescent="0.25">
      <c r="A33" s="434">
        <v>24</v>
      </c>
      <c r="B33" s="432" t="s">
        <v>544</v>
      </c>
      <c r="C33" s="435">
        <v>1788606</v>
      </c>
      <c r="D33" s="435">
        <v>9880434</v>
      </c>
      <c r="E33" s="435">
        <v>8954378</v>
      </c>
      <c r="F33" s="435">
        <v>304290516</v>
      </c>
    </row>
    <row r="34" spans="1:6" x14ac:dyDescent="0.25">
      <c r="B34" s="422"/>
      <c r="C34" s="275"/>
      <c r="D34" s="275"/>
      <c r="E34" s="275"/>
      <c r="F34" s="275"/>
    </row>
    <row r="35" spans="1:6" x14ac:dyDescent="0.25">
      <c r="B35" s="422"/>
      <c r="C35" s="275"/>
      <c r="D35" s="275"/>
      <c r="E35" s="275"/>
      <c r="F35" s="275"/>
    </row>
    <row r="36" spans="1:6" x14ac:dyDescent="0.25">
      <c r="C36" s="425"/>
      <c r="D36" s="425"/>
      <c r="E36" s="425"/>
      <c r="F36" s="425"/>
    </row>
  </sheetData>
  <mergeCells count="3">
    <mergeCell ref="B5:F5"/>
    <mergeCell ref="B4:F4"/>
    <mergeCell ref="B1:F1"/>
  </mergeCells>
  <pageMargins left="0.7" right="0.7" top="0.75" bottom="0.75" header="0.3" footer="0.3"/>
  <pageSetup paperSize="9" scale="6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G20"/>
  <sheetViews>
    <sheetView workbookViewId="0">
      <selection activeCell="A6" sqref="A6:D6"/>
    </sheetView>
  </sheetViews>
  <sheetFormatPr defaultRowHeight="15" x14ac:dyDescent="0.25"/>
  <cols>
    <col min="2" max="2" width="44.28515625" customWidth="1"/>
    <col min="3" max="3" width="17.85546875" customWidth="1"/>
    <col min="4" max="4" width="26.7109375" customWidth="1"/>
    <col min="6" max="6" width="8.28515625" customWidth="1"/>
  </cols>
  <sheetData>
    <row r="1" spans="1:6" x14ac:dyDescent="0.25">
      <c r="A1" s="407"/>
      <c r="B1" s="407"/>
      <c r="C1" s="407"/>
      <c r="D1" s="407"/>
      <c r="E1" s="407"/>
      <c r="F1" s="407"/>
    </row>
    <row r="2" spans="1:6" x14ac:dyDescent="0.25">
      <c r="A2" s="1032" t="s">
        <v>6175</v>
      </c>
      <c r="B2" s="1032"/>
      <c r="C2" s="1032"/>
      <c r="D2" s="1032"/>
      <c r="E2" s="901"/>
      <c r="F2" s="901"/>
    </row>
    <row r="3" spans="1:6" x14ac:dyDescent="0.25">
      <c r="A3" s="890"/>
      <c r="B3" s="890"/>
      <c r="C3" s="890"/>
      <c r="D3" s="890"/>
      <c r="E3" s="890"/>
      <c r="F3" s="890"/>
    </row>
    <row r="4" spans="1:6" x14ac:dyDescent="0.25">
      <c r="A4" s="408"/>
      <c r="B4" s="408"/>
      <c r="C4" s="408"/>
      <c r="D4" s="408"/>
      <c r="E4" s="408"/>
      <c r="F4" s="407"/>
    </row>
    <row r="5" spans="1:6" x14ac:dyDescent="0.25">
      <c r="A5" s="903"/>
      <c r="B5" s="903"/>
      <c r="C5" s="903"/>
      <c r="D5" s="903"/>
      <c r="E5" s="903"/>
      <c r="F5" s="903"/>
    </row>
    <row r="6" spans="1:6" ht="30" customHeight="1" x14ac:dyDescent="0.25">
      <c r="A6" s="1031" t="s">
        <v>6137</v>
      </c>
      <c r="B6" s="1031"/>
      <c r="C6" s="1031"/>
      <c r="D6" s="1031"/>
      <c r="E6" s="902"/>
      <c r="F6" s="902"/>
    </row>
    <row r="7" spans="1:6" x14ac:dyDescent="0.25">
      <c r="A7" s="408"/>
      <c r="B7" s="409"/>
      <c r="C7" s="409"/>
      <c r="D7" s="409"/>
      <c r="E7" s="409"/>
      <c r="F7" s="407"/>
    </row>
    <row r="8" spans="1:6" x14ac:dyDescent="0.25">
      <c r="A8" s="408"/>
      <c r="B8" s="409"/>
      <c r="C8" s="409"/>
      <c r="D8" s="409"/>
      <c r="E8" s="409"/>
      <c r="F8" s="407"/>
    </row>
    <row r="9" spans="1:6" x14ac:dyDescent="0.25">
      <c r="A9" s="408"/>
      <c r="B9" s="408"/>
      <c r="C9" s="408"/>
      <c r="D9" s="905" t="s">
        <v>344</v>
      </c>
      <c r="E9" s="408"/>
    </row>
    <row r="10" spans="1:6" ht="42.75" x14ac:dyDescent="0.25">
      <c r="A10" s="907" t="s">
        <v>358</v>
      </c>
      <c r="B10" s="907" t="s">
        <v>137</v>
      </c>
      <c r="C10" s="908" t="s">
        <v>6136</v>
      </c>
      <c r="D10" s="908" t="s">
        <v>6138</v>
      </c>
      <c r="E10" s="900"/>
      <c r="F10" s="900"/>
    </row>
    <row r="11" spans="1:6" x14ac:dyDescent="0.25">
      <c r="A11" s="410" t="s">
        <v>241</v>
      </c>
      <c r="B11" s="904" t="s">
        <v>351</v>
      </c>
      <c r="C11" s="906">
        <v>3000000</v>
      </c>
      <c r="D11" s="906">
        <v>12529730</v>
      </c>
      <c r="E11" s="899"/>
      <c r="F11" s="899"/>
    </row>
    <row r="12" spans="1:6" x14ac:dyDescent="0.25">
      <c r="A12" s="407"/>
      <c r="B12" s="407"/>
      <c r="C12" s="407"/>
      <c r="D12" s="407"/>
      <c r="E12" s="407"/>
      <c r="F12" s="407"/>
    </row>
    <row r="13" spans="1:6" x14ac:dyDescent="0.25">
      <c r="A13" s="407"/>
      <c r="B13" s="407"/>
      <c r="C13" s="407"/>
      <c r="D13" s="407"/>
      <c r="E13" s="407"/>
      <c r="F13" s="407"/>
    </row>
    <row r="14" spans="1:6" x14ac:dyDescent="0.25">
      <c r="A14" s="407"/>
      <c r="B14" s="407"/>
      <c r="C14" s="407"/>
      <c r="D14" s="407"/>
      <c r="E14" s="407"/>
      <c r="F14" s="407"/>
    </row>
    <row r="15" spans="1:6" x14ac:dyDescent="0.25">
      <c r="A15" s="407"/>
      <c r="B15" s="407"/>
      <c r="C15" s="407"/>
      <c r="D15" s="407"/>
      <c r="E15" s="407"/>
      <c r="F15" s="407"/>
    </row>
    <row r="16" spans="1:6" x14ac:dyDescent="0.25">
      <c r="A16" s="407"/>
      <c r="B16" s="407"/>
      <c r="C16" s="407"/>
      <c r="D16" s="407"/>
      <c r="E16" s="407"/>
      <c r="F16" s="407"/>
    </row>
    <row r="17" spans="1:7" x14ac:dyDescent="0.25">
      <c r="A17" s="407"/>
      <c r="B17" s="407"/>
      <c r="C17" s="407"/>
      <c r="D17" s="407"/>
      <c r="E17" s="407"/>
      <c r="F17" s="407"/>
    </row>
    <row r="18" spans="1:7" x14ac:dyDescent="0.25">
      <c r="A18" s="407"/>
      <c r="B18" s="407"/>
      <c r="C18" s="407"/>
      <c r="D18" s="407"/>
      <c r="E18" s="407"/>
      <c r="F18" s="407"/>
    </row>
    <row r="19" spans="1:7" x14ac:dyDescent="0.25">
      <c r="A19" s="407"/>
      <c r="B19" s="407"/>
      <c r="C19" s="407"/>
      <c r="D19" s="407"/>
      <c r="E19" s="407"/>
      <c r="F19" s="407"/>
    </row>
    <row r="20" spans="1:7" x14ac:dyDescent="0.25">
      <c r="A20" s="407"/>
      <c r="B20" s="407"/>
      <c r="C20" s="407"/>
      <c r="D20" s="894"/>
      <c r="E20" s="894"/>
      <c r="F20" s="894"/>
      <c r="G20" s="894"/>
    </row>
  </sheetData>
  <mergeCells count="2">
    <mergeCell ref="A6:D6"/>
    <mergeCell ref="A2:D2"/>
  </mergeCells>
  <pageMargins left="0.7" right="0.7" top="0.75" bottom="0.75" header="0.3" footer="0.3"/>
  <pageSetup paperSize="9" scale="89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BC35E-FCE5-443B-88DA-20CEBBB90787}">
  <sheetPr>
    <pageSetUpPr fitToPage="1"/>
  </sheetPr>
  <dimension ref="A1:K66"/>
  <sheetViews>
    <sheetView workbookViewId="0">
      <selection activeCell="C4" sqref="C4:H4"/>
    </sheetView>
  </sheetViews>
  <sheetFormatPr defaultRowHeight="15.75" x14ac:dyDescent="0.25"/>
  <cols>
    <col min="1" max="1" width="20.5703125" customWidth="1"/>
    <col min="2" max="2" width="53.140625" bestFit="1" customWidth="1"/>
    <col min="3" max="3" width="19.28515625" customWidth="1"/>
    <col min="4" max="4" width="15.140625" style="664" customWidth="1"/>
    <col min="5" max="5" width="12.140625" customWidth="1"/>
    <col min="6" max="6" width="14.28515625" bestFit="1" customWidth="1"/>
    <col min="7" max="7" width="14" customWidth="1"/>
    <col min="8" max="8" width="10.85546875" bestFit="1" customWidth="1"/>
    <col min="11" max="11" width="14.28515625" bestFit="1" customWidth="1"/>
  </cols>
  <sheetData>
    <row r="1" spans="1:8" ht="15.6" customHeight="1" x14ac:dyDescent="0.25">
      <c r="B1" s="1035" t="s">
        <v>6176</v>
      </c>
      <c r="C1" s="1035"/>
      <c r="D1" s="1035"/>
    </row>
    <row r="4" spans="1:8" ht="15" x14ac:dyDescent="0.25">
      <c r="A4" s="788"/>
      <c r="B4" s="788"/>
      <c r="C4" s="1033"/>
      <c r="D4" s="1033"/>
      <c r="E4" s="1033"/>
      <c r="F4" s="1033"/>
      <c r="G4" s="1033"/>
      <c r="H4" s="1033"/>
    </row>
    <row r="5" spans="1:8" ht="15.6" customHeight="1" x14ac:dyDescent="0.25">
      <c r="A5" s="1034" t="s">
        <v>136</v>
      </c>
      <c r="B5" s="1034"/>
      <c r="C5" s="1034"/>
      <c r="D5" s="1034"/>
      <c r="E5" s="788"/>
      <c r="F5" s="788"/>
      <c r="G5" s="788"/>
      <c r="H5" s="788"/>
    </row>
    <row r="6" spans="1:8" ht="15.6" customHeight="1" x14ac:dyDescent="0.25">
      <c r="A6" s="1034" t="s">
        <v>638</v>
      </c>
      <c r="B6" s="1034"/>
      <c r="C6" s="1034"/>
      <c r="D6" s="1034"/>
      <c r="E6" s="788"/>
      <c r="F6" s="788"/>
      <c r="G6" s="789"/>
      <c r="H6" s="788"/>
    </row>
    <row r="7" spans="1:8" ht="15.6" customHeight="1" x14ac:dyDescent="0.25">
      <c r="A7" s="790"/>
      <c r="B7" s="790"/>
      <c r="C7" s="790"/>
      <c r="D7" s="790"/>
      <c r="E7" s="788"/>
      <c r="F7" s="788"/>
      <c r="G7" s="789"/>
      <c r="H7" s="788"/>
    </row>
    <row r="8" spans="1:8" ht="15.6" customHeight="1" x14ac:dyDescent="0.25">
      <c r="A8" s="790"/>
      <c r="B8" s="790"/>
      <c r="C8" s="790"/>
      <c r="D8" s="790"/>
      <c r="E8" s="788"/>
      <c r="F8" s="788"/>
      <c r="G8" s="789"/>
      <c r="H8" s="788"/>
    </row>
    <row r="9" spans="1:8" ht="34.5" customHeight="1" x14ac:dyDescent="0.25">
      <c r="A9" s="627" t="s">
        <v>368</v>
      </c>
      <c r="B9" s="627" t="s">
        <v>369</v>
      </c>
      <c r="C9" s="627" t="s">
        <v>463</v>
      </c>
      <c r="D9" s="627" t="s">
        <v>639</v>
      </c>
      <c r="E9" s="628"/>
      <c r="F9" s="628"/>
      <c r="G9" s="628"/>
    </row>
    <row r="10" spans="1:8" x14ac:dyDescent="0.25">
      <c r="A10" s="629" t="s">
        <v>549</v>
      </c>
      <c r="B10" s="630" t="s">
        <v>370</v>
      </c>
      <c r="C10" s="631">
        <v>100302000</v>
      </c>
      <c r="D10" s="631">
        <v>119409500</v>
      </c>
      <c r="E10" s="425"/>
      <c r="F10" s="425"/>
      <c r="G10" s="425"/>
    </row>
    <row r="11" spans="1:8" x14ac:dyDescent="0.25">
      <c r="A11" s="630" t="s">
        <v>550</v>
      </c>
      <c r="B11" s="630" t="s">
        <v>551</v>
      </c>
      <c r="C11" s="631">
        <v>9349200</v>
      </c>
      <c r="D11" s="631">
        <v>9349200</v>
      </c>
      <c r="E11" s="425"/>
      <c r="F11" s="425"/>
      <c r="G11" s="425"/>
    </row>
    <row r="12" spans="1:8" x14ac:dyDescent="0.25">
      <c r="A12" s="630" t="s">
        <v>552</v>
      </c>
      <c r="B12" s="630" t="s">
        <v>553</v>
      </c>
      <c r="C12" s="631">
        <v>17984000</v>
      </c>
      <c r="D12" s="631">
        <v>17984000</v>
      </c>
      <c r="E12" s="425"/>
      <c r="F12" s="425"/>
      <c r="G12" s="425"/>
    </row>
    <row r="13" spans="1:8" x14ac:dyDescent="0.25">
      <c r="A13" s="630" t="s">
        <v>554</v>
      </c>
      <c r="B13" s="629" t="s">
        <v>555</v>
      </c>
      <c r="C13" s="631">
        <v>5370477</v>
      </c>
      <c r="D13" s="631">
        <v>5370477</v>
      </c>
      <c r="E13" s="425"/>
      <c r="F13" s="425"/>
      <c r="G13" s="425"/>
    </row>
    <row r="14" spans="1:8" x14ac:dyDescent="0.25">
      <c r="A14" s="630" t="s">
        <v>556</v>
      </c>
      <c r="B14" s="629" t="s">
        <v>557</v>
      </c>
      <c r="C14" s="631">
        <v>5777150</v>
      </c>
      <c r="D14" s="631">
        <v>5777150</v>
      </c>
      <c r="E14" s="425"/>
      <c r="F14" s="425"/>
      <c r="G14" s="425"/>
    </row>
    <row r="15" spans="1:8" x14ac:dyDescent="0.25">
      <c r="A15" s="630" t="s">
        <v>558</v>
      </c>
      <c r="B15" s="629" t="s">
        <v>371</v>
      </c>
      <c r="C15" s="631">
        <v>1538000</v>
      </c>
      <c r="D15" s="631">
        <v>1538000</v>
      </c>
      <c r="E15" s="425"/>
      <c r="F15" s="425"/>
      <c r="G15" s="425"/>
    </row>
    <row r="16" spans="1:8" x14ac:dyDescent="0.25">
      <c r="A16" s="630" t="s">
        <v>559</v>
      </c>
      <c r="B16" s="629" t="s">
        <v>560</v>
      </c>
      <c r="C16" s="631">
        <v>1928569</v>
      </c>
      <c r="D16" s="631">
        <v>1928569</v>
      </c>
      <c r="E16" s="425"/>
      <c r="F16" s="425"/>
      <c r="G16" s="425"/>
    </row>
    <row r="17" spans="1:8" x14ac:dyDescent="0.25">
      <c r="A17" s="632" t="s">
        <v>561</v>
      </c>
      <c r="B17" s="629" t="s">
        <v>562</v>
      </c>
      <c r="C17" s="631">
        <v>10000</v>
      </c>
      <c r="D17" s="631">
        <v>10000</v>
      </c>
      <c r="E17" s="425"/>
      <c r="F17" s="425"/>
      <c r="G17" s="425"/>
      <c r="H17" s="425"/>
    </row>
    <row r="18" spans="1:8" ht="31.5" x14ac:dyDescent="0.25">
      <c r="A18" s="633" t="s">
        <v>563</v>
      </c>
      <c r="B18" s="634" t="s">
        <v>564</v>
      </c>
      <c r="C18" s="635">
        <f>SUM(C10:C17)</f>
        <v>142259396</v>
      </c>
      <c r="D18" s="635">
        <f>SUM(D10:D17)</f>
        <v>161366896</v>
      </c>
      <c r="E18" s="425"/>
      <c r="F18" s="425"/>
      <c r="G18" s="425"/>
    </row>
    <row r="19" spans="1:8" x14ac:dyDescent="0.25">
      <c r="A19" s="636" t="s">
        <v>565</v>
      </c>
      <c r="B19" s="637" t="s">
        <v>566</v>
      </c>
      <c r="C19" s="638">
        <v>17824200</v>
      </c>
      <c r="D19" s="638">
        <v>18340420</v>
      </c>
      <c r="E19" s="639"/>
      <c r="F19" s="425"/>
      <c r="G19" s="425"/>
    </row>
    <row r="20" spans="1:8" x14ac:dyDescent="0.25">
      <c r="A20" s="636" t="s">
        <v>567</v>
      </c>
      <c r="B20" s="637" t="s">
        <v>568</v>
      </c>
      <c r="C20" s="638">
        <v>0</v>
      </c>
      <c r="D20" s="638">
        <v>0</v>
      </c>
      <c r="E20" s="639"/>
      <c r="F20" s="425"/>
      <c r="G20" s="425"/>
    </row>
    <row r="21" spans="1:8" s="438" customFormat="1" x14ac:dyDescent="0.25">
      <c r="A21" s="640" t="s">
        <v>569</v>
      </c>
      <c r="B21" s="641" t="s">
        <v>570</v>
      </c>
      <c r="C21" s="642">
        <f>SUM(C19:C20)</f>
        <v>17824200</v>
      </c>
      <c r="D21" s="642">
        <f>SUM(D19:D20)</f>
        <v>18340420</v>
      </c>
      <c r="E21" s="639"/>
      <c r="F21" s="639"/>
      <c r="G21" s="639"/>
    </row>
    <row r="22" spans="1:8" x14ac:dyDescent="0.25">
      <c r="A22" s="643" t="s">
        <v>571</v>
      </c>
      <c r="B22" s="644" t="s">
        <v>572</v>
      </c>
      <c r="C22" s="645">
        <v>71255450</v>
      </c>
      <c r="D22" s="645">
        <v>73441200</v>
      </c>
      <c r="E22" s="646"/>
      <c r="F22" s="646"/>
      <c r="G22" s="425"/>
    </row>
    <row r="23" spans="1:8" ht="31.15" customHeight="1" x14ac:dyDescent="0.25">
      <c r="A23" s="632" t="s">
        <v>573</v>
      </c>
      <c r="B23" s="629" t="s">
        <v>574</v>
      </c>
      <c r="C23" s="631">
        <v>2776900</v>
      </c>
      <c r="D23" s="631">
        <v>3140542</v>
      </c>
      <c r="E23" s="646"/>
      <c r="F23" s="646"/>
      <c r="G23" s="425"/>
    </row>
    <row r="24" spans="1:8" ht="31.5" x14ac:dyDescent="0.25">
      <c r="A24" s="632" t="s">
        <v>575</v>
      </c>
      <c r="B24" s="629" t="s">
        <v>576</v>
      </c>
      <c r="C24" s="631">
        <v>1447300</v>
      </c>
      <c r="D24" s="631">
        <v>1447300</v>
      </c>
      <c r="E24" s="646"/>
      <c r="F24" s="646"/>
      <c r="G24" s="425"/>
    </row>
    <row r="25" spans="1:8" ht="47.25" x14ac:dyDescent="0.25">
      <c r="A25" s="643" t="s">
        <v>577</v>
      </c>
      <c r="B25" s="644" t="s">
        <v>578</v>
      </c>
      <c r="C25" s="645">
        <f>C23+C24</f>
        <v>4224200</v>
      </c>
      <c r="D25" s="645">
        <f>D23+D24</f>
        <v>4587842</v>
      </c>
      <c r="E25" s="646"/>
      <c r="F25" s="646"/>
      <c r="G25" s="425"/>
    </row>
    <row r="26" spans="1:8" ht="31.5" x14ac:dyDescent="0.25">
      <c r="A26" s="632" t="s">
        <v>579</v>
      </c>
      <c r="B26" s="629" t="s">
        <v>580</v>
      </c>
      <c r="C26" s="631">
        <v>31200000</v>
      </c>
      <c r="D26" s="631">
        <v>31200000</v>
      </c>
      <c r="E26" s="646"/>
      <c r="F26" s="646"/>
      <c r="G26" s="425"/>
    </row>
    <row r="27" spans="1:8" ht="31.5" x14ac:dyDescent="0.25">
      <c r="A27" s="632" t="s">
        <v>581</v>
      </c>
      <c r="B27" s="629" t="s">
        <v>582</v>
      </c>
      <c r="C27" s="631">
        <v>0</v>
      </c>
      <c r="D27" s="631">
        <v>0</v>
      </c>
      <c r="E27" s="646"/>
      <c r="F27" s="646"/>
      <c r="G27" s="425"/>
    </row>
    <row r="28" spans="1:8" ht="47.25" x14ac:dyDescent="0.25">
      <c r="A28" s="647" t="s">
        <v>583</v>
      </c>
      <c r="B28" s="648" t="s">
        <v>584</v>
      </c>
      <c r="C28" s="649">
        <f>C26+C27</f>
        <v>31200000</v>
      </c>
      <c r="D28" s="649">
        <f>D26+D27</f>
        <v>31200000</v>
      </c>
      <c r="E28" s="646"/>
      <c r="F28" s="646"/>
      <c r="G28" s="425"/>
    </row>
    <row r="29" spans="1:8" ht="31.5" x14ac:dyDescent="0.25">
      <c r="A29" s="633" t="s">
        <v>585</v>
      </c>
      <c r="B29" s="634" t="s">
        <v>586</v>
      </c>
      <c r="C29" s="635">
        <f>C21+C22+C25+C28</f>
        <v>124503850</v>
      </c>
      <c r="D29" s="635">
        <f>D21+D22+D25+D28</f>
        <v>127569462</v>
      </c>
      <c r="E29" s="650"/>
      <c r="F29" s="650"/>
      <c r="G29" s="425"/>
    </row>
    <row r="30" spans="1:8" ht="31.5" x14ac:dyDescent="0.25">
      <c r="A30" s="643" t="s">
        <v>587</v>
      </c>
      <c r="B30" s="644" t="s">
        <v>588</v>
      </c>
      <c r="C30" s="645">
        <v>40023550</v>
      </c>
      <c r="D30" s="645">
        <v>40023550</v>
      </c>
      <c r="E30" s="425"/>
      <c r="F30" s="425"/>
      <c r="G30" s="425"/>
    </row>
    <row r="31" spans="1:8" x14ac:dyDescent="0.25">
      <c r="A31" s="632" t="s">
        <v>589</v>
      </c>
      <c r="B31" s="629" t="s">
        <v>590</v>
      </c>
      <c r="C31" s="631">
        <v>4760000</v>
      </c>
      <c r="D31" s="631">
        <v>5292000</v>
      </c>
      <c r="E31" s="425"/>
      <c r="F31" s="425"/>
      <c r="G31" s="425"/>
    </row>
    <row r="32" spans="1:8" x14ac:dyDescent="0.25">
      <c r="A32" s="632" t="s">
        <v>591</v>
      </c>
      <c r="B32" s="629" t="s">
        <v>372</v>
      </c>
      <c r="C32" s="631">
        <v>4248400</v>
      </c>
      <c r="D32" s="631">
        <v>4902000</v>
      </c>
      <c r="E32" s="425"/>
      <c r="F32" s="425"/>
      <c r="G32" s="425"/>
    </row>
    <row r="33" spans="1:7" x14ac:dyDescent="0.25">
      <c r="A33" s="632" t="s">
        <v>592</v>
      </c>
      <c r="B33" s="629" t="s">
        <v>593</v>
      </c>
      <c r="C33" s="631">
        <v>50000</v>
      </c>
      <c r="D33" s="631">
        <v>25000</v>
      </c>
      <c r="E33" s="425"/>
      <c r="F33" s="425"/>
      <c r="G33" s="425"/>
    </row>
    <row r="34" spans="1:7" x14ac:dyDescent="0.25">
      <c r="A34" s="632" t="s">
        <v>594</v>
      </c>
      <c r="B34" s="629" t="s">
        <v>595</v>
      </c>
      <c r="C34" s="631">
        <v>17160000</v>
      </c>
      <c r="D34" s="631">
        <v>17820000</v>
      </c>
      <c r="E34" s="425"/>
      <c r="F34" s="425"/>
      <c r="G34" s="425"/>
    </row>
    <row r="35" spans="1:7" x14ac:dyDescent="0.25">
      <c r="A35" s="632" t="s">
        <v>596</v>
      </c>
      <c r="B35" s="629" t="s">
        <v>597</v>
      </c>
      <c r="C35" s="631">
        <v>12750000</v>
      </c>
      <c r="D35" s="631">
        <v>12750000</v>
      </c>
      <c r="E35" s="425"/>
      <c r="F35" s="425"/>
      <c r="G35" s="425"/>
    </row>
    <row r="36" spans="1:7" x14ac:dyDescent="0.25">
      <c r="A36" s="632" t="s">
        <v>598</v>
      </c>
      <c r="B36" s="629" t="s">
        <v>599</v>
      </c>
      <c r="C36" s="631">
        <v>5700000</v>
      </c>
      <c r="D36" s="631">
        <v>5700000</v>
      </c>
      <c r="E36" s="425"/>
      <c r="F36" s="425"/>
      <c r="G36" s="425"/>
    </row>
    <row r="37" spans="1:7" ht="31.5" x14ac:dyDescent="0.25">
      <c r="A37" s="632" t="s">
        <v>600</v>
      </c>
      <c r="B37" s="629" t="s">
        <v>601</v>
      </c>
      <c r="C37" s="631">
        <v>2000000</v>
      </c>
      <c r="D37" s="631">
        <v>2000000</v>
      </c>
      <c r="E37" s="425"/>
      <c r="F37" s="425"/>
      <c r="G37" s="425"/>
    </row>
    <row r="38" spans="1:7" ht="31.5" x14ac:dyDescent="0.25">
      <c r="A38" s="632" t="s">
        <v>602</v>
      </c>
      <c r="B38" s="629" t="s">
        <v>603</v>
      </c>
      <c r="C38" s="631">
        <v>8624000</v>
      </c>
      <c r="D38" s="631">
        <v>8624000</v>
      </c>
      <c r="E38" s="425"/>
      <c r="F38" s="425"/>
      <c r="G38" s="425"/>
    </row>
    <row r="39" spans="1:7" ht="31.5" x14ac:dyDescent="0.25">
      <c r="A39" s="632" t="s">
        <v>604</v>
      </c>
      <c r="B39" s="629" t="s">
        <v>605</v>
      </c>
      <c r="C39" s="631">
        <v>2000000</v>
      </c>
      <c r="D39" s="631">
        <v>2000000</v>
      </c>
      <c r="E39" s="425"/>
      <c r="F39" s="425"/>
      <c r="G39" s="425"/>
    </row>
    <row r="40" spans="1:7" ht="31.5" x14ac:dyDescent="0.25">
      <c r="A40" s="632" t="s">
        <v>606</v>
      </c>
      <c r="B40" s="629" t="s">
        <v>607</v>
      </c>
      <c r="C40" s="631">
        <v>9016000</v>
      </c>
      <c r="D40" s="631">
        <v>9016000</v>
      </c>
      <c r="E40" s="425"/>
      <c r="F40" s="425"/>
      <c r="G40" s="425"/>
    </row>
    <row r="41" spans="1:7" x14ac:dyDescent="0.25">
      <c r="A41" s="643" t="s">
        <v>608</v>
      </c>
      <c r="B41" s="644" t="s">
        <v>609</v>
      </c>
      <c r="C41" s="645">
        <f>SUM(C31:C40)</f>
        <v>66308400</v>
      </c>
      <c r="D41" s="645">
        <f>SUM(D31:D40)</f>
        <v>68129000</v>
      </c>
      <c r="E41" s="425"/>
      <c r="F41" s="425"/>
      <c r="G41" s="425"/>
    </row>
    <row r="42" spans="1:7" ht="31.5" x14ac:dyDescent="0.25">
      <c r="A42" s="651" t="s">
        <v>610</v>
      </c>
      <c r="B42" s="629" t="s">
        <v>611</v>
      </c>
      <c r="C42" s="631">
        <v>4419000</v>
      </c>
      <c r="D42" s="631">
        <v>4419000</v>
      </c>
      <c r="E42" s="425"/>
      <c r="F42" s="425"/>
      <c r="G42" s="652"/>
    </row>
    <row r="43" spans="1:7" ht="31.5" x14ac:dyDescent="0.25">
      <c r="A43" s="651" t="s">
        <v>612</v>
      </c>
      <c r="B43" s="629" t="s">
        <v>613</v>
      </c>
      <c r="C43" s="631">
        <v>8380400</v>
      </c>
      <c r="D43" s="631">
        <v>9577600</v>
      </c>
      <c r="E43" s="425"/>
      <c r="F43" s="425"/>
      <c r="G43" s="425"/>
    </row>
    <row r="44" spans="1:7" s="622" customFormat="1" x14ac:dyDescent="0.25">
      <c r="A44" s="651" t="s">
        <v>614</v>
      </c>
      <c r="B44" s="629" t="s">
        <v>375</v>
      </c>
      <c r="C44" s="631">
        <v>8441000</v>
      </c>
      <c r="D44" s="631">
        <v>4036000</v>
      </c>
      <c r="E44" s="623"/>
      <c r="F44" s="623"/>
      <c r="G44" s="623"/>
    </row>
    <row r="45" spans="1:7" x14ac:dyDescent="0.25">
      <c r="A45" s="653" t="s">
        <v>615</v>
      </c>
      <c r="B45" s="644" t="s">
        <v>374</v>
      </c>
      <c r="C45" s="645">
        <f>SUM(C42:C44)</f>
        <v>21240400</v>
      </c>
      <c r="D45" s="645">
        <f>SUM(D42:D44)</f>
        <v>18032600</v>
      </c>
      <c r="E45" s="425"/>
      <c r="F45" s="425"/>
      <c r="G45" s="425"/>
    </row>
    <row r="46" spans="1:7" x14ac:dyDescent="0.25">
      <c r="A46" s="632" t="s">
        <v>616</v>
      </c>
      <c r="B46" s="629" t="s">
        <v>617</v>
      </c>
      <c r="C46" s="631">
        <v>50154520</v>
      </c>
      <c r="D46" s="631">
        <v>50154520</v>
      </c>
      <c r="E46" s="425"/>
      <c r="F46" s="425"/>
      <c r="G46" s="425"/>
    </row>
    <row r="47" spans="1:7" x14ac:dyDescent="0.25">
      <c r="A47" s="632" t="s">
        <v>618</v>
      </c>
      <c r="B47" s="629" t="s">
        <v>619</v>
      </c>
      <c r="C47" s="631">
        <v>11658000</v>
      </c>
      <c r="D47" s="631">
        <v>13103000</v>
      </c>
      <c r="E47" s="425"/>
      <c r="F47" s="425"/>
      <c r="G47" s="425"/>
    </row>
    <row r="48" spans="1:7" ht="63" x14ac:dyDescent="0.25">
      <c r="A48" s="643" t="s">
        <v>620</v>
      </c>
      <c r="B48" s="644" t="s">
        <v>621</v>
      </c>
      <c r="C48" s="654">
        <f>C46+C47</f>
        <v>61812520</v>
      </c>
      <c r="D48" s="654">
        <f>D46+D47</f>
        <v>63257520</v>
      </c>
      <c r="E48" s="425"/>
      <c r="F48" s="425"/>
      <c r="G48" s="425"/>
    </row>
    <row r="49" spans="1:7" ht="31.5" x14ac:dyDescent="0.25">
      <c r="A49" s="655" t="s">
        <v>622</v>
      </c>
      <c r="B49" s="655" t="s">
        <v>623</v>
      </c>
      <c r="C49" s="656">
        <f>C30+C41+C45+C48</f>
        <v>189384870</v>
      </c>
      <c r="D49" s="656">
        <f>D30+D41+D45+D48</f>
        <v>189442670</v>
      </c>
      <c r="E49" s="425"/>
      <c r="F49" s="425"/>
      <c r="G49" s="425"/>
    </row>
    <row r="50" spans="1:7" x14ac:dyDescent="0.25">
      <c r="A50" s="632" t="s">
        <v>624</v>
      </c>
      <c r="B50" s="629" t="s">
        <v>625</v>
      </c>
      <c r="C50" s="657">
        <v>24332000</v>
      </c>
      <c r="D50" s="657">
        <v>20152000</v>
      </c>
      <c r="E50" s="425"/>
      <c r="F50" s="425"/>
      <c r="G50" s="425"/>
    </row>
    <row r="51" spans="1:7" ht="16.149999999999999" customHeight="1" x14ac:dyDescent="0.25">
      <c r="A51" s="651" t="s">
        <v>626</v>
      </c>
      <c r="B51" s="629" t="s">
        <v>373</v>
      </c>
      <c r="C51" s="657">
        <v>43626921</v>
      </c>
      <c r="D51" s="657">
        <v>33559123</v>
      </c>
      <c r="E51" s="425"/>
      <c r="F51" s="425"/>
      <c r="G51" s="425"/>
    </row>
    <row r="52" spans="1:7" ht="16.149999999999999" customHeight="1" x14ac:dyDescent="0.25">
      <c r="A52" s="658" t="s">
        <v>627</v>
      </c>
      <c r="B52" s="648" t="s">
        <v>625</v>
      </c>
      <c r="C52" s="659">
        <f>C50+C51</f>
        <v>67958921</v>
      </c>
      <c r="D52" s="659">
        <f>D50+D51</f>
        <v>53711123</v>
      </c>
      <c r="E52" s="425"/>
      <c r="F52" s="425"/>
      <c r="G52" s="425"/>
    </row>
    <row r="53" spans="1:7" x14ac:dyDescent="0.25">
      <c r="A53" s="658" t="s">
        <v>628</v>
      </c>
      <c r="B53" s="648" t="s">
        <v>629</v>
      </c>
      <c r="C53" s="659">
        <v>976684</v>
      </c>
      <c r="D53" s="659">
        <v>755548</v>
      </c>
      <c r="E53" s="425"/>
      <c r="F53" s="425"/>
      <c r="G53" s="425"/>
    </row>
    <row r="54" spans="1:7" ht="31.5" x14ac:dyDescent="0.25">
      <c r="A54" s="655" t="s">
        <v>630</v>
      </c>
      <c r="B54" s="655" t="s">
        <v>631</v>
      </c>
      <c r="C54" s="656">
        <f>C52+C53</f>
        <v>68935605</v>
      </c>
      <c r="D54" s="656">
        <f>D52+D53</f>
        <v>54466671</v>
      </c>
      <c r="E54" s="425"/>
      <c r="F54" s="425"/>
      <c r="G54" s="425"/>
    </row>
    <row r="55" spans="1:7" ht="31.5" x14ac:dyDescent="0.25">
      <c r="A55" s="655" t="s">
        <v>632</v>
      </c>
      <c r="B55" s="655" t="s">
        <v>633</v>
      </c>
      <c r="C55" s="656">
        <v>8855829</v>
      </c>
      <c r="D55" s="656">
        <v>8855829</v>
      </c>
    </row>
    <row r="56" spans="1:7" x14ac:dyDescent="0.25">
      <c r="A56" s="655" t="s">
        <v>8</v>
      </c>
      <c r="B56" s="655"/>
      <c r="C56" s="656">
        <f>C18+C29+C49+C54+C55</f>
        <v>533939550</v>
      </c>
      <c r="D56" s="656">
        <f>D18+D29+D49+D54+D55</f>
        <v>541701528</v>
      </c>
    </row>
    <row r="57" spans="1:7" x14ac:dyDescent="0.25">
      <c r="A57" s="665" t="s">
        <v>12</v>
      </c>
      <c r="B57" s="667" t="s">
        <v>634</v>
      </c>
      <c r="C57" s="666"/>
      <c r="D57" s="668">
        <v>27473930</v>
      </c>
    </row>
    <row r="58" spans="1:7" x14ac:dyDescent="0.25">
      <c r="A58" s="665" t="s">
        <v>23</v>
      </c>
      <c r="B58" s="667" t="s">
        <v>635</v>
      </c>
      <c r="C58" s="666"/>
      <c r="D58" s="668">
        <v>457951</v>
      </c>
    </row>
    <row r="59" spans="1:7" x14ac:dyDescent="0.25">
      <c r="A59" s="665" t="s">
        <v>102</v>
      </c>
      <c r="B59" s="667" t="s">
        <v>395</v>
      </c>
      <c r="C59" s="668"/>
      <c r="D59" s="668">
        <v>20674990</v>
      </c>
      <c r="G59" s="669"/>
    </row>
    <row r="60" spans="1:7" x14ac:dyDescent="0.25">
      <c r="A60" s="665" t="s">
        <v>103</v>
      </c>
      <c r="B60" s="667" t="s">
        <v>636</v>
      </c>
      <c r="C60" s="668"/>
      <c r="D60" s="668">
        <v>37164</v>
      </c>
    </row>
    <row r="61" spans="1:7" x14ac:dyDescent="0.25">
      <c r="A61" s="665" t="s">
        <v>106</v>
      </c>
      <c r="B61" s="667" t="s">
        <v>637</v>
      </c>
      <c r="C61" s="668"/>
      <c r="D61" s="668">
        <v>7066784</v>
      </c>
    </row>
    <row r="62" spans="1:7" x14ac:dyDescent="0.25">
      <c r="A62" s="660"/>
      <c r="B62" s="661" t="s">
        <v>376</v>
      </c>
      <c r="C62" s="662">
        <f>C18+C29+C49+C54+C55</f>
        <v>533939550</v>
      </c>
      <c r="D62" s="662">
        <f>D18+D29+D49+D54+D55+D57+D58+D59+D60+D61</f>
        <v>597412347</v>
      </c>
      <c r="E62" s="425"/>
      <c r="F62" s="425"/>
      <c r="G62" s="425"/>
    </row>
    <row r="63" spans="1:7" x14ac:dyDescent="0.25">
      <c r="A63" s="663"/>
      <c r="F63" s="669"/>
    </row>
    <row r="64" spans="1:7" x14ac:dyDescent="0.25">
      <c r="A64" s="663"/>
      <c r="C64" s="425"/>
      <c r="E64" s="425"/>
    </row>
    <row r="66" spans="11:11" x14ac:dyDescent="0.25">
      <c r="K66" s="669"/>
    </row>
  </sheetData>
  <mergeCells count="4">
    <mergeCell ref="C4:H4"/>
    <mergeCell ref="A5:D5"/>
    <mergeCell ref="A6:D6"/>
    <mergeCell ref="B1:D1"/>
  </mergeCells>
  <pageMargins left="0.7" right="0.7" top="0.75" bottom="0.75" header="0.3" footer="0.3"/>
  <pageSetup paperSize="9" scale="54" fitToHeight="0" orientation="portrait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AD584-C9EB-4D2D-970E-10CD498E77CD}">
  <sheetPr>
    <pageSetUpPr fitToPage="1"/>
  </sheetPr>
  <dimension ref="A1:H2873"/>
  <sheetViews>
    <sheetView workbookViewId="0">
      <selection activeCell="A4" sqref="A4:F4"/>
    </sheetView>
  </sheetViews>
  <sheetFormatPr defaultRowHeight="15" x14ac:dyDescent="0.25"/>
  <cols>
    <col min="1" max="1" width="64.140625" customWidth="1"/>
    <col min="2" max="2" width="25.28515625" bestFit="1" customWidth="1"/>
    <col min="3" max="3" width="20.85546875" style="799" bestFit="1" customWidth="1"/>
    <col min="4" max="4" width="19.28515625" style="799" bestFit="1" customWidth="1"/>
    <col min="5" max="5" width="21.42578125" style="799" bestFit="1" customWidth="1"/>
    <col min="256" max="256" width="11.28515625" bestFit="1" customWidth="1"/>
    <col min="257" max="257" width="62.140625" bestFit="1" customWidth="1"/>
    <col min="258" max="258" width="25.28515625" bestFit="1" customWidth="1"/>
    <col min="259" max="259" width="18.5703125" bestFit="1" customWidth="1"/>
    <col min="260" max="260" width="17.5703125" bestFit="1" customWidth="1"/>
    <col min="261" max="261" width="19.42578125" bestFit="1" customWidth="1"/>
    <col min="512" max="512" width="11.28515625" bestFit="1" customWidth="1"/>
    <col min="513" max="513" width="62.140625" bestFit="1" customWidth="1"/>
    <col min="514" max="514" width="25.28515625" bestFit="1" customWidth="1"/>
    <col min="515" max="515" width="18.5703125" bestFit="1" customWidth="1"/>
    <col min="516" max="516" width="17.5703125" bestFit="1" customWidth="1"/>
    <col min="517" max="517" width="19.42578125" bestFit="1" customWidth="1"/>
    <col min="768" max="768" width="11.28515625" bestFit="1" customWidth="1"/>
    <col min="769" max="769" width="62.140625" bestFit="1" customWidth="1"/>
    <col min="770" max="770" width="25.28515625" bestFit="1" customWidth="1"/>
    <col min="771" max="771" width="18.5703125" bestFit="1" customWidth="1"/>
    <col min="772" max="772" width="17.5703125" bestFit="1" customWidth="1"/>
    <col min="773" max="773" width="19.42578125" bestFit="1" customWidth="1"/>
    <col min="1024" max="1024" width="11.28515625" bestFit="1" customWidth="1"/>
    <col min="1025" max="1025" width="62.140625" bestFit="1" customWidth="1"/>
    <col min="1026" max="1026" width="25.28515625" bestFit="1" customWidth="1"/>
    <col min="1027" max="1027" width="18.5703125" bestFit="1" customWidth="1"/>
    <col min="1028" max="1028" width="17.5703125" bestFit="1" customWidth="1"/>
    <col min="1029" max="1029" width="19.42578125" bestFit="1" customWidth="1"/>
    <col min="1280" max="1280" width="11.28515625" bestFit="1" customWidth="1"/>
    <col min="1281" max="1281" width="62.140625" bestFit="1" customWidth="1"/>
    <col min="1282" max="1282" width="25.28515625" bestFit="1" customWidth="1"/>
    <col min="1283" max="1283" width="18.5703125" bestFit="1" customWidth="1"/>
    <col min="1284" max="1284" width="17.5703125" bestFit="1" customWidth="1"/>
    <col min="1285" max="1285" width="19.42578125" bestFit="1" customWidth="1"/>
    <col min="1536" max="1536" width="11.28515625" bestFit="1" customWidth="1"/>
    <col min="1537" max="1537" width="62.140625" bestFit="1" customWidth="1"/>
    <col min="1538" max="1538" width="25.28515625" bestFit="1" customWidth="1"/>
    <col min="1539" max="1539" width="18.5703125" bestFit="1" customWidth="1"/>
    <col min="1540" max="1540" width="17.5703125" bestFit="1" customWidth="1"/>
    <col min="1541" max="1541" width="19.42578125" bestFit="1" customWidth="1"/>
    <col min="1792" max="1792" width="11.28515625" bestFit="1" customWidth="1"/>
    <col min="1793" max="1793" width="62.140625" bestFit="1" customWidth="1"/>
    <col min="1794" max="1794" width="25.28515625" bestFit="1" customWidth="1"/>
    <col min="1795" max="1795" width="18.5703125" bestFit="1" customWidth="1"/>
    <col min="1796" max="1796" width="17.5703125" bestFit="1" customWidth="1"/>
    <col min="1797" max="1797" width="19.42578125" bestFit="1" customWidth="1"/>
    <col min="2048" max="2048" width="11.28515625" bestFit="1" customWidth="1"/>
    <col min="2049" max="2049" width="62.140625" bestFit="1" customWidth="1"/>
    <col min="2050" max="2050" width="25.28515625" bestFit="1" customWidth="1"/>
    <col min="2051" max="2051" width="18.5703125" bestFit="1" customWidth="1"/>
    <col min="2052" max="2052" width="17.5703125" bestFit="1" customWidth="1"/>
    <col min="2053" max="2053" width="19.42578125" bestFit="1" customWidth="1"/>
    <col min="2304" max="2304" width="11.28515625" bestFit="1" customWidth="1"/>
    <col min="2305" max="2305" width="62.140625" bestFit="1" customWidth="1"/>
    <col min="2306" max="2306" width="25.28515625" bestFit="1" customWidth="1"/>
    <col min="2307" max="2307" width="18.5703125" bestFit="1" customWidth="1"/>
    <col min="2308" max="2308" width="17.5703125" bestFit="1" customWidth="1"/>
    <col min="2309" max="2309" width="19.42578125" bestFit="1" customWidth="1"/>
    <col min="2560" max="2560" width="11.28515625" bestFit="1" customWidth="1"/>
    <col min="2561" max="2561" width="62.140625" bestFit="1" customWidth="1"/>
    <col min="2562" max="2562" width="25.28515625" bestFit="1" customWidth="1"/>
    <col min="2563" max="2563" width="18.5703125" bestFit="1" customWidth="1"/>
    <col min="2564" max="2564" width="17.5703125" bestFit="1" customWidth="1"/>
    <col min="2565" max="2565" width="19.42578125" bestFit="1" customWidth="1"/>
    <col min="2816" max="2816" width="11.28515625" bestFit="1" customWidth="1"/>
    <col min="2817" max="2817" width="62.140625" bestFit="1" customWidth="1"/>
    <col min="2818" max="2818" width="25.28515625" bestFit="1" customWidth="1"/>
    <col min="2819" max="2819" width="18.5703125" bestFit="1" customWidth="1"/>
    <col min="2820" max="2820" width="17.5703125" bestFit="1" customWidth="1"/>
    <col min="2821" max="2821" width="19.42578125" bestFit="1" customWidth="1"/>
    <col min="3072" max="3072" width="11.28515625" bestFit="1" customWidth="1"/>
    <col min="3073" max="3073" width="62.140625" bestFit="1" customWidth="1"/>
    <col min="3074" max="3074" width="25.28515625" bestFit="1" customWidth="1"/>
    <col min="3075" max="3075" width="18.5703125" bestFit="1" customWidth="1"/>
    <col min="3076" max="3076" width="17.5703125" bestFit="1" customWidth="1"/>
    <col min="3077" max="3077" width="19.42578125" bestFit="1" customWidth="1"/>
    <col min="3328" max="3328" width="11.28515625" bestFit="1" customWidth="1"/>
    <col min="3329" max="3329" width="62.140625" bestFit="1" customWidth="1"/>
    <col min="3330" max="3330" width="25.28515625" bestFit="1" customWidth="1"/>
    <col min="3331" max="3331" width="18.5703125" bestFit="1" customWidth="1"/>
    <col min="3332" max="3332" width="17.5703125" bestFit="1" customWidth="1"/>
    <col min="3333" max="3333" width="19.42578125" bestFit="1" customWidth="1"/>
    <col min="3584" max="3584" width="11.28515625" bestFit="1" customWidth="1"/>
    <col min="3585" max="3585" width="62.140625" bestFit="1" customWidth="1"/>
    <col min="3586" max="3586" width="25.28515625" bestFit="1" customWidth="1"/>
    <col min="3587" max="3587" width="18.5703125" bestFit="1" customWidth="1"/>
    <col min="3588" max="3588" width="17.5703125" bestFit="1" customWidth="1"/>
    <col min="3589" max="3589" width="19.42578125" bestFit="1" customWidth="1"/>
    <col min="3840" max="3840" width="11.28515625" bestFit="1" customWidth="1"/>
    <col min="3841" max="3841" width="62.140625" bestFit="1" customWidth="1"/>
    <col min="3842" max="3842" width="25.28515625" bestFit="1" customWidth="1"/>
    <col min="3843" max="3843" width="18.5703125" bestFit="1" customWidth="1"/>
    <col min="3844" max="3844" width="17.5703125" bestFit="1" customWidth="1"/>
    <col min="3845" max="3845" width="19.42578125" bestFit="1" customWidth="1"/>
    <col min="4096" max="4096" width="11.28515625" bestFit="1" customWidth="1"/>
    <col min="4097" max="4097" width="62.140625" bestFit="1" customWidth="1"/>
    <col min="4098" max="4098" width="25.28515625" bestFit="1" customWidth="1"/>
    <col min="4099" max="4099" width="18.5703125" bestFit="1" customWidth="1"/>
    <col min="4100" max="4100" width="17.5703125" bestFit="1" customWidth="1"/>
    <col min="4101" max="4101" width="19.42578125" bestFit="1" customWidth="1"/>
    <col min="4352" max="4352" width="11.28515625" bestFit="1" customWidth="1"/>
    <col min="4353" max="4353" width="62.140625" bestFit="1" customWidth="1"/>
    <col min="4354" max="4354" width="25.28515625" bestFit="1" customWidth="1"/>
    <col min="4355" max="4355" width="18.5703125" bestFit="1" customWidth="1"/>
    <col min="4356" max="4356" width="17.5703125" bestFit="1" customWidth="1"/>
    <col min="4357" max="4357" width="19.42578125" bestFit="1" customWidth="1"/>
    <col min="4608" max="4608" width="11.28515625" bestFit="1" customWidth="1"/>
    <col min="4609" max="4609" width="62.140625" bestFit="1" customWidth="1"/>
    <col min="4610" max="4610" width="25.28515625" bestFit="1" customWidth="1"/>
    <col min="4611" max="4611" width="18.5703125" bestFit="1" customWidth="1"/>
    <col min="4612" max="4612" width="17.5703125" bestFit="1" customWidth="1"/>
    <col min="4613" max="4613" width="19.42578125" bestFit="1" customWidth="1"/>
    <col min="4864" max="4864" width="11.28515625" bestFit="1" customWidth="1"/>
    <col min="4865" max="4865" width="62.140625" bestFit="1" customWidth="1"/>
    <col min="4866" max="4866" width="25.28515625" bestFit="1" customWidth="1"/>
    <col min="4867" max="4867" width="18.5703125" bestFit="1" customWidth="1"/>
    <col min="4868" max="4868" width="17.5703125" bestFit="1" customWidth="1"/>
    <col min="4869" max="4869" width="19.42578125" bestFit="1" customWidth="1"/>
    <col min="5120" max="5120" width="11.28515625" bestFit="1" customWidth="1"/>
    <col min="5121" max="5121" width="62.140625" bestFit="1" customWidth="1"/>
    <col min="5122" max="5122" width="25.28515625" bestFit="1" customWidth="1"/>
    <col min="5123" max="5123" width="18.5703125" bestFit="1" customWidth="1"/>
    <col min="5124" max="5124" width="17.5703125" bestFit="1" customWidth="1"/>
    <col min="5125" max="5125" width="19.42578125" bestFit="1" customWidth="1"/>
    <col min="5376" max="5376" width="11.28515625" bestFit="1" customWidth="1"/>
    <col min="5377" max="5377" width="62.140625" bestFit="1" customWidth="1"/>
    <col min="5378" max="5378" width="25.28515625" bestFit="1" customWidth="1"/>
    <col min="5379" max="5379" width="18.5703125" bestFit="1" customWidth="1"/>
    <col min="5380" max="5380" width="17.5703125" bestFit="1" customWidth="1"/>
    <col min="5381" max="5381" width="19.42578125" bestFit="1" customWidth="1"/>
    <col min="5632" max="5632" width="11.28515625" bestFit="1" customWidth="1"/>
    <col min="5633" max="5633" width="62.140625" bestFit="1" customWidth="1"/>
    <col min="5634" max="5634" width="25.28515625" bestFit="1" customWidth="1"/>
    <col min="5635" max="5635" width="18.5703125" bestFit="1" customWidth="1"/>
    <col min="5636" max="5636" width="17.5703125" bestFit="1" customWidth="1"/>
    <col min="5637" max="5637" width="19.42578125" bestFit="1" customWidth="1"/>
    <col min="5888" max="5888" width="11.28515625" bestFit="1" customWidth="1"/>
    <col min="5889" max="5889" width="62.140625" bestFit="1" customWidth="1"/>
    <col min="5890" max="5890" width="25.28515625" bestFit="1" customWidth="1"/>
    <col min="5891" max="5891" width="18.5703125" bestFit="1" customWidth="1"/>
    <col min="5892" max="5892" width="17.5703125" bestFit="1" customWidth="1"/>
    <col min="5893" max="5893" width="19.42578125" bestFit="1" customWidth="1"/>
    <col min="6144" max="6144" width="11.28515625" bestFit="1" customWidth="1"/>
    <col min="6145" max="6145" width="62.140625" bestFit="1" customWidth="1"/>
    <col min="6146" max="6146" width="25.28515625" bestFit="1" customWidth="1"/>
    <col min="6147" max="6147" width="18.5703125" bestFit="1" customWidth="1"/>
    <col min="6148" max="6148" width="17.5703125" bestFit="1" customWidth="1"/>
    <col min="6149" max="6149" width="19.42578125" bestFit="1" customWidth="1"/>
    <col min="6400" max="6400" width="11.28515625" bestFit="1" customWidth="1"/>
    <col min="6401" max="6401" width="62.140625" bestFit="1" customWidth="1"/>
    <col min="6402" max="6402" width="25.28515625" bestFit="1" customWidth="1"/>
    <col min="6403" max="6403" width="18.5703125" bestFit="1" customWidth="1"/>
    <col min="6404" max="6404" width="17.5703125" bestFit="1" customWidth="1"/>
    <col min="6405" max="6405" width="19.42578125" bestFit="1" customWidth="1"/>
    <col min="6656" max="6656" width="11.28515625" bestFit="1" customWidth="1"/>
    <col min="6657" max="6657" width="62.140625" bestFit="1" customWidth="1"/>
    <col min="6658" max="6658" width="25.28515625" bestFit="1" customWidth="1"/>
    <col min="6659" max="6659" width="18.5703125" bestFit="1" customWidth="1"/>
    <col min="6660" max="6660" width="17.5703125" bestFit="1" customWidth="1"/>
    <col min="6661" max="6661" width="19.42578125" bestFit="1" customWidth="1"/>
    <col min="6912" max="6912" width="11.28515625" bestFit="1" customWidth="1"/>
    <col min="6913" max="6913" width="62.140625" bestFit="1" customWidth="1"/>
    <col min="6914" max="6914" width="25.28515625" bestFit="1" customWidth="1"/>
    <col min="6915" max="6915" width="18.5703125" bestFit="1" customWidth="1"/>
    <col min="6916" max="6916" width="17.5703125" bestFit="1" customWidth="1"/>
    <col min="6917" max="6917" width="19.42578125" bestFit="1" customWidth="1"/>
    <col min="7168" max="7168" width="11.28515625" bestFit="1" customWidth="1"/>
    <col min="7169" max="7169" width="62.140625" bestFit="1" customWidth="1"/>
    <col min="7170" max="7170" width="25.28515625" bestFit="1" customWidth="1"/>
    <col min="7171" max="7171" width="18.5703125" bestFit="1" customWidth="1"/>
    <col min="7172" max="7172" width="17.5703125" bestFit="1" customWidth="1"/>
    <col min="7173" max="7173" width="19.42578125" bestFit="1" customWidth="1"/>
    <col min="7424" max="7424" width="11.28515625" bestFit="1" customWidth="1"/>
    <col min="7425" max="7425" width="62.140625" bestFit="1" customWidth="1"/>
    <col min="7426" max="7426" width="25.28515625" bestFit="1" customWidth="1"/>
    <col min="7427" max="7427" width="18.5703125" bestFit="1" customWidth="1"/>
    <col min="7428" max="7428" width="17.5703125" bestFit="1" customWidth="1"/>
    <col min="7429" max="7429" width="19.42578125" bestFit="1" customWidth="1"/>
    <col min="7680" max="7680" width="11.28515625" bestFit="1" customWidth="1"/>
    <col min="7681" max="7681" width="62.140625" bestFit="1" customWidth="1"/>
    <col min="7682" max="7682" width="25.28515625" bestFit="1" customWidth="1"/>
    <col min="7683" max="7683" width="18.5703125" bestFit="1" customWidth="1"/>
    <col min="7684" max="7684" width="17.5703125" bestFit="1" customWidth="1"/>
    <col min="7685" max="7685" width="19.42578125" bestFit="1" customWidth="1"/>
    <col min="7936" max="7936" width="11.28515625" bestFit="1" customWidth="1"/>
    <col min="7937" max="7937" width="62.140625" bestFit="1" customWidth="1"/>
    <col min="7938" max="7938" width="25.28515625" bestFit="1" customWidth="1"/>
    <col min="7939" max="7939" width="18.5703125" bestFit="1" customWidth="1"/>
    <col min="7940" max="7940" width="17.5703125" bestFit="1" customWidth="1"/>
    <col min="7941" max="7941" width="19.42578125" bestFit="1" customWidth="1"/>
    <col min="8192" max="8192" width="11.28515625" bestFit="1" customWidth="1"/>
    <col min="8193" max="8193" width="62.140625" bestFit="1" customWidth="1"/>
    <col min="8194" max="8194" width="25.28515625" bestFit="1" customWidth="1"/>
    <col min="8195" max="8195" width="18.5703125" bestFit="1" customWidth="1"/>
    <col min="8196" max="8196" width="17.5703125" bestFit="1" customWidth="1"/>
    <col min="8197" max="8197" width="19.42578125" bestFit="1" customWidth="1"/>
    <col min="8448" max="8448" width="11.28515625" bestFit="1" customWidth="1"/>
    <col min="8449" max="8449" width="62.140625" bestFit="1" customWidth="1"/>
    <col min="8450" max="8450" width="25.28515625" bestFit="1" customWidth="1"/>
    <col min="8451" max="8451" width="18.5703125" bestFit="1" customWidth="1"/>
    <col min="8452" max="8452" width="17.5703125" bestFit="1" customWidth="1"/>
    <col min="8453" max="8453" width="19.42578125" bestFit="1" customWidth="1"/>
    <col min="8704" max="8704" width="11.28515625" bestFit="1" customWidth="1"/>
    <col min="8705" max="8705" width="62.140625" bestFit="1" customWidth="1"/>
    <col min="8706" max="8706" width="25.28515625" bestFit="1" customWidth="1"/>
    <col min="8707" max="8707" width="18.5703125" bestFit="1" customWidth="1"/>
    <col min="8708" max="8708" width="17.5703125" bestFit="1" customWidth="1"/>
    <col min="8709" max="8709" width="19.42578125" bestFit="1" customWidth="1"/>
    <col min="8960" max="8960" width="11.28515625" bestFit="1" customWidth="1"/>
    <col min="8961" max="8961" width="62.140625" bestFit="1" customWidth="1"/>
    <col min="8962" max="8962" width="25.28515625" bestFit="1" customWidth="1"/>
    <col min="8963" max="8963" width="18.5703125" bestFit="1" customWidth="1"/>
    <col min="8964" max="8964" width="17.5703125" bestFit="1" customWidth="1"/>
    <col min="8965" max="8965" width="19.42578125" bestFit="1" customWidth="1"/>
    <col min="9216" max="9216" width="11.28515625" bestFit="1" customWidth="1"/>
    <col min="9217" max="9217" width="62.140625" bestFit="1" customWidth="1"/>
    <col min="9218" max="9218" width="25.28515625" bestFit="1" customWidth="1"/>
    <col min="9219" max="9219" width="18.5703125" bestFit="1" customWidth="1"/>
    <col min="9220" max="9220" width="17.5703125" bestFit="1" customWidth="1"/>
    <col min="9221" max="9221" width="19.42578125" bestFit="1" customWidth="1"/>
    <col min="9472" max="9472" width="11.28515625" bestFit="1" customWidth="1"/>
    <col min="9473" max="9473" width="62.140625" bestFit="1" customWidth="1"/>
    <col min="9474" max="9474" width="25.28515625" bestFit="1" customWidth="1"/>
    <col min="9475" max="9475" width="18.5703125" bestFit="1" customWidth="1"/>
    <col min="9476" max="9476" width="17.5703125" bestFit="1" customWidth="1"/>
    <col min="9477" max="9477" width="19.42578125" bestFit="1" customWidth="1"/>
    <col min="9728" max="9728" width="11.28515625" bestFit="1" customWidth="1"/>
    <col min="9729" max="9729" width="62.140625" bestFit="1" customWidth="1"/>
    <col min="9730" max="9730" width="25.28515625" bestFit="1" customWidth="1"/>
    <col min="9731" max="9731" width="18.5703125" bestFit="1" customWidth="1"/>
    <col min="9732" max="9732" width="17.5703125" bestFit="1" customWidth="1"/>
    <col min="9733" max="9733" width="19.42578125" bestFit="1" customWidth="1"/>
    <col min="9984" max="9984" width="11.28515625" bestFit="1" customWidth="1"/>
    <col min="9985" max="9985" width="62.140625" bestFit="1" customWidth="1"/>
    <col min="9986" max="9986" width="25.28515625" bestFit="1" customWidth="1"/>
    <col min="9987" max="9987" width="18.5703125" bestFit="1" customWidth="1"/>
    <col min="9988" max="9988" width="17.5703125" bestFit="1" customWidth="1"/>
    <col min="9989" max="9989" width="19.42578125" bestFit="1" customWidth="1"/>
    <col min="10240" max="10240" width="11.28515625" bestFit="1" customWidth="1"/>
    <col min="10241" max="10241" width="62.140625" bestFit="1" customWidth="1"/>
    <col min="10242" max="10242" width="25.28515625" bestFit="1" customWidth="1"/>
    <col min="10243" max="10243" width="18.5703125" bestFit="1" customWidth="1"/>
    <col min="10244" max="10244" width="17.5703125" bestFit="1" customWidth="1"/>
    <col min="10245" max="10245" width="19.42578125" bestFit="1" customWidth="1"/>
    <col min="10496" max="10496" width="11.28515625" bestFit="1" customWidth="1"/>
    <col min="10497" max="10497" width="62.140625" bestFit="1" customWidth="1"/>
    <col min="10498" max="10498" width="25.28515625" bestFit="1" customWidth="1"/>
    <col min="10499" max="10499" width="18.5703125" bestFit="1" customWidth="1"/>
    <col min="10500" max="10500" width="17.5703125" bestFit="1" customWidth="1"/>
    <col min="10501" max="10501" width="19.42578125" bestFit="1" customWidth="1"/>
    <col min="10752" max="10752" width="11.28515625" bestFit="1" customWidth="1"/>
    <col min="10753" max="10753" width="62.140625" bestFit="1" customWidth="1"/>
    <col min="10754" max="10754" width="25.28515625" bestFit="1" customWidth="1"/>
    <col min="10755" max="10755" width="18.5703125" bestFit="1" customWidth="1"/>
    <col min="10756" max="10756" width="17.5703125" bestFit="1" customWidth="1"/>
    <col min="10757" max="10757" width="19.42578125" bestFit="1" customWidth="1"/>
    <col min="11008" max="11008" width="11.28515625" bestFit="1" customWidth="1"/>
    <col min="11009" max="11009" width="62.140625" bestFit="1" customWidth="1"/>
    <col min="11010" max="11010" width="25.28515625" bestFit="1" customWidth="1"/>
    <col min="11011" max="11011" width="18.5703125" bestFit="1" customWidth="1"/>
    <col min="11012" max="11012" width="17.5703125" bestFit="1" customWidth="1"/>
    <col min="11013" max="11013" width="19.42578125" bestFit="1" customWidth="1"/>
    <col min="11264" max="11264" width="11.28515625" bestFit="1" customWidth="1"/>
    <col min="11265" max="11265" width="62.140625" bestFit="1" customWidth="1"/>
    <col min="11266" max="11266" width="25.28515625" bestFit="1" customWidth="1"/>
    <col min="11267" max="11267" width="18.5703125" bestFit="1" customWidth="1"/>
    <col min="11268" max="11268" width="17.5703125" bestFit="1" customWidth="1"/>
    <col min="11269" max="11269" width="19.42578125" bestFit="1" customWidth="1"/>
    <col min="11520" max="11520" width="11.28515625" bestFit="1" customWidth="1"/>
    <col min="11521" max="11521" width="62.140625" bestFit="1" customWidth="1"/>
    <col min="11522" max="11522" width="25.28515625" bestFit="1" customWidth="1"/>
    <col min="11523" max="11523" width="18.5703125" bestFit="1" customWidth="1"/>
    <col min="11524" max="11524" width="17.5703125" bestFit="1" customWidth="1"/>
    <col min="11525" max="11525" width="19.42578125" bestFit="1" customWidth="1"/>
    <col min="11776" max="11776" width="11.28515625" bestFit="1" customWidth="1"/>
    <col min="11777" max="11777" width="62.140625" bestFit="1" customWidth="1"/>
    <col min="11778" max="11778" width="25.28515625" bestFit="1" customWidth="1"/>
    <col min="11779" max="11779" width="18.5703125" bestFit="1" customWidth="1"/>
    <col min="11780" max="11780" width="17.5703125" bestFit="1" customWidth="1"/>
    <col min="11781" max="11781" width="19.42578125" bestFit="1" customWidth="1"/>
    <col min="12032" max="12032" width="11.28515625" bestFit="1" customWidth="1"/>
    <col min="12033" max="12033" width="62.140625" bestFit="1" customWidth="1"/>
    <col min="12034" max="12034" width="25.28515625" bestFit="1" customWidth="1"/>
    <col min="12035" max="12035" width="18.5703125" bestFit="1" customWidth="1"/>
    <col min="12036" max="12036" width="17.5703125" bestFit="1" customWidth="1"/>
    <col min="12037" max="12037" width="19.42578125" bestFit="1" customWidth="1"/>
    <col min="12288" max="12288" width="11.28515625" bestFit="1" customWidth="1"/>
    <col min="12289" max="12289" width="62.140625" bestFit="1" customWidth="1"/>
    <col min="12290" max="12290" width="25.28515625" bestFit="1" customWidth="1"/>
    <col min="12291" max="12291" width="18.5703125" bestFit="1" customWidth="1"/>
    <col min="12292" max="12292" width="17.5703125" bestFit="1" customWidth="1"/>
    <col min="12293" max="12293" width="19.42578125" bestFit="1" customWidth="1"/>
    <col min="12544" max="12544" width="11.28515625" bestFit="1" customWidth="1"/>
    <col min="12545" max="12545" width="62.140625" bestFit="1" customWidth="1"/>
    <col min="12546" max="12546" width="25.28515625" bestFit="1" customWidth="1"/>
    <col min="12547" max="12547" width="18.5703125" bestFit="1" customWidth="1"/>
    <col min="12548" max="12548" width="17.5703125" bestFit="1" customWidth="1"/>
    <col min="12549" max="12549" width="19.42578125" bestFit="1" customWidth="1"/>
    <col min="12800" max="12800" width="11.28515625" bestFit="1" customWidth="1"/>
    <col min="12801" max="12801" width="62.140625" bestFit="1" customWidth="1"/>
    <col min="12802" max="12802" width="25.28515625" bestFit="1" customWidth="1"/>
    <col min="12803" max="12803" width="18.5703125" bestFit="1" customWidth="1"/>
    <col min="12804" max="12804" width="17.5703125" bestFit="1" customWidth="1"/>
    <col min="12805" max="12805" width="19.42578125" bestFit="1" customWidth="1"/>
    <col min="13056" max="13056" width="11.28515625" bestFit="1" customWidth="1"/>
    <col min="13057" max="13057" width="62.140625" bestFit="1" customWidth="1"/>
    <col min="13058" max="13058" width="25.28515625" bestFit="1" customWidth="1"/>
    <col min="13059" max="13059" width="18.5703125" bestFit="1" customWidth="1"/>
    <col min="13060" max="13060" width="17.5703125" bestFit="1" customWidth="1"/>
    <col min="13061" max="13061" width="19.42578125" bestFit="1" customWidth="1"/>
    <col min="13312" max="13312" width="11.28515625" bestFit="1" customWidth="1"/>
    <col min="13313" max="13313" width="62.140625" bestFit="1" customWidth="1"/>
    <col min="13314" max="13314" width="25.28515625" bestFit="1" customWidth="1"/>
    <col min="13315" max="13315" width="18.5703125" bestFit="1" customWidth="1"/>
    <col min="13316" max="13316" width="17.5703125" bestFit="1" customWidth="1"/>
    <col min="13317" max="13317" width="19.42578125" bestFit="1" customWidth="1"/>
    <col min="13568" max="13568" width="11.28515625" bestFit="1" customWidth="1"/>
    <col min="13569" max="13569" width="62.140625" bestFit="1" customWidth="1"/>
    <col min="13570" max="13570" width="25.28515625" bestFit="1" customWidth="1"/>
    <col min="13571" max="13571" width="18.5703125" bestFit="1" customWidth="1"/>
    <col min="13572" max="13572" width="17.5703125" bestFit="1" customWidth="1"/>
    <col min="13573" max="13573" width="19.42578125" bestFit="1" customWidth="1"/>
    <col min="13824" max="13824" width="11.28515625" bestFit="1" customWidth="1"/>
    <col min="13825" max="13825" width="62.140625" bestFit="1" customWidth="1"/>
    <col min="13826" max="13826" width="25.28515625" bestFit="1" customWidth="1"/>
    <col min="13827" max="13827" width="18.5703125" bestFit="1" customWidth="1"/>
    <col min="13828" max="13828" width="17.5703125" bestFit="1" customWidth="1"/>
    <col min="13829" max="13829" width="19.42578125" bestFit="1" customWidth="1"/>
    <col min="14080" max="14080" width="11.28515625" bestFit="1" customWidth="1"/>
    <col min="14081" max="14081" width="62.140625" bestFit="1" customWidth="1"/>
    <col min="14082" max="14082" width="25.28515625" bestFit="1" customWidth="1"/>
    <col min="14083" max="14083" width="18.5703125" bestFit="1" customWidth="1"/>
    <col min="14084" max="14084" width="17.5703125" bestFit="1" customWidth="1"/>
    <col min="14085" max="14085" width="19.42578125" bestFit="1" customWidth="1"/>
    <col min="14336" max="14336" width="11.28515625" bestFit="1" customWidth="1"/>
    <col min="14337" max="14337" width="62.140625" bestFit="1" customWidth="1"/>
    <col min="14338" max="14338" width="25.28515625" bestFit="1" customWidth="1"/>
    <col min="14339" max="14339" width="18.5703125" bestFit="1" customWidth="1"/>
    <col min="14340" max="14340" width="17.5703125" bestFit="1" customWidth="1"/>
    <col min="14341" max="14341" width="19.42578125" bestFit="1" customWidth="1"/>
    <col min="14592" max="14592" width="11.28515625" bestFit="1" customWidth="1"/>
    <col min="14593" max="14593" width="62.140625" bestFit="1" customWidth="1"/>
    <col min="14594" max="14594" width="25.28515625" bestFit="1" customWidth="1"/>
    <col min="14595" max="14595" width="18.5703125" bestFit="1" customWidth="1"/>
    <col min="14596" max="14596" width="17.5703125" bestFit="1" customWidth="1"/>
    <col min="14597" max="14597" width="19.42578125" bestFit="1" customWidth="1"/>
    <col min="14848" max="14848" width="11.28515625" bestFit="1" customWidth="1"/>
    <col min="14849" max="14849" width="62.140625" bestFit="1" customWidth="1"/>
    <col min="14850" max="14850" width="25.28515625" bestFit="1" customWidth="1"/>
    <col min="14851" max="14851" width="18.5703125" bestFit="1" customWidth="1"/>
    <col min="14852" max="14852" width="17.5703125" bestFit="1" customWidth="1"/>
    <col min="14853" max="14853" width="19.42578125" bestFit="1" customWidth="1"/>
    <col min="15104" max="15104" width="11.28515625" bestFit="1" customWidth="1"/>
    <col min="15105" max="15105" width="62.140625" bestFit="1" customWidth="1"/>
    <col min="15106" max="15106" width="25.28515625" bestFit="1" customWidth="1"/>
    <col min="15107" max="15107" width="18.5703125" bestFit="1" customWidth="1"/>
    <col min="15108" max="15108" width="17.5703125" bestFit="1" customWidth="1"/>
    <col min="15109" max="15109" width="19.42578125" bestFit="1" customWidth="1"/>
    <col min="15360" max="15360" width="11.28515625" bestFit="1" customWidth="1"/>
    <col min="15361" max="15361" width="62.140625" bestFit="1" customWidth="1"/>
    <col min="15362" max="15362" width="25.28515625" bestFit="1" customWidth="1"/>
    <col min="15363" max="15363" width="18.5703125" bestFit="1" customWidth="1"/>
    <col min="15364" max="15364" width="17.5703125" bestFit="1" customWidth="1"/>
    <col min="15365" max="15365" width="19.42578125" bestFit="1" customWidth="1"/>
    <col min="15616" max="15616" width="11.28515625" bestFit="1" customWidth="1"/>
    <col min="15617" max="15617" width="62.140625" bestFit="1" customWidth="1"/>
    <col min="15618" max="15618" width="25.28515625" bestFit="1" customWidth="1"/>
    <col min="15619" max="15619" width="18.5703125" bestFit="1" customWidth="1"/>
    <col min="15620" max="15620" width="17.5703125" bestFit="1" customWidth="1"/>
    <col min="15621" max="15621" width="19.42578125" bestFit="1" customWidth="1"/>
    <col min="15872" max="15872" width="11.28515625" bestFit="1" customWidth="1"/>
    <col min="15873" max="15873" width="62.140625" bestFit="1" customWidth="1"/>
    <col min="15874" max="15874" width="25.28515625" bestFit="1" customWidth="1"/>
    <col min="15875" max="15875" width="18.5703125" bestFit="1" customWidth="1"/>
    <col min="15876" max="15876" width="17.5703125" bestFit="1" customWidth="1"/>
    <col min="15877" max="15877" width="19.42578125" bestFit="1" customWidth="1"/>
    <col min="16128" max="16128" width="11.28515625" bestFit="1" customWidth="1"/>
    <col min="16129" max="16129" width="62.140625" bestFit="1" customWidth="1"/>
    <col min="16130" max="16130" width="25.28515625" bestFit="1" customWidth="1"/>
    <col min="16131" max="16131" width="18.5703125" bestFit="1" customWidth="1"/>
    <col min="16132" max="16132" width="17.5703125" bestFit="1" customWidth="1"/>
    <col min="16133" max="16133" width="19.42578125" bestFit="1" customWidth="1"/>
  </cols>
  <sheetData>
    <row r="1" spans="1:6" ht="15.75" x14ac:dyDescent="0.25">
      <c r="B1" s="1035" t="s">
        <v>6177</v>
      </c>
      <c r="C1" s="1035"/>
      <c r="D1" s="1035"/>
      <c r="E1" s="1035"/>
    </row>
    <row r="2" spans="1:6" ht="15.75" x14ac:dyDescent="0.25">
      <c r="B2" s="791"/>
      <c r="C2" s="794"/>
      <c r="D2" s="794"/>
      <c r="E2" s="794"/>
    </row>
    <row r="3" spans="1:6" ht="15.75" x14ac:dyDescent="0.25">
      <c r="B3" s="791"/>
      <c r="C3" s="794"/>
      <c r="D3" s="794"/>
      <c r="E3" s="794"/>
    </row>
    <row r="4" spans="1:6" ht="15.75" x14ac:dyDescent="0.25">
      <c r="A4" s="911" t="s">
        <v>5613</v>
      </c>
      <c r="B4" s="911"/>
      <c r="C4" s="911"/>
      <c r="D4" s="911"/>
      <c r="E4" s="911"/>
      <c r="F4" s="911"/>
    </row>
    <row r="5" spans="1:6" ht="15.75" x14ac:dyDescent="0.25">
      <c r="A5" s="911" t="s">
        <v>136</v>
      </c>
      <c r="B5" s="911"/>
      <c r="C5" s="911"/>
      <c r="D5" s="911"/>
      <c r="E5" s="911"/>
      <c r="F5" s="911"/>
    </row>
    <row r="8" spans="1:6" s="825" customFormat="1" ht="15.75" x14ac:dyDescent="0.25">
      <c r="A8" s="824" t="s">
        <v>253</v>
      </c>
      <c r="C8" s="826"/>
      <c r="D8" s="826"/>
      <c r="E8" s="826"/>
    </row>
    <row r="9" spans="1:6" x14ac:dyDescent="0.25">
      <c r="A9" s="827" t="s">
        <v>655</v>
      </c>
    </row>
    <row r="10" spans="1:6" ht="31.5" x14ac:dyDescent="0.25">
      <c r="A10" s="779" t="s">
        <v>137</v>
      </c>
      <c r="B10" s="780" t="s">
        <v>656</v>
      </c>
      <c r="C10" s="795" t="s">
        <v>657</v>
      </c>
      <c r="D10" s="795" t="s">
        <v>658</v>
      </c>
      <c r="E10" s="795" t="s">
        <v>659</v>
      </c>
    </row>
    <row r="11" spans="1:6" ht="15.75" x14ac:dyDescent="0.25">
      <c r="A11" s="1036" t="s">
        <v>5614</v>
      </c>
      <c r="B11" s="1037"/>
      <c r="C11" s="1037"/>
      <c r="D11" s="1037"/>
      <c r="E11" s="1038"/>
    </row>
    <row r="12" spans="1:6" ht="15.75" x14ac:dyDescent="0.25">
      <c r="A12" s="781" t="s">
        <v>2079</v>
      </c>
      <c r="B12" s="781" t="s">
        <v>685</v>
      </c>
      <c r="C12" s="796">
        <v>3054000</v>
      </c>
      <c r="D12" s="796">
        <v>153535</v>
      </c>
      <c r="E12" s="796">
        <v>2900465</v>
      </c>
    </row>
    <row r="13" spans="1:6" ht="15.75" x14ac:dyDescent="0.25">
      <c r="A13" s="781" t="s">
        <v>2080</v>
      </c>
      <c r="B13" s="781" t="s">
        <v>2081</v>
      </c>
      <c r="C13" s="796">
        <v>565200</v>
      </c>
      <c r="D13" s="796">
        <v>157978</v>
      </c>
      <c r="E13" s="796">
        <v>407222</v>
      </c>
    </row>
    <row r="14" spans="1:6" ht="15.75" x14ac:dyDescent="0.25">
      <c r="A14" s="781" t="s">
        <v>2082</v>
      </c>
      <c r="B14" s="781" t="s">
        <v>2083</v>
      </c>
      <c r="C14" s="796">
        <v>3000000</v>
      </c>
      <c r="D14" s="796">
        <v>1160334</v>
      </c>
      <c r="E14" s="796">
        <v>1839666</v>
      </c>
    </row>
    <row r="15" spans="1:6" ht="15.75" x14ac:dyDescent="0.25">
      <c r="A15" s="781" t="s">
        <v>2084</v>
      </c>
      <c r="B15" s="781" t="s">
        <v>2085</v>
      </c>
      <c r="C15" s="796">
        <v>3200000</v>
      </c>
      <c r="D15" s="796">
        <v>1197764</v>
      </c>
      <c r="E15" s="796">
        <v>2002236</v>
      </c>
    </row>
    <row r="16" spans="1:6" ht="15.75" x14ac:dyDescent="0.25">
      <c r="A16" s="781" t="s">
        <v>2086</v>
      </c>
      <c r="B16" s="781" t="s">
        <v>1176</v>
      </c>
      <c r="C16" s="796">
        <v>1000000</v>
      </c>
      <c r="D16" s="796">
        <v>855288</v>
      </c>
      <c r="E16" s="796">
        <v>144712</v>
      </c>
    </row>
    <row r="17" spans="1:5" ht="15.75" x14ac:dyDescent="0.25">
      <c r="A17" s="781"/>
      <c r="B17" s="781"/>
      <c r="C17" s="797">
        <f>SUM(C12:C16)</f>
        <v>10819200</v>
      </c>
      <c r="D17" s="797">
        <f>SUM(D12:D16)</f>
        <v>3524899</v>
      </c>
      <c r="E17" s="797">
        <f>SUM(E12:E16)</f>
        <v>7294301</v>
      </c>
    </row>
    <row r="18" spans="1:5" ht="15.75" x14ac:dyDescent="0.25">
      <c r="A18" s="781"/>
      <c r="B18" s="781"/>
      <c r="C18" s="796"/>
      <c r="D18" s="796"/>
      <c r="E18" s="796"/>
    </row>
    <row r="19" spans="1:5" ht="31.5" x14ac:dyDescent="0.25">
      <c r="A19" s="779" t="s">
        <v>137</v>
      </c>
      <c r="B19" s="780" t="s">
        <v>656</v>
      </c>
      <c r="C19" s="795" t="s">
        <v>657</v>
      </c>
      <c r="D19" s="795" t="s">
        <v>658</v>
      </c>
      <c r="E19" s="795" t="s">
        <v>659</v>
      </c>
    </row>
    <row r="20" spans="1:5" ht="15.75" x14ac:dyDescent="0.25">
      <c r="A20" s="1036" t="s">
        <v>6118</v>
      </c>
      <c r="B20" s="1037"/>
      <c r="C20" s="1037"/>
      <c r="D20" s="1037"/>
      <c r="E20" s="1038"/>
    </row>
    <row r="21" spans="1:5" ht="15.75" x14ac:dyDescent="0.25">
      <c r="A21" s="781" t="s">
        <v>5685</v>
      </c>
      <c r="B21" s="778" t="s">
        <v>2087</v>
      </c>
      <c r="C21" s="796">
        <v>180000</v>
      </c>
      <c r="D21" s="796">
        <v>180000</v>
      </c>
      <c r="E21" s="796">
        <v>0</v>
      </c>
    </row>
    <row r="22" spans="1:5" ht="15.75" x14ac:dyDescent="0.25">
      <c r="A22" s="781" t="s">
        <v>5686</v>
      </c>
      <c r="B22" s="778" t="s">
        <v>2088</v>
      </c>
      <c r="C22" s="796">
        <v>112575</v>
      </c>
      <c r="D22" s="796">
        <v>112575</v>
      </c>
      <c r="E22" s="796">
        <v>0</v>
      </c>
    </row>
    <row r="23" spans="1:5" ht="15.75" x14ac:dyDescent="0.25">
      <c r="A23" s="781" t="s">
        <v>5687</v>
      </c>
      <c r="B23" s="778" t="s">
        <v>2089</v>
      </c>
      <c r="C23" s="796">
        <v>117000</v>
      </c>
      <c r="D23" s="796">
        <v>117000</v>
      </c>
      <c r="E23" s="796">
        <v>0</v>
      </c>
    </row>
    <row r="24" spans="1:5" ht="15.75" x14ac:dyDescent="0.25">
      <c r="A24" s="781" t="s">
        <v>5688</v>
      </c>
      <c r="B24" s="778" t="s">
        <v>2090</v>
      </c>
      <c r="C24" s="796">
        <v>72000</v>
      </c>
      <c r="D24" s="796">
        <v>72000</v>
      </c>
      <c r="E24" s="796">
        <v>0</v>
      </c>
    </row>
    <row r="25" spans="1:5" ht="15.75" x14ac:dyDescent="0.25">
      <c r="A25" s="781" t="s">
        <v>5689</v>
      </c>
      <c r="B25" s="778" t="s">
        <v>2091</v>
      </c>
      <c r="C25" s="796">
        <v>165875</v>
      </c>
      <c r="D25" s="796">
        <v>165875</v>
      </c>
      <c r="E25" s="796">
        <v>0</v>
      </c>
    </row>
    <row r="26" spans="1:5" ht="15.75" x14ac:dyDescent="0.25">
      <c r="A26" s="781"/>
      <c r="B26" s="781"/>
      <c r="C26" s="797">
        <f>SUM(C21:C25)</f>
        <v>647450</v>
      </c>
      <c r="D26" s="797">
        <f>SUM(D21:D25)</f>
        <v>647450</v>
      </c>
      <c r="E26" s="797">
        <f>SUM(E21:E25)</f>
        <v>0</v>
      </c>
    </row>
    <row r="27" spans="1:5" ht="15.75" x14ac:dyDescent="0.25">
      <c r="A27" s="781"/>
      <c r="B27" s="781"/>
      <c r="C27" s="796"/>
      <c r="D27" s="796"/>
      <c r="E27" s="796"/>
    </row>
    <row r="28" spans="1:5" ht="31.5" x14ac:dyDescent="0.25">
      <c r="A28" s="779" t="s">
        <v>137</v>
      </c>
      <c r="B28" s="780" t="s">
        <v>656</v>
      </c>
      <c r="C28" s="795" t="s">
        <v>657</v>
      </c>
      <c r="D28" s="795" t="s">
        <v>658</v>
      </c>
      <c r="E28" s="795" t="s">
        <v>659</v>
      </c>
    </row>
    <row r="29" spans="1:5" ht="15.75" x14ac:dyDescent="0.25">
      <c r="A29" s="1036" t="s">
        <v>6119</v>
      </c>
      <c r="B29" s="1037"/>
      <c r="C29" s="1037"/>
      <c r="D29" s="1037"/>
      <c r="E29" s="1038"/>
    </row>
    <row r="30" spans="1:5" ht="15.75" x14ac:dyDescent="0.25">
      <c r="A30" s="781" t="s">
        <v>5690</v>
      </c>
      <c r="B30" s="778" t="s">
        <v>2092</v>
      </c>
      <c r="C30" s="796">
        <v>280000</v>
      </c>
      <c r="D30" s="796">
        <v>280000</v>
      </c>
      <c r="E30" s="796">
        <v>0</v>
      </c>
    </row>
    <row r="31" spans="1:5" ht="15.75" x14ac:dyDescent="0.25">
      <c r="A31" s="781"/>
      <c r="B31" s="781"/>
      <c r="C31" s="797">
        <f>C30</f>
        <v>280000</v>
      </c>
      <c r="D31" s="797">
        <f>D30</f>
        <v>280000</v>
      </c>
      <c r="E31" s="797">
        <f>E30</f>
        <v>0</v>
      </c>
    </row>
    <row r="32" spans="1:5" ht="15.75" x14ac:dyDescent="0.25">
      <c r="A32" s="781"/>
      <c r="B32" s="781"/>
      <c r="C32" s="796"/>
      <c r="D32" s="796"/>
      <c r="E32" s="796"/>
    </row>
    <row r="33" spans="1:7" ht="31.5" x14ac:dyDescent="0.25">
      <c r="A33" s="779" t="s">
        <v>137</v>
      </c>
      <c r="B33" s="780" t="s">
        <v>656</v>
      </c>
      <c r="C33" s="795" t="s">
        <v>657</v>
      </c>
      <c r="D33" s="795" t="s">
        <v>658</v>
      </c>
      <c r="E33" s="795" t="s">
        <v>659</v>
      </c>
    </row>
    <row r="34" spans="1:7" ht="15.75" x14ac:dyDescent="0.25">
      <c r="A34" s="1036" t="s">
        <v>6120</v>
      </c>
      <c r="B34" s="1037"/>
      <c r="C34" s="1037"/>
      <c r="D34" s="1037"/>
      <c r="E34" s="1038"/>
    </row>
    <row r="35" spans="1:7" ht="15.75" x14ac:dyDescent="0.25">
      <c r="A35" s="781" t="s">
        <v>2093</v>
      </c>
      <c r="B35" s="781" t="s">
        <v>2094</v>
      </c>
      <c r="C35" s="796">
        <v>30000</v>
      </c>
      <c r="D35" s="796">
        <v>30000</v>
      </c>
      <c r="E35" s="796">
        <v>0</v>
      </c>
    </row>
    <row r="36" spans="1:7" ht="15.75" x14ac:dyDescent="0.25">
      <c r="A36" s="781" t="s">
        <v>2095</v>
      </c>
      <c r="B36" s="781" t="s">
        <v>2096</v>
      </c>
      <c r="C36" s="796">
        <v>28346</v>
      </c>
      <c r="D36" s="796">
        <v>28346</v>
      </c>
      <c r="E36" s="796">
        <v>0</v>
      </c>
    </row>
    <row r="37" spans="1:7" ht="15.75" x14ac:dyDescent="0.25">
      <c r="A37" s="781" t="s">
        <v>2097</v>
      </c>
      <c r="B37" s="778" t="s">
        <v>2098</v>
      </c>
      <c r="C37" s="796">
        <v>183600</v>
      </c>
      <c r="D37" s="796">
        <v>183600</v>
      </c>
      <c r="E37" s="796">
        <v>0</v>
      </c>
    </row>
    <row r="38" spans="1:7" ht="15.75" x14ac:dyDescent="0.25">
      <c r="A38" s="781"/>
      <c r="B38" s="781"/>
      <c r="C38" s="797">
        <f>SUM(C35:C37)</f>
        <v>241946</v>
      </c>
      <c r="D38" s="797">
        <f>SUM(D35:D37)</f>
        <v>241946</v>
      </c>
      <c r="E38" s="797">
        <f>SUM(E35:E37)</f>
        <v>0</v>
      </c>
    </row>
    <row r="39" spans="1:7" ht="15.75" x14ac:dyDescent="0.25">
      <c r="A39" s="781"/>
      <c r="B39" s="781"/>
      <c r="C39" s="796"/>
      <c r="D39" s="796"/>
      <c r="E39" s="796"/>
    </row>
    <row r="40" spans="1:7" ht="31.5" x14ac:dyDescent="0.25">
      <c r="A40" s="779" t="s">
        <v>137</v>
      </c>
      <c r="B40" s="780" t="s">
        <v>656</v>
      </c>
      <c r="C40" s="795" t="s">
        <v>657</v>
      </c>
      <c r="D40" s="795" t="s">
        <v>658</v>
      </c>
      <c r="E40" s="795" t="s">
        <v>659</v>
      </c>
    </row>
    <row r="41" spans="1:7" ht="15.75" x14ac:dyDescent="0.25">
      <c r="A41" s="1036" t="s">
        <v>6121</v>
      </c>
      <c r="B41" s="1037"/>
      <c r="C41" s="1037"/>
      <c r="D41" s="1037"/>
      <c r="E41" s="1038"/>
      <c r="F41" s="817"/>
      <c r="G41" s="817"/>
    </row>
    <row r="42" spans="1:7" ht="15.75" x14ac:dyDescent="0.25">
      <c r="A42" s="781" t="s">
        <v>5691</v>
      </c>
      <c r="B42" s="778" t="s">
        <v>2099</v>
      </c>
      <c r="C42" s="796">
        <v>100000</v>
      </c>
      <c r="D42" s="796">
        <v>100000</v>
      </c>
      <c r="E42" s="796">
        <v>0</v>
      </c>
      <c r="F42" s="817"/>
      <c r="G42" s="817"/>
    </row>
    <row r="43" spans="1:7" ht="15.75" x14ac:dyDescent="0.25">
      <c r="A43" s="781"/>
      <c r="B43" s="781"/>
      <c r="C43" s="797">
        <f>C42</f>
        <v>100000</v>
      </c>
      <c r="D43" s="797">
        <f>D42</f>
        <v>100000</v>
      </c>
      <c r="E43" s="797">
        <f>E42</f>
        <v>0</v>
      </c>
      <c r="F43" s="817"/>
      <c r="G43" s="817"/>
    </row>
    <row r="44" spans="1:7" ht="15.75" x14ac:dyDescent="0.25">
      <c r="A44" s="781"/>
      <c r="B44" s="781"/>
      <c r="C44" s="814"/>
      <c r="D44" s="814"/>
      <c r="E44" s="814"/>
      <c r="F44" s="817"/>
      <c r="G44" s="817"/>
    </row>
    <row r="45" spans="1:7" ht="15.75" x14ac:dyDescent="0.25">
      <c r="A45" s="804" t="s">
        <v>5676</v>
      </c>
      <c r="B45" s="805"/>
      <c r="C45" s="805"/>
      <c r="D45" s="805"/>
      <c r="E45" s="818">
        <f>E17+E26+E31+E38+E43</f>
        <v>7294301</v>
      </c>
      <c r="F45" s="817"/>
      <c r="G45" s="817"/>
    </row>
    <row r="46" spans="1:7" s="815" customFormat="1" ht="14.45" customHeight="1" x14ac:dyDescent="0.2"/>
    <row r="47" spans="1:7" s="828" customFormat="1" ht="15.6" customHeight="1" x14ac:dyDescent="0.2">
      <c r="A47" s="827" t="s">
        <v>5669</v>
      </c>
    </row>
    <row r="48" spans="1:7" ht="31.5" x14ac:dyDescent="0.25">
      <c r="A48" s="819" t="s">
        <v>137</v>
      </c>
      <c r="B48" s="820" t="s">
        <v>656</v>
      </c>
      <c r="C48" s="821" t="s">
        <v>657</v>
      </c>
      <c r="D48" s="821" t="s">
        <v>658</v>
      </c>
      <c r="E48" s="821" t="s">
        <v>659</v>
      </c>
      <c r="F48" s="817"/>
      <c r="G48" s="817"/>
    </row>
    <row r="49" spans="1:7" ht="15.75" x14ac:dyDescent="0.25">
      <c r="A49" s="1036" t="s">
        <v>6122</v>
      </c>
      <c r="B49" s="1037"/>
      <c r="C49" s="1037"/>
      <c r="D49" s="1037"/>
      <c r="E49" s="1038"/>
      <c r="F49" s="817"/>
      <c r="G49" s="817"/>
    </row>
    <row r="50" spans="1:7" ht="15.75" x14ac:dyDescent="0.25">
      <c r="A50" s="781" t="s">
        <v>2100</v>
      </c>
      <c r="B50" s="781" t="s">
        <v>2101</v>
      </c>
      <c r="C50" s="796">
        <v>3475000</v>
      </c>
      <c r="D50" s="796">
        <v>3475000</v>
      </c>
      <c r="E50" s="796">
        <v>0</v>
      </c>
    </row>
    <row r="51" spans="1:7" ht="15.75" x14ac:dyDescent="0.25">
      <c r="A51" s="781" t="s">
        <v>2102</v>
      </c>
      <c r="B51" s="781" t="s">
        <v>2103</v>
      </c>
      <c r="C51" s="796">
        <v>1574804</v>
      </c>
      <c r="D51" s="796">
        <v>1574804</v>
      </c>
      <c r="E51" s="796">
        <v>0</v>
      </c>
    </row>
    <row r="52" spans="1:7" ht="15.75" x14ac:dyDescent="0.25">
      <c r="A52" s="781" t="s">
        <v>2104</v>
      </c>
      <c r="B52" s="781" t="s">
        <v>2105</v>
      </c>
      <c r="C52" s="796">
        <v>4278760</v>
      </c>
      <c r="D52" s="796">
        <v>4278760</v>
      </c>
      <c r="E52" s="796">
        <v>0</v>
      </c>
    </row>
    <row r="53" spans="1:7" ht="15.75" x14ac:dyDescent="0.25">
      <c r="A53" s="781" t="s">
        <v>5692</v>
      </c>
      <c r="B53" s="778" t="s">
        <v>2106</v>
      </c>
      <c r="C53" s="796">
        <v>787000</v>
      </c>
      <c r="D53" s="796">
        <v>787000</v>
      </c>
      <c r="E53" s="796">
        <v>0</v>
      </c>
    </row>
    <row r="54" spans="1:7" ht="15.75" x14ac:dyDescent="0.25">
      <c r="A54" s="781" t="s">
        <v>5693</v>
      </c>
      <c r="B54" s="778" t="s">
        <v>2107</v>
      </c>
      <c r="C54" s="796">
        <v>105410</v>
      </c>
      <c r="D54" s="796">
        <v>105410</v>
      </c>
      <c r="E54" s="796">
        <v>0</v>
      </c>
    </row>
    <row r="55" spans="1:7" ht="15.75" x14ac:dyDescent="0.25">
      <c r="A55" s="781" t="s">
        <v>5694</v>
      </c>
      <c r="B55" s="778" t="s">
        <v>2108</v>
      </c>
      <c r="C55" s="796">
        <v>3778250</v>
      </c>
      <c r="D55" s="796">
        <v>3778250</v>
      </c>
      <c r="E55" s="796">
        <v>0</v>
      </c>
    </row>
    <row r="56" spans="1:7" ht="15.75" x14ac:dyDescent="0.25">
      <c r="A56" s="781" t="s">
        <v>5695</v>
      </c>
      <c r="B56" s="778" t="s">
        <v>2109</v>
      </c>
      <c r="C56" s="796">
        <v>238760</v>
      </c>
      <c r="D56" s="796">
        <v>238760</v>
      </c>
      <c r="E56" s="796">
        <v>0</v>
      </c>
    </row>
    <row r="57" spans="1:7" ht="15.75" x14ac:dyDescent="0.25">
      <c r="A57" s="781" t="s">
        <v>5696</v>
      </c>
      <c r="B57" s="778" t="s">
        <v>2110</v>
      </c>
      <c r="C57" s="796">
        <v>375000</v>
      </c>
      <c r="D57" s="796">
        <v>375000</v>
      </c>
      <c r="E57" s="796">
        <v>0</v>
      </c>
    </row>
    <row r="58" spans="1:7" ht="15.75" x14ac:dyDescent="0.25">
      <c r="A58" s="781" t="s">
        <v>5697</v>
      </c>
      <c r="B58" s="778" t="s">
        <v>2111</v>
      </c>
      <c r="C58" s="796">
        <v>3050000</v>
      </c>
      <c r="D58" s="796">
        <v>3050000</v>
      </c>
      <c r="E58" s="796">
        <v>0</v>
      </c>
    </row>
    <row r="59" spans="1:7" ht="15.75" x14ac:dyDescent="0.25">
      <c r="A59" s="781" t="s">
        <v>5698</v>
      </c>
      <c r="B59" s="778" t="s">
        <v>2112</v>
      </c>
      <c r="C59" s="796">
        <v>250000</v>
      </c>
      <c r="D59" s="796">
        <v>250000</v>
      </c>
      <c r="E59" s="796">
        <v>0</v>
      </c>
    </row>
    <row r="60" spans="1:7" ht="15.75" x14ac:dyDescent="0.25">
      <c r="A60" s="781" t="s">
        <v>5699</v>
      </c>
      <c r="B60" s="778" t="s">
        <v>2113</v>
      </c>
      <c r="C60" s="796">
        <v>662500</v>
      </c>
      <c r="D60" s="796">
        <v>662500</v>
      </c>
      <c r="E60" s="796">
        <v>0</v>
      </c>
    </row>
    <row r="61" spans="1:7" ht="15.75" x14ac:dyDescent="0.25">
      <c r="A61" s="781" t="s">
        <v>5700</v>
      </c>
      <c r="B61" s="778" t="s">
        <v>2114</v>
      </c>
      <c r="C61" s="796">
        <v>625000</v>
      </c>
      <c r="D61" s="796">
        <v>625000</v>
      </c>
      <c r="E61" s="796">
        <v>0</v>
      </c>
    </row>
    <row r="62" spans="1:7" ht="15.75" x14ac:dyDescent="0.25">
      <c r="A62" s="781" t="s">
        <v>5701</v>
      </c>
      <c r="B62" s="778" t="s">
        <v>2115</v>
      </c>
      <c r="C62" s="796">
        <v>1000000</v>
      </c>
      <c r="D62" s="796">
        <v>1000000</v>
      </c>
      <c r="E62" s="796">
        <v>0</v>
      </c>
    </row>
    <row r="63" spans="1:7" ht="15.75" x14ac:dyDescent="0.25">
      <c r="A63" s="781" t="s">
        <v>5702</v>
      </c>
      <c r="B63" s="778" t="s">
        <v>2116</v>
      </c>
      <c r="C63" s="796">
        <v>225000</v>
      </c>
      <c r="D63" s="796">
        <v>225000</v>
      </c>
      <c r="E63" s="796">
        <v>0</v>
      </c>
    </row>
    <row r="64" spans="1:7" ht="15.75" x14ac:dyDescent="0.25">
      <c r="A64" s="781" t="s">
        <v>5703</v>
      </c>
      <c r="B64" s="778" t="s">
        <v>2117</v>
      </c>
      <c r="C64" s="796">
        <v>869256</v>
      </c>
      <c r="D64" s="796">
        <v>869256</v>
      </c>
      <c r="E64" s="796">
        <v>0</v>
      </c>
    </row>
    <row r="65" spans="1:5" ht="15.75" x14ac:dyDescent="0.25">
      <c r="A65" s="781" t="s">
        <v>5704</v>
      </c>
      <c r="B65" s="778" t="s">
        <v>2118</v>
      </c>
      <c r="C65" s="796">
        <v>350000</v>
      </c>
      <c r="D65" s="796">
        <v>350000</v>
      </c>
      <c r="E65" s="796">
        <v>0</v>
      </c>
    </row>
    <row r="66" spans="1:5" ht="15.75" x14ac:dyDescent="0.25">
      <c r="A66" s="781" t="s">
        <v>5705</v>
      </c>
      <c r="B66" s="778" t="s">
        <v>2119</v>
      </c>
      <c r="C66" s="796">
        <v>500000</v>
      </c>
      <c r="D66" s="796">
        <v>500000</v>
      </c>
      <c r="E66" s="796">
        <v>0</v>
      </c>
    </row>
    <row r="67" spans="1:5" ht="15.75" x14ac:dyDescent="0.25">
      <c r="A67" s="781" t="s">
        <v>5706</v>
      </c>
      <c r="B67" s="778" t="s">
        <v>2120</v>
      </c>
      <c r="C67" s="796">
        <v>625000</v>
      </c>
      <c r="D67" s="796">
        <v>625000</v>
      </c>
      <c r="E67" s="796">
        <v>0</v>
      </c>
    </row>
    <row r="68" spans="1:5" ht="15.75" x14ac:dyDescent="0.25">
      <c r="A68" s="781" t="s">
        <v>5707</v>
      </c>
      <c r="B68" s="778" t="s">
        <v>2121</v>
      </c>
      <c r="C68" s="796">
        <v>312500</v>
      </c>
      <c r="D68" s="796">
        <v>312500</v>
      </c>
      <c r="E68" s="796">
        <v>0</v>
      </c>
    </row>
    <row r="69" spans="1:5" ht="15.75" x14ac:dyDescent="0.25">
      <c r="A69" s="781" t="s">
        <v>5708</v>
      </c>
      <c r="B69" s="778" t="s">
        <v>2122</v>
      </c>
      <c r="C69" s="796">
        <v>96000</v>
      </c>
      <c r="D69" s="796">
        <v>96000</v>
      </c>
      <c r="E69" s="796">
        <v>0</v>
      </c>
    </row>
    <row r="70" spans="1:5" ht="15.75" x14ac:dyDescent="0.25">
      <c r="A70" s="781" t="s">
        <v>5709</v>
      </c>
      <c r="B70" s="778" t="s">
        <v>2123</v>
      </c>
      <c r="C70" s="796">
        <v>240000</v>
      </c>
      <c r="D70" s="796">
        <v>240000</v>
      </c>
      <c r="E70" s="796">
        <v>0</v>
      </c>
    </row>
    <row r="71" spans="1:5" ht="15.75" x14ac:dyDescent="0.25">
      <c r="A71" s="781" t="s">
        <v>5710</v>
      </c>
      <c r="B71" s="778" t="s">
        <v>2124</v>
      </c>
      <c r="C71" s="796">
        <v>625000</v>
      </c>
      <c r="D71" s="796">
        <v>625000</v>
      </c>
      <c r="E71" s="796">
        <v>0</v>
      </c>
    </row>
    <row r="72" spans="1:5" ht="15.75" x14ac:dyDescent="0.25">
      <c r="A72" s="781" t="s">
        <v>5711</v>
      </c>
      <c r="B72" s="778" t="s">
        <v>2125</v>
      </c>
      <c r="C72" s="796">
        <v>996000</v>
      </c>
      <c r="D72" s="796">
        <v>996000</v>
      </c>
      <c r="E72" s="796">
        <v>0</v>
      </c>
    </row>
    <row r="73" spans="1:5" ht="15.75" x14ac:dyDescent="0.25">
      <c r="A73" s="781" t="s">
        <v>5712</v>
      </c>
      <c r="B73" s="778" t="s">
        <v>2126</v>
      </c>
      <c r="C73" s="796">
        <v>75000</v>
      </c>
      <c r="D73" s="796">
        <v>75000</v>
      </c>
      <c r="E73" s="796">
        <v>0</v>
      </c>
    </row>
    <row r="74" spans="1:5" ht="15.75" x14ac:dyDescent="0.25">
      <c r="A74" s="781" t="s">
        <v>5713</v>
      </c>
      <c r="B74" s="778" t="s">
        <v>2127</v>
      </c>
      <c r="C74" s="796">
        <v>75000</v>
      </c>
      <c r="D74" s="796">
        <v>75000</v>
      </c>
      <c r="E74" s="796">
        <v>0</v>
      </c>
    </row>
    <row r="75" spans="1:5" ht="15.75" x14ac:dyDescent="0.25">
      <c r="A75" s="781" t="s">
        <v>5714</v>
      </c>
      <c r="B75" s="778" t="s">
        <v>2128</v>
      </c>
      <c r="C75" s="796">
        <v>100000</v>
      </c>
      <c r="D75" s="796">
        <v>100000</v>
      </c>
      <c r="E75" s="796">
        <v>0</v>
      </c>
    </row>
    <row r="76" spans="1:5" ht="15.75" x14ac:dyDescent="0.25">
      <c r="A76" s="781" t="s">
        <v>5715</v>
      </c>
      <c r="B76" s="778" t="s">
        <v>2129</v>
      </c>
      <c r="C76" s="796">
        <v>600000</v>
      </c>
      <c r="D76" s="796">
        <v>600000</v>
      </c>
      <c r="E76" s="796">
        <v>0</v>
      </c>
    </row>
    <row r="77" spans="1:5" ht="15.75" x14ac:dyDescent="0.25">
      <c r="A77" s="781" t="s">
        <v>5716</v>
      </c>
      <c r="B77" s="778" t="s">
        <v>2130</v>
      </c>
      <c r="C77" s="796">
        <v>2475000</v>
      </c>
      <c r="D77" s="796">
        <v>2475000</v>
      </c>
      <c r="E77" s="796">
        <v>0</v>
      </c>
    </row>
    <row r="78" spans="1:5" ht="15.75" x14ac:dyDescent="0.25">
      <c r="A78" s="781" t="s">
        <v>5717</v>
      </c>
      <c r="B78" s="778" t="s">
        <v>2131</v>
      </c>
      <c r="C78" s="796">
        <v>312500</v>
      </c>
      <c r="D78" s="796">
        <v>312500</v>
      </c>
      <c r="E78" s="796">
        <v>0</v>
      </c>
    </row>
    <row r="79" spans="1:5" ht="15.75" x14ac:dyDescent="0.25">
      <c r="A79" s="781" t="s">
        <v>5718</v>
      </c>
      <c r="B79" s="778" t="s">
        <v>2132</v>
      </c>
      <c r="C79" s="796">
        <v>240000</v>
      </c>
      <c r="D79" s="796">
        <v>240000</v>
      </c>
      <c r="E79" s="796">
        <v>0</v>
      </c>
    </row>
    <row r="80" spans="1:5" ht="15.75" x14ac:dyDescent="0.25">
      <c r="A80" s="781" t="s">
        <v>5719</v>
      </c>
      <c r="B80" s="778" t="s">
        <v>2133</v>
      </c>
      <c r="C80" s="796">
        <v>1200000</v>
      </c>
      <c r="D80" s="796">
        <v>1200000</v>
      </c>
      <c r="E80" s="796">
        <v>0</v>
      </c>
    </row>
    <row r="81" spans="1:7" ht="15.75" x14ac:dyDescent="0.25">
      <c r="A81" s="781" t="s">
        <v>5720</v>
      </c>
      <c r="B81" s="778" t="s">
        <v>2134</v>
      </c>
      <c r="C81" s="796">
        <v>840000</v>
      </c>
      <c r="D81" s="796">
        <v>840000</v>
      </c>
      <c r="E81" s="796">
        <v>0</v>
      </c>
    </row>
    <row r="82" spans="1:7" ht="15.75" x14ac:dyDescent="0.25">
      <c r="A82" s="781" t="s">
        <v>2135</v>
      </c>
      <c r="B82" s="778" t="s">
        <v>2136</v>
      </c>
      <c r="C82" s="796">
        <v>187500</v>
      </c>
      <c r="D82" s="796">
        <v>187500</v>
      </c>
      <c r="E82" s="796">
        <v>0</v>
      </c>
    </row>
    <row r="83" spans="1:7" ht="15.75" x14ac:dyDescent="0.25">
      <c r="A83" s="781" t="s">
        <v>5721</v>
      </c>
      <c r="B83" s="778" t="s">
        <v>2137</v>
      </c>
      <c r="C83" s="796">
        <v>1650000</v>
      </c>
      <c r="D83" s="796">
        <v>1650000</v>
      </c>
      <c r="E83" s="796">
        <v>0</v>
      </c>
    </row>
    <row r="84" spans="1:7" ht="15.75" x14ac:dyDescent="0.25">
      <c r="A84" s="781"/>
      <c r="B84" s="781"/>
      <c r="C84" s="797">
        <f>SUM(C50:C83)</f>
        <v>32794240</v>
      </c>
      <c r="D84" s="797">
        <f>SUM(D50:D83)</f>
        <v>32794240</v>
      </c>
      <c r="E84" s="797">
        <f>SUM(E50:E83)</f>
        <v>0</v>
      </c>
    </row>
    <row r="85" spans="1:7" ht="15.75" x14ac:dyDescent="0.25">
      <c r="A85" s="781"/>
      <c r="B85" s="781"/>
      <c r="C85" s="796"/>
      <c r="D85" s="796"/>
      <c r="E85" s="796"/>
    </row>
    <row r="86" spans="1:7" ht="31.5" x14ac:dyDescent="0.25">
      <c r="A86" s="779" t="s">
        <v>137</v>
      </c>
      <c r="B86" s="780" t="s">
        <v>656</v>
      </c>
      <c r="C86" s="795" t="s">
        <v>657</v>
      </c>
      <c r="D86" s="795" t="s">
        <v>658</v>
      </c>
      <c r="E86" s="795" t="s">
        <v>659</v>
      </c>
    </row>
    <row r="87" spans="1:7" ht="15.75" x14ac:dyDescent="0.25">
      <c r="A87" s="1036" t="s">
        <v>5645</v>
      </c>
      <c r="B87" s="1037"/>
      <c r="C87" s="1037"/>
      <c r="D87" s="1037"/>
      <c r="E87" s="1038"/>
    </row>
    <row r="88" spans="1:7" ht="15.75" x14ac:dyDescent="0.25">
      <c r="A88" s="781" t="s">
        <v>2138</v>
      </c>
      <c r="B88" s="781" t="s">
        <v>712</v>
      </c>
      <c r="C88" s="796">
        <v>140000</v>
      </c>
      <c r="D88" s="796">
        <v>140000</v>
      </c>
      <c r="E88" s="796">
        <v>0</v>
      </c>
    </row>
    <row r="89" spans="1:7" ht="15.75" x14ac:dyDescent="0.25">
      <c r="A89" s="781"/>
      <c r="B89" s="781"/>
      <c r="C89" s="797">
        <f>C88</f>
        <v>140000</v>
      </c>
      <c r="D89" s="797">
        <f>D88</f>
        <v>140000</v>
      </c>
      <c r="E89" s="797">
        <f>E88</f>
        <v>0</v>
      </c>
    </row>
    <row r="90" spans="1:7" ht="15.75" x14ac:dyDescent="0.25">
      <c r="A90" s="781"/>
      <c r="B90" s="778"/>
      <c r="C90" s="796"/>
      <c r="D90" s="796"/>
      <c r="E90" s="796"/>
    </row>
    <row r="91" spans="1:7" ht="15.75" x14ac:dyDescent="0.25">
      <c r="A91" s="804" t="s">
        <v>5677</v>
      </c>
      <c r="B91" s="805"/>
      <c r="C91" s="805"/>
      <c r="D91" s="805"/>
      <c r="E91" s="832">
        <v>0</v>
      </c>
      <c r="F91" s="817"/>
      <c r="G91" s="817"/>
    </row>
    <row r="92" spans="1:7" ht="15.75" x14ac:dyDescent="0.25">
      <c r="A92" s="781"/>
      <c r="B92" s="778"/>
      <c r="C92" s="796"/>
      <c r="D92" s="796"/>
      <c r="E92" s="796"/>
    </row>
    <row r="93" spans="1:7" ht="15.75" x14ac:dyDescent="0.25">
      <c r="A93" s="835" t="s">
        <v>800</v>
      </c>
      <c r="B93" s="805"/>
      <c r="C93" s="805"/>
      <c r="D93" s="805"/>
      <c r="E93" s="818">
        <f>E45+E91</f>
        <v>7294301</v>
      </c>
      <c r="F93" s="817"/>
      <c r="G93" s="817"/>
    </row>
    <row r="94" spans="1:7" ht="15.75" x14ac:dyDescent="0.25">
      <c r="A94" s="781"/>
      <c r="B94" s="778"/>
      <c r="C94" s="796"/>
      <c r="D94" s="796"/>
      <c r="E94" s="796"/>
    </row>
    <row r="95" spans="1:7" s="825" customFormat="1" ht="15.75" x14ac:dyDescent="0.25">
      <c r="A95" s="1039" t="s">
        <v>801</v>
      </c>
      <c r="B95" s="1040"/>
      <c r="C95" s="1040"/>
      <c r="D95" s="829"/>
      <c r="E95" s="830"/>
    </row>
    <row r="96" spans="1:7" ht="15.75" x14ac:dyDescent="0.25">
      <c r="A96" s="831" t="s">
        <v>5670</v>
      </c>
      <c r="B96" s="624"/>
      <c r="C96" s="624"/>
      <c r="D96"/>
      <c r="E96"/>
      <c r="F96" s="796"/>
    </row>
    <row r="97" spans="1:5" ht="31.5" x14ac:dyDescent="0.25">
      <c r="A97" s="776" t="s">
        <v>137</v>
      </c>
      <c r="B97" s="777" t="s">
        <v>656</v>
      </c>
      <c r="C97" s="822" t="s">
        <v>657</v>
      </c>
      <c r="D97" s="822" t="s">
        <v>658</v>
      </c>
      <c r="E97" s="822" t="s">
        <v>659</v>
      </c>
    </row>
    <row r="98" spans="1:5" ht="15.75" x14ac:dyDescent="0.25">
      <c r="A98" s="1036" t="s">
        <v>5615</v>
      </c>
      <c r="B98" s="1037"/>
      <c r="C98" s="1037"/>
      <c r="D98" s="1037"/>
      <c r="E98" s="1038"/>
    </row>
    <row r="99" spans="1:5" ht="15.75" x14ac:dyDescent="0.25">
      <c r="A99" s="781" t="s">
        <v>2139</v>
      </c>
      <c r="B99" s="778" t="s">
        <v>2140</v>
      </c>
      <c r="C99" s="796">
        <v>600000</v>
      </c>
      <c r="D99" s="796">
        <v>0</v>
      </c>
      <c r="E99" s="796">
        <v>600000</v>
      </c>
    </row>
    <row r="100" spans="1:5" ht="15.75" x14ac:dyDescent="0.25">
      <c r="A100" s="781" t="s">
        <v>2141</v>
      </c>
      <c r="B100" s="778" t="s">
        <v>2142</v>
      </c>
      <c r="C100" s="796">
        <v>126200</v>
      </c>
      <c r="D100" s="796">
        <v>0</v>
      </c>
      <c r="E100" s="796">
        <v>126200</v>
      </c>
    </row>
    <row r="101" spans="1:5" ht="15.75" x14ac:dyDescent="0.25">
      <c r="A101" s="781" t="s">
        <v>2143</v>
      </c>
      <c r="B101" s="778" t="s">
        <v>2144</v>
      </c>
      <c r="C101" s="796">
        <v>42045</v>
      </c>
      <c r="D101" s="796">
        <v>0</v>
      </c>
      <c r="E101" s="796">
        <v>42045</v>
      </c>
    </row>
    <row r="102" spans="1:5" ht="15.75" x14ac:dyDescent="0.25">
      <c r="A102" s="781" t="s">
        <v>2145</v>
      </c>
      <c r="B102" s="778" t="s">
        <v>2146</v>
      </c>
      <c r="C102" s="796">
        <v>55780</v>
      </c>
      <c r="D102" s="796">
        <v>0</v>
      </c>
      <c r="E102" s="796">
        <v>55780</v>
      </c>
    </row>
    <row r="103" spans="1:5" ht="15.75" x14ac:dyDescent="0.25">
      <c r="A103" s="781" t="s">
        <v>5722</v>
      </c>
      <c r="B103" s="778" t="s">
        <v>2147</v>
      </c>
      <c r="C103" s="796">
        <v>1376667</v>
      </c>
      <c r="D103" s="796">
        <v>0</v>
      </c>
      <c r="E103" s="796">
        <v>1376667</v>
      </c>
    </row>
    <row r="104" spans="1:5" ht="15.75" x14ac:dyDescent="0.25">
      <c r="A104" s="781" t="s">
        <v>5723</v>
      </c>
      <c r="B104" s="778" t="s">
        <v>2148</v>
      </c>
      <c r="C104" s="796">
        <v>8843334</v>
      </c>
      <c r="D104" s="796">
        <v>0</v>
      </c>
      <c r="E104" s="796">
        <v>8843334</v>
      </c>
    </row>
    <row r="105" spans="1:5" ht="15.75" x14ac:dyDescent="0.25">
      <c r="A105" s="781" t="s">
        <v>5724</v>
      </c>
      <c r="B105" s="778" t="s">
        <v>2149</v>
      </c>
      <c r="C105" s="796">
        <v>1550000</v>
      </c>
      <c r="D105" s="796">
        <v>0</v>
      </c>
      <c r="E105" s="796">
        <v>1550000</v>
      </c>
    </row>
    <row r="106" spans="1:5" ht="15.75" x14ac:dyDescent="0.25">
      <c r="A106" s="781" t="s">
        <v>5725</v>
      </c>
      <c r="B106" s="778" t="s">
        <v>2150</v>
      </c>
      <c r="C106" s="796">
        <v>2073334</v>
      </c>
      <c r="D106" s="796">
        <v>0</v>
      </c>
      <c r="E106" s="796">
        <v>2073334</v>
      </c>
    </row>
    <row r="107" spans="1:5" ht="15.75" x14ac:dyDescent="0.25">
      <c r="A107" s="781" t="s">
        <v>5726</v>
      </c>
      <c r="B107" s="778" t="s">
        <v>2151</v>
      </c>
      <c r="C107" s="796">
        <v>7269334</v>
      </c>
      <c r="D107" s="796">
        <v>0</v>
      </c>
      <c r="E107" s="796">
        <v>7269334</v>
      </c>
    </row>
    <row r="108" spans="1:5" ht="15.75" x14ac:dyDescent="0.25">
      <c r="A108" s="781" t="s">
        <v>5727</v>
      </c>
      <c r="B108" s="778" t="s">
        <v>2152</v>
      </c>
      <c r="C108" s="796">
        <v>3338667</v>
      </c>
      <c r="D108" s="796">
        <v>0</v>
      </c>
      <c r="E108" s="796">
        <v>3338667</v>
      </c>
    </row>
    <row r="109" spans="1:5" ht="15.75" x14ac:dyDescent="0.25">
      <c r="A109" s="781" t="s">
        <v>5728</v>
      </c>
      <c r="B109" s="778" t="s">
        <v>2153</v>
      </c>
      <c r="C109" s="796">
        <v>12672000</v>
      </c>
      <c r="D109" s="796">
        <v>0</v>
      </c>
      <c r="E109" s="796">
        <v>12672000</v>
      </c>
    </row>
    <row r="110" spans="1:5" ht="15.75" x14ac:dyDescent="0.25">
      <c r="A110" s="781" t="s">
        <v>5729</v>
      </c>
      <c r="B110" s="778" t="s">
        <v>2154</v>
      </c>
      <c r="C110" s="796">
        <v>109282</v>
      </c>
      <c r="D110" s="796">
        <v>0</v>
      </c>
      <c r="E110" s="796">
        <v>109282</v>
      </c>
    </row>
    <row r="111" spans="1:5" ht="15.75" x14ac:dyDescent="0.25">
      <c r="A111" s="781" t="s">
        <v>5730</v>
      </c>
      <c r="B111" s="778" t="s">
        <v>2155</v>
      </c>
      <c r="C111" s="796">
        <v>176667</v>
      </c>
      <c r="D111" s="796">
        <v>0</v>
      </c>
      <c r="E111" s="796">
        <v>176667</v>
      </c>
    </row>
    <row r="112" spans="1:5" ht="15.75" x14ac:dyDescent="0.25">
      <c r="A112" s="781" t="s">
        <v>5731</v>
      </c>
      <c r="B112" s="778" t="s">
        <v>2156</v>
      </c>
      <c r="C112" s="796">
        <v>1452153</v>
      </c>
      <c r="D112" s="796">
        <v>0</v>
      </c>
      <c r="E112" s="796">
        <v>1452153</v>
      </c>
    </row>
    <row r="113" spans="1:5" ht="15.75" x14ac:dyDescent="0.25">
      <c r="A113" s="781" t="s">
        <v>5732</v>
      </c>
      <c r="B113" s="778" t="s">
        <v>2157</v>
      </c>
      <c r="C113" s="796">
        <v>1796600</v>
      </c>
      <c r="D113" s="796">
        <v>0</v>
      </c>
      <c r="E113" s="796">
        <v>1796600</v>
      </c>
    </row>
    <row r="114" spans="1:5" ht="15.75" x14ac:dyDescent="0.25">
      <c r="A114" s="781" t="s">
        <v>5733</v>
      </c>
      <c r="B114" s="778" t="s">
        <v>2158</v>
      </c>
      <c r="C114" s="796">
        <v>2402596</v>
      </c>
      <c r="D114" s="796">
        <v>0</v>
      </c>
      <c r="E114" s="796">
        <v>2402596</v>
      </c>
    </row>
    <row r="115" spans="1:5" ht="15.75" x14ac:dyDescent="0.25">
      <c r="A115" s="781" t="s">
        <v>5734</v>
      </c>
      <c r="B115" s="778" t="s">
        <v>2159</v>
      </c>
      <c r="C115" s="796">
        <v>117139</v>
      </c>
      <c r="D115" s="796">
        <v>0</v>
      </c>
      <c r="E115" s="796">
        <v>117139</v>
      </c>
    </row>
    <row r="116" spans="1:5" ht="15.75" x14ac:dyDescent="0.25">
      <c r="A116" s="781" t="s">
        <v>5735</v>
      </c>
      <c r="B116" s="778" t="s">
        <v>2160</v>
      </c>
      <c r="C116" s="796">
        <v>193667</v>
      </c>
      <c r="D116" s="796">
        <v>0</v>
      </c>
      <c r="E116" s="796">
        <v>193667</v>
      </c>
    </row>
    <row r="117" spans="1:5" ht="15.75" x14ac:dyDescent="0.25">
      <c r="A117" s="781" t="s">
        <v>5736</v>
      </c>
      <c r="B117" s="778" t="s">
        <v>2161</v>
      </c>
      <c r="C117" s="796">
        <v>96600</v>
      </c>
      <c r="D117" s="796">
        <v>0</v>
      </c>
      <c r="E117" s="796">
        <v>96600</v>
      </c>
    </row>
    <row r="118" spans="1:5" ht="15.75" x14ac:dyDescent="0.25">
      <c r="A118" s="781" t="s">
        <v>5737</v>
      </c>
      <c r="B118" s="778" t="s">
        <v>2162</v>
      </c>
      <c r="C118" s="796">
        <v>7407300</v>
      </c>
      <c r="D118" s="796">
        <v>0</v>
      </c>
      <c r="E118" s="796">
        <v>7407300</v>
      </c>
    </row>
    <row r="119" spans="1:5" ht="15.75" x14ac:dyDescent="0.25">
      <c r="A119" s="781" t="s">
        <v>5738</v>
      </c>
      <c r="B119" s="778" t="s">
        <v>2163</v>
      </c>
      <c r="C119" s="796">
        <v>84500</v>
      </c>
      <c r="D119" s="796">
        <v>0</v>
      </c>
      <c r="E119" s="796">
        <v>84500</v>
      </c>
    </row>
    <row r="120" spans="1:5" ht="15.75" x14ac:dyDescent="0.25">
      <c r="A120" s="781" t="s">
        <v>5739</v>
      </c>
      <c r="B120" s="778" t="s">
        <v>2164</v>
      </c>
      <c r="C120" s="796">
        <v>27500</v>
      </c>
      <c r="D120" s="796">
        <v>0</v>
      </c>
      <c r="E120" s="796">
        <v>27500</v>
      </c>
    </row>
    <row r="121" spans="1:5" ht="15.75" x14ac:dyDescent="0.25">
      <c r="A121" s="781" t="s">
        <v>5740</v>
      </c>
      <c r="B121" s="778" t="s">
        <v>2165</v>
      </c>
      <c r="C121" s="796">
        <v>13750</v>
      </c>
      <c r="D121" s="796">
        <v>0</v>
      </c>
      <c r="E121" s="796">
        <v>13750</v>
      </c>
    </row>
    <row r="122" spans="1:5" ht="15.75" x14ac:dyDescent="0.25">
      <c r="A122" s="781" t="s">
        <v>2166</v>
      </c>
      <c r="B122" s="778" t="s">
        <v>2167</v>
      </c>
      <c r="C122" s="796">
        <v>6500</v>
      </c>
      <c r="D122" s="796">
        <v>0</v>
      </c>
      <c r="E122" s="796">
        <v>6500</v>
      </c>
    </row>
    <row r="123" spans="1:5" ht="15.75" x14ac:dyDescent="0.25">
      <c r="A123" s="781" t="s">
        <v>2168</v>
      </c>
      <c r="B123" s="778" t="s">
        <v>2169</v>
      </c>
      <c r="C123" s="796">
        <v>3250</v>
      </c>
      <c r="D123" s="796">
        <v>0</v>
      </c>
      <c r="E123" s="796">
        <v>3250</v>
      </c>
    </row>
    <row r="124" spans="1:5" ht="15.75" x14ac:dyDescent="0.25">
      <c r="A124" s="781" t="s">
        <v>2170</v>
      </c>
      <c r="B124" s="778" t="s">
        <v>2171</v>
      </c>
      <c r="C124" s="796">
        <v>165500</v>
      </c>
      <c r="D124" s="796">
        <v>0</v>
      </c>
      <c r="E124" s="796">
        <v>165500</v>
      </c>
    </row>
    <row r="125" spans="1:5" ht="15.75" x14ac:dyDescent="0.25">
      <c r="A125" s="781" t="s">
        <v>2172</v>
      </c>
      <c r="B125" s="778" t="s">
        <v>2173</v>
      </c>
      <c r="C125" s="796">
        <v>82750</v>
      </c>
      <c r="D125" s="796">
        <v>0</v>
      </c>
      <c r="E125" s="796">
        <v>82750</v>
      </c>
    </row>
    <row r="126" spans="1:5" ht="15.75" x14ac:dyDescent="0.25">
      <c r="A126" s="781" t="s">
        <v>2174</v>
      </c>
      <c r="B126" s="778" t="s">
        <v>2175</v>
      </c>
      <c r="C126" s="796">
        <v>15500</v>
      </c>
      <c r="D126" s="796">
        <v>0</v>
      </c>
      <c r="E126" s="796">
        <v>15500</v>
      </c>
    </row>
    <row r="127" spans="1:5" ht="15.75" x14ac:dyDescent="0.25">
      <c r="A127" s="781" t="s">
        <v>2176</v>
      </c>
      <c r="B127" s="778" t="s">
        <v>2177</v>
      </c>
      <c r="C127" s="796">
        <v>15500</v>
      </c>
      <c r="D127" s="796">
        <v>0</v>
      </c>
      <c r="E127" s="796">
        <v>15500</v>
      </c>
    </row>
    <row r="128" spans="1:5" ht="15.75" x14ac:dyDescent="0.25">
      <c r="A128" s="781" t="s">
        <v>2178</v>
      </c>
      <c r="B128" s="778" t="s">
        <v>2179</v>
      </c>
      <c r="C128" s="796">
        <v>15500</v>
      </c>
      <c r="D128" s="796">
        <v>0</v>
      </c>
      <c r="E128" s="796">
        <v>15500</v>
      </c>
    </row>
    <row r="129" spans="1:5" ht="15.75" x14ac:dyDescent="0.25">
      <c r="A129" s="781" t="s">
        <v>2176</v>
      </c>
      <c r="B129" s="778" t="s">
        <v>2180</v>
      </c>
      <c r="C129" s="796">
        <v>15500</v>
      </c>
      <c r="D129" s="796">
        <v>0</v>
      </c>
      <c r="E129" s="796">
        <v>15500</v>
      </c>
    </row>
    <row r="130" spans="1:5" ht="15.75" x14ac:dyDescent="0.25">
      <c r="A130" s="781" t="s">
        <v>5741</v>
      </c>
      <c r="B130" s="778" t="s">
        <v>2181</v>
      </c>
      <c r="C130" s="796">
        <v>15750</v>
      </c>
      <c r="D130" s="796">
        <v>0</v>
      </c>
      <c r="E130" s="796">
        <v>15750</v>
      </c>
    </row>
    <row r="131" spans="1:5" ht="15.75" x14ac:dyDescent="0.25">
      <c r="A131" s="781" t="s">
        <v>5742</v>
      </c>
      <c r="B131" s="778" t="s">
        <v>2182</v>
      </c>
      <c r="C131" s="796">
        <v>15750</v>
      </c>
      <c r="D131" s="796">
        <v>0</v>
      </c>
      <c r="E131" s="796">
        <v>15750</v>
      </c>
    </row>
    <row r="132" spans="1:5" ht="15.75" x14ac:dyDescent="0.25">
      <c r="A132" s="781" t="s">
        <v>5741</v>
      </c>
      <c r="B132" s="778" t="s">
        <v>2183</v>
      </c>
      <c r="C132" s="796">
        <v>15750</v>
      </c>
      <c r="D132" s="796">
        <v>0</v>
      </c>
      <c r="E132" s="796">
        <v>15750</v>
      </c>
    </row>
    <row r="133" spans="1:5" ht="15.75" x14ac:dyDescent="0.25">
      <c r="A133" s="781" t="s">
        <v>5743</v>
      </c>
      <c r="B133" s="778" t="s">
        <v>2184</v>
      </c>
      <c r="C133" s="796">
        <v>15750</v>
      </c>
      <c r="D133" s="796">
        <v>0</v>
      </c>
      <c r="E133" s="796">
        <v>15750</v>
      </c>
    </row>
    <row r="134" spans="1:5" ht="15.75" x14ac:dyDescent="0.25">
      <c r="A134" s="781" t="s">
        <v>5744</v>
      </c>
      <c r="B134" s="778" t="s">
        <v>2185</v>
      </c>
      <c r="C134" s="796">
        <v>1908500</v>
      </c>
      <c r="D134" s="796">
        <v>0</v>
      </c>
      <c r="E134" s="796">
        <v>1908500</v>
      </c>
    </row>
    <row r="135" spans="1:5" ht="15.75" x14ac:dyDescent="0.25">
      <c r="A135" s="781" t="s">
        <v>5745</v>
      </c>
      <c r="B135" s="778" t="s">
        <v>2186</v>
      </c>
      <c r="C135" s="796">
        <v>189750</v>
      </c>
      <c r="D135" s="796">
        <v>0</v>
      </c>
      <c r="E135" s="796">
        <v>189750</v>
      </c>
    </row>
    <row r="136" spans="1:5" ht="15.75" x14ac:dyDescent="0.25">
      <c r="A136" s="781" t="s">
        <v>5746</v>
      </c>
      <c r="B136" s="778" t="s">
        <v>2187</v>
      </c>
      <c r="C136" s="796">
        <v>745000</v>
      </c>
      <c r="D136" s="796">
        <v>0</v>
      </c>
      <c r="E136" s="796">
        <v>745000</v>
      </c>
    </row>
    <row r="137" spans="1:5" ht="15.75" x14ac:dyDescent="0.25">
      <c r="A137" s="781" t="s">
        <v>5746</v>
      </c>
      <c r="B137" s="778" t="s">
        <v>2188</v>
      </c>
      <c r="C137" s="796">
        <v>42000</v>
      </c>
      <c r="D137" s="796">
        <v>0</v>
      </c>
      <c r="E137" s="796">
        <v>42000</v>
      </c>
    </row>
    <row r="138" spans="1:5" ht="15.75" x14ac:dyDescent="0.25">
      <c r="A138" s="781" t="s">
        <v>5747</v>
      </c>
      <c r="B138" s="778" t="s">
        <v>2189</v>
      </c>
      <c r="C138" s="796">
        <v>1405000</v>
      </c>
      <c r="D138" s="796">
        <v>0</v>
      </c>
      <c r="E138" s="796">
        <v>1405000</v>
      </c>
    </row>
    <row r="139" spans="1:5" ht="15.75" x14ac:dyDescent="0.25">
      <c r="A139" s="781" t="s">
        <v>5748</v>
      </c>
      <c r="B139" s="778" t="s">
        <v>2190</v>
      </c>
      <c r="C139" s="796">
        <v>184000</v>
      </c>
      <c r="D139" s="796">
        <v>0</v>
      </c>
      <c r="E139" s="796">
        <v>184000</v>
      </c>
    </row>
    <row r="140" spans="1:5" ht="15.75" x14ac:dyDescent="0.25">
      <c r="A140" s="781" t="s">
        <v>5749</v>
      </c>
      <c r="B140" s="778" t="s">
        <v>2191</v>
      </c>
      <c r="C140" s="796">
        <v>1141000</v>
      </c>
      <c r="D140" s="796">
        <v>0</v>
      </c>
      <c r="E140" s="796">
        <v>1141000</v>
      </c>
    </row>
    <row r="141" spans="1:5" ht="15.75" x14ac:dyDescent="0.25">
      <c r="A141" s="781" t="s">
        <v>5750</v>
      </c>
      <c r="B141" s="778" t="s">
        <v>2192</v>
      </c>
      <c r="C141" s="796">
        <v>1407000</v>
      </c>
      <c r="D141" s="796">
        <v>0</v>
      </c>
      <c r="E141" s="796">
        <v>1407000</v>
      </c>
    </row>
    <row r="142" spans="1:5" ht="15.75" x14ac:dyDescent="0.25">
      <c r="A142" s="781" t="s">
        <v>5751</v>
      </c>
      <c r="B142" s="778" t="s">
        <v>2193</v>
      </c>
      <c r="C142" s="796">
        <v>450000</v>
      </c>
      <c r="D142" s="796">
        <v>0</v>
      </c>
      <c r="E142" s="796">
        <v>450000</v>
      </c>
    </row>
    <row r="143" spans="1:5" ht="15.75" x14ac:dyDescent="0.25">
      <c r="A143" s="781" t="s">
        <v>5750</v>
      </c>
      <c r="B143" s="778" t="s">
        <v>2194</v>
      </c>
      <c r="C143" s="796">
        <v>1764000</v>
      </c>
      <c r="D143" s="796">
        <v>0</v>
      </c>
      <c r="E143" s="796">
        <v>1764000</v>
      </c>
    </row>
    <row r="144" spans="1:5" ht="15.75" x14ac:dyDescent="0.25">
      <c r="A144" s="781" t="s">
        <v>5752</v>
      </c>
      <c r="B144" s="778" t="s">
        <v>2195</v>
      </c>
      <c r="C144" s="796">
        <v>660000</v>
      </c>
      <c r="D144" s="796">
        <v>0</v>
      </c>
      <c r="E144" s="796">
        <v>660000</v>
      </c>
    </row>
    <row r="145" spans="1:5" ht="15.75" x14ac:dyDescent="0.25">
      <c r="A145" s="781" t="s">
        <v>5752</v>
      </c>
      <c r="B145" s="778" t="s">
        <v>2196</v>
      </c>
      <c r="C145" s="796">
        <v>114000</v>
      </c>
      <c r="D145" s="796">
        <v>0</v>
      </c>
      <c r="E145" s="796">
        <v>114000</v>
      </c>
    </row>
    <row r="146" spans="1:5" ht="15.75" x14ac:dyDescent="0.25">
      <c r="A146" s="781" t="s">
        <v>5753</v>
      </c>
      <c r="B146" s="778" t="s">
        <v>2197</v>
      </c>
      <c r="C146" s="796">
        <v>729000</v>
      </c>
      <c r="D146" s="796">
        <v>0</v>
      </c>
      <c r="E146" s="796">
        <v>729000</v>
      </c>
    </row>
    <row r="147" spans="1:5" ht="15.75" x14ac:dyDescent="0.25">
      <c r="A147" s="781" t="s">
        <v>5754</v>
      </c>
      <c r="B147" s="778" t="s">
        <v>2198</v>
      </c>
      <c r="C147" s="796">
        <v>77000</v>
      </c>
      <c r="D147" s="796">
        <v>0</v>
      </c>
      <c r="E147" s="796">
        <v>77000</v>
      </c>
    </row>
    <row r="148" spans="1:5" ht="15.75" x14ac:dyDescent="0.25">
      <c r="A148" s="781" t="s">
        <v>5752</v>
      </c>
      <c r="B148" s="778" t="s">
        <v>2199</v>
      </c>
      <c r="C148" s="796">
        <v>738000</v>
      </c>
      <c r="D148" s="796">
        <v>0</v>
      </c>
      <c r="E148" s="796">
        <v>738000</v>
      </c>
    </row>
    <row r="149" spans="1:5" ht="15.75" x14ac:dyDescent="0.25">
      <c r="A149" s="781" t="s">
        <v>5755</v>
      </c>
      <c r="B149" s="778" t="s">
        <v>2200</v>
      </c>
      <c r="C149" s="796">
        <v>76000</v>
      </c>
      <c r="D149" s="796">
        <v>0</v>
      </c>
      <c r="E149" s="796">
        <v>76000</v>
      </c>
    </row>
    <row r="150" spans="1:5" ht="15.75" x14ac:dyDescent="0.25">
      <c r="A150" s="781" t="s">
        <v>5755</v>
      </c>
      <c r="B150" s="778" t="s">
        <v>2201</v>
      </c>
      <c r="C150" s="796">
        <v>76000</v>
      </c>
      <c r="D150" s="796">
        <v>0</v>
      </c>
      <c r="E150" s="796">
        <v>76000</v>
      </c>
    </row>
    <row r="151" spans="1:5" ht="15.75" x14ac:dyDescent="0.25">
      <c r="A151" s="781" t="s">
        <v>5756</v>
      </c>
      <c r="B151" s="778" t="s">
        <v>2202</v>
      </c>
      <c r="C151" s="796">
        <v>1445000</v>
      </c>
      <c r="D151" s="796">
        <v>0</v>
      </c>
      <c r="E151" s="796">
        <v>1445000</v>
      </c>
    </row>
    <row r="152" spans="1:5" ht="15.75" x14ac:dyDescent="0.25">
      <c r="A152" s="781" t="s">
        <v>5757</v>
      </c>
      <c r="B152" s="778" t="s">
        <v>2203</v>
      </c>
      <c r="C152" s="796">
        <v>840000</v>
      </c>
      <c r="D152" s="796">
        <v>0</v>
      </c>
      <c r="E152" s="796">
        <v>840000</v>
      </c>
    </row>
    <row r="153" spans="1:5" ht="15.75" x14ac:dyDescent="0.25">
      <c r="A153" s="781" t="s">
        <v>5758</v>
      </c>
      <c r="B153" s="778" t="s">
        <v>2204</v>
      </c>
      <c r="C153" s="796">
        <v>467000</v>
      </c>
      <c r="D153" s="796">
        <v>0</v>
      </c>
      <c r="E153" s="796">
        <v>467000</v>
      </c>
    </row>
    <row r="154" spans="1:5" ht="15.75" x14ac:dyDescent="0.25">
      <c r="A154" s="781" t="s">
        <v>5759</v>
      </c>
      <c r="B154" s="778" t="s">
        <v>2205</v>
      </c>
      <c r="C154" s="796">
        <v>2000000</v>
      </c>
      <c r="D154" s="796">
        <v>0</v>
      </c>
      <c r="E154" s="796">
        <v>2000000</v>
      </c>
    </row>
    <row r="155" spans="1:5" ht="15.75" x14ac:dyDescent="0.25">
      <c r="A155" s="781" t="s">
        <v>5760</v>
      </c>
      <c r="B155" s="778" t="s">
        <v>2206</v>
      </c>
      <c r="C155" s="796">
        <v>163000</v>
      </c>
      <c r="D155" s="796">
        <v>0</v>
      </c>
      <c r="E155" s="796">
        <v>163000</v>
      </c>
    </row>
    <row r="156" spans="1:5" ht="15.75" x14ac:dyDescent="0.25">
      <c r="A156" s="781" t="s">
        <v>5760</v>
      </c>
      <c r="B156" s="778" t="s">
        <v>2207</v>
      </c>
      <c r="C156" s="796">
        <v>632000</v>
      </c>
      <c r="D156" s="796">
        <v>0</v>
      </c>
      <c r="E156" s="796">
        <v>632000</v>
      </c>
    </row>
    <row r="157" spans="1:5" ht="15.75" x14ac:dyDescent="0.25">
      <c r="A157" s="781" t="s">
        <v>5761</v>
      </c>
      <c r="B157" s="778" t="s">
        <v>2208</v>
      </c>
      <c r="C157" s="796">
        <v>120000</v>
      </c>
      <c r="D157" s="796">
        <v>0</v>
      </c>
      <c r="E157" s="796">
        <v>120000</v>
      </c>
    </row>
    <row r="158" spans="1:5" ht="15.75" x14ac:dyDescent="0.25">
      <c r="A158" s="781" t="s">
        <v>5762</v>
      </c>
      <c r="B158" s="778" t="s">
        <v>2209</v>
      </c>
      <c r="C158" s="796">
        <v>202000</v>
      </c>
      <c r="D158" s="796">
        <v>0</v>
      </c>
      <c r="E158" s="796">
        <v>202000</v>
      </c>
    </row>
    <row r="159" spans="1:5" ht="15.75" x14ac:dyDescent="0.25">
      <c r="A159" s="781" t="s">
        <v>5763</v>
      </c>
      <c r="B159" s="778" t="s">
        <v>2210</v>
      </c>
      <c r="C159" s="796">
        <v>853000</v>
      </c>
      <c r="D159" s="796">
        <v>0</v>
      </c>
      <c r="E159" s="796">
        <v>853000</v>
      </c>
    </row>
    <row r="160" spans="1:5" ht="15.75" x14ac:dyDescent="0.25">
      <c r="A160" s="781" t="s">
        <v>5764</v>
      </c>
      <c r="B160" s="778" t="s">
        <v>2211</v>
      </c>
      <c r="C160" s="796">
        <v>3508000</v>
      </c>
      <c r="D160" s="796">
        <v>0</v>
      </c>
      <c r="E160" s="796">
        <v>3508000</v>
      </c>
    </row>
    <row r="161" spans="1:5" ht="15.75" x14ac:dyDescent="0.25">
      <c r="A161" s="781" t="s">
        <v>2212</v>
      </c>
      <c r="B161" s="778" t="s">
        <v>2213</v>
      </c>
      <c r="C161" s="796">
        <v>327000</v>
      </c>
      <c r="D161" s="796">
        <v>0</v>
      </c>
      <c r="E161" s="796">
        <v>327000</v>
      </c>
    </row>
    <row r="162" spans="1:5" ht="15.75" x14ac:dyDescent="0.25">
      <c r="A162" s="781" t="s">
        <v>5765</v>
      </c>
      <c r="B162" s="778" t="s">
        <v>2214</v>
      </c>
      <c r="C162" s="796">
        <v>3158000</v>
      </c>
      <c r="D162" s="796">
        <v>0</v>
      </c>
      <c r="E162" s="796">
        <v>3158000</v>
      </c>
    </row>
    <row r="163" spans="1:5" ht="15.75" x14ac:dyDescent="0.25">
      <c r="A163" s="781" t="s">
        <v>5766</v>
      </c>
      <c r="B163" s="778" t="s">
        <v>2215</v>
      </c>
      <c r="C163" s="796">
        <v>1545000</v>
      </c>
      <c r="D163" s="796">
        <v>0</v>
      </c>
      <c r="E163" s="796">
        <v>1545000</v>
      </c>
    </row>
    <row r="164" spans="1:5" ht="15.75" x14ac:dyDescent="0.25">
      <c r="A164" s="781" t="s">
        <v>5767</v>
      </c>
      <c r="B164" s="778" t="s">
        <v>2216</v>
      </c>
      <c r="C164" s="796">
        <v>237000</v>
      </c>
      <c r="D164" s="796">
        <v>0</v>
      </c>
      <c r="E164" s="796">
        <v>237000</v>
      </c>
    </row>
    <row r="165" spans="1:5" ht="15.75" x14ac:dyDescent="0.25">
      <c r="A165" s="781" t="s">
        <v>5768</v>
      </c>
      <c r="B165" s="778" t="s">
        <v>2217</v>
      </c>
      <c r="C165" s="796">
        <v>3647000</v>
      </c>
      <c r="D165" s="796">
        <v>0</v>
      </c>
      <c r="E165" s="796">
        <v>3647000</v>
      </c>
    </row>
    <row r="166" spans="1:5" ht="15.75" x14ac:dyDescent="0.25">
      <c r="A166" s="781" t="s">
        <v>5769</v>
      </c>
      <c r="B166" s="778" t="s">
        <v>2218</v>
      </c>
      <c r="C166" s="796">
        <v>1470000</v>
      </c>
      <c r="D166" s="796">
        <v>0</v>
      </c>
      <c r="E166" s="796">
        <v>1470000</v>
      </c>
    </row>
    <row r="167" spans="1:5" ht="15.75" x14ac:dyDescent="0.25">
      <c r="A167" s="781" t="s">
        <v>5769</v>
      </c>
      <c r="B167" s="778" t="s">
        <v>2219</v>
      </c>
      <c r="C167" s="796">
        <v>1116000</v>
      </c>
      <c r="D167" s="796">
        <v>0</v>
      </c>
      <c r="E167" s="796">
        <v>1116000</v>
      </c>
    </row>
    <row r="168" spans="1:5" ht="15.75" x14ac:dyDescent="0.25">
      <c r="A168" s="781" t="s">
        <v>5769</v>
      </c>
      <c r="B168" s="778" t="s">
        <v>2220</v>
      </c>
      <c r="C168" s="796">
        <v>872000</v>
      </c>
      <c r="D168" s="796">
        <v>0</v>
      </c>
      <c r="E168" s="796">
        <v>872000</v>
      </c>
    </row>
    <row r="169" spans="1:5" ht="15.75" x14ac:dyDescent="0.25">
      <c r="A169" s="781" t="s">
        <v>5770</v>
      </c>
      <c r="B169" s="778" t="s">
        <v>2221</v>
      </c>
      <c r="C169" s="796">
        <v>7604000</v>
      </c>
      <c r="D169" s="796">
        <v>0</v>
      </c>
      <c r="E169" s="796">
        <v>7604000</v>
      </c>
    </row>
    <row r="170" spans="1:5" ht="15.75" x14ac:dyDescent="0.25">
      <c r="A170" s="781" t="s">
        <v>5771</v>
      </c>
      <c r="B170" s="778" t="s">
        <v>2222</v>
      </c>
      <c r="C170" s="796">
        <v>272000</v>
      </c>
      <c r="D170" s="796">
        <v>0</v>
      </c>
      <c r="E170" s="796">
        <v>272000</v>
      </c>
    </row>
    <row r="171" spans="1:5" ht="15.75" x14ac:dyDescent="0.25">
      <c r="A171" s="781" t="s">
        <v>5765</v>
      </c>
      <c r="B171" s="778" t="s">
        <v>2223</v>
      </c>
      <c r="C171" s="796">
        <v>3134000</v>
      </c>
      <c r="D171" s="796">
        <v>0</v>
      </c>
      <c r="E171" s="796">
        <v>3134000</v>
      </c>
    </row>
    <row r="172" spans="1:5" ht="15.75" x14ac:dyDescent="0.25">
      <c r="A172" s="781" t="s">
        <v>5772</v>
      </c>
      <c r="B172" s="778" t="s">
        <v>2224</v>
      </c>
      <c r="C172" s="796">
        <v>1021000</v>
      </c>
      <c r="D172" s="796">
        <v>0</v>
      </c>
      <c r="E172" s="796">
        <v>1021000</v>
      </c>
    </row>
    <row r="173" spans="1:5" ht="15.75" x14ac:dyDescent="0.25">
      <c r="A173" s="781" t="s">
        <v>5773</v>
      </c>
      <c r="B173" s="778" t="s">
        <v>2225</v>
      </c>
      <c r="C173" s="796">
        <v>2833000</v>
      </c>
      <c r="D173" s="796">
        <v>0</v>
      </c>
      <c r="E173" s="796">
        <v>2833000</v>
      </c>
    </row>
    <row r="174" spans="1:5" ht="15.75" x14ac:dyDescent="0.25">
      <c r="A174" s="781" t="s">
        <v>5774</v>
      </c>
      <c r="B174" s="778" t="s">
        <v>2226</v>
      </c>
      <c r="C174" s="796">
        <v>1600000</v>
      </c>
      <c r="D174" s="796">
        <v>0</v>
      </c>
      <c r="E174" s="796">
        <v>1600000</v>
      </c>
    </row>
    <row r="175" spans="1:5" ht="15.75" x14ac:dyDescent="0.25">
      <c r="A175" s="781" t="s">
        <v>5775</v>
      </c>
      <c r="B175" s="778" t="s">
        <v>2227</v>
      </c>
      <c r="C175" s="796">
        <v>572000</v>
      </c>
      <c r="D175" s="796">
        <v>0</v>
      </c>
      <c r="E175" s="796">
        <v>572000</v>
      </c>
    </row>
    <row r="176" spans="1:5" ht="15.75" x14ac:dyDescent="0.25">
      <c r="A176" s="781" t="s">
        <v>5776</v>
      </c>
      <c r="B176" s="778" t="s">
        <v>2228</v>
      </c>
      <c r="C176" s="796">
        <v>66000</v>
      </c>
      <c r="D176" s="796">
        <v>0</v>
      </c>
      <c r="E176" s="796">
        <v>66000</v>
      </c>
    </row>
    <row r="177" spans="1:5" ht="15.75" x14ac:dyDescent="0.25">
      <c r="A177" s="781" t="s">
        <v>5777</v>
      </c>
      <c r="B177" s="778" t="s">
        <v>2229</v>
      </c>
      <c r="C177" s="796">
        <v>277000</v>
      </c>
      <c r="D177" s="796">
        <v>0</v>
      </c>
      <c r="E177" s="796">
        <v>277000</v>
      </c>
    </row>
    <row r="178" spans="1:5" ht="15.75" x14ac:dyDescent="0.25">
      <c r="A178" s="781" t="s">
        <v>5777</v>
      </c>
      <c r="B178" s="778" t="s">
        <v>2230</v>
      </c>
      <c r="C178" s="796">
        <v>354000</v>
      </c>
      <c r="D178" s="796">
        <v>0</v>
      </c>
      <c r="E178" s="796">
        <v>354000</v>
      </c>
    </row>
    <row r="179" spans="1:5" ht="15.75" x14ac:dyDescent="0.25">
      <c r="A179" s="781" t="s">
        <v>5777</v>
      </c>
      <c r="B179" s="778" t="s">
        <v>2231</v>
      </c>
      <c r="C179" s="796">
        <v>2135000</v>
      </c>
      <c r="D179" s="796">
        <v>0</v>
      </c>
      <c r="E179" s="796">
        <v>2135000</v>
      </c>
    </row>
    <row r="180" spans="1:5" ht="15.75" x14ac:dyDescent="0.25">
      <c r="A180" s="781" t="s">
        <v>5777</v>
      </c>
      <c r="B180" s="778" t="s">
        <v>2232</v>
      </c>
      <c r="C180" s="796">
        <v>1480000</v>
      </c>
      <c r="D180" s="796">
        <v>0</v>
      </c>
      <c r="E180" s="796">
        <v>1480000</v>
      </c>
    </row>
    <row r="181" spans="1:5" ht="15.75" x14ac:dyDescent="0.25">
      <c r="A181" s="781" t="s">
        <v>5777</v>
      </c>
      <c r="B181" s="778" t="s">
        <v>2233</v>
      </c>
      <c r="C181" s="796">
        <v>2059000</v>
      </c>
      <c r="D181" s="796">
        <v>0</v>
      </c>
      <c r="E181" s="796">
        <v>2059000</v>
      </c>
    </row>
    <row r="182" spans="1:5" ht="15.75" x14ac:dyDescent="0.25">
      <c r="A182" s="781" t="s">
        <v>5744</v>
      </c>
      <c r="B182" s="778" t="s">
        <v>2234</v>
      </c>
      <c r="C182" s="796">
        <v>929000</v>
      </c>
      <c r="D182" s="796">
        <v>0</v>
      </c>
      <c r="E182" s="796">
        <v>929000</v>
      </c>
    </row>
    <row r="183" spans="1:5" ht="15.75" x14ac:dyDescent="0.25">
      <c r="A183" s="781" t="s">
        <v>5777</v>
      </c>
      <c r="B183" s="778" t="s">
        <v>2235</v>
      </c>
      <c r="C183" s="796">
        <v>679000</v>
      </c>
      <c r="D183" s="796">
        <v>0</v>
      </c>
      <c r="E183" s="796">
        <v>679000</v>
      </c>
    </row>
    <row r="184" spans="1:5" ht="15.75" x14ac:dyDescent="0.25">
      <c r="A184" s="781" t="s">
        <v>5776</v>
      </c>
      <c r="B184" s="778" t="s">
        <v>2236</v>
      </c>
      <c r="C184" s="796">
        <v>358000</v>
      </c>
      <c r="D184" s="796">
        <v>0</v>
      </c>
      <c r="E184" s="796">
        <v>358000</v>
      </c>
    </row>
    <row r="185" spans="1:5" ht="15.75" x14ac:dyDescent="0.25">
      <c r="A185" s="781" t="s">
        <v>5778</v>
      </c>
      <c r="B185" s="778" t="s">
        <v>2237</v>
      </c>
      <c r="C185" s="796">
        <v>295000</v>
      </c>
      <c r="D185" s="796">
        <v>0</v>
      </c>
      <c r="E185" s="796">
        <v>295000</v>
      </c>
    </row>
    <row r="186" spans="1:5" ht="15.75" x14ac:dyDescent="0.25">
      <c r="A186" s="781" t="s">
        <v>5779</v>
      </c>
      <c r="B186" s="778" t="s">
        <v>2238</v>
      </c>
      <c r="C186" s="796">
        <v>119000</v>
      </c>
      <c r="D186" s="796">
        <v>0</v>
      </c>
      <c r="E186" s="796">
        <v>119000</v>
      </c>
    </row>
    <row r="187" spans="1:5" ht="15.75" x14ac:dyDescent="0.25">
      <c r="A187" s="781" t="s">
        <v>5780</v>
      </c>
      <c r="B187" s="778" t="s">
        <v>2239</v>
      </c>
      <c r="C187" s="796">
        <v>5288000</v>
      </c>
      <c r="D187" s="796">
        <v>0</v>
      </c>
      <c r="E187" s="796">
        <v>5288000</v>
      </c>
    </row>
    <row r="188" spans="1:5" ht="15.75" x14ac:dyDescent="0.25">
      <c r="A188" s="781" t="s">
        <v>2240</v>
      </c>
      <c r="B188" s="778" t="s">
        <v>2241</v>
      </c>
      <c r="C188" s="796">
        <v>1653000</v>
      </c>
      <c r="D188" s="796">
        <v>0</v>
      </c>
      <c r="E188" s="796">
        <v>1653000</v>
      </c>
    </row>
    <row r="189" spans="1:5" ht="15.75" x14ac:dyDescent="0.25">
      <c r="A189" s="781" t="s">
        <v>2242</v>
      </c>
      <c r="B189" s="778" t="s">
        <v>2243</v>
      </c>
      <c r="C189" s="796">
        <v>1810000</v>
      </c>
      <c r="D189" s="796">
        <v>0</v>
      </c>
      <c r="E189" s="796">
        <v>1810000</v>
      </c>
    </row>
    <row r="190" spans="1:5" ht="15.75" x14ac:dyDescent="0.25">
      <c r="A190" s="781" t="s">
        <v>2244</v>
      </c>
      <c r="B190" s="778" t="s">
        <v>2245</v>
      </c>
      <c r="C190" s="796">
        <v>4514000</v>
      </c>
      <c r="D190" s="796">
        <v>0</v>
      </c>
      <c r="E190" s="796">
        <v>4514000</v>
      </c>
    </row>
    <row r="191" spans="1:5" ht="15.75" x14ac:dyDescent="0.25">
      <c r="A191" s="781" t="s">
        <v>5763</v>
      </c>
      <c r="B191" s="778" t="s">
        <v>2246</v>
      </c>
      <c r="C191" s="796">
        <v>1300000</v>
      </c>
      <c r="D191" s="796">
        <v>0</v>
      </c>
      <c r="E191" s="796">
        <v>1300000</v>
      </c>
    </row>
    <row r="192" spans="1:5" ht="15.75" x14ac:dyDescent="0.25">
      <c r="A192" s="781" t="s">
        <v>5781</v>
      </c>
      <c r="B192" s="778" t="s">
        <v>2247</v>
      </c>
      <c r="C192" s="796">
        <v>1220000</v>
      </c>
      <c r="D192" s="796">
        <v>0</v>
      </c>
      <c r="E192" s="796">
        <v>1220000</v>
      </c>
    </row>
    <row r="193" spans="1:5" ht="15.75" x14ac:dyDescent="0.25">
      <c r="A193" s="781" t="s">
        <v>5782</v>
      </c>
      <c r="B193" s="778" t="s">
        <v>2248</v>
      </c>
      <c r="C193" s="796">
        <v>188000</v>
      </c>
      <c r="D193" s="796">
        <v>0</v>
      </c>
      <c r="E193" s="796">
        <v>188000</v>
      </c>
    </row>
    <row r="194" spans="1:5" ht="15.75" x14ac:dyDescent="0.25">
      <c r="A194" s="781" t="s">
        <v>5763</v>
      </c>
      <c r="B194" s="778" t="s">
        <v>2249</v>
      </c>
      <c r="C194" s="796">
        <v>1085000</v>
      </c>
      <c r="D194" s="796">
        <v>0</v>
      </c>
      <c r="E194" s="796">
        <v>1085000</v>
      </c>
    </row>
    <row r="195" spans="1:5" ht="15.75" x14ac:dyDescent="0.25">
      <c r="A195" s="781" t="s">
        <v>5763</v>
      </c>
      <c r="B195" s="778" t="s">
        <v>2250</v>
      </c>
      <c r="C195" s="796">
        <v>137000</v>
      </c>
      <c r="D195" s="796">
        <v>0</v>
      </c>
      <c r="E195" s="796">
        <v>137000</v>
      </c>
    </row>
    <row r="196" spans="1:5" ht="15.75" x14ac:dyDescent="0.25">
      <c r="A196" s="781" t="s">
        <v>5781</v>
      </c>
      <c r="B196" s="778" t="s">
        <v>2251</v>
      </c>
      <c r="C196" s="796">
        <v>3230000</v>
      </c>
      <c r="D196" s="796">
        <v>0</v>
      </c>
      <c r="E196" s="796">
        <v>3230000</v>
      </c>
    </row>
    <row r="197" spans="1:5" ht="15.75" x14ac:dyDescent="0.25">
      <c r="A197" s="781" t="s">
        <v>5783</v>
      </c>
      <c r="B197" s="778" t="s">
        <v>2252</v>
      </c>
      <c r="C197" s="796">
        <v>4544000</v>
      </c>
      <c r="D197" s="796">
        <v>0</v>
      </c>
      <c r="E197" s="796">
        <v>4544000</v>
      </c>
    </row>
    <row r="198" spans="1:5" ht="15.75" x14ac:dyDescent="0.25">
      <c r="A198" s="781" t="s">
        <v>5784</v>
      </c>
      <c r="B198" s="778" t="s">
        <v>2253</v>
      </c>
      <c r="C198" s="796">
        <v>11210000</v>
      </c>
      <c r="D198" s="796">
        <v>0</v>
      </c>
      <c r="E198" s="796">
        <v>11210000</v>
      </c>
    </row>
    <row r="199" spans="1:5" ht="15.75" x14ac:dyDescent="0.25">
      <c r="A199" s="781" t="s">
        <v>5785</v>
      </c>
      <c r="B199" s="778" t="s">
        <v>2254</v>
      </c>
      <c r="C199" s="796">
        <v>740000</v>
      </c>
      <c r="D199" s="796">
        <v>0</v>
      </c>
      <c r="E199" s="796">
        <v>740000</v>
      </c>
    </row>
    <row r="200" spans="1:5" ht="15.75" x14ac:dyDescent="0.25">
      <c r="A200" s="781" t="s">
        <v>5786</v>
      </c>
      <c r="B200" s="778" t="s">
        <v>2255</v>
      </c>
      <c r="C200" s="796">
        <v>700000</v>
      </c>
      <c r="D200" s="796">
        <v>0</v>
      </c>
      <c r="E200" s="796">
        <v>700000</v>
      </c>
    </row>
    <row r="201" spans="1:5" ht="15.75" x14ac:dyDescent="0.25">
      <c r="A201" s="781" t="s">
        <v>5787</v>
      </c>
      <c r="B201" s="778" t="s">
        <v>2256</v>
      </c>
      <c r="C201" s="796">
        <v>3999000</v>
      </c>
      <c r="D201" s="796">
        <v>0</v>
      </c>
      <c r="E201" s="796">
        <v>3999000</v>
      </c>
    </row>
    <row r="202" spans="1:5" ht="15.75" x14ac:dyDescent="0.25">
      <c r="A202" s="781" t="s">
        <v>5768</v>
      </c>
      <c r="B202" s="778" t="s">
        <v>2257</v>
      </c>
      <c r="C202" s="796">
        <v>4241000</v>
      </c>
      <c r="D202" s="796">
        <v>0</v>
      </c>
      <c r="E202" s="796">
        <v>4241000</v>
      </c>
    </row>
    <row r="203" spans="1:5" ht="15.75" x14ac:dyDescent="0.25">
      <c r="A203" s="781" t="s">
        <v>5769</v>
      </c>
      <c r="B203" s="778" t="s">
        <v>2258</v>
      </c>
      <c r="C203" s="796">
        <v>501000</v>
      </c>
      <c r="D203" s="796">
        <v>0</v>
      </c>
      <c r="E203" s="796">
        <v>501000</v>
      </c>
    </row>
    <row r="204" spans="1:5" ht="15.75" x14ac:dyDescent="0.25">
      <c r="A204" s="781" t="s">
        <v>5769</v>
      </c>
      <c r="B204" s="778" t="s">
        <v>2259</v>
      </c>
      <c r="C204" s="796">
        <v>4286000</v>
      </c>
      <c r="D204" s="796">
        <v>0</v>
      </c>
      <c r="E204" s="796">
        <v>4286000</v>
      </c>
    </row>
    <row r="205" spans="1:5" ht="15.75" x14ac:dyDescent="0.25">
      <c r="A205" s="781" t="s">
        <v>5788</v>
      </c>
      <c r="B205" s="778" t="s">
        <v>2260</v>
      </c>
      <c r="C205" s="796">
        <v>560000</v>
      </c>
      <c r="D205" s="796">
        <v>0</v>
      </c>
      <c r="E205" s="796">
        <v>560000</v>
      </c>
    </row>
    <row r="206" spans="1:5" ht="15.75" x14ac:dyDescent="0.25">
      <c r="A206" s="781" t="s">
        <v>5789</v>
      </c>
      <c r="B206" s="778" t="s">
        <v>2261</v>
      </c>
      <c r="C206" s="796">
        <v>1960000</v>
      </c>
      <c r="D206" s="796">
        <v>0</v>
      </c>
      <c r="E206" s="796">
        <v>1960000</v>
      </c>
    </row>
    <row r="207" spans="1:5" ht="15.75" x14ac:dyDescent="0.25">
      <c r="A207" s="781" t="s">
        <v>5790</v>
      </c>
      <c r="B207" s="778" t="s">
        <v>2262</v>
      </c>
      <c r="C207" s="796">
        <v>25000</v>
      </c>
      <c r="D207" s="796">
        <v>0</v>
      </c>
      <c r="E207" s="796">
        <v>25000</v>
      </c>
    </row>
    <row r="208" spans="1:5" ht="15.75" x14ac:dyDescent="0.25">
      <c r="A208" s="781" t="s">
        <v>5791</v>
      </c>
      <c r="B208" s="778" t="s">
        <v>2263</v>
      </c>
      <c r="C208" s="796">
        <v>60000</v>
      </c>
      <c r="D208" s="796">
        <v>0</v>
      </c>
      <c r="E208" s="796">
        <v>60000</v>
      </c>
    </row>
    <row r="209" spans="1:5" ht="15.75" x14ac:dyDescent="0.25">
      <c r="A209" s="781" t="s">
        <v>2264</v>
      </c>
      <c r="B209" s="778" t="s">
        <v>2265</v>
      </c>
      <c r="C209" s="796">
        <v>15937</v>
      </c>
      <c r="D209" s="796">
        <v>0</v>
      </c>
      <c r="E209" s="796">
        <v>15937</v>
      </c>
    </row>
    <row r="210" spans="1:5" ht="15.75" x14ac:dyDescent="0.25">
      <c r="A210" s="781" t="s">
        <v>5775</v>
      </c>
      <c r="B210" s="778" t="s">
        <v>2266</v>
      </c>
      <c r="C210" s="796">
        <v>6610000</v>
      </c>
      <c r="D210" s="796">
        <v>0</v>
      </c>
      <c r="E210" s="796">
        <v>6610000</v>
      </c>
    </row>
    <row r="211" spans="1:5" ht="15.75" x14ac:dyDescent="0.25">
      <c r="A211" s="781" t="s">
        <v>5730</v>
      </c>
      <c r="B211" s="778" t="s">
        <v>2267</v>
      </c>
      <c r="C211" s="796">
        <v>1160000</v>
      </c>
      <c r="D211" s="796">
        <v>0</v>
      </c>
      <c r="E211" s="796">
        <v>1160000</v>
      </c>
    </row>
    <row r="212" spans="1:5" ht="15.75" x14ac:dyDescent="0.25">
      <c r="A212" s="781" t="s">
        <v>5792</v>
      </c>
      <c r="B212" s="778" t="s">
        <v>2268</v>
      </c>
      <c r="C212" s="796">
        <v>3487000</v>
      </c>
      <c r="D212" s="796">
        <v>0</v>
      </c>
      <c r="E212" s="796">
        <v>3487000</v>
      </c>
    </row>
    <row r="213" spans="1:5" ht="15.75" x14ac:dyDescent="0.25">
      <c r="A213" s="781" t="s">
        <v>5793</v>
      </c>
      <c r="B213" s="778" t="s">
        <v>2269</v>
      </c>
      <c r="C213" s="796">
        <v>476000</v>
      </c>
      <c r="D213" s="796">
        <v>0</v>
      </c>
      <c r="E213" s="796">
        <v>476000</v>
      </c>
    </row>
    <row r="214" spans="1:5" ht="15.75" x14ac:dyDescent="0.25">
      <c r="A214" s="781" t="s">
        <v>5794</v>
      </c>
      <c r="B214" s="778" t="s">
        <v>2270</v>
      </c>
      <c r="C214" s="796">
        <v>5099000</v>
      </c>
      <c r="D214" s="796">
        <v>0</v>
      </c>
      <c r="E214" s="796">
        <v>5099000</v>
      </c>
    </row>
    <row r="215" spans="1:5" ht="15.75" x14ac:dyDescent="0.25">
      <c r="A215" s="781" t="s">
        <v>5765</v>
      </c>
      <c r="B215" s="778" t="s">
        <v>2271</v>
      </c>
      <c r="C215" s="796">
        <v>1144000</v>
      </c>
      <c r="D215" s="796">
        <v>0</v>
      </c>
      <c r="E215" s="796">
        <v>1144000</v>
      </c>
    </row>
    <row r="216" spans="1:5" ht="15.75" x14ac:dyDescent="0.25">
      <c r="A216" s="781" t="s">
        <v>5794</v>
      </c>
      <c r="B216" s="778" t="s">
        <v>2272</v>
      </c>
      <c r="C216" s="796">
        <v>7646000</v>
      </c>
      <c r="D216" s="796">
        <v>0</v>
      </c>
      <c r="E216" s="796">
        <v>7646000</v>
      </c>
    </row>
    <row r="217" spans="1:5" ht="15.75" x14ac:dyDescent="0.25">
      <c r="A217" s="781" t="s">
        <v>5795</v>
      </c>
      <c r="B217" s="778" t="s">
        <v>2273</v>
      </c>
      <c r="C217" s="796">
        <v>8912000</v>
      </c>
      <c r="D217" s="796">
        <v>0</v>
      </c>
      <c r="E217" s="796">
        <v>8912000</v>
      </c>
    </row>
    <row r="218" spans="1:5" ht="15.75" x14ac:dyDescent="0.25">
      <c r="A218" s="781" t="s">
        <v>5796</v>
      </c>
      <c r="B218" s="778" t="s">
        <v>2274</v>
      </c>
      <c r="C218" s="796">
        <v>2568000</v>
      </c>
      <c r="D218" s="796">
        <v>0</v>
      </c>
      <c r="E218" s="796">
        <v>2568000</v>
      </c>
    </row>
    <row r="219" spans="1:5" ht="15.75" x14ac:dyDescent="0.25">
      <c r="A219" s="781" t="s">
        <v>5765</v>
      </c>
      <c r="B219" s="778" t="s">
        <v>2275</v>
      </c>
      <c r="C219" s="796">
        <v>751000</v>
      </c>
      <c r="D219" s="796">
        <v>0</v>
      </c>
      <c r="E219" s="796">
        <v>751000</v>
      </c>
    </row>
    <row r="220" spans="1:5" ht="15.75" x14ac:dyDescent="0.25">
      <c r="A220" s="781" t="s">
        <v>5797</v>
      </c>
      <c r="B220" s="778" t="s">
        <v>2276</v>
      </c>
      <c r="C220" s="796">
        <v>3109000</v>
      </c>
      <c r="D220" s="796">
        <v>0</v>
      </c>
      <c r="E220" s="796">
        <v>3109000</v>
      </c>
    </row>
    <row r="221" spans="1:5" ht="15.75" x14ac:dyDescent="0.25">
      <c r="A221" s="781" t="s">
        <v>5798</v>
      </c>
      <c r="B221" s="778" t="s">
        <v>2277</v>
      </c>
      <c r="C221" s="796">
        <v>3195000</v>
      </c>
      <c r="D221" s="796">
        <v>0</v>
      </c>
      <c r="E221" s="796">
        <v>3195000</v>
      </c>
    </row>
    <row r="222" spans="1:5" ht="15.75" x14ac:dyDescent="0.25">
      <c r="A222" s="781" t="s">
        <v>5771</v>
      </c>
      <c r="B222" s="778" t="s">
        <v>2278</v>
      </c>
      <c r="C222" s="796">
        <v>2668000</v>
      </c>
      <c r="D222" s="796">
        <v>0</v>
      </c>
      <c r="E222" s="796">
        <v>2668000</v>
      </c>
    </row>
    <row r="223" spans="1:5" ht="15.75" x14ac:dyDescent="0.25">
      <c r="A223" s="781" t="s">
        <v>5799</v>
      </c>
      <c r="B223" s="778" t="s">
        <v>2279</v>
      </c>
      <c r="C223" s="796">
        <v>6091000</v>
      </c>
      <c r="D223" s="796">
        <v>0</v>
      </c>
      <c r="E223" s="796">
        <v>6091000</v>
      </c>
    </row>
    <row r="224" spans="1:5" ht="15.75" x14ac:dyDescent="0.25">
      <c r="A224" s="781" t="s">
        <v>5800</v>
      </c>
      <c r="B224" s="778" t="s">
        <v>2280</v>
      </c>
      <c r="C224" s="796">
        <v>3329000</v>
      </c>
      <c r="D224" s="796">
        <v>0</v>
      </c>
      <c r="E224" s="796">
        <v>3329000</v>
      </c>
    </row>
    <row r="225" spans="1:5" ht="15.75" x14ac:dyDescent="0.25">
      <c r="A225" s="781" t="s">
        <v>5801</v>
      </c>
      <c r="B225" s="778" t="s">
        <v>2281</v>
      </c>
      <c r="C225" s="796">
        <v>3001000</v>
      </c>
      <c r="D225" s="796">
        <v>0</v>
      </c>
      <c r="E225" s="796">
        <v>3001000</v>
      </c>
    </row>
    <row r="226" spans="1:5" ht="15.75" x14ac:dyDescent="0.25">
      <c r="A226" s="781" t="s">
        <v>5765</v>
      </c>
      <c r="B226" s="778" t="s">
        <v>2282</v>
      </c>
      <c r="C226" s="796">
        <v>2165000</v>
      </c>
      <c r="D226" s="796">
        <v>0</v>
      </c>
      <c r="E226" s="796">
        <v>2165000</v>
      </c>
    </row>
    <row r="227" spans="1:5" ht="15.75" x14ac:dyDescent="0.25">
      <c r="A227" s="781" t="s">
        <v>5765</v>
      </c>
      <c r="B227" s="778" t="s">
        <v>2283</v>
      </c>
      <c r="C227" s="796">
        <v>4768000</v>
      </c>
      <c r="D227" s="796">
        <v>0</v>
      </c>
      <c r="E227" s="796">
        <v>4768000</v>
      </c>
    </row>
    <row r="228" spans="1:5" ht="15.75" x14ac:dyDescent="0.25">
      <c r="A228" s="781" t="s">
        <v>5802</v>
      </c>
      <c r="B228" s="778" t="s">
        <v>2284</v>
      </c>
      <c r="C228" s="796">
        <v>5200000</v>
      </c>
      <c r="D228" s="796">
        <v>0</v>
      </c>
      <c r="E228" s="796">
        <v>5200000</v>
      </c>
    </row>
    <row r="229" spans="1:5" ht="15.75" x14ac:dyDescent="0.25">
      <c r="A229" s="781" t="s">
        <v>5801</v>
      </c>
      <c r="B229" s="778" t="s">
        <v>2285</v>
      </c>
      <c r="C229" s="796">
        <v>8892000</v>
      </c>
      <c r="D229" s="796">
        <v>0</v>
      </c>
      <c r="E229" s="796">
        <v>8892000</v>
      </c>
    </row>
    <row r="230" spans="1:5" ht="15.75" x14ac:dyDescent="0.25">
      <c r="A230" s="781" t="s">
        <v>5803</v>
      </c>
      <c r="B230" s="778" t="s">
        <v>2286</v>
      </c>
      <c r="C230" s="796">
        <v>199000</v>
      </c>
      <c r="D230" s="796">
        <v>0</v>
      </c>
      <c r="E230" s="796">
        <v>199000</v>
      </c>
    </row>
    <row r="231" spans="1:5" ht="15.75" x14ac:dyDescent="0.25">
      <c r="A231" s="781" t="s">
        <v>5803</v>
      </c>
      <c r="B231" s="778" t="s">
        <v>2287</v>
      </c>
      <c r="C231" s="796">
        <v>417000</v>
      </c>
      <c r="D231" s="796">
        <v>0</v>
      </c>
      <c r="E231" s="796">
        <v>417000</v>
      </c>
    </row>
    <row r="232" spans="1:5" ht="15.75" x14ac:dyDescent="0.25">
      <c r="A232" s="781" t="s">
        <v>5804</v>
      </c>
      <c r="B232" s="778" t="s">
        <v>2288</v>
      </c>
      <c r="C232" s="796">
        <v>1239750</v>
      </c>
      <c r="D232" s="796">
        <v>0</v>
      </c>
      <c r="E232" s="796">
        <v>1239750</v>
      </c>
    </row>
    <row r="233" spans="1:5" ht="15.75" x14ac:dyDescent="0.25">
      <c r="A233" s="781" t="s">
        <v>5804</v>
      </c>
      <c r="B233" s="778" t="s">
        <v>2289</v>
      </c>
      <c r="C233" s="796">
        <v>926250</v>
      </c>
      <c r="D233" s="796">
        <v>0</v>
      </c>
      <c r="E233" s="796">
        <v>926250</v>
      </c>
    </row>
    <row r="234" spans="1:5" ht="15.75" x14ac:dyDescent="0.25">
      <c r="A234" s="781" t="s">
        <v>5804</v>
      </c>
      <c r="B234" s="778" t="s">
        <v>2290</v>
      </c>
      <c r="C234" s="796">
        <v>511500</v>
      </c>
      <c r="D234" s="796">
        <v>0</v>
      </c>
      <c r="E234" s="796">
        <v>511500</v>
      </c>
    </row>
    <row r="235" spans="1:5" ht="15.75" x14ac:dyDescent="0.25">
      <c r="A235" s="781" t="s">
        <v>5804</v>
      </c>
      <c r="B235" s="778" t="s">
        <v>2291</v>
      </c>
      <c r="C235" s="796">
        <v>761750</v>
      </c>
      <c r="D235" s="796">
        <v>0</v>
      </c>
      <c r="E235" s="796">
        <v>761750</v>
      </c>
    </row>
    <row r="236" spans="1:5" ht="15.75" x14ac:dyDescent="0.25">
      <c r="A236" s="781" t="s">
        <v>5805</v>
      </c>
      <c r="B236" s="778" t="s">
        <v>2292</v>
      </c>
      <c r="C236" s="796">
        <v>643750</v>
      </c>
      <c r="D236" s="796">
        <v>0</v>
      </c>
      <c r="E236" s="796">
        <v>643750</v>
      </c>
    </row>
    <row r="237" spans="1:5" ht="15.75" x14ac:dyDescent="0.25">
      <c r="A237" s="781" t="s">
        <v>5805</v>
      </c>
      <c r="B237" s="778" t="s">
        <v>2293</v>
      </c>
      <c r="C237" s="796">
        <v>1014750</v>
      </c>
      <c r="D237" s="796">
        <v>0</v>
      </c>
      <c r="E237" s="796">
        <v>1014750</v>
      </c>
    </row>
    <row r="238" spans="1:5" ht="15.75" x14ac:dyDescent="0.25">
      <c r="A238" s="781" t="s">
        <v>5804</v>
      </c>
      <c r="B238" s="778" t="s">
        <v>2294</v>
      </c>
      <c r="C238" s="796">
        <v>196500</v>
      </c>
      <c r="D238" s="796">
        <v>0</v>
      </c>
      <c r="E238" s="796">
        <v>196500</v>
      </c>
    </row>
    <row r="239" spans="1:5" ht="15.75" x14ac:dyDescent="0.25">
      <c r="A239" s="781" t="s">
        <v>5804</v>
      </c>
      <c r="B239" s="778" t="s">
        <v>2295</v>
      </c>
      <c r="C239" s="796">
        <v>79250</v>
      </c>
      <c r="D239" s="796">
        <v>0</v>
      </c>
      <c r="E239" s="796">
        <v>79250</v>
      </c>
    </row>
    <row r="240" spans="1:5" ht="15.75" x14ac:dyDescent="0.25">
      <c r="A240" s="781" t="s">
        <v>2296</v>
      </c>
      <c r="B240" s="778" t="s">
        <v>2297</v>
      </c>
      <c r="C240" s="796">
        <v>819500</v>
      </c>
      <c r="D240" s="796">
        <v>0</v>
      </c>
      <c r="E240" s="796">
        <v>819500</v>
      </c>
    </row>
    <row r="241" spans="1:5" ht="15.75" x14ac:dyDescent="0.25">
      <c r="A241" s="781" t="s">
        <v>5805</v>
      </c>
      <c r="B241" s="778" t="s">
        <v>2298</v>
      </c>
      <c r="C241" s="796">
        <v>1038500</v>
      </c>
      <c r="D241" s="796">
        <v>0</v>
      </c>
      <c r="E241" s="796">
        <v>1038500</v>
      </c>
    </row>
    <row r="242" spans="1:5" ht="15.75" x14ac:dyDescent="0.25">
      <c r="A242" s="781" t="s">
        <v>5806</v>
      </c>
      <c r="B242" s="778" t="s">
        <v>2299</v>
      </c>
      <c r="C242" s="796">
        <v>1731000</v>
      </c>
      <c r="D242" s="796">
        <v>0</v>
      </c>
      <c r="E242" s="796">
        <v>1731000</v>
      </c>
    </row>
    <row r="243" spans="1:5" ht="15.75" x14ac:dyDescent="0.25">
      <c r="A243" s="781" t="s">
        <v>5807</v>
      </c>
      <c r="B243" s="778" t="s">
        <v>2300</v>
      </c>
      <c r="C243" s="796">
        <v>3029000</v>
      </c>
      <c r="D243" s="796">
        <v>0</v>
      </c>
      <c r="E243" s="796">
        <v>3029000</v>
      </c>
    </row>
    <row r="244" spans="1:5" ht="15.75" x14ac:dyDescent="0.25">
      <c r="A244" s="781" t="s">
        <v>5765</v>
      </c>
      <c r="B244" s="778" t="s">
        <v>2301</v>
      </c>
      <c r="C244" s="796">
        <v>623000</v>
      </c>
      <c r="D244" s="796">
        <v>0</v>
      </c>
      <c r="E244" s="796">
        <v>623000</v>
      </c>
    </row>
    <row r="245" spans="1:5" ht="15.75" x14ac:dyDescent="0.25">
      <c r="A245" s="781" t="s">
        <v>5809</v>
      </c>
      <c r="B245" s="778" t="s">
        <v>2302</v>
      </c>
      <c r="C245" s="796">
        <v>3169000</v>
      </c>
      <c r="D245" s="796">
        <v>0</v>
      </c>
      <c r="E245" s="796">
        <v>3169000</v>
      </c>
    </row>
    <row r="246" spans="1:5" ht="15.75" x14ac:dyDescent="0.25">
      <c r="A246" s="781" t="s">
        <v>5808</v>
      </c>
      <c r="B246" s="778" t="s">
        <v>2303</v>
      </c>
      <c r="C246" s="796">
        <v>500000</v>
      </c>
      <c r="D246" s="796">
        <v>0</v>
      </c>
      <c r="E246" s="796">
        <v>500000</v>
      </c>
    </row>
    <row r="247" spans="1:5" ht="15.75" x14ac:dyDescent="0.25">
      <c r="A247" s="781" t="s">
        <v>5810</v>
      </c>
      <c r="B247" s="778" t="s">
        <v>2304</v>
      </c>
      <c r="C247" s="796">
        <v>1678000</v>
      </c>
      <c r="D247" s="796">
        <v>0</v>
      </c>
      <c r="E247" s="796">
        <v>1678000</v>
      </c>
    </row>
    <row r="248" spans="1:5" ht="15.75" x14ac:dyDescent="0.25">
      <c r="A248" s="781" t="s">
        <v>5803</v>
      </c>
      <c r="B248" s="778" t="s">
        <v>2305</v>
      </c>
      <c r="C248" s="796">
        <v>1456000</v>
      </c>
      <c r="D248" s="796">
        <v>0</v>
      </c>
      <c r="E248" s="796">
        <v>1456000</v>
      </c>
    </row>
    <row r="249" spans="1:5" ht="15.75" x14ac:dyDescent="0.25">
      <c r="A249" s="781" t="s">
        <v>5771</v>
      </c>
      <c r="B249" s="778" t="s">
        <v>2306</v>
      </c>
      <c r="C249" s="796">
        <v>164000</v>
      </c>
      <c r="D249" s="796">
        <v>0</v>
      </c>
      <c r="E249" s="796">
        <v>164000</v>
      </c>
    </row>
    <row r="250" spans="1:5" ht="15.75" x14ac:dyDescent="0.25">
      <c r="A250" s="781" t="s">
        <v>5811</v>
      </c>
      <c r="B250" s="778" t="s">
        <v>2307</v>
      </c>
      <c r="C250" s="796">
        <v>1120000</v>
      </c>
      <c r="D250" s="796">
        <v>0</v>
      </c>
      <c r="E250" s="796">
        <v>1120000</v>
      </c>
    </row>
    <row r="251" spans="1:5" ht="15.75" x14ac:dyDescent="0.25">
      <c r="A251" s="781" t="s">
        <v>5812</v>
      </c>
      <c r="B251" s="778" t="s">
        <v>2308</v>
      </c>
      <c r="C251" s="796">
        <v>140000</v>
      </c>
      <c r="D251" s="796">
        <v>0</v>
      </c>
      <c r="E251" s="796">
        <v>140000</v>
      </c>
    </row>
    <row r="252" spans="1:5" ht="15.75" x14ac:dyDescent="0.25">
      <c r="A252" s="781" t="s">
        <v>5800</v>
      </c>
      <c r="B252" s="778" t="s">
        <v>2309</v>
      </c>
      <c r="C252" s="796">
        <v>3850000</v>
      </c>
      <c r="D252" s="796">
        <v>0</v>
      </c>
      <c r="E252" s="796">
        <v>3850000</v>
      </c>
    </row>
    <row r="253" spans="1:5" ht="15.75" x14ac:dyDescent="0.25">
      <c r="A253" s="781" t="s">
        <v>5813</v>
      </c>
      <c r="B253" s="778" t="s">
        <v>2310</v>
      </c>
      <c r="C253" s="796">
        <v>1245000</v>
      </c>
      <c r="D253" s="796">
        <v>0</v>
      </c>
      <c r="E253" s="796">
        <v>1245000</v>
      </c>
    </row>
    <row r="254" spans="1:5" ht="15.75" x14ac:dyDescent="0.25">
      <c r="A254" s="781" t="s">
        <v>5815</v>
      </c>
      <c r="B254" s="778" t="s">
        <v>2311</v>
      </c>
      <c r="C254" s="796">
        <v>732000</v>
      </c>
      <c r="D254" s="796">
        <v>0</v>
      </c>
      <c r="E254" s="796">
        <v>732000</v>
      </c>
    </row>
    <row r="255" spans="1:5" ht="15.75" x14ac:dyDescent="0.25">
      <c r="A255" s="781" t="s">
        <v>5814</v>
      </c>
      <c r="B255" s="778" t="s">
        <v>2312</v>
      </c>
      <c r="C255" s="796">
        <v>1673000</v>
      </c>
      <c r="D255" s="796">
        <v>0</v>
      </c>
      <c r="E255" s="796">
        <v>1673000</v>
      </c>
    </row>
    <row r="256" spans="1:5" ht="15.75" x14ac:dyDescent="0.25">
      <c r="A256" s="781" t="s">
        <v>5771</v>
      </c>
      <c r="B256" s="778" t="s">
        <v>2313</v>
      </c>
      <c r="C256" s="796">
        <v>865000</v>
      </c>
      <c r="D256" s="796">
        <v>0</v>
      </c>
      <c r="E256" s="796">
        <v>865000</v>
      </c>
    </row>
    <row r="257" spans="1:5" ht="15.75" x14ac:dyDescent="0.25">
      <c r="A257" s="781" t="s">
        <v>5807</v>
      </c>
      <c r="B257" s="778" t="s">
        <v>2314</v>
      </c>
      <c r="C257" s="796">
        <v>1536000</v>
      </c>
      <c r="D257" s="796">
        <v>0</v>
      </c>
      <c r="E257" s="796">
        <v>1536000</v>
      </c>
    </row>
    <row r="258" spans="1:5" ht="15.75" x14ac:dyDescent="0.25">
      <c r="A258" s="781" t="s">
        <v>5816</v>
      </c>
      <c r="B258" s="778" t="s">
        <v>2315</v>
      </c>
      <c r="C258" s="796">
        <v>1035000</v>
      </c>
      <c r="D258" s="796">
        <v>0</v>
      </c>
      <c r="E258" s="796">
        <v>1035000</v>
      </c>
    </row>
    <row r="259" spans="1:5" ht="15.75" x14ac:dyDescent="0.25">
      <c r="A259" s="781" t="s">
        <v>5810</v>
      </c>
      <c r="B259" s="778" t="s">
        <v>2316</v>
      </c>
      <c r="C259" s="796">
        <v>1057000</v>
      </c>
      <c r="D259" s="796">
        <v>0</v>
      </c>
      <c r="E259" s="796">
        <v>1057000</v>
      </c>
    </row>
    <row r="260" spans="1:5" ht="15.75" x14ac:dyDescent="0.25">
      <c r="A260" s="781" t="s">
        <v>5817</v>
      </c>
      <c r="B260" s="778" t="s">
        <v>2317</v>
      </c>
      <c r="C260" s="796">
        <v>536000</v>
      </c>
      <c r="D260" s="796">
        <v>0</v>
      </c>
      <c r="E260" s="796">
        <v>536000</v>
      </c>
    </row>
    <row r="261" spans="1:5" ht="15.75" x14ac:dyDescent="0.25">
      <c r="A261" s="781" t="s">
        <v>5818</v>
      </c>
      <c r="B261" s="778" t="s">
        <v>2318</v>
      </c>
      <c r="C261" s="796">
        <v>535000</v>
      </c>
      <c r="D261" s="796">
        <v>0</v>
      </c>
      <c r="E261" s="796">
        <v>535000</v>
      </c>
    </row>
    <row r="262" spans="1:5" ht="15.75" x14ac:dyDescent="0.25">
      <c r="A262" s="781" t="s">
        <v>5819</v>
      </c>
      <c r="B262" s="778" t="s">
        <v>2319</v>
      </c>
      <c r="C262" s="796">
        <v>502000</v>
      </c>
      <c r="D262" s="796">
        <v>0</v>
      </c>
      <c r="E262" s="796">
        <v>502000</v>
      </c>
    </row>
    <row r="263" spans="1:5" ht="15.75" x14ac:dyDescent="0.25">
      <c r="A263" s="781" t="s">
        <v>5771</v>
      </c>
      <c r="B263" s="778" t="s">
        <v>2320</v>
      </c>
      <c r="C263" s="796">
        <v>530000</v>
      </c>
      <c r="D263" s="796">
        <v>0</v>
      </c>
      <c r="E263" s="796">
        <v>530000</v>
      </c>
    </row>
    <row r="264" spans="1:5" ht="15.75" x14ac:dyDescent="0.25">
      <c r="A264" s="781" t="s">
        <v>5804</v>
      </c>
      <c r="B264" s="778" t="s">
        <v>2321</v>
      </c>
      <c r="C264" s="796">
        <v>1972000</v>
      </c>
      <c r="D264" s="796">
        <v>0</v>
      </c>
      <c r="E264" s="796">
        <v>1972000</v>
      </c>
    </row>
    <row r="265" spans="1:5" ht="15.75" x14ac:dyDescent="0.25">
      <c r="A265" s="781" t="s">
        <v>5820</v>
      </c>
      <c r="B265" s="778" t="s">
        <v>2322</v>
      </c>
      <c r="C265" s="796">
        <v>240000</v>
      </c>
      <c r="D265" s="796">
        <v>0</v>
      </c>
      <c r="E265" s="796">
        <v>240000</v>
      </c>
    </row>
    <row r="266" spans="1:5" ht="15.75" x14ac:dyDescent="0.25">
      <c r="A266" s="781" t="s">
        <v>5821</v>
      </c>
      <c r="B266" s="778" t="s">
        <v>2323</v>
      </c>
      <c r="C266" s="796">
        <v>1325000</v>
      </c>
      <c r="D266" s="796">
        <v>0</v>
      </c>
      <c r="E266" s="796">
        <v>1325000</v>
      </c>
    </row>
    <row r="267" spans="1:5" ht="15.75" x14ac:dyDescent="0.25">
      <c r="A267" s="781" t="s">
        <v>5822</v>
      </c>
      <c r="B267" s="778" t="s">
        <v>2324</v>
      </c>
      <c r="C267" s="796">
        <v>4120000</v>
      </c>
      <c r="D267" s="796">
        <v>0</v>
      </c>
      <c r="E267" s="796">
        <v>4120000</v>
      </c>
    </row>
    <row r="268" spans="1:5" ht="15.75" x14ac:dyDescent="0.25">
      <c r="A268" s="781" t="s">
        <v>5803</v>
      </c>
      <c r="B268" s="778" t="s">
        <v>2325</v>
      </c>
      <c r="C268" s="796">
        <v>1874463</v>
      </c>
      <c r="D268" s="796">
        <v>0</v>
      </c>
      <c r="E268" s="796">
        <v>1874463</v>
      </c>
    </row>
    <row r="269" spans="1:5" ht="15.75" x14ac:dyDescent="0.25">
      <c r="A269" s="781" t="s">
        <v>5823</v>
      </c>
      <c r="B269" s="778" t="s">
        <v>2326</v>
      </c>
      <c r="C269" s="796">
        <v>420000</v>
      </c>
      <c r="D269" s="796">
        <v>0</v>
      </c>
      <c r="E269" s="796">
        <v>420000</v>
      </c>
    </row>
    <row r="270" spans="1:5" ht="15.75" x14ac:dyDescent="0.25">
      <c r="A270" s="781" t="s">
        <v>5824</v>
      </c>
      <c r="B270" s="778" t="s">
        <v>2327</v>
      </c>
      <c r="C270" s="796">
        <v>1210000</v>
      </c>
      <c r="D270" s="796">
        <v>0</v>
      </c>
      <c r="E270" s="796">
        <v>1210000</v>
      </c>
    </row>
    <row r="271" spans="1:5" ht="15.75" x14ac:dyDescent="0.25">
      <c r="A271" s="781" t="s">
        <v>5825</v>
      </c>
      <c r="B271" s="778" t="s">
        <v>2328</v>
      </c>
      <c r="C271" s="796">
        <v>463000</v>
      </c>
      <c r="D271" s="796">
        <v>0</v>
      </c>
      <c r="E271" s="796">
        <v>463000</v>
      </c>
    </row>
    <row r="272" spans="1:5" ht="15.75" x14ac:dyDescent="0.25">
      <c r="A272" s="781" t="s">
        <v>5826</v>
      </c>
      <c r="B272" s="778" t="s">
        <v>2329</v>
      </c>
      <c r="C272" s="796">
        <v>9599390</v>
      </c>
      <c r="D272" s="796">
        <v>0</v>
      </c>
      <c r="E272" s="796">
        <v>9599390</v>
      </c>
    </row>
    <row r="273" spans="1:5" ht="15.75" x14ac:dyDescent="0.25">
      <c r="A273" s="781" t="s">
        <v>5827</v>
      </c>
      <c r="B273" s="778" t="s">
        <v>2330</v>
      </c>
      <c r="C273" s="796">
        <v>3068000</v>
      </c>
      <c r="D273" s="796">
        <v>0</v>
      </c>
      <c r="E273" s="796">
        <v>3068000</v>
      </c>
    </row>
    <row r="274" spans="1:5" ht="15.75" x14ac:dyDescent="0.25">
      <c r="A274" s="781" t="s">
        <v>5828</v>
      </c>
      <c r="B274" s="778" t="s">
        <v>2331</v>
      </c>
      <c r="C274" s="796">
        <v>4610000</v>
      </c>
      <c r="D274" s="796">
        <v>0</v>
      </c>
      <c r="E274" s="796">
        <v>4610000</v>
      </c>
    </row>
    <row r="275" spans="1:5" ht="15.75" x14ac:dyDescent="0.25">
      <c r="A275" s="781" t="s">
        <v>5829</v>
      </c>
      <c r="B275" s="778" t="s">
        <v>2332</v>
      </c>
      <c r="C275" s="796">
        <v>6790000</v>
      </c>
      <c r="D275" s="796">
        <v>0</v>
      </c>
      <c r="E275" s="796">
        <v>6790000</v>
      </c>
    </row>
    <row r="276" spans="1:5" ht="15.75" x14ac:dyDescent="0.25">
      <c r="A276" s="781" t="s">
        <v>5830</v>
      </c>
      <c r="B276" s="778" t="s">
        <v>2333</v>
      </c>
      <c r="C276" s="796">
        <v>3362000</v>
      </c>
      <c r="D276" s="796">
        <v>0</v>
      </c>
      <c r="E276" s="796">
        <v>3362000</v>
      </c>
    </row>
    <row r="277" spans="1:5" ht="15.75" x14ac:dyDescent="0.25">
      <c r="A277" s="781" t="s">
        <v>5831</v>
      </c>
      <c r="B277" s="778" t="s">
        <v>2334</v>
      </c>
      <c r="C277" s="796">
        <v>120000</v>
      </c>
      <c r="D277" s="796">
        <v>0</v>
      </c>
      <c r="E277" s="796">
        <v>120000</v>
      </c>
    </row>
    <row r="278" spans="1:5" ht="15.75" x14ac:dyDescent="0.25">
      <c r="A278" s="781" t="s">
        <v>5832</v>
      </c>
      <c r="B278" s="778" t="s">
        <v>2335</v>
      </c>
      <c r="C278" s="796">
        <v>670000</v>
      </c>
      <c r="D278" s="796">
        <v>0</v>
      </c>
      <c r="E278" s="796">
        <v>670000</v>
      </c>
    </row>
    <row r="279" spans="1:5" ht="15.75" x14ac:dyDescent="0.25">
      <c r="A279" s="781" t="s">
        <v>5834</v>
      </c>
      <c r="B279" s="778" t="s">
        <v>2336</v>
      </c>
      <c r="C279" s="796">
        <v>5294000</v>
      </c>
      <c r="D279" s="796">
        <v>0</v>
      </c>
      <c r="E279" s="796">
        <v>5294000</v>
      </c>
    </row>
    <row r="280" spans="1:5" ht="15.75" x14ac:dyDescent="0.25">
      <c r="A280" s="781" t="s">
        <v>5833</v>
      </c>
      <c r="B280" s="778" t="s">
        <v>2337</v>
      </c>
      <c r="C280" s="796">
        <v>2295000</v>
      </c>
      <c r="D280" s="796">
        <v>0</v>
      </c>
      <c r="E280" s="796">
        <v>2295000</v>
      </c>
    </row>
    <row r="281" spans="1:5" ht="15.75" x14ac:dyDescent="0.25">
      <c r="A281" s="781" t="s">
        <v>5835</v>
      </c>
      <c r="B281" s="778" t="s">
        <v>2338</v>
      </c>
      <c r="C281" s="796">
        <v>911000</v>
      </c>
      <c r="D281" s="796">
        <v>0</v>
      </c>
      <c r="E281" s="796">
        <v>911000</v>
      </c>
    </row>
    <row r="282" spans="1:5" ht="15.75" x14ac:dyDescent="0.25">
      <c r="A282" s="781" t="s">
        <v>5836</v>
      </c>
      <c r="B282" s="778" t="s">
        <v>2339</v>
      </c>
      <c r="C282" s="796">
        <v>407000</v>
      </c>
      <c r="D282" s="796">
        <v>0</v>
      </c>
      <c r="E282" s="796">
        <v>407000</v>
      </c>
    </row>
    <row r="283" spans="1:5" ht="15.75" x14ac:dyDescent="0.25">
      <c r="A283" s="781" t="s">
        <v>5804</v>
      </c>
      <c r="B283" s="778" t="s">
        <v>2340</v>
      </c>
      <c r="C283" s="796">
        <v>215750</v>
      </c>
      <c r="D283" s="796">
        <v>0</v>
      </c>
      <c r="E283" s="796">
        <v>215750</v>
      </c>
    </row>
    <row r="284" spans="1:5" ht="15.75" x14ac:dyDescent="0.25">
      <c r="A284" s="781" t="s">
        <v>5805</v>
      </c>
      <c r="B284" s="778" t="s">
        <v>2341</v>
      </c>
      <c r="C284" s="796">
        <v>1243250</v>
      </c>
      <c r="D284" s="796">
        <v>0</v>
      </c>
      <c r="E284" s="796">
        <v>1243250</v>
      </c>
    </row>
    <row r="285" spans="1:5" ht="15.75" x14ac:dyDescent="0.25">
      <c r="A285" s="781" t="s">
        <v>5805</v>
      </c>
      <c r="B285" s="778" t="s">
        <v>2342</v>
      </c>
      <c r="C285" s="796">
        <v>2746500</v>
      </c>
      <c r="D285" s="796">
        <v>0</v>
      </c>
      <c r="E285" s="796">
        <v>2746500</v>
      </c>
    </row>
    <row r="286" spans="1:5" ht="15.75" x14ac:dyDescent="0.25">
      <c r="A286" s="781" t="s">
        <v>5804</v>
      </c>
      <c r="B286" s="778" t="s">
        <v>2343</v>
      </c>
      <c r="C286" s="796">
        <v>674250</v>
      </c>
      <c r="D286" s="796">
        <v>0</v>
      </c>
      <c r="E286" s="796">
        <v>674250</v>
      </c>
    </row>
    <row r="287" spans="1:5" ht="15.75" x14ac:dyDescent="0.25">
      <c r="A287" s="781" t="s">
        <v>5805</v>
      </c>
      <c r="B287" s="778" t="s">
        <v>2344</v>
      </c>
      <c r="C287" s="796">
        <v>1156000</v>
      </c>
      <c r="D287" s="796">
        <v>0</v>
      </c>
      <c r="E287" s="796">
        <v>1156000</v>
      </c>
    </row>
    <row r="288" spans="1:5" ht="15.75" x14ac:dyDescent="0.25">
      <c r="A288" s="781" t="s">
        <v>5837</v>
      </c>
      <c r="B288" s="778" t="s">
        <v>2345</v>
      </c>
      <c r="C288" s="796">
        <v>446250</v>
      </c>
      <c r="D288" s="796">
        <v>0</v>
      </c>
      <c r="E288" s="796">
        <v>446250</v>
      </c>
    </row>
    <row r="289" spans="1:5" ht="15.75" x14ac:dyDescent="0.25">
      <c r="A289" s="781" t="s">
        <v>5805</v>
      </c>
      <c r="B289" s="778" t="s">
        <v>2346</v>
      </c>
      <c r="C289" s="796">
        <v>1090500</v>
      </c>
      <c r="D289" s="796">
        <v>0</v>
      </c>
      <c r="E289" s="796">
        <v>1090500</v>
      </c>
    </row>
    <row r="290" spans="1:5" ht="15.75" x14ac:dyDescent="0.25">
      <c r="A290" s="781" t="s">
        <v>5805</v>
      </c>
      <c r="B290" s="778" t="s">
        <v>2347</v>
      </c>
      <c r="C290" s="796">
        <v>1244250</v>
      </c>
      <c r="D290" s="796">
        <v>0</v>
      </c>
      <c r="E290" s="796">
        <v>1244250</v>
      </c>
    </row>
    <row r="291" spans="1:5" ht="15.75" x14ac:dyDescent="0.25">
      <c r="A291" s="781" t="s">
        <v>5804</v>
      </c>
      <c r="B291" s="778" t="s">
        <v>2348</v>
      </c>
      <c r="C291" s="796">
        <v>401000</v>
      </c>
      <c r="D291" s="796">
        <v>0</v>
      </c>
      <c r="E291" s="796">
        <v>401000</v>
      </c>
    </row>
    <row r="292" spans="1:5" ht="15.75" x14ac:dyDescent="0.25">
      <c r="A292" s="781" t="s">
        <v>5805</v>
      </c>
      <c r="B292" s="778" t="s">
        <v>2349</v>
      </c>
      <c r="C292" s="796">
        <v>2561000</v>
      </c>
      <c r="D292" s="796">
        <v>0</v>
      </c>
      <c r="E292" s="796">
        <v>2561000</v>
      </c>
    </row>
    <row r="293" spans="1:5" ht="15.75" x14ac:dyDescent="0.25">
      <c r="A293" s="781" t="s">
        <v>5805</v>
      </c>
      <c r="B293" s="778" t="s">
        <v>2350</v>
      </c>
      <c r="C293" s="796">
        <v>898000</v>
      </c>
      <c r="D293" s="796">
        <v>0</v>
      </c>
      <c r="E293" s="796">
        <v>898000</v>
      </c>
    </row>
    <row r="294" spans="1:5" ht="15.75" x14ac:dyDescent="0.25">
      <c r="A294" s="781" t="s">
        <v>5804</v>
      </c>
      <c r="B294" s="778" t="s">
        <v>2351</v>
      </c>
      <c r="C294" s="796">
        <v>1223500</v>
      </c>
      <c r="D294" s="796">
        <v>0</v>
      </c>
      <c r="E294" s="796">
        <v>1223500</v>
      </c>
    </row>
    <row r="295" spans="1:5" ht="15.75" x14ac:dyDescent="0.25">
      <c r="A295" s="781" t="s">
        <v>5805</v>
      </c>
      <c r="B295" s="778" t="s">
        <v>2352</v>
      </c>
      <c r="C295" s="796">
        <v>4227500</v>
      </c>
      <c r="D295" s="796">
        <v>0</v>
      </c>
      <c r="E295" s="796">
        <v>4227500</v>
      </c>
    </row>
    <row r="296" spans="1:5" ht="15.75" x14ac:dyDescent="0.25">
      <c r="A296" s="781" t="s">
        <v>5805</v>
      </c>
      <c r="B296" s="778" t="s">
        <v>2353</v>
      </c>
      <c r="C296" s="796">
        <v>970500</v>
      </c>
      <c r="D296" s="796">
        <v>0</v>
      </c>
      <c r="E296" s="796">
        <v>970500</v>
      </c>
    </row>
    <row r="297" spans="1:5" ht="15.75" x14ac:dyDescent="0.25">
      <c r="A297" s="781" t="s">
        <v>5837</v>
      </c>
      <c r="B297" s="778" t="s">
        <v>2354</v>
      </c>
      <c r="C297" s="796">
        <v>4516500</v>
      </c>
      <c r="D297" s="796">
        <v>0</v>
      </c>
      <c r="E297" s="796">
        <v>4516500</v>
      </c>
    </row>
    <row r="298" spans="1:5" ht="15.75" x14ac:dyDescent="0.25">
      <c r="A298" s="781" t="s">
        <v>5804</v>
      </c>
      <c r="B298" s="778" t="s">
        <v>2355</v>
      </c>
      <c r="C298" s="796">
        <v>721500</v>
      </c>
      <c r="D298" s="796">
        <v>0</v>
      </c>
      <c r="E298" s="796">
        <v>721500</v>
      </c>
    </row>
    <row r="299" spans="1:5" ht="15.75" x14ac:dyDescent="0.25">
      <c r="A299" s="781" t="s">
        <v>5805</v>
      </c>
      <c r="B299" s="778" t="s">
        <v>2356</v>
      </c>
      <c r="C299" s="796">
        <v>1624250</v>
      </c>
      <c r="D299" s="796">
        <v>0</v>
      </c>
      <c r="E299" s="796">
        <v>1624250</v>
      </c>
    </row>
    <row r="300" spans="1:5" ht="15.75" x14ac:dyDescent="0.25">
      <c r="A300" s="781" t="s">
        <v>5837</v>
      </c>
      <c r="B300" s="778" t="s">
        <v>2357</v>
      </c>
      <c r="C300" s="796">
        <v>4812250</v>
      </c>
      <c r="D300" s="796">
        <v>0</v>
      </c>
      <c r="E300" s="796">
        <v>4812250</v>
      </c>
    </row>
    <row r="301" spans="1:5" ht="15.75" x14ac:dyDescent="0.25">
      <c r="A301" s="781" t="s">
        <v>5805</v>
      </c>
      <c r="B301" s="778" t="s">
        <v>2358</v>
      </c>
      <c r="C301" s="796">
        <v>1079500</v>
      </c>
      <c r="D301" s="796">
        <v>0</v>
      </c>
      <c r="E301" s="796">
        <v>1079500</v>
      </c>
    </row>
    <row r="302" spans="1:5" ht="15.75" x14ac:dyDescent="0.25">
      <c r="A302" s="781" t="s">
        <v>5805</v>
      </c>
      <c r="B302" s="778" t="s">
        <v>2359</v>
      </c>
      <c r="C302" s="796">
        <v>811000</v>
      </c>
      <c r="D302" s="796">
        <v>0</v>
      </c>
      <c r="E302" s="796">
        <v>811000</v>
      </c>
    </row>
    <row r="303" spans="1:5" ht="15.75" x14ac:dyDescent="0.25">
      <c r="A303" s="781" t="s">
        <v>5804</v>
      </c>
      <c r="B303" s="778" t="s">
        <v>2360</v>
      </c>
      <c r="C303" s="796">
        <v>300750</v>
      </c>
      <c r="D303" s="796">
        <v>0</v>
      </c>
      <c r="E303" s="796">
        <v>300750</v>
      </c>
    </row>
    <row r="304" spans="1:5" ht="15.75" x14ac:dyDescent="0.25">
      <c r="A304" s="781" t="s">
        <v>5804</v>
      </c>
      <c r="B304" s="778" t="s">
        <v>2361</v>
      </c>
      <c r="C304" s="796">
        <v>220000</v>
      </c>
      <c r="D304" s="796">
        <v>0</v>
      </c>
      <c r="E304" s="796">
        <v>220000</v>
      </c>
    </row>
    <row r="305" spans="1:5" ht="15.75" x14ac:dyDescent="0.25">
      <c r="A305" s="781" t="s">
        <v>5804</v>
      </c>
      <c r="B305" s="778" t="s">
        <v>2362</v>
      </c>
      <c r="C305" s="796">
        <v>41500</v>
      </c>
      <c r="D305" s="796">
        <v>0</v>
      </c>
      <c r="E305" s="796">
        <v>41500</v>
      </c>
    </row>
    <row r="306" spans="1:5" ht="15.75" x14ac:dyDescent="0.25">
      <c r="A306" s="781" t="s">
        <v>5805</v>
      </c>
      <c r="B306" s="778" t="s">
        <v>2363</v>
      </c>
      <c r="C306" s="796">
        <v>301500</v>
      </c>
      <c r="D306" s="796">
        <v>0</v>
      </c>
      <c r="E306" s="796">
        <v>301500</v>
      </c>
    </row>
    <row r="307" spans="1:5" ht="15.75" x14ac:dyDescent="0.25">
      <c r="A307" s="781" t="s">
        <v>5805</v>
      </c>
      <c r="B307" s="778" t="s">
        <v>2364</v>
      </c>
      <c r="C307" s="796">
        <v>264000</v>
      </c>
      <c r="D307" s="796">
        <v>0</v>
      </c>
      <c r="E307" s="796">
        <v>264000</v>
      </c>
    </row>
    <row r="308" spans="1:5" ht="15.75" x14ac:dyDescent="0.25">
      <c r="A308" s="781" t="s">
        <v>5804</v>
      </c>
      <c r="B308" s="778" t="s">
        <v>2365</v>
      </c>
      <c r="C308" s="796">
        <v>364500</v>
      </c>
      <c r="D308" s="796">
        <v>0</v>
      </c>
      <c r="E308" s="796">
        <v>364500</v>
      </c>
    </row>
    <row r="309" spans="1:5" ht="15.75" x14ac:dyDescent="0.25">
      <c r="A309" s="781" t="s">
        <v>5804</v>
      </c>
      <c r="B309" s="778" t="s">
        <v>2366</v>
      </c>
      <c r="C309" s="796">
        <v>2575250</v>
      </c>
      <c r="D309" s="796">
        <v>0</v>
      </c>
      <c r="E309" s="796">
        <v>2575250</v>
      </c>
    </row>
    <row r="310" spans="1:5" ht="15.75" x14ac:dyDescent="0.25">
      <c r="A310" s="781" t="s">
        <v>5838</v>
      </c>
      <c r="B310" s="778" t="s">
        <v>2367</v>
      </c>
      <c r="C310" s="796">
        <v>88333</v>
      </c>
      <c r="D310" s="796">
        <v>0</v>
      </c>
      <c r="E310" s="796">
        <v>88333</v>
      </c>
    </row>
    <row r="311" spans="1:5" ht="15.75" x14ac:dyDescent="0.25">
      <c r="A311" s="781" t="s">
        <v>5839</v>
      </c>
      <c r="B311" s="778" t="s">
        <v>2368</v>
      </c>
      <c r="C311" s="796">
        <v>11826000</v>
      </c>
      <c r="D311" s="796">
        <v>0</v>
      </c>
      <c r="E311" s="796">
        <v>11826000</v>
      </c>
    </row>
    <row r="312" spans="1:5" ht="15.75" x14ac:dyDescent="0.25">
      <c r="A312" s="781" t="s">
        <v>5840</v>
      </c>
      <c r="B312" s="778" t="s">
        <v>2369</v>
      </c>
      <c r="C312" s="796">
        <v>157000</v>
      </c>
      <c r="D312" s="796">
        <v>0</v>
      </c>
      <c r="E312" s="796">
        <v>157000</v>
      </c>
    </row>
    <row r="313" spans="1:5" ht="15.75" x14ac:dyDescent="0.25">
      <c r="A313" s="781" t="s">
        <v>5841</v>
      </c>
      <c r="B313" s="778" t="s">
        <v>2370</v>
      </c>
      <c r="C313" s="796">
        <v>227000</v>
      </c>
      <c r="D313" s="796">
        <v>0</v>
      </c>
      <c r="E313" s="796">
        <v>227000</v>
      </c>
    </row>
    <row r="314" spans="1:5" ht="15.75" x14ac:dyDescent="0.25">
      <c r="A314" s="781" t="s">
        <v>5841</v>
      </c>
      <c r="B314" s="778" t="s">
        <v>2371</v>
      </c>
      <c r="C314" s="796">
        <v>416000</v>
      </c>
      <c r="D314" s="796">
        <v>0</v>
      </c>
      <c r="E314" s="796">
        <v>416000</v>
      </c>
    </row>
    <row r="315" spans="1:5" ht="15.75" x14ac:dyDescent="0.25">
      <c r="A315" s="781" t="s">
        <v>5842</v>
      </c>
      <c r="B315" s="778" t="s">
        <v>2372</v>
      </c>
      <c r="C315" s="796">
        <v>3918000</v>
      </c>
      <c r="D315" s="796">
        <v>0</v>
      </c>
      <c r="E315" s="796">
        <v>3918000</v>
      </c>
    </row>
    <row r="316" spans="1:5" ht="15.75" x14ac:dyDescent="0.25">
      <c r="A316" s="781" t="s">
        <v>5843</v>
      </c>
      <c r="B316" s="778" t="s">
        <v>2373</v>
      </c>
      <c r="C316" s="796">
        <v>894000</v>
      </c>
      <c r="D316" s="796">
        <v>0</v>
      </c>
      <c r="E316" s="796">
        <v>894000</v>
      </c>
    </row>
    <row r="317" spans="1:5" ht="15.75" x14ac:dyDescent="0.25">
      <c r="A317" s="781" t="s">
        <v>5840</v>
      </c>
      <c r="B317" s="778" t="s">
        <v>2374</v>
      </c>
      <c r="C317" s="796">
        <v>3372000</v>
      </c>
      <c r="D317" s="796">
        <v>0</v>
      </c>
      <c r="E317" s="796">
        <v>3372000</v>
      </c>
    </row>
    <row r="318" spans="1:5" ht="15.75" x14ac:dyDescent="0.25">
      <c r="A318" s="781" t="s">
        <v>5844</v>
      </c>
      <c r="B318" s="778" t="s">
        <v>2375</v>
      </c>
      <c r="C318" s="796">
        <v>172000</v>
      </c>
      <c r="D318" s="796">
        <v>0</v>
      </c>
      <c r="E318" s="796">
        <v>172000</v>
      </c>
    </row>
    <row r="319" spans="1:5" ht="15.75" x14ac:dyDescent="0.25">
      <c r="A319" s="781" t="s">
        <v>5845</v>
      </c>
      <c r="B319" s="778" t="s">
        <v>2376</v>
      </c>
      <c r="C319" s="796">
        <v>5109000</v>
      </c>
      <c r="D319" s="796">
        <v>0</v>
      </c>
      <c r="E319" s="796">
        <v>5109000</v>
      </c>
    </row>
    <row r="320" spans="1:5" ht="15.75" x14ac:dyDescent="0.25">
      <c r="A320" s="781" t="s">
        <v>5846</v>
      </c>
      <c r="B320" s="778" t="s">
        <v>2377</v>
      </c>
      <c r="C320" s="796">
        <v>8883000</v>
      </c>
      <c r="D320" s="796">
        <v>0</v>
      </c>
      <c r="E320" s="796">
        <v>8883000</v>
      </c>
    </row>
    <row r="321" spans="1:5" ht="15.75" x14ac:dyDescent="0.25">
      <c r="A321" s="781" t="s">
        <v>5847</v>
      </c>
      <c r="B321" s="778" t="s">
        <v>2378</v>
      </c>
      <c r="C321" s="796">
        <v>1912000</v>
      </c>
      <c r="D321" s="796">
        <v>0</v>
      </c>
      <c r="E321" s="796">
        <v>1912000</v>
      </c>
    </row>
    <row r="322" spans="1:5" ht="15.75" x14ac:dyDescent="0.25">
      <c r="A322" s="781" t="s">
        <v>5848</v>
      </c>
      <c r="B322" s="778" t="s">
        <v>2379</v>
      </c>
      <c r="C322" s="796">
        <v>1240000</v>
      </c>
      <c r="D322" s="796">
        <v>0</v>
      </c>
      <c r="E322" s="796">
        <v>1240000</v>
      </c>
    </row>
    <row r="323" spans="1:5" ht="15.75" x14ac:dyDescent="0.25">
      <c r="A323" s="781" t="s">
        <v>5849</v>
      </c>
      <c r="B323" s="778" t="s">
        <v>2380</v>
      </c>
      <c r="C323" s="796">
        <v>3137000</v>
      </c>
      <c r="D323" s="796">
        <v>0</v>
      </c>
      <c r="E323" s="796">
        <v>3137000</v>
      </c>
    </row>
    <row r="324" spans="1:5" ht="15.75" x14ac:dyDescent="0.25">
      <c r="A324" s="781" t="s">
        <v>5850</v>
      </c>
      <c r="B324" s="778" t="s">
        <v>2381</v>
      </c>
      <c r="C324" s="796">
        <v>2125000</v>
      </c>
      <c r="D324" s="796">
        <v>0</v>
      </c>
      <c r="E324" s="796">
        <v>2125000</v>
      </c>
    </row>
    <row r="325" spans="1:5" ht="15.75" x14ac:dyDescent="0.25">
      <c r="A325" s="781" t="s">
        <v>2382</v>
      </c>
      <c r="B325" s="778" t="s">
        <v>2383</v>
      </c>
      <c r="C325" s="796">
        <v>2365000</v>
      </c>
      <c r="D325" s="796">
        <v>0</v>
      </c>
      <c r="E325" s="796">
        <v>2365000</v>
      </c>
    </row>
    <row r="326" spans="1:5" ht="15.75" x14ac:dyDescent="0.25">
      <c r="A326" s="781" t="s">
        <v>2384</v>
      </c>
      <c r="B326" s="778" t="s">
        <v>2385</v>
      </c>
      <c r="C326" s="796">
        <v>7257000</v>
      </c>
      <c r="D326" s="796">
        <v>0</v>
      </c>
      <c r="E326" s="796">
        <v>7257000</v>
      </c>
    </row>
    <row r="327" spans="1:5" ht="15.75" x14ac:dyDescent="0.25">
      <c r="A327" s="781" t="s">
        <v>5851</v>
      </c>
      <c r="B327" s="778" t="s">
        <v>2386</v>
      </c>
      <c r="C327" s="796">
        <v>772000</v>
      </c>
      <c r="D327" s="796">
        <v>0</v>
      </c>
      <c r="E327" s="796">
        <v>772000</v>
      </c>
    </row>
    <row r="328" spans="1:5" ht="15.75" x14ac:dyDescent="0.25">
      <c r="A328" s="781" t="s">
        <v>5840</v>
      </c>
      <c r="B328" s="778" t="s">
        <v>2387</v>
      </c>
      <c r="C328" s="796">
        <v>1951000</v>
      </c>
      <c r="D328" s="796">
        <v>0</v>
      </c>
      <c r="E328" s="796">
        <v>1951000</v>
      </c>
    </row>
    <row r="329" spans="1:5" ht="15.75" x14ac:dyDescent="0.25">
      <c r="A329" s="781" t="s">
        <v>2388</v>
      </c>
      <c r="B329" s="778" t="s">
        <v>2389</v>
      </c>
      <c r="C329" s="796">
        <v>8487000</v>
      </c>
      <c r="D329" s="796">
        <v>0</v>
      </c>
      <c r="E329" s="796">
        <v>8487000</v>
      </c>
    </row>
    <row r="330" spans="1:5" ht="15.75" x14ac:dyDescent="0.25">
      <c r="A330" s="781" t="s">
        <v>2390</v>
      </c>
      <c r="B330" s="778" t="s">
        <v>2391</v>
      </c>
      <c r="C330" s="796">
        <v>4304000</v>
      </c>
      <c r="D330" s="796">
        <v>0</v>
      </c>
      <c r="E330" s="796">
        <v>4304000</v>
      </c>
    </row>
    <row r="331" spans="1:5" ht="15.75" x14ac:dyDescent="0.25">
      <c r="A331" s="781" t="s">
        <v>5840</v>
      </c>
      <c r="B331" s="778" t="s">
        <v>2392</v>
      </c>
      <c r="C331" s="796">
        <v>9896000</v>
      </c>
      <c r="D331" s="796">
        <v>0</v>
      </c>
      <c r="E331" s="796">
        <v>9896000</v>
      </c>
    </row>
    <row r="332" spans="1:5" ht="15.75" x14ac:dyDescent="0.25">
      <c r="A332" s="781" t="s">
        <v>5852</v>
      </c>
      <c r="B332" s="778" t="s">
        <v>2393</v>
      </c>
      <c r="C332" s="796">
        <v>14821000</v>
      </c>
      <c r="D332" s="796">
        <v>0</v>
      </c>
      <c r="E332" s="796">
        <v>14821000</v>
      </c>
    </row>
    <row r="333" spans="1:5" ht="15.75" x14ac:dyDescent="0.25">
      <c r="A333" s="781" t="s">
        <v>5853</v>
      </c>
      <c r="B333" s="778" t="s">
        <v>2394</v>
      </c>
      <c r="C333" s="796">
        <v>2524000</v>
      </c>
      <c r="D333" s="796">
        <v>0</v>
      </c>
      <c r="E333" s="796">
        <v>2524000</v>
      </c>
    </row>
    <row r="334" spans="1:5" ht="15.75" x14ac:dyDescent="0.25">
      <c r="A334" s="781" t="s">
        <v>5841</v>
      </c>
      <c r="B334" s="778" t="s">
        <v>2395</v>
      </c>
      <c r="C334" s="796">
        <v>1213000</v>
      </c>
      <c r="D334" s="796">
        <v>0</v>
      </c>
      <c r="E334" s="796">
        <v>1213000</v>
      </c>
    </row>
    <row r="335" spans="1:5" ht="15.75" x14ac:dyDescent="0.25">
      <c r="A335" s="781" t="s">
        <v>5841</v>
      </c>
      <c r="B335" s="778" t="s">
        <v>2396</v>
      </c>
      <c r="C335" s="796">
        <v>117000</v>
      </c>
      <c r="D335" s="796">
        <v>0</v>
      </c>
      <c r="E335" s="796">
        <v>117000</v>
      </c>
    </row>
    <row r="336" spans="1:5" ht="15.75" x14ac:dyDescent="0.25">
      <c r="A336" s="781" t="s">
        <v>5854</v>
      </c>
      <c r="B336" s="778" t="s">
        <v>2397</v>
      </c>
      <c r="C336" s="796">
        <v>721000</v>
      </c>
      <c r="D336" s="796">
        <v>0</v>
      </c>
      <c r="E336" s="796">
        <v>721000</v>
      </c>
    </row>
    <row r="337" spans="1:5" ht="15.75" x14ac:dyDescent="0.25">
      <c r="A337" s="781" t="s">
        <v>5855</v>
      </c>
      <c r="B337" s="778" t="s">
        <v>2398</v>
      </c>
      <c r="C337" s="796">
        <v>1848000</v>
      </c>
      <c r="D337" s="796">
        <v>0</v>
      </c>
      <c r="E337" s="796">
        <v>1848000</v>
      </c>
    </row>
    <row r="338" spans="1:5" ht="15.75" x14ac:dyDescent="0.25">
      <c r="A338" s="781" t="s">
        <v>2399</v>
      </c>
      <c r="B338" s="778" t="s">
        <v>2400</v>
      </c>
      <c r="C338" s="796">
        <v>1740000</v>
      </c>
      <c r="D338" s="796">
        <v>0</v>
      </c>
      <c r="E338" s="796">
        <v>1740000</v>
      </c>
    </row>
    <row r="339" spans="1:5" ht="15.75" x14ac:dyDescent="0.25">
      <c r="A339" s="781" t="s">
        <v>2401</v>
      </c>
      <c r="B339" s="778" t="s">
        <v>2402</v>
      </c>
      <c r="C339" s="796">
        <v>462000</v>
      </c>
      <c r="D339" s="796">
        <v>0</v>
      </c>
      <c r="E339" s="796">
        <v>462000</v>
      </c>
    </row>
    <row r="340" spans="1:5" ht="15.75" x14ac:dyDescent="0.25">
      <c r="A340" s="781" t="s">
        <v>5840</v>
      </c>
      <c r="B340" s="778" t="s">
        <v>2403</v>
      </c>
      <c r="C340" s="796">
        <v>337000</v>
      </c>
      <c r="D340" s="796">
        <v>0</v>
      </c>
      <c r="E340" s="796">
        <v>337000</v>
      </c>
    </row>
    <row r="341" spans="1:5" ht="15.75" x14ac:dyDescent="0.25">
      <c r="A341" s="781" t="s">
        <v>2404</v>
      </c>
      <c r="B341" s="778" t="s">
        <v>2405</v>
      </c>
      <c r="C341" s="796">
        <v>1377000</v>
      </c>
      <c r="D341" s="796">
        <v>0</v>
      </c>
      <c r="E341" s="796">
        <v>1377000</v>
      </c>
    </row>
    <row r="342" spans="1:5" ht="15.75" x14ac:dyDescent="0.25">
      <c r="A342" s="781" t="s">
        <v>5840</v>
      </c>
      <c r="B342" s="778" t="s">
        <v>2406</v>
      </c>
      <c r="C342" s="796">
        <v>1081000</v>
      </c>
      <c r="D342" s="796">
        <v>0</v>
      </c>
      <c r="E342" s="796">
        <v>1081000</v>
      </c>
    </row>
    <row r="343" spans="1:5" ht="15.75" x14ac:dyDescent="0.25">
      <c r="A343" s="781" t="s">
        <v>5840</v>
      </c>
      <c r="B343" s="778" t="s">
        <v>2407</v>
      </c>
      <c r="C343" s="796">
        <v>114000</v>
      </c>
      <c r="D343" s="796">
        <v>0</v>
      </c>
      <c r="E343" s="796">
        <v>114000</v>
      </c>
    </row>
    <row r="344" spans="1:5" ht="15.75" x14ac:dyDescent="0.25">
      <c r="A344" s="781" t="s">
        <v>5854</v>
      </c>
      <c r="B344" s="778" t="s">
        <v>2408</v>
      </c>
      <c r="C344" s="796">
        <v>4250000</v>
      </c>
      <c r="D344" s="796">
        <v>0</v>
      </c>
      <c r="E344" s="796">
        <v>4250000</v>
      </c>
    </row>
    <row r="345" spans="1:5" ht="15.75" x14ac:dyDescent="0.25">
      <c r="A345" s="781" t="s">
        <v>5856</v>
      </c>
      <c r="B345" s="778" t="s">
        <v>2409</v>
      </c>
      <c r="C345" s="796">
        <v>7427000</v>
      </c>
      <c r="D345" s="796">
        <v>0</v>
      </c>
      <c r="E345" s="796">
        <v>7427000</v>
      </c>
    </row>
    <row r="346" spans="1:5" ht="15.75" x14ac:dyDescent="0.25">
      <c r="A346" s="781" t="s">
        <v>5841</v>
      </c>
      <c r="B346" s="778" t="s">
        <v>2410</v>
      </c>
      <c r="C346" s="796">
        <v>2663000</v>
      </c>
      <c r="D346" s="796">
        <v>0</v>
      </c>
      <c r="E346" s="796">
        <v>2663000</v>
      </c>
    </row>
    <row r="347" spans="1:5" ht="15.75" x14ac:dyDescent="0.25">
      <c r="A347" s="781" t="s">
        <v>5854</v>
      </c>
      <c r="B347" s="778" t="s">
        <v>2411</v>
      </c>
      <c r="C347" s="796">
        <v>2774000</v>
      </c>
      <c r="D347" s="796">
        <v>0</v>
      </c>
      <c r="E347" s="796">
        <v>2774000</v>
      </c>
    </row>
    <row r="348" spans="1:5" ht="15.75" x14ac:dyDescent="0.25">
      <c r="A348" s="781" t="s">
        <v>5841</v>
      </c>
      <c r="B348" s="778" t="s">
        <v>2412</v>
      </c>
      <c r="C348" s="796">
        <v>4332000</v>
      </c>
      <c r="D348" s="796">
        <v>0</v>
      </c>
      <c r="E348" s="796">
        <v>4332000</v>
      </c>
    </row>
    <row r="349" spans="1:5" ht="15.75" x14ac:dyDescent="0.25">
      <c r="A349" s="781" t="s">
        <v>5857</v>
      </c>
      <c r="B349" s="778" t="s">
        <v>2413</v>
      </c>
      <c r="C349" s="796">
        <v>1134000</v>
      </c>
      <c r="D349" s="796">
        <v>0</v>
      </c>
      <c r="E349" s="796">
        <v>1134000</v>
      </c>
    </row>
    <row r="350" spans="1:5" ht="15.75" x14ac:dyDescent="0.25">
      <c r="A350" s="781" t="s">
        <v>5841</v>
      </c>
      <c r="B350" s="778" t="s">
        <v>2414</v>
      </c>
      <c r="C350" s="796">
        <v>1220000</v>
      </c>
      <c r="D350" s="796">
        <v>0</v>
      </c>
      <c r="E350" s="796">
        <v>1220000</v>
      </c>
    </row>
    <row r="351" spans="1:5" ht="15.75" x14ac:dyDescent="0.25">
      <c r="A351" s="781" t="s">
        <v>5858</v>
      </c>
      <c r="B351" s="778" t="s">
        <v>2415</v>
      </c>
      <c r="C351" s="796">
        <v>440000</v>
      </c>
      <c r="D351" s="796">
        <v>0</v>
      </c>
      <c r="E351" s="796">
        <v>440000</v>
      </c>
    </row>
    <row r="352" spans="1:5" ht="15.75" x14ac:dyDescent="0.25">
      <c r="A352" s="781" t="s">
        <v>5859</v>
      </c>
      <c r="B352" s="778" t="s">
        <v>2416</v>
      </c>
      <c r="C352" s="796">
        <v>3125313</v>
      </c>
      <c r="D352" s="796">
        <v>0</v>
      </c>
      <c r="E352" s="796">
        <v>3125313</v>
      </c>
    </row>
    <row r="353" spans="1:5" ht="15.75" x14ac:dyDescent="0.25">
      <c r="A353" s="781" t="s">
        <v>5860</v>
      </c>
      <c r="B353" s="778" t="s">
        <v>2417</v>
      </c>
      <c r="C353" s="796">
        <v>2012000</v>
      </c>
      <c r="D353" s="796">
        <v>0</v>
      </c>
      <c r="E353" s="796">
        <v>2012000</v>
      </c>
    </row>
    <row r="354" spans="1:5" ht="15.75" x14ac:dyDescent="0.25">
      <c r="A354" s="781" t="s">
        <v>5861</v>
      </c>
      <c r="B354" s="778" t="s">
        <v>2418</v>
      </c>
      <c r="C354" s="796">
        <v>11910000</v>
      </c>
      <c r="D354" s="796">
        <v>0</v>
      </c>
      <c r="E354" s="796">
        <v>11910000</v>
      </c>
    </row>
    <row r="355" spans="1:5" ht="15.75" x14ac:dyDescent="0.25">
      <c r="A355" s="781" t="s">
        <v>2401</v>
      </c>
      <c r="B355" s="778" t="s">
        <v>2419</v>
      </c>
      <c r="C355" s="796">
        <v>1583000</v>
      </c>
      <c r="D355" s="796">
        <v>0</v>
      </c>
      <c r="E355" s="796">
        <v>1583000</v>
      </c>
    </row>
    <row r="356" spans="1:5" ht="15.75" x14ac:dyDescent="0.25">
      <c r="A356" s="781" t="s">
        <v>2401</v>
      </c>
      <c r="B356" s="778" t="s">
        <v>2420</v>
      </c>
      <c r="C356" s="796">
        <v>1716000</v>
      </c>
      <c r="D356" s="796">
        <v>0</v>
      </c>
      <c r="E356" s="796">
        <v>1716000</v>
      </c>
    </row>
    <row r="357" spans="1:5" ht="15.75" x14ac:dyDescent="0.25">
      <c r="A357" s="781" t="s">
        <v>5840</v>
      </c>
      <c r="B357" s="778" t="s">
        <v>2421</v>
      </c>
      <c r="C357" s="796">
        <v>4117000</v>
      </c>
      <c r="D357" s="796">
        <v>0</v>
      </c>
      <c r="E357" s="796">
        <v>4117000</v>
      </c>
    </row>
    <row r="358" spans="1:5" ht="15.75" x14ac:dyDescent="0.25">
      <c r="A358" s="781" t="s">
        <v>2401</v>
      </c>
      <c r="B358" s="778" t="s">
        <v>2422</v>
      </c>
      <c r="C358" s="796">
        <v>295000</v>
      </c>
      <c r="D358" s="796">
        <v>0</v>
      </c>
      <c r="E358" s="796">
        <v>295000</v>
      </c>
    </row>
    <row r="359" spans="1:5" ht="15.75" x14ac:dyDescent="0.25">
      <c r="A359" s="781" t="s">
        <v>2423</v>
      </c>
      <c r="B359" s="778" t="s">
        <v>2424</v>
      </c>
      <c r="C359" s="796">
        <v>775000</v>
      </c>
      <c r="D359" s="796">
        <v>0</v>
      </c>
      <c r="E359" s="796">
        <v>775000</v>
      </c>
    </row>
    <row r="360" spans="1:5" ht="15.75" x14ac:dyDescent="0.25">
      <c r="A360" s="781" t="s">
        <v>5840</v>
      </c>
      <c r="B360" s="778" t="s">
        <v>2425</v>
      </c>
      <c r="C360" s="796">
        <v>140000</v>
      </c>
      <c r="D360" s="796">
        <v>0</v>
      </c>
      <c r="E360" s="796">
        <v>140000</v>
      </c>
    </row>
    <row r="361" spans="1:5" ht="15.75" x14ac:dyDescent="0.25">
      <c r="A361" s="781" t="s">
        <v>5840</v>
      </c>
      <c r="B361" s="778" t="s">
        <v>2426</v>
      </c>
      <c r="C361" s="796">
        <v>198000</v>
      </c>
      <c r="D361" s="796">
        <v>0</v>
      </c>
      <c r="E361" s="796">
        <v>198000</v>
      </c>
    </row>
    <row r="362" spans="1:5" ht="15.75" x14ac:dyDescent="0.25">
      <c r="A362" s="781" t="s">
        <v>5862</v>
      </c>
      <c r="B362" s="778" t="s">
        <v>2427</v>
      </c>
      <c r="C362" s="796">
        <v>15049000</v>
      </c>
      <c r="D362" s="796">
        <v>0</v>
      </c>
      <c r="E362" s="796">
        <v>15049000</v>
      </c>
    </row>
    <row r="363" spans="1:5" ht="15.75" x14ac:dyDescent="0.25">
      <c r="A363" s="781" t="s">
        <v>5854</v>
      </c>
      <c r="B363" s="778" t="s">
        <v>2428</v>
      </c>
      <c r="C363" s="796">
        <v>1394000</v>
      </c>
      <c r="D363" s="796">
        <v>0</v>
      </c>
      <c r="E363" s="796">
        <v>1394000</v>
      </c>
    </row>
    <row r="364" spans="1:5" ht="15.75" x14ac:dyDescent="0.25">
      <c r="A364" s="781" t="s">
        <v>5863</v>
      </c>
      <c r="B364" s="778" t="s">
        <v>2429</v>
      </c>
      <c r="C364" s="796">
        <v>7684000</v>
      </c>
      <c r="D364" s="796">
        <v>0</v>
      </c>
      <c r="E364" s="796">
        <v>7684000</v>
      </c>
    </row>
    <row r="365" spans="1:5" ht="15.75" x14ac:dyDescent="0.25">
      <c r="A365" s="781" t="s">
        <v>5864</v>
      </c>
      <c r="B365" s="778" t="s">
        <v>2430</v>
      </c>
      <c r="C365" s="796">
        <v>9612000</v>
      </c>
      <c r="D365" s="796">
        <v>0</v>
      </c>
      <c r="E365" s="796">
        <v>9612000</v>
      </c>
    </row>
    <row r="366" spans="1:5" ht="15.75" x14ac:dyDescent="0.25">
      <c r="A366" s="781" t="s">
        <v>2431</v>
      </c>
      <c r="B366" s="778" t="s">
        <v>2432</v>
      </c>
      <c r="C366" s="796">
        <v>51226</v>
      </c>
      <c r="D366" s="796">
        <v>0</v>
      </c>
      <c r="E366" s="796">
        <v>51226</v>
      </c>
    </row>
    <row r="367" spans="1:5" ht="15.75" x14ac:dyDescent="0.25">
      <c r="A367" s="781" t="s">
        <v>2433</v>
      </c>
      <c r="B367" s="778" t="s">
        <v>2434</v>
      </c>
      <c r="C367" s="796">
        <v>3703650</v>
      </c>
      <c r="D367" s="796">
        <v>0</v>
      </c>
      <c r="E367" s="796">
        <v>3703650</v>
      </c>
    </row>
    <row r="368" spans="1:5" ht="15.75" x14ac:dyDescent="0.25">
      <c r="A368" s="781" t="s">
        <v>2435</v>
      </c>
      <c r="B368" s="778" t="s">
        <v>2436</v>
      </c>
      <c r="C368" s="796">
        <v>54640</v>
      </c>
      <c r="D368" s="796">
        <v>0</v>
      </c>
      <c r="E368" s="796">
        <v>54640</v>
      </c>
    </row>
    <row r="369" spans="1:5" ht="15.75" x14ac:dyDescent="0.25">
      <c r="A369" s="781" t="s">
        <v>5865</v>
      </c>
      <c r="B369" s="778" t="s">
        <v>2437</v>
      </c>
      <c r="C369" s="796">
        <v>86250</v>
      </c>
      <c r="D369" s="796">
        <v>0</v>
      </c>
      <c r="E369" s="796">
        <v>86250</v>
      </c>
    </row>
    <row r="370" spans="1:5" ht="15.75" x14ac:dyDescent="0.25">
      <c r="A370" s="781" t="s">
        <v>2438</v>
      </c>
      <c r="B370" s="778" t="s">
        <v>2439</v>
      </c>
      <c r="C370" s="796">
        <v>12500</v>
      </c>
      <c r="D370" s="796">
        <v>0</v>
      </c>
      <c r="E370" s="796">
        <v>12500</v>
      </c>
    </row>
    <row r="371" spans="1:5" ht="15.75" x14ac:dyDescent="0.25">
      <c r="A371" s="781" t="s">
        <v>2440</v>
      </c>
      <c r="B371" s="778" t="s">
        <v>2441</v>
      </c>
      <c r="C371" s="796">
        <v>700570</v>
      </c>
      <c r="D371" s="796">
        <v>0</v>
      </c>
      <c r="E371" s="796">
        <v>700570</v>
      </c>
    </row>
    <row r="372" spans="1:5" ht="15.75" x14ac:dyDescent="0.25">
      <c r="A372" s="781" t="s">
        <v>5866</v>
      </c>
      <c r="B372" s="778" t="s">
        <v>2442</v>
      </c>
      <c r="C372" s="796">
        <v>2982400</v>
      </c>
      <c r="D372" s="796">
        <v>0</v>
      </c>
      <c r="E372" s="796">
        <v>2982400</v>
      </c>
    </row>
    <row r="373" spans="1:5" ht="15.75" x14ac:dyDescent="0.25">
      <c r="A373" s="781" t="s">
        <v>5867</v>
      </c>
      <c r="B373" s="778" t="s">
        <v>2443</v>
      </c>
      <c r="C373" s="796">
        <v>42250</v>
      </c>
      <c r="D373" s="796">
        <v>0</v>
      </c>
      <c r="E373" s="796">
        <v>42250</v>
      </c>
    </row>
    <row r="374" spans="1:5" ht="15.75" x14ac:dyDescent="0.25">
      <c r="A374" s="781" t="s">
        <v>2444</v>
      </c>
      <c r="B374" s="778" t="s">
        <v>2445</v>
      </c>
      <c r="C374" s="796">
        <v>15938</v>
      </c>
      <c r="D374" s="796">
        <v>0</v>
      </c>
      <c r="E374" s="796">
        <v>15938</v>
      </c>
    </row>
    <row r="375" spans="1:5" ht="15.75" x14ac:dyDescent="0.25">
      <c r="A375" s="781" t="s">
        <v>5840</v>
      </c>
      <c r="B375" s="778" t="s">
        <v>2446</v>
      </c>
      <c r="C375" s="796">
        <v>1223000</v>
      </c>
      <c r="D375" s="796">
        <v>0</v>
      </c>
      <c r="E375" s="796">
        <v>1223000</v>
      </c>
    </row>
    <row r="376" spans="1:5" ht="15.75" x14ac:dyDescent="0.25">
      <c r="A376" s="781" t="s">
        <v>5840</v>
      </c>
      <c r="B376" s="778" t="s">
        <v>2447</v>
      </c>
      <c r="C376" s="796">
        <v>930000</v>
      </c>
      <c r="D376" s="796">
        <v>0</v>
      </c>
      <c r="E376" s="796">
        <v>930000</v>
      </c>
    </row>
    <row r="377" spans="1:5" ht="15.75" x14ac:dyDescent="0.25">
      <c r="A377" s="781" t="s">
        <v>5840</v>
      </c>
      <c r="B377" s="778" t="s">
        <v>2448</v>
      </c>
      <c r="C377" s="796">
        <v>727000</v>
      </c>
      <c r="D377" s="796">
        <v>0</v>
      </c>
      <c r="E377" s="796">
        <v>727000</v>
      </c>
    </row>
    <row r="378" spans="1:5" ht="15.75" x14ac:dyDescent="0.25">
      <c r="A378" s="781" t="s">
        <v>5840</v>
      </c>
      <c r="B378" s="778" t="s">
        <v>2449</v>
      </c>
      <c r="C378" s="796">
        <v>6337000</v>
      </c>
      <c r="D378" s="796">
        <v>0</v>
      </c>
      <c r="E378" s="796">
        <v>6337000</v>
      </c>
    </row>
    <row r="379" spans="1:5" ht="15.75" x14ac:dyDescent="0.25">
      <c r="A379" s="781" t="s">
        <v>5841</v>
      </c>
      <c r="B379" s="778" t="s">
        <v>2450</v>
      </c>
      <c r="C379" s="796">
        <v>2612000</v>
      </c>
      <c r="D379" s="796">
        <v>0</v>
      </c>
      <c r="E379" s="796">
        <v>2612000</v>
      </c>
    </row>
    <row r="380" spans="1:5" ht="15.75" x14ac:dyDescent="0.25">
      <c r="A380" s="781" t="s">
        <v>5841</v>
      </c>
      <c r="B380" s="778" t="s">
        <v>2451</v>
      </c>
      <c r="C380" s="796">
        <v>2361000</v>
      </c>
      <c r="D380" s="796">
        <v>0</v>
      </c>
      <c r="E380" s="796">
        <v>2361000</v>
      </c>
    </row>
    <row r="381" spans="1:5" ht="15.75" x14ac:dyDescent="0.25">
      <c r="A381" s="781" t="s">
        <v>5868</v>
      </c>
      <c r="B381" s="778" t="s">
        <v>2452</v>
      </c>
      <c r="C381" s="796">
        <v>1333000</v>
      </c>
      <c r="D381" s="796">
        <v>0</v>
      </c>
      <c r="E381" s="796">
        <v>1333000</v>
      </c>
    </row>
    <row r="382" spans="1:5" ht="15.75" x14ac:dyDescent="0.25">
      <c r="A382" s="781" t="s">
        <v>5841</v>
      </c>
      <c r="B382" s="778" t="s">
        <v>2453</v>
      </c>
      <c r="C382" s="796">
        <v>397000</v>
      </c>
      <c r="D382" s="796">
        <v>0</v>
      </c>
      <c r="E382" s="796">
        <v>397000</v>
      </c>
    </row>
    <row r="383" spans="1:5" ht="15.75" x14ac:dyDescent="0.25">
      <c r="A383" s="781" t="s">
        <v>5841</v>
      </c>
      <c r="B383" s="778" t="s">
        <v>2454</v>
      </c>
      <c r="C383" s="796">
        <v>9530000</v>
      </c>
      <c r="D383" s="796">
        <v>0</v>
      </c>
      <c r="E383" s="796">
        <v>9530000</v>
      </c>
    </row>
    <row r="384" spans="1:5" ht="15.75" x14ac:dyDescent="0.25">
      <c r="A384" s="781" t="s">
        <v>5869</v>
      </c>
      <c r="B384" s="778" t="s">
        <v>2455</v>
      </c>
      <c r="C384" s="796">
        <v>877000</v>
      </c>
      <c r="D384" s="796">
        <v>0</v>
      </c>
      <c r="E384" s="796">
        <v>877000</v>
      </c>
    </row>
    <row r="385" spans="1:5" ht="15.75" x14ac:dyDescent="0.25">
      <c r="A385" s="781" t="s">
        <v>5870</v>
      </c>
      <c r="B385" s="778" t="s">
        <v>2456</v>
      </c>
      <c r="C385" s="796">
        <v>129000</v>
      </c>
      <c r="D385" s="796">
        <v>0</v>
      </c>
      <c r="E385" s="796">
        <v>129000</v>
      </c>
    </row>
    <row r="386" spans="1:5" ht="15.75" x14ac:dyDescent="0.25">
      <c r="A386" s="781" t="s">
        <v>2457</v>
      </c>
      <c r="B386" s="778" t="s">
        <v>2458</v>
      </c>
      <c r="C386" s="796">
        <v>7245000</v>
      </c>
      <c r="D386" s="796">
        <v>0</v>
      </c>
      <c r="E386" s="796">
        <v>7245000</v>
      </c>
    </row>
    <row r="387" spans="1:5" ht="15.75" x14ac:dyDescent="0.25">
      <c r="A387" s="781" t="s">
        <v>2459</v>
      </c>
      <c r="B387" s="778" t="s">
        <v>2460</v>
      </c>
      <c r="C387" s="796">
        <v>2283000</v>
      </c>
      <c r="D387" s="796">
        <v>0</v>
      </c>
      <c r="E387" s="796">
        <v>2283000</v>
      </c>
    </row>
    <row r="388" spans="1:5" ht="15.75" x14ac:dyDescent="0.25">
      <c r="A388" s="781" t="s">
        <v>5840</v>
      </c>
      <c r="B388" s="778" t="s">
        <v>2461</v>
      </c>
      <c r="C388" s="796">
        <v>527000</v>
      </c>
      <c r="D388" s="796">
        <v>0</v>
      </c>
      <c r="E388" s="796">
        <v>527000</v>
      </c>
    </row>
    <row r="389" spans="1:5" ht="15.75" x14ac:dyDescent="0.25">
      <c r="A389" s="781" t="s">
        <v>5840</v>
      </c>
      <c r="B389" s="778" t="s">
        <v>2462</v>
      </c>
      <c r="C389" s="796">
        <v>100000</v>
      </c>
      <c r="D389" s="796">
        <v>0</v>
      </c>
      <c r="E389" s="796">
        <v>100000</v>
      </c>
    </row>
    <row r="390" spans="1:5" ht="15.75" x14ac:dyDescent="0.25">
      <c r="A390" s="781" t="s">
        <v>5840</v>
      </c>
      <c r="B390" s="778" t="s">
        <v>2463</v>
      </c>
      <c r="C390" s="796">
        <v>1422000</v>
      </c>
      <c r="D390" s="796">
        <v>0</v>
      </c>
      <c r="E390" s="796">
        <v>1422000</v>
      </c>
    </row>
    <row r="391" spans="1:5" ht="15.75" x14ac:dyDescent="0.25">
      <c r="A391" s="781" t="s">
        <v>5840</v>
      </c>
      <c r="B391" s="778" t="s">
        <v>2464</v>
      </c>
      <c r="C391" s="796">
        <v>4407000</v>
      </c>
      <c r="D391" s="796">
        <v>0</v>
      </c>
      <c r="E391" s="796">
        <v>4407000</v>
      </c>
    </row>
    <row r="392" spans="1:5" ht="15.75" x14ac:dyDescent="0.25">
      <c r="A392" s="781" t="s">
        <v>2404</v>
      </c>
      <c r="B392" s="778" t="s">
        <v>2465</v>
      </c>
      <c r="C392" s="796">
        <v>1510000</v>
      </c>
      <c r="D392" s="796">
        <v>0</v>
      </c>
      <c r="E392" s="796">
        <v>1510000</v>
      </c>
    </row>
    <row r="393" spans="1:5" ht="15.75" x14ac:dyDescent="0.25">
      <c r="A393" s="781" t="s">
        <v>2466</v>
      </c>
      <c r="B393" s="778" t="s">
        <v>2467</v>
      </c>
      <c r="C393" s="796">
        <v>3762000</v>
      </c>
      <c r="D393" s="796">
        <v>0</v>
      </c>
      <c r="E393" s="796">
        <v>3762000</v>
      </c>
    </row>
    <row r="394" spans="1:5" ht="15.75" x14ac:dyDescent="0.25">
      <c r="A394" s="781" t="s">
        <v>5840</v>
      </c>
      <c r="B394" s="778" t="s">
        <v>2468</v>
      </c>
      <c r="C394" s="796">
        <v>1020000</v>
      </c>
      <c r="D394" s="796">
        <v>0</v>
      </c>
      <c r="E394" s="796">
        <v>1020000</v>
      </c>
    </row>
    <row r="395" spans="1:5" ht="15.75" x14ac:dyDescent="0.25">
      <c r="A395" s="781" t="s">
        <v>5840</v>
      </c>
      <c r="B395" s="778" t="s">
        <v>2469</v>
      </c>
      <c r="C395" s="796">
        <v>904000</v>
      </c>
      <c r="D395" s="796">
        <v>0</v>
      </c>
      <c r="E395" s="796">
        <v>904000</v>
      </c>
    </row>
    <row r="396" spans="1:5" ht="15.75" x14ac:dyDescent="0.25">
      <c r="A396" s="781" t="s">
        <v>5840</v>
      </c>
      <c r="B396" s="778" t="s">
        <v>2470</v>
      </c>
      <c r="C396" s="796">
        <v>2690000</v>
      </c>
      <c r="D396" s="796">
        <v>0</v>
      </c>
      <c r="E396" s="796">
        <v>2690000</v>
      </c>
    </row>
    <row r="397" spans="1:5" ht="15.75" x14ac:dyDescent="0.25">
      <c r="A397" s="781" t="s">
        <v>5840</v>
      </c>
      <c r="B397" s="778" t="s">
        <v>2471</v>
      </c>
      <c r="C397" s="796">
        <v>3540000</v>
      </c>
      <c r="D397" s="796">
        <v>0</v>
      </c>
      <c r="E397" s="796">
        <v>3540000</v>
      </c>
    </row>
    <row r="398" spans="1:5" ht="15.75" x14ac:dyDescent="0.25">
      <c r="A398" s="781" t="s">
        <v>5840</v>
      </c>
      <c r="B398" s="778" t="s">
        <v>2472</v>
      </c>
      <c r="C398" s="796">
        <v>9342000</v>
      </c>
      <c r="D398" s="796">
        <v>0</v>
      </c>
      <c r="E398" s="796">
        <v>9342000</v>
      </c>
    </row>
    <row r="399" spans="1:5" ht="15.75" x14ac:dyDescent="0.25">
      <c r="A399" s="781" t="s">
        <v>5840</v>
      </c>
      <c r="B399" s="778" t="s">
        <v>2473</v>
      </c>
      <c r="C399" s="796">
        <v>417000</v>
      </c>
      <c r="D399" s="796">
        <v>0</v>
      </c>
      <c r="E399" s="796">
        <v>417000</v>
      </c>
    </row>
    <row r="400" spans="1:5" ht="15.75" x14ac:dyDescent="0.25">
      <c r="A400" s="781" t="s">
        <v>5840</v>
      </c>
      <c r="B400" s="778" t="s">
        <v>2474</v>
      </c>
      <c r="C400" s="796">
        <v>1234000</v>
      </c>
      <c r="D400" s="796">
        <v>0</v>
      </c>
      <c r="E400" s="796">
        <v>1234000</v>
      </c>
    </row>
    <row r="401" spans="1:5" ht="15.75" x14ac:dyDescent="0.25">
      <c r="A401" s="781" t="s">
        <v>5840</v>
      </c>
      <c r="B401" s="778" t="s">
        <v>2475</v>
      </c>
      <c r="C401" s="796">
        <v>3572000</v>
      </c>
      <c r="D401" s="796">
        <v>0</v>
      </c>
      <c r="E401" s="796">
        <v>3572000</v>
      </c>
    </row>
    <row r="402" spans="1:5" ht="15.75" x14ac:dyDescent="0.25">
      <c r="A402" s="781" t="s">
        <v>5840</v>
      </c>
      <c r="B402" s="778" t="s">
        <v>2476</v>
      </c>
      <c r="C402" s="796">
        <v>1632000</v>
      </c>
      <c r="D402" s="796">
        <v>0</v>
      </c>
      <c r="E402" s="796">
        <v>1632000</v>
      </c>
    </row>
    <row r="403" spans="1:5" ht="15.75" x14ac:dyDescent="0.25">
      <c r="A403" s="781" t="s">
        <v>2477</v>
      </c>
      <c r="B403" s="778" t="s">
        <v>2478</v>
      </c>
      <c r="C403" s="796">
        <v>30000</v>
      </c>
      <c r="D403" s="796">
        <v>0</v>
      </c>
      <c r="E403" s="796">
        <v>30000</v>
      </c>
    </row>
    <row r="404" spans="1:5" ht="15.75" x14ac:dyDescent="0.25">
      <c r="A404" s="781" t="s">
        <v>2479</v>
      </c>
      <c r="B404" s="778" t="s">
        <v>2480</v>
      </c>
      <c r="C404" s="796">
        <v>96833</v>
      </c>
      <c r="D404" s="796">
        <v>0</v>
      </c>
      <c r="E404" s="796">
        <v>96833</v>
      </c>
    </row>
    <row r="405" spans="1:5" ht="15.75" x14ac:dyDescent="0.25">
      <c r="A405" s="781" t="s">
        <v>2481</v>
      </c>
      <c r="B405" s="778" t="s">
        <v>2482</v>
      </c>
      <c r="C405" s="796">
        <v>1669333</v>
      </c>
      <c r="D405" s="796">
        <v>0</v>
      </c>
      <c r="E405" s="796">
        <v>1669333</v>
      </c>
    </row>
    <row r="406" spans="1:5" ht="15.75" x14ac:dyDescent="0.25">
      <c r="A406" s="781" t="s">
        <v>5840</v>
      </c>
      <c r="B406" s="778" t="s">
        <v>2483</v>
      </c>
      <c r="C406" s="796">
        <v>851000</v>
      </c>
      <c r="D406" s="796">
        <v>0</v>
      </c>
      <c r="E406" s="796">
        <v>851000</v>
      </c>
    </row>
    <row r="407" spans="1:5" ht="15.75" x14ac:dyDescent="0.25">
      <c r="A407" s="781" t="s">
        <v>5841</v>
      </c>
      <c r="B407" s="778" t="s">
        <v>2484</v>
      </c>
      <c r="C407" s="796">
        <v>2905000</v>
      </c>
      <c r="D407" s="796">
        <v>0</v>
      </c>
      <c r="E407" s="796">
        <v>2905000</v>
      </c>
    </row>
    <row r="408" spans="1:5" ht="15.75" x14ac:dyDescent="0.25">
      <c r="A408" s="781" t="s">
        <v>5871</v>
      </c>
      <c r="B408" s="778" t="s">
        <v>2485</v>
      </c>
      <c r="C408" s="796">
        <v>6336000</v>
      </c>
      <c r="D408" s="796">
        <v>0</v>
      </c>
      <c r="E408" s="796">
        <v>6336000</v>
      </c>
    </row>
    <row r="409" spans="1:5" ht="15.75" x14ac:dyDescent="0.25">
      <c r="A409" s="781" t="s">
        <v>5841</v>
      </c>
      <c r="B409" s="778" t="s">
        <v>2486</v>
      </c>
      <c r="C409" s="796">
        <v>626000</v>
      </c>
      <c r="D409" s="796">
        <v>0</v>
      </c>
      <c r="E409" s="796">
        <v>626000</v>
      </c>
    </row>
    <row r="410" spans="1:5" ht="15.75" x14ac:dyDescent="0.25">
      <c r="A410" s="781" t="s">
        <v>5872</v>
      </c>
      <c r="B410" s="778" t="s">
        <v>2487</v>
      </c>
      <c r="C410" s="796">
        <v>2091000</v>
      </c>
      <c r="D410" s="796">
        <v>0</v>
      </c>
      <c r="E410" s="796">
        <v>2091000</v>
      </c>
    </row>
    <row r="411" spans="1:5" ht="15.75" x14ac:dyDescent="0.25">
      <c r="A411" s="781" t="s">
        <v>5841</v>
      </c>
      <c r="B411" s="778" t="s">
        <v>2488</v>
      </c>
      <c r="C411" s="796">
        <v>331000</v>
      </c>
      <c r="D411" s="796">
        <v>0</v>
      </c>
      <c r="E411" s="796">
        <v>331000</v>
      </c>
    </row>
    <row r="412" spans="1:5" ht="15.75" x14ac:dyDescent="0.25">
      <c r="A412" s="781" t="s">
        <v>5873</v>
      </c>
      <c r="B412" s="778" t="s">
        <v>2489</v>
      </c>
      <c r="C412" s="796">
        <v>695000</v>
      </c>
      <c r="D412" s="796">
        <v>0</v>
      </c>
      <c r="E412" s="796">
        <v>695000</v>
      </c>
    </row>
    <row r="413" spans="1:5" ht="15.75" x14ac:dyDescent="0.25">
      <c r="A413" s="781" t="s">
        <v>5873</v>
      </c>
      <c r="B413" s="778" t="s">
        <v>2490</v>
      </c>
      <c r="C413" s="796">
        <v>4687000</v>
      </c>
      <c r="D413" s="796">
        <v>0</v>
      </c>
      <c r="E413" s="796">
        <v>4687000</v>
      </c>
    </row>
    <row r="414" spans="1:5" ht="15.75" x14ac:dyDescent="0.25">
      <c r="A414" s="781" t="s">
        <v>5840</v>
      </c>
      <c r="B414" s="778" t="s">
        <v>2491</v>
      </c>
      <c r="C414" s="796">
        <v>5508000</v>
      </c>
      <c r="D414" s="796">
        <v>0</v>
      </c>
      <c r="E414" s="796">
        <v>5508000</v>
      </c>
    </row>
    <row r="415" spans="1:5" ht="15.75" x14ac:dyDescent="0.25">
      <c r="A415" s="781" t="s">
        <v>5840</v>
      </c>
      <c r="B415" s="778" t="s">
        <v>2492</v>
      </c>
      <c r="C415" s="796">
        <v>967000</v>
      </c>
      <c r="D415" s="796">
        <v>0</v>
      </c>
      <c r="E415" s="796">
        <v>967000</v>
      </c>
    </row>
    <row r="416" spans="1:5" ht="15.75" x14ac:dyDescent="0.25">
      <c r="A416" s="781" t="s">
        <v>5874</v>
      </c>
      <c r="B416" s="778" t="s">
        <v>2493</v>
      </c>
      <c r="C416" s="796">
        <v>3879000</v>
      </c>
      <c r="D416" s="796">
        <v>0</v>
      </c>
      <c r="E416" s="796">
        <v>3879000</v>
      </c>
    </row>
    <row r="417" spans="1:5" ht="15.75" x14ac:dyDescent="0.25">
      <c r="A417" s="781" t="s">
        <v>5875</v>
      </c>
      <c r="B417" s="778" t="s">
        <v>2494</v>
      </c>
      <c r="C417" s="796">
        <v>2334000</v>
      </c>
      <c r="D417" s="796">
        <v>0</v>
      </c>
      <c r="E417" s="796">
        <v>2334000</v>
      </c>
    </row>
    <row r="418" spans="1:5" ht="15.75" x14ac:dyDescent="0.25">
      <c r="A418" s="781" t="s">
        <v>5876</v>
      </c>
      <c r="B418" s="778" t="s">
        <v>2495</v>
      </c>
      <c r="C418" s="796">
        <v>14764000</v>
      </c>
      <c r="D418" s="796">
        <v>0</v>
      </c>
      <c r="E418" s="796">
        <v>14764000</v>
      </c>
    </row>
    <row r="419" spans="1:5" ht="15.75" x14ac:dyDescent="0.25">
      <c r="A419" s="781" t="s">
        <v>5877</v>
      </c>
      <c r="B419" s="778" t="s">
        <v>2496</v>
      </c>
      <c r="C419" s="796">
        <v>1630000</v>
      </c>
      <c r="D419" s="796">
        <v>0</v>
      </c>
      <c r="E419" s="796">
        <v>1630000</v>
      </c>
    </row>
    <row r="420" spans="1:5" ht="15.75" x14ac:dyDescent="0.25">
      <c r="A420" s="781" t="s">
        <v>5876</v>
      </c>
      <c r="B420" s="778" t="s">
        <v>2497</v>
      </c>
      <c r="C420" s="796">
        <v>47493000</v>
      </c>
      <c r="D420" s="796">
        <v>0</v>
      </c>
      <c r="E420" s="796">
        <v>47493000</v>
      </c>
    </row>
    <row r="421" spans="1:5" ht="15.75" x14ac:dyDescent="0.25">
      <c r="A421" s="781" t="s">
        <v>5878</v>
      </c>
      <c r="B421" s="778" t="s">
        <v>2498</v>
      </c>
      <c r="C421" s="796">
        <v>20158000</v>
      </c>
      <c r="D421" s="796">
        <v>0</v>
      </c>
      <c r="E421" s="796">
        <v>20158000</v>
      </c>
    </row>
    <row r="422" spans="1:5" ht="15.75" x14ac:dyDescent="0.25">
      <c r="A422" s="781" t="s">
        <v>5879</v>
      </c>
      <c r="B422" s="778" t="s">
        <v>2499</v>
      </c>
      <c r="C422" s="796">
        <v>950000</v>
      </c>
      <c r="D422" s="796">
        <v>0</v>
      </c>
      <c r="E422" s="796">
        <v>950000</v>
      </c>
    </row>
    <row r="423" spans="1:5" ht="15.75" x14ac:dyDescent="0.25">
      <c r="A423" s="781" t="s">
        <v>2500</v>
      </c>
      <c r="B423" s="778" t="s">
        <v>2501</v>
      </c>
      <c r="C423" s="796">
        <v>48300</v>
      </c>
      <c r="D423" s="796">
        <v>0</v>
      </c>
      <c r="E423" s="796">
        <v>48300</v>
      </c>
    </row>
    <row r="424" spans="1:5" ht="15.75" x14ac:dyDescent="0.25">
      <c r="A424" s="781" t="s">
        <v>5881</v>
      </c>
      <c r="B424" s="778" t="s">
        <v>2502</v>
      </c>
      <c r="C424" s="796">
        <v>19830000</v>
      </c>
      <c r="D424" s="796">
        <v>0</v>
      </c>
      <c r="E424" s="796">
        <v>19830000</v>
      </c>
    </row>
    <row r="425" spans="1:5" ht="15.75" x14ac:dyDescent="0.25">
      <c r="A425" s="781" t="s">
        <v>5880</v>
      </c>
      <c r="B425" s="778" t="s">
        <v>2503</v>
      </c>
      <c r="C425" s="796">
        <v>8812000</v>
      </c>
      <c r="D425" s="796">
        <v>0</v>
      </c>
      <c r="E425" s="796">
        <v>8812000</v>
      </c>
    </row>
    <row r="426" spans="1:5" ht="15.75" x14ac:dyDescent="0.25">
      <c r="A426" s="781" t="s">
        <v>5882</v>
      </c>
      <c r="B426" s="778" t="s">
        <v>2504</v>
      </c>
      <c r="C426" s="796">
        <v>7583000</v>
      </c>
      <c r="D426" s="796">
        <v>0</v>
      </c>
      <c r="E426" s="796">
        <v>7583000</v>
      </c>
    </row>
    <row r="427" spans="1:5" ht="15.75" x14ac:dyDescent="0.25">
      <c r="A427" s="781" t="s">
        <v>2505</v>
      </c>
      <c r="B427" s="778" t="s">
        <v>2506</v>
      </c>
      <c r="C427" s="796">
        <v>566254</v>
      </c>
      <c r="D427" s="796">
        <v>0</v>
      </c>
      <c r="E427" s="796">
        <v>566254</v>
      </c>
    </row>
    <row r="428" spans="1:5" ht="15.75" x14ac:dyDescent="0.25">
      <c r="A428" s="781" t="s">
        <v>2507</v>
      </c>
      <c r="B428" s="778" t="s">
        <v>2508</v>
      </c>
      <c r="C428" s="796">
        <v>936875</v>
      </c>
      <c r="D428" s="796">
        <v>0</v>
      </c>
      <c r="E428" s="796">
        <v>936875</v>
      </c>
    </row>
    <row r="429" spans="1:5" ht="15.75" x14ac:dyDescent="0.25">
      <c r="A429" s="781" t="s">
        <v>2509</v>
      </c>
      <c r="B429" s="778" t="s">
        <v>2510</v>
      </c>
      <c r="C429" s="796">
        <v>45675</v>
      </c>
      <c r="D429" s="796">
        <v>0</v>
      </c>
      <c r="E429" s="796">
        <v>45675</v>
      </c>
    </row>
    <row r="430" spans="1:5" ht="15.75" x14ac:dyDescent="0.25">
      <c r="A430" s="781" t="s">
        <v>5869</v>
      </c>
      <c r="B430" s="778" t="s">
        <v>2511</v>
      </c>
      <c r="C430" s="796">
        <v>731000</v>
      </c>
      <c r="D430" s="796">
        <v>0</v>
      </c>
      <c r="E430" s="796">
        <v>731000</v>
      </c>
    </row>
    <row r="431" spans="1:5" ht="15.75" x14ac:dyDescent="0.25">
      <c r="A431" s="781" t="s">
        <v>5883</v>
      </c>
      <c r="B431" s="778" t="s">
        <v>2512</v>
      </c>
      <c r="C431" s="796">
        <v>4152000</v>
      </c>
      <c r="D431" s="796">
        <v>0</v>
      </c>
      <c r="E431" s="796">
        <v>4152000</v>
      </c>
    </row>
    <row r="432" spans="1:5" ht="15.75" x14ac:dyDescent="0.25">
      <c r="A432" s="781" t="s">
        <v>5870</v>
      </c>
      <c r="B432" s="778" t="s">
        <v>2513</v>
      </c>
      <c r="C432" s="796">
        <v>136000</v>
      </c>
      <c r="D432" s="796">
        <v>0</v>
      </c>
      <c r="E432" s="796">
        <v>136000</v>
      </c>
    </row>
    <row r="433" spans="1:5" ht="15.75" x14ac:dyDescent="0.25">
      <c r="A433" s="781" t="s">
        <v>5884</v>
      </c>
      <c r="B433" s="778" t="s">
        <v>2514</v>
      </c>
      <c r="C433" s="796">
        <v>5604000</v>
      </c>
      <c r="D433" s="796">
        <v>0</v>
      </c>
      <c r="E433" s="796">
        <v>5604000</v>
      </c>
    </row>
    <row r="434" spans="1:5" ht="15.75" x14ac:dyDescent="0.25">
      <c r="A434" s="781" t="s">
        <v>5885</v>
      </c>
      <c r="B434" s="778" t="s">
        <v>2515</v>
      </c>
      <c r="C434" s="796">
        <v>200000</v>
      </c>
      <c r="D434" s="796">
        <v>0</v>
      </c>
      <c r="E434" s="796">
        <v>200000</v>
      </c>
    </row>
    <row r="435" spans="1:5" ht="15.75" x14ac:dyDescent="0.25">
      <c r="A435" s="781" t="s">
        <v>5886</v>
      </c>
      <c r="B435" s="778" t="s">
        <v>2516</v>
      </c>
      <c r="C435" s="796">
        <v>204000</v>
      </c>
      <c r="D435" s="796">
        <v>0</v>
      </c>
      <c r="E435" s="796">
        <v>204000</v>
      </c>
    </row>
    <row r="436" spans="1:5" ht="15.75" x14ac:dyDescent="0.25">
      <c r="A436" s="781" t="s">
        <v>5887</v>
      </c>
      <c r="B436" s="778" t="s">
        <v>2517</v>
      </c>
      <c r="C436" s="796">
        <v>1114000</v>
      </c>
      <c r="D436" s="796">
        <v>0</v>
      </c>
      <c r="E436" s="796">
        <v>1114000</v>
      </c>
    </row>
    <row r="437" spans="1:5" ht="15.75" x14ac:dyDescent="0.25">
      <c r="A437" s="781" t="s">
        <v>2518</v>
      </c>
      <c r="B437" s="778" t="s">
        <v>2519</v>
      </c>
      <c r="C437" s="796">
        <v>3355000</v>
      </c>
      <c r="D437" s="796">
        <v>0</v>
      </c>
      <c r="E437" s="796">
        <v>3355000</v>
      </c>
    </row>
    <row r="438" spans="1:5" ht="15.75" x14ac:dyDescent="0.25">
      <c r="A438" s="781" t="s">
        <v>2520</v>
      </c>
      <c r="B438" s="778" t="s">
        <v>2521</v>
      </c>
      <c r="C438" s="796">
        <v>2662000</v>
      </c>
      <c r="D438" s="796">
        <v>0</v>
      </c>
      <c r="E438" s="796">
        <v>2662000</v>
      </c>
    </row>
    <row r="439" spans="1:5" ht="15.75" x14ac:dyDescent="0.25">
      <c r="A439" s="781" t="s">
        <v>5840</v>
      </c>
      <c r="B439" s="778" t="s">
        <v>2522</v>
      </c>
      <c r="C439" s="796">
        <v>428000</v>
      </c>
      <c r="D439" s="796">
        <v>0</v>
      </c>
      <c r="E439" s="796">
        <v>428000</v>
      </c>
    </row>
    <row r="440" spans="1:5" ht="15.75" x14ac:dyDescent="0.25">
      <c r="A440" s="781" t="s">
        <v>5857</v>
      </c>
      <c r="B440" s="778" t="s">
        <v>2523</v>
      </c>
      <c r="C440" s="796">
        <v>2813000</v>
      </c>
      <c r="D440" s="796">
        <v>0</v>
      </c>
      <c r="E440" s="796">
        <v>2813000</v>
      </c>
    </row>
    <row r="441" spans="1:5" ht="15.75" x14ac:dyDescent="0.25">
      <c r="A441" s="781" t="s">
        <v>2524</v>
      </c>
      <c r="B441" s="778" t="s">
        <v>2525</v>
      </c>
      <c r="C441" s="796">
        <v>1036666</v>
      </c>
      <c r="D441" s="796">
        <v>0</v>
      </c>
      <c r="E441" s="796">
        <v>1036666</v>
      </c>
    </row>
    <row r="442" spans="1:5" ht="15.75" x14ac:dyDescent="0.25">
      <c r="A442" s="781" t="s">
        <v>5888</v>
      </c>
      <c r="B442" s="778" t="s">
        <v>2526</v>
      </c>
      <c r="C442" s="796">
        <v>5755000</v>
      </c>
      <c r="D442" s="796">
        <v>0</v>
      </c>
      <c r="E442" s="796">
        <v>5755000</v>
      </c>
    </row>
    <row r="443" spans="1:5" ht="15.75" x14ac:dyDescent="0.25">
      <c r="A443" s="781" t="s">
        <v>2527</v>
      </c>
      <c r="B443" s="778" t="s">
        <v>2528</v>
      </c>
      <c r="C443" s="796">
        <v>7820000</v>
      </c>
      <c r="D443" s="796">
        <v>0</v>
      </c>
      <c r="E443" s="796">
        <v>7820000</v>
      </c>
    </row>
    <row r="444" spans="1:5" ht="15.75" x14ac:dyDescent="0.25">
      <c r="A444" s="781" t="s">
        <v>5889</v>
      </c>
      <c r="B444" s="778" t="s">
        <v>2529</v>
      </c>
      <c r="C444" s="796">
        <v>690000</v>
      </c>
      <c r="D444" s="796">
        <v>0</v>
      </c>
      <c r="E444" s="796">
        <v>690000</v>
      </c>
    </row>
    <row r="445" spans="1:5" ht="15.75" x14ac:dyDescent="0.25">
      <c r="A445" s="781" t="s">
        <v>5890</v>
      </c>
      <c r="B445" s="778" t="s">
        <v>2530</v>
      </c>
      <c r="C445" s="796">
        <v>10064000</v>
      </c>
      <c r="D445" s="796">
        <v>0</v>
      </c>
      <c r="E445" s="796">
        <v>10064000</v>
      </c>
    </row>
    <row r="446" spans="1:5" ht="15.75" x14ac:dyDescent="0.25">
      <c r="A446" s="781" t="s">
        <v>2423</v>
      </c>
      <c r="B446" s="778" t="s">
        <v>2531</v>
      </c>
      <c r="C446" s="796">
        <v>4421666</v>
      </c>
      <c r="D446" s="796">
        <v>0</v>
      </c>
      <c r="E446" s="796">
        <v>4421666</v>
      </c>
    </row>
    <row r="447" spans="1:5" ht="15.75" x14ac:dyDescent="0.25">
      <c r="A447" s="781" t="s">
        <v>2532</v>
      </c>
      <c r="B447" s="778" t="s">
        <v>2533</v>
      </c>
      <c r="C447" s="796">
        <v>834000</v>
      </c>
      <c r="D447" s="796">
        <v>0</v>
      </c>
      <c r="E447" s="796">
        <v>834000</v>
      </c>
    </row>
    <row r="448" spans="1:5" ht="15.75" x14ac:dyDescent="0.25">
      <c r="A448" s="781" t="s">
        <v>2481</v>
      </c>
      <c r="B448" s="778" t="s">
        <v>2534</v>
      </c>
      <c r="C448" s="796">
        <v>2673000</v>
      </c>
      <c r="D448" s="796">
        <v>0</v>
      </c>
      <c r="E448" s="796">
        <v>2673000</v>
      </c>
    </row>
    <row r="449" spans="1:5" ht="15.75" x14ac:dyDescent="0.25">
      <c r="A449" s="781" t="s">
        <v>2401</v>
      </c>
      <c r="B449" s="778" t="s">
        <v>2535</v>
      </c>
      <c r="C449" s="796">
        <v>2170000</v>
      </c>
      <c r="D449" s="796">
        <v>0</v>
      </c>
      <c r="E449" s="796">
        <v>2170000</v>
      </c>
    </row>
    <row r="450" spans="1:5" ht="15.75" x14ac:dyDescent="0.25">
      <c r="A450" s="781" t="s">
        <v>2401</v>
      </c>
      <c r="B450" s="778" t="s">
        <v>2536</v>
      </c>
      <c r="C450" s="796">
        <v>3452000</v>
      </c>
      <c r="D450" s="796">
        <v>0</v>
      </c>
      <c r="E450" s="796">
        <v>3452000</v>
      </c>
    </row>
    <row r="451" spans="1:5" ht="15.75" x14ac:dyDescent="0.25">
      <c r="A451" s="781" t="s">
        <v>2401</v>
      </c>
      <c r="B451" s="778" t="s">
        <v>2537</v>
      </c>
      <c r="C451" s="796">
        <v>1567500</v>
      </c>
      <c r="D451" s="796">
        <v>0</v>
      </c>
      <c r="E451" s="796">
        <v>1567500</v>
      </c>
    </row>
    <row r="452" spans="1:5" ht="15.75" x14ac:dyDescent="0.25">
      <c r="A452" s="781" t="s">
        <v>5882</v>
      </c>
      <c r="B452" s="778" t="s">
        <v>2538</v>
      </c>
      <c r="C452" s="796">
        <v>10008000</v>
      </c>
      <c r="D452" s="796">
        <v>0</v>
      </c>
      <c r="E452" s="796">
        <v>10008000</v>
      </c>
    </row>
    <row r="453" spans="1:5" ht="15.75" x14ac:dyDescent="0.25">
      <c r="A453" s="781" t="s">
        <v>5840</v>
      </c>
      <c r="B453" s="778" t="s">
        <v>2539</v>
      </c>
      <c r="C453" s="796">
        <v>1050000</v>
      </c>
      <c r="D453" s="796">
        <v>0</v>
      </c>
      <c r="E453" s="796">
        <v>1050000</v>
      </c>
    </row>
    <row r="454" spans="1:5" ht="15.75" x14ac:dyDescent="0.25">
      <c r="A454" s="781" t="s">
        <v>2401</v>
      </c>
      <c r="B454" s="778" t="s">
        <v>2540</v>
      </c>
      <c r="C454" s="796">
        <v>1780000</v>
      </c>
      <c r="D454" s="796">
        <v>0</v>
      </c>
      <c r="E454" s="796">
        <v>1780000</v>
      </c>
    </row>
    <row r="455" spans="1:5" ht="15.75" x14ac:dyDescent="0.25">
      <c r="A455" s="781" t="s">
        <v>2532</v>
      </c>
      <c r="B455" s="778" t="s">
        <v>2541</v>
      </c>
      <c r="C455" s="796">
        <v>153000</v>
      </c>
      <c r="D455" s="796">
        <v>0</v>
      </c>
      <c r="E455" s="796">
        <v>153000</v>
      </c>
    </row>
    <row r="456" spans="1:5" ht="15.75" x14ac:dyDescent="0.25">
      <c r="A456" s="781" t="s">
        <v>5882</v>
      </c>
      <c r="B456" s="778" t="s">
        <v>2542</v>
      </c>
      <c r="C456" s="796">
        <v>3462000</v>
      </c>
      <c r="D456" s="796">
        <v>0</v>
      </c>
      <c r="E456" s="796">
        <v>3462000</v>
      </c>
    </row>
    <row r="457" spans="1:5" ht="15.75" x14ac:dyDescent="0.25">
      <c r="A457" s="781" t="s">
        <v>2543</v>
      </c>
      <c r="B457" s="778" t="s">
        <v>2544</v>
      </c>
      <c r="C457" s="796">
        <v>2690000</v>
      </c>
      <c r="D457" s="796">
        <v>0</v>
      </c>
      <c r="E457" s="796">
        <v>2690000</v>
      </c>
    </row>
    <row r="458" spans="1:5" ht="15.75" x14ac:dyDescent="0.25">
      <c r="A458" s="781" t="s">
        <v>5882</v>
      </c>
      <c r="B458" s="778" t="s">
        <v>2545</v>
      </c>
      <c r="C458" s="796">
        <v>875000</v>
      </c>
      <c r="D458" s="796">
        <v>0</v>
      </c>
      <c r="E458" s="796">
        <v>875000</v>
      </c>
    </row>
    <row r="459" spans="1:5" ht="15.75" x14ac:dyDescent="0.25">
      <c r="A459" s="781" t="s">
        <v>5841</v>
      </c>
      <c r="B459" s="778" t="s">
        <v>2546</v>
      </c>
      <c r="C459" s="796">
        <v>6372000</v>
      </c>
      <c r="D459" s="796">
        <v>0</v>
      </c>
      <c r="E459" s="796">
        <v>6372000</v>
      </c>
    </row>
    <row r="460" spans="1:5" ht="15.75" x14ac:dyDescent="0.25">
      <c r="A460" s="781" t="s">
        <v>5841</v>
      </c>
      <c r="B460" s="778" t="s">
        <v>2547</v>
      </c>
      <c r="C460" s="796">
        <v>2140000</v>
      </c>
      <c r="D460" s="796">
        <v>0</v>
      </c>
      <c r="E460" s="796">
        <v>2140000</v>
      </c>
    </row>
    <row r="461" spans="1:5" ht="15.75" x14ac:dyDescent="0.25">
      <c r="A461" s="781" t="s">
        <v>5872</v>
      </c>
      <c r="B461" s="778" t="s">
        <v>2548</v>
      </c>
      <c r="C461" s="796">
        <v>1255000</v>
      </c>
      <c r="D461" s="796">
        <v>0</v>
      </c>
      <c r="E461" s="796">
        <v>1255000</v>
      </c>
    </row>
    <row r="462" spans="1:5" ht="15.75" x14ac:dyDescent="0.25">
      <c r="A462" s="781" t="s">
        <v>5841</v>
      </c>
      <c r="B462" s="778" t="s">
        <v>2549</v>
      </c>
      <c r="C462" s="796">
        <v>2223000</v>
      </c>
      <c r="D462" s="796">
        <v>0</v>
      </c>
      <c r="E462" s="796">
        <v>2223000</v>
      </c>
    </row>
    <row r="463" spans="1:5" ht="15.75" x14ac:dyDescent="0.25">
      <c r="A463" s="781" t="s">
        <v>5841</v>
      </c>
      <c r="B463" s="778" t="s">
        <v>2550</v>
      </c>
      <c r="C463" s="796">
        <v>5076000</v>
      </c>
      <c r="D463" s="796">
        <v>0</v>
      </c>
      <c r="E463" s="796">
        <v>5076000</v>
      </c>
    </row>
    <row r="464" spans="1:5" ht="15.75" x14ac:dyDescent="0.25">
      <c r="A464" s="781" t="s">
        <v>5891</v>
      </c>
      <c r="B464" s="778" t="s">
        <v>2551</v>
      </c>
      <c r="C464" s="796">
        <v>5002000</v>
      </c>
      <c r="D464" s="796">
        <v>0</v>
      </c>
      <c r="E464" s="796">
        <v>5002000</v>
      </c>
    </row>
    <row r="465" spans="1:5" ht="15.75" x14ac:dyDescent="0.25">
      <c r="A465" s="781" t="s">
        <v>5854</v>
      </c>
      <c r="B465" s="778" t="s">
        <v>2552</v>
      </c>
      <c r="C465" s="796">
        <v>3609000</v>
      </c>
      <c r="D465" s="796">
        <v>0</v>
      </c>
      <c r="E465" s="796">
        <v>3609000</v>
      </c>
    </row>
    <row r="466" spans="1:5" ht="15.75" x14ac:dyDescent="0.25">
      <c r="A466" s="781" t="s">
        <v>5854</v>
      </c>
      <c r="B466" s="778" t="s">
        <v>2553</v>
      </c>
      <c r="C466" s="796">
        <v>3973000</v>
      </c>
      <c r="D466" s="796">
        <v>0</v>
      </c>
      <c r="E466" s="796">
        <v>3973000</v>
      </c>
    </row>
    <row r="467" spans="1:5" ht="15.75" x14ac:dyDescent="0.25">
      <c r="A467" s="781" t="s">
        <v>5841</v>
      </c>
      <c r="B467" s="778" t="s">
        <v>2554</v>
      </c>
      <c r="C467" s="796">
        <v>1398000</v>
      </c>
      <c r="D467" s="796">
        <v>0</v>
      </c>
      <c r="E467" s="796">
        <v>1398000</v>
      </c>
    </row>
    <row r="468" spans="1:5" ht="15.75" x14ac:dyDescent="0.25">
      <c r="A468" s="781" t="s">
        <v>5892</v>
      </c>
      <c r="B468" s="778" t="s">
        <v>2555</v>
      </c>
      <c r="C468" s="796">
        <v>136000</v>
      </c>
      <c r="D468" s="796">
        <v>0</v>
      </c>
      <c r="E468" s="796">
        <v>136000</v>
      </c>
    </row>
    <row r="469" spans="1:5" ht="15.75" x14ac:dyDescent="0.25">
      <c r="A469" s="781" t="s">
        <v>5882</v>
      </c>
      <c r="B469" s="778" t="s">
        <v>2556</v>
      </c>
      <c r="C469" s="796">
        <v>500000</v>
      </c>
      <c r="D469" s="796">
        <v>0</v>
      </c>
      <c r="E469" s="796">
        <v>500000</v>
      </c>
    </row>
    <row r="470" spans="1:5" ht="15.75" x14ac:dyDescent="0.25">
      <c r="A470" s="781" t="s">
        <v>2557</v>
      </c>
      <c r="B470" s="778" t="s">
        <v>2558</v>
      </c>
      <c r="C470" s="796">
        <v>546000</v>
      </c>
      <c r="D470" s="796">
        <v>0</v>
      </c>
      <c r="E470" s="796">
        <v>546000</v>
      </c>
    </row>
    <row r="471" spans="1:5" ht="15.75" x14ac:dyDescent="0.25">
      <c r="A471" s="781" t="s">
        <v>5841</v>
      </c>
      <c r="B471" s="778" t="s">
        <v>2559</v>
      </c>
      <c r="C471" s="796">
        <v>6417000</v>
      </c>
      <c r="D471" s="796">
        <v>0</v>
      </c>
      <c r="E471" s="796">
        <v>6417000</v>
      </c>
    </row>
    <row r="472" spans="1:5" ht="15.75" x14ac:dyDescent="0.25">
      <c r="A472" s="781" t="s">
        <v>5893</v>
      </c>
      <c r="B472" s="778" t="s">
        <v>2560</v>
      </c>
      <c r="C472" s="796">
        <v>2075000</v>
      </c>
      <c r="D472" s="796">
        <v>0</v>
      </c>
      <c r="E472" s="796">
        <v>2075000</v>
      </c>
    </row>
    <row r="473" spans="1:5" ht="15.75" x14ac:dyDescent="0.25">
      <c r="A473" s="781" t="s">
        <v>5894</v>
      </c>
      <c r="B473" s="778" t="s">
        <v>2561</v>
      </c>
      <c r="C473" s="796">
        <v>3825000</v>
      </c>
      <c r="D473" s="796">
        <v>0</v>
      </c>
      <c r="E473" s="796">
        <v>3825000</v>
      </c>
    </row>
    <row r="474" spans="1:5" ht="15.75" x14ac:dyDescent="0.25">
      <c r="A474" s="781" t="s">
        <v>5895</v>
      </c>
      <c r="B474" s="778" t="s">
        <v>2562</v>
      </c>
      <c r="C474" s="796">
        <v>1427000</v>
      </c>
      <c r="D474" s="796">
        <v>0</v>
      </c>
      <c r="E474" s="796">
        <v>1427000</v>
      </c>
    </row>
    <row r="475" spans="1:5" ht="15.75" x14ac:dyDescent="0.25">
      <c r="A475" s="781" t="s">
        <v>5858</v>
      </c>
      <c r="B475" s="778" t="s">
        <v>2563</v>
      </c>
      <c r="C475" s="796">
        <v>200000</v>
      </c>
      <c r="D475" s="796">
        <v>0</v>
      </c>
      <c r="E475" s="796">
        <v>200000</v>
      </c>
    </row>
    <row r="476" spans="1:5" ht="15.75" x14ac:dyDescent="0.25">
      <c r="A476" s="781" t="s">
        <v>5896</v>
      </c>
      <c r="B476" s="778" t="s">
        <v>2564</v>
      </c>
      <c r="C476" s="796">
        <v>3433000</v>
      </c>
      <c r="D476" s="796">
        <v>0</v>
      </c>
      <c r="E476" s="796">
        <v>3433000</v>
      </c>
    </row>
    <row r="477" spans="1:5" ht="15.75" x14ac:dyDescent="0.25">
      <c r="A477" s="781" t="s">
        <v>5897</v>
      </c>
      <c r="B477" s="778" t="s">
        <v>2565</v>
      </c>
      <c r="C477" s="796">
        <v>700000</v>
      </c>
      <c r="D477" s="796">
        <v>0</v>
      </c>
      <c r="E477" s="796">
        <v>700000</v>
      </c>
    </row>
    <row r="478" spans="1:5" ht="15.75" x14ac:dyDescent="0.25">
      <c r="A478" s="781" t="s">
        <v>5898</v>
      </c>
      <c r="B478" s="778" t="s">
        <v>2566</v>
      </c>
      <c r="C478" s="796">
        <v>11312000</v>
      </c>
      <c r="D478" s="796">
        <v>0</v>
      </c>
      <c r="E478" s="796">
        <v>11312000</v>
      </c>
    </row>
    <row r="479" spans="1:5" ht="15.75" x14ac:dyDescent="0.25">
      <c r="A479" s="781" t="s">
        <v>5899</v>
      </c>
      <c r="B479" s="778" t="s">
        <v>2567</v>
      </c>
      <c r="C479" s="796">
        <v>1443000</v>
      </c>
      <c r="D479" s="796">
        <v>0</v>
      </c>
      <c r="E479" s="796">
        <v>1443000</v>
      </c>
    </row>
    <row r="480" spans="1:5" ht="15.75" x14ac:dyDescent="0.25">
      <c r="A480" s="781" t="s">
        <v>5841</v>
      </c>
      <c r="B480" s="778" t="s">
        <v>2568</v>
      </c>
      <c r="C480" s="796">
        <v>933000</v>
      </c>
      <c r="D480" s="796">
        <v>0</v>
      </c>
      <c r="E480" s="796">
        <v>933000</v>
      </c>
    </row>
    <row r="481" spans="1:5" ht="15.75" x14ac:dyDescent="0.25">
      <c r="A481" s="781" t="s">
        <v>5840</v>
      </c>
      <c r="B481" s="778" t="s">
        <v>2569</v>
      </c>
      <c r="C481" s="796">
        <v>2641000</v>
      </c>
      <c r="D481" s="796">
        <v>0</v>
      </c>
      <c r="E481" s="796">
        <v>2641000</v>
      </c>
    </row>
    <row r="482" spans="1:5" ht="15.75" x14ac:dyDescent="0.25">
      <c r="A482" s="781" t="s">
        <v>5841</v>
      </c>
      <c r="B482" s="778" t="s">
        <v>2570</v>
      </c>
      <c r="C482" s="796">
        <v>520000</v>
      </c>
      <c r="D482" s="796">
        <v>0</v>
      </c>
      <c r="E482" s="796">
        <v>520000</v>
      </c>
    </row>
    <row r="483" spans="1:5" ht="15.75" x14ac:dyDescent="0.25">
      <c r="A483" s="781" t="s">
        <v>5841</v>
      </c>
      <c r="B483" s="778" t="s">
        <v>2571</v>
      </c>
      <c r="C483" s="796">
        <v>2632000</v>
      </c>
      <c r="D483" s="796">
        <v>0</v>
      </c>
      <c r="E483" s="796">
        <v>2632000</v>
      </c>
    </row>
    <row r="484" spans="1:5" ht="15.75" x14ac:dyDescent="0.25">
      <c r="A484" s="781" t="s">
        <v>5841</v>
      </c>
      <c r="B484" s="778" t="s">
        <v>2572</v>
      </c>
      <c r="C484" s="796">
        <v>1280000</v>
      </c>
      <c r="D484" s="796">
        <v>0</v>
      </c>
      <c r="E484" s="796">
        <v>1280000</v>
      </c>
    </row>
    <row r="485" spans="1:5" ht="15.75" x14ac:dyDescent="0.25">
      <c r="A485" s="781" t="s">
        <v>5841</v>
      </c>
      <c r="B485" s="778" t="s">
        <v>2573</v>
      </c>
      <c r="C485" s="796">
        <v>1725000</v>
      </c>
      <c r="D485" s="796">
        <v>0</v>
      </c>
      <c r="E485" s="796">
        <v>1725000</v>
      </c>
    </row>
    <row r="486" spans="1:5" ht="15.75" x14ac:dyDescent="0.25">
      <c r="A486" s="781" t="s">
        <v>5900</v>
      </c>
      <c r="B486" s="778" t="s">
        <v>2574</v>
      </c>
      <c r="C486" s="796">
        <v>1762000</v>
      </c>
      <c r="D486" s="796">
        <v>0</v>
      </c>
      <c r="E486" s="796">
        <v>1762000</v>
      </c>
    </row>
    <row r="487" spans="1:5" ht="15.75" x14ac:dyDescent="0.25">
      <c r="A487" s="781" t="s">
        <v>5858</v>
      </c>
      <c r="B487" s="778" t="s">
        <v>2575</v>
      </c>
      <c r="C487" s="796">
        <v>837000</v>
      </c>
      <c r="D487" s="796">
        <v>0</v>
      </c>
      <c r="E487" s="796">
        <v>837000</v>
      </c>
    </row>
    <row r="488" spans="1:5" ht="15.75" x14ac:dyDescent="0.25">
      <c r="A488" s="781" t="s">
        <v>5840</v>
      </c>
      <c r="B488" s="778" t="s">
        <v>2576</v>
      </c>
      <c r="C488" s="796">
        <v>170000</v>
      </c>
      <c r="D488" s="796">
        <v>0</v>
      </c>
      <c r="E488" s="796">
        <v>170000</v>
      </c>
    </row>
    <row r="489" spans="1:5" ht="15.75" x14ac:dyDescent="0.25">
      <c r="A489" s="781" t="s">
        <v>5840</v>
      </c>
      <c r="B489" s="778" t="s">
        <v>2577</v>
      </c>
      <c r="C489" s="796">
        <v>27504000</v>
      </c>
      <c r="D489" s="796">
        <v>0</v>
      </c>
      <c r="E489" s="796">
        <v>27504000</v>
      </c>
    </row>
    <row r="490" spans="1:5" ht="15.75" x14ac:dyDescent="0.25">
      <c r="A490" s="781" t="s">
        <v>5882</v>
      </c>
      <c r="B490" s="778" t="s">
        <v>2578</v>
      </c>
      <c r="C490" s="796">
        <v>980000</v>
      </c>
      <c r="D490" s="796">
        <v>0</v>
      </c>
      <c r="E490" s="796">
        <v>980000</v>
      </c>
    </row>
    <row r="491" spans="1:5" ht="15.75" x14ac:dyDescent="0.25">
      <c r="A491" s="781" t="s">
        <v>5840</v>
      </c>
      <c r="B491" s="778" t="s">
        <v>2579</v>
      </c>
      <c r="C491" s="796">
        <v>266000</v>
      </c>
      <c r="D491" s="796">
        <v>0</v>
      </c>
      <c r="E491" s="796">
        <v>266000</v>
      </c>
    </row>
    <row r="492" spans="1:5" ht="15.75" x14ac:dyDescent="0.25">
      <c r="A492" s="781" t="s">
        <v>5901</v>
      </c>
      <c r="B492" s="778" t="s">
        <v>2580</v>
      </c>
      <c r="C492" s="796">
        <v>179000</v>
      </c>
      <c r="D492" s="796">
        <v>0</v>
      </c>
      <c r="E492" s="796">
        <v>179000</v>
      </c>
    </row>
    <row r="493" spans="1:5" ht="15.75" x14ac:dyDescent="0.25">
      <c r="A493" s="781" t="s">
        <v>5902</v>
      </c>
      <c r="B493" s="778" t="s">
        <v>2581</v>
      </c>
      <c r="C493" s="796">
        <v>8330000</v>
      </c>
      <c r="D493" s="796">
        <v>0</v>
      </c>
      <c r="E493" s="796">
        <v>8330000</v>
      </c>
    </row>
    <row r="494" spans="1:5" ht="15.75" x14ac:dyDescent="0.25">
      <c r="A494" s="781" t="s">
        <v>5851</v>
      </c>
      <c r="B494" s="778" t="s">
        <v>2582</v>
      </c>
      <c r="C494" s="796">
        <v>8824000</v>
      </c>
      <c r="D494" s="796">
        <v>0</v>
      </c>
      <c r="E494" s="796">
        <v>8824000</v>
      </c>
    </row>
    <row r="495" spans="1:5" ht="15.75" x14ac:dyDescent="0.25">
      <c r="A495" s="781" t="s">
        <v>5903</v>
      </c>
      <c r="B495" s="778" t="s">
        <v>2583</v>
      </c>
      <c r="C495" s="796">
        <v>11580000</v>
      </c>
      <c r="D495" s="796">
        <v>0</v>
      </c>
      <c r="E495" s="796">
        <v>11580000</v>
      </c>
    </row>
    <row r="496" spans="1:5" ht="15.75" x14ac:dyDescent="0.25">
      <c r="A496" s="781" t="s">
        <v>5904</v>
      </c>
      <c r="B496" s="778" t="s">
        <v>2584</v>
      </c>
      <c r="C496" s="796">
        <v>1694000</v>
      </c>
      <c r="D496" s="796">
        <v>0</v>
      </c>
      <c r="E496" s="796">
        <v>1694000</v>
      </c>
    </row>
    <row r="497" spans="1:5" ht="15.75" x14ac:dyDescent="0.25">
      <c r="A497" s="781" t="s">
        <v>2585</v>
      </c>
      <c r="B497" s="778" t="s">
        <v>2586</v>
      </c>
      <c r="C497" s="796">
        <v>14374000</v>
      </c>
      <c r="D497" s="796">
        <v>0</v>
      </c>
      <c r="E497" s="796">
        <v>14374000</v>
      </c>
    </row>
    <row r="498" spans="1:5" ht="15.75" x14ac:dyDescent="0.25">
      <c r="A498" s="781" t="s">
        <v>5905</v>
      </c>
      <c r="B498" s="778" t="s">
        <v>2587</v>
      </c>
      <c r="C498" s="796">
        <v>2490000</v>
      </c>
      <c r="D498" s="796">
        <v>0</v>
      </c>
      <c r="E498" s="796">
        <v>2490000</v>
      </c>
    </row>
    <row r="499" spans="1:5" ht="15.75" x14ac:dyDescent="0.25">
      <c r="A499" s="781" t="s">
        <v>5906</v>
      </c>
      <c r="B499" s="778" t="s">
        <v>2588</v>
      </c>
      <c r="C499" s="796">
        <v>6081000</v>
      </c>
      <c r="D499" s="796">
        <v>0</v>
      </c>
      <c r="E499" s="796">
        <v>6081000</v>
      </c>
    </row>
    <row r="500" spans="1:5" ht="15.75" x14ac:dyDescent="0.25">
      <c r="A500" s="781" t="s">
        <v>5882</v>
      </c>
      <c r="B500" s="778" t="s">
        <v>2589</v>
      </c>
      <c r="C500" s="796">
        <v>168000</v>
      </c>
      <c r="D500" s="796">
        <v>0</v>
      </c>
      <c r="E500" s="796">
        <v>168000</v>
      </c>
    </row>
    <row r="501" spans="1:5" ht="15.75" x14ac:dyDescent="0.25">
      <c r="A501" s="781" t="s">
        <v>5907</v>
      </c>
      <c r="B501" s="778" t="s">
        <v>2590</v>
      </c>
      <c r="C501" s="796">
        <v>28370000</v>
      </c>
      <c r="D501" s="796">
        <v>0</v>
      </c>
      <c r="E501" s="796">
        <v>28370000</v>
      </c>
    </row>
    <row r="502" spans="1:5" ht="15.75" x14ac:dyDescent="0.25">
      <c r="A502" s="781" t="s">
        <v>5840</v>
      </c>
      <c r="B502" s="778" t="s">
        <v>2591</v>
      </c>
      <c r="C502" s="796">
        <v>64000</v>
      </c>
      <c r="D502" s="796">
        <v>0</v>
      </c>
      <c r="E502" s="796">
        <v>64000</v>
      </c>
    </row>
    <row r="503" spans="1:5" ht="15.75" x14ac:dyDescent="0.25">
      <c r="A503" s="781" t="s">
        <v>5840</v>
      </c>
      <c r="B503" s="778" t="s">
        <v>2592</v>
      </c>
      <c r="C503" s="796">
        <v>178000</v>
      </c>
      <c r="D503" s="796">
        <v>0</v>
      </c>
      <c r="E503" s="796">
        <v>178000</v>
      </c>
    </row>
    <row r="504" spans="1:5" ht="15.75" x14ac:dyDescent="0.25">
      <c r="A504" s="781" t="s">
        <v>2593</v>
      </c>
      <c r="B504" s="778" t="s">
        <v>2594</v>
      </c>
      <c r="C504" s="796">
        <v>879000</v>
      </c>
      <c r="D504" s="796">
        <v>0</v>
      </c>
      <c r="E504" s="796">
        <v>879000</v>
      </c>
    </row>
    <row r="505" spans="1:5" ht="15.75" x14ac:dyDescent="0.25">
      <c r="A505" s="781" t="s">
        <v>5858</v>
      </c>
      <c r="B505" s="778" t="s">
        <v>2595</v>
      </c>
      <c r="C505" s="796">
        <v>450000</v>
      </c>
      <c r="D505" s="796">
        <v>0</v>
      </c>
      <c r="E505" s="796">
        <v>450000</v>
      </c>
    </row>
    <row r="506" spans="1:5" ht="15.75" x14ac:dyDescent="0.25">
      <c r="A506" s="781" t="s">
        <v>5908</v>
      </c>
      <c r="B506" s="778" t="s">
        <v>2596</v>
      </c>
      <c r="C506" s="796">
        <v>1104000</v>
      </c>
      <c r="D506" s="796">
        <v>0</v>
      </c>
      <c r="E506" s="796">
        <v>1104000</v>
      </c>
    </row>
    <row r="507" spans="1:5" ht="15.75" x14ac:dyDescent="0.25">
      <c r="A507" s="781" t="s">
        <v>5909</v>
      </c>
      <c r="B507" s="778" t="s">
        <v>2597</v>
      </c>
      <c r="C507" s="796">
        <v>13535232</v>
      </c>
      <c r="D507" s="796">
        <v>0</v>
      </c>
      <c r="E507" s="796">
        <v>13535232</v>
      </c>
    </row>
    <row r="508" spans="1:5" ht="15.75" x14ac:dyDescent="0.25">
      <c r="A508" s="781" t="s">
        <v>5910</v>
      </c>
      <c r="B508" s="778" t="s">
        <v>2598</v>
      </c>
      <c r="C508" s="796">
        <v>35000</v>
      </c>
      <c r="D508" s="796">
        <v>0</v>
      </c>
      <c r="E508" s="796">
        <v>35000</v>
      </c>
    </row>
    <row r="509" spans="1:5" ht="15.75" x14ac:dyDescent="0.25">
      <c r="A509" s="781" t="s">
        <v>5840</v>
      </c>
      <c r="B509" s="778" t="s">
        <v>2599</v>
      </c>
      <c r="C509" s="796">
        <v>2923000</v>
      </c>
      <c r="D509" s="796">
        <v>0</v>
      </c>
      <c r="E509" s="796">
        <v>2923000</v>
      </c>
    </row>
    <row r="510" spans="1:5" ht="15.75" x14ac:dyDescent="0.25">
      <c r="A510" s="781" t="s">
        <v>5840</v>
      </c>
      <c r="B510" s="778" t="s">
        <v>2600</v>
      </c>
      <c r="C510" s="796">
        <v>1356000</v>
      </c>
      <c r="D510" s="796">
        <v>0</v>
      </c>
      <c r="E510" s="796">
        <v>1356000</v>
      </c>
    </row>
    <row r="511" spans="1:5" ht="15.75" x14ac:dyDescent="0.25">
      <c r="A511" s="781" t="s">
        <v>2601</v>
      </c>
      <c r="B511" s="778" t="s">
        <v>2602</v>
      </c>
      <c r="C511" s="796">
        <v>3890000</v>
      </c>
      <c r="D511" s="796">
        <v>0</v>
      </c>
      <c r="E511" s="796">
        <v>3890000</v>
      </c>
    </row>
    <row r="512" spans="1:5" ht="15.75" x14ac:dyDescent="0.25">
      <c r="A512" s="781" t="s">
        <v>5889</v>
      </c>
      <c r="B512" s="778" t="s">
        <v>2603</v>
      </c>
      <c r="C512" s="796">
        <v>1288000</v>
      </c>
      <c r="D512" s="796">
        <v>0</v>
      </c>
      <c r="E512" s="796">
        <v>1288000</v>
      </c>
    </row>
    <row r="513" spans="1:5" ht="15.75" x14ac:dyDescent="0.25">
      <c r="A513" s="781" t="s">
        <v>5889</v>
      </c>
      <c r="B513" s="778" t="s">
        <v>2604</v>
      </c>
      <c r="C513" s="796">
        <v>3634666</v>
      </c>
      <c r="D513" s="796">
        <v>0</v>
      </c>
      <c r="E513" s="796">
        <v>3634666</v>
      </c>
    </row>
    <row r="514" spans="1:5" ht="15.75" x14ac:dyDescent="0.25">
      <c r="A514" s="781" t="s">
        <v>5840</v>
      </c>
      <c r="B514" s="778" t="s">
        <v>2605</v>
      </c>
      <c r="C514" s="796">
        <v>3040000</v>
      </c>
      <c r="D514" s="796">
        <v>0</v>
      </c>
      <c r="E514" s="796">
        <v>3040000</v>
      </c>
    </row>
    <row r="515" spans="1:5" ht="15.75" x14ac:dyDescent="0.25">
      <c r="A515" s="781" t="s">
        <v>5840</v>
      </c>
      <c r="B515" s="778" t="s">
        <v>2606</v>
      </c>
      <c r="C515" s="796">
        <v>3333000</v>
      </c>
      <c r="D515" s="796">
        <v>0</v>
      </c>
      <c r="E515" s="796">
        <v>3333000</v>
      </c>
    </row>
    <row r="516" spans="1:5" ht="15.75" x14ac:dyDescent="0.25">
      <c r="A516" s="781" t="s">
        <v>5840</v>
      </c>
      <c r="B516" s="778" t="s">
        <v>2607</v>
      </c>
      <c r="C516" s="796">
        <v>3534000</v>
      </c>
      <c r="D516" s="796">
        <v>0</v>
      </c>
      <c r="E516" s="796">
        <v>3534000</v>
      </c>
    </row>
    <row r="517" spans="1:5" ht="15.75" x14ac:dyDescent="0.25">
      <c r="A517" s="781" t="s">
        <v>5840</v>
      </c>
      <c r="B517" s="778" t="s">
        <v>2608</v>
      </c>
      <c r="C517" s="796">
        <v>14488000</v>
      </c>
      <c r="D517" s="796">
        <v>0</v>
      </c>
      <c r="E517" s="796">
        <v>14488000</v>
      </c>
    </row>
    <row r="518" spans="1:5" ht="15.75" x14ac:dyDescent="0.25">
      <c r="A518" s="781" t="s">
        <v>2388</v>
      </c>
      <c r="B518" s="778" t="s">
        <v>2609</v>
      </c>
      <c r="C518" s="796">
        <v>257000</v>
      </c>
      <c r="D518" s="796">
        <v>0</v>
      </c>
      <c r="E518" s="796">
        <v>257000</v>
      </c>
    </row>
    <row r="519" spans="1:5" ht="15.75" x14ac:dyDescent="0.25">
      <c r="A519" s="781" t="s">
        <v>5840</v>
      </c>
      <c r="B519" s="778" t="s">
        <v>2610</v>
      </c>
      <c r="C519" s="796">
        <v>199000</v>
      </c>
      <c r="D519" s="796">
        <v>0</v>
      </c>
      <c r="E519" s="796">
        <v>199000</v>
      </c>
    </row>
    <row r="520" spans="1:5" ht="15.75" x14ac:dyDescent="0.25">
      <c r="A520" s="781" t="s">
        <v>2601</v>
      </c>
      <c r="B520" s="778" t="s">
        <v>2611</v>
      </c>
      <c r="C520" s="796">
        <v>467000</v>
      </c>
      <c r="D520" s="796">
        <v>0</v>
      </c>
      <c r="E520" s="796">
        <v>467000</v>
      </c>
    </row>
    <row r="521" spans="1:5" ht="15.75" x14ac:dyDescent="0.25">
      <c r="A521" s="781" t="s">
        <v>2612</v>
      </c>
      <c r="B521" s="778" t="s">
        <v>2613</v>
      </c>
      <c r="C521" s="796">
        <v>4192000</v>
      </c>
      <c r="D521" s="796">
        <v>0</v>
      </c>
      <c r="E521" s="796">
        <v>4192000</v>
      </c>
    </row>
    <row r="522" spans="1:5" ht="15.75" x14ac:dyDescent="0.25">
      <c r="A522" s="781"/>
      <c r="B522" s="781"/>
      <c r="C522" s="797">
        <f>SUM(C99:C521)</f>
        <v>1118275475</v>
      </c>
      <c r="D522" s="797">
        <f>SUM(D99:D521)</f>
        <v>0</v>
      </c>
      <c r="E522" s="797">
        <f>SUM(E99:E521)</f>
        <v>1118275475</v>
      </c>
    </row>
    <row r="523" spans="1:5" ht="15.75" x14ac:dyDescent="0.25">
      <c r="A523" s="781"/>
      <c r="B523" s="781"/>
      <c r="C523" s="796"/>
      <c r="D523" s="796"/>
      <c r="E523" s="796"/>
    </row>
    <row r="524" spans="1:5" ht="15.75" x14ac:dyDescent="0.25">
      <c r="A524" s="781"/>
      <c r="B524" s="781"/>
      <c r="C524" s="796"/>
      <c r="D524" s="796"/>
      <c r="E524" s="796"/>
    </row>
    <row r="525" spans="1:5" ht="31.5" x14ac:dyDescent="0.25">
      <c r="A525" s="779" t="s">
        <v>137</v>
      </c>
      <c r="B525" s="780" t="s">
        <v>656</v>
      </c>
      <c r="C525" s="795" t="s">
        <v>657</v>
      </c>
      <c r="D525" s="795" t="s">
        <v>658</v>
      </c>
      <c r="E525" s="795" t="s">
        <v>659</v>
      </c>
    </row>
    <row r="526" spans="1:5" ht="15.75" x14ac:dyDescent="0.25">
      <c r="A526" s="1036" t="s">
        <v>5616</v>
      </c>
      <c r="B526" s="1037"/>
      <c r="C526" s="1037"/>
      <c r="D526" s="1037"/>
      <c r="E526" s="1038"/>
    </row>
    <row r="527" spans="1:5" ht="15.75" x14ac:dyDescent="0.25">
      <c r="A527" s="781" t="s">
        <v>5911</v>
      </c>
      <c r="B527" s="778" t="s">
        <v>2614</v>
      </c>
      <c r="C527" s="796">
        <v>148000</v>
      </c>
      <c r="D527" s="796">
        <v>0</v>
      </c>
      <c r="E527" s="796">
        <v>148000</v>
      </c>
    </row>
    <row r="528" spans="1:5" ht="15.75" x14ac:dyDescent="0.25">
      <c r="A528" s="781" t="s">
        <v>5912</v>
      </c>
      <c r="B528" s="778" t="s">
        <v>2615</v>
      </c>
      <c r="C528" s="796">
        <v>65250</v>
      </c>
      <c r="D528" s="796">
        <v>0</v>
      </c>
      <c r="E528" s="796">
        <v>65250</v>
      </c>
    </row>
    <row r="529" spans="1:5" ht="15.75" x14ac:dyDescent="0.25">
      <c r="A529" s="781" t="s">
        <v>5913</v>
      </c>
      <c r="B529" s="778" t="s">
        <v>2616</v>
      </c>
      <c r="C529" s="796">
        <v>99000</v>
      </c>
      <c r="D529" s="796">
        <v>0</v>
      </c>
      <c r="E529" s="796">
        <v>99000</v>
      </c>
    </row>
    <row r="530" spans="1:5" ht="15.75" x14ac:dyDescent="0.25">
      <c r="A530" s="781" t="s">
        <v>5914</v>
      </c>
      <c r="B530" s="778" t="s">
        <v>2617</v>
      </c>
      <c r="C530" s="796">
        <v>254697</v>
      </c>
      <c r="D530" s="796">
        <v>0</v>
      </c>
      <c r="E530" s="796">
        <v>254697</v>
      </c>
    </row>
    <row r="531" spans="1:5" ht="15.75" x14ac:dyDescent="0.25">
      <c r="A531" s="781" t="s">
        <v>5915</v>
      </c>
      <c r="B531" s="778" t="s">
        <v>2618</v>
      </c>
      <c r="C531" s="796">
        <v>2204725</v>
      </c>
      <c r="D531" s="796">
        <v>0</v>
      </c>
      <c r="E531" s="796">
        <v>2204725</v>
      </c>
    </row>
    <row r="532" spans="1:5" ht="15.75" x14ac:dyDescent="0.25">
      <c r="A532" s="781" t="s">
        <v>5916</v>
      </c>
      <c r="B532" s="778" t="s">
        <v>2619</v>
      </c>
      <c r="C532" s="796">
        <v>78740</v>
      </c>
      <c r="D532" s="796">
        <v>0</v>
      </c>
      <c r="E532" s="796">
        <v>78740</v>
      </c>
    </row>
    <row r="533" spans="1:5" ht="15.75" x14ac:dyDescent="0.25">
      <c r="A533" s="781" t="s">
        <v>5917</v>
      </c>
      <c r="B533" s="778" t="s">
        <v>2620</v>
      </c>
      <c r="C533" s="796">
        <v>3993000</v>
      </c>
      <c r="D533" s="796">
        <v>0</v>
      </c>
      <c r="E533" s="796">
        <v>3993000</v>
      </c>
    </row>
    <row r="534" spans="1:5" ht="15.75" x14ac:dyDescent="0.25">
      <c r="A534" s="781" t="s">
        <v>2621</v>
      </c>
      <c r="B534" s="778" t="s">
        <v>2622</v>
      </c>
      <c r="C534" s="796">
        <v>35121900</v>
      </c>
      <c r="D534" s="796">
        <v>0</v>
      </c>
      <c r="E534" s="796">
        <v>35121900</v>
      </c>
    </row>
    <row r="535" spans="1:5" ht="15.75" x14ac:dyDescent="0.25">
      <c r="A535" s="781" t="s">
        <v>2623</v>
      </c>
      <c r="B535" s="778" t="s">
        <v>2624</v>
      </c>
      <c r="C535" s="796">
        <v>22452</v>
      </c>
      <c r="D535" s="796">
        <v>0</v>
      </c>
      <c r="E535" s="796">
        <v>22452</v>
      </c>
    </row>
    <row r="536" spans="1:5" ht="15.75" x14ac:dyDescent="0.25">
      <c r="A536" s="781" t="s">
        <v>5918</v>
      </c>
      <c r="B536" s="778" t="s">
        <v>2625</v>
      </c>
      <c r="C536" s="796">
        <v>2184000</v>
      </c>
      <c r="D536" s="796">
        <v>0</v>
      </c>
      <c r="E536" s="796">
        <v>2184000</v>
      </c>
    </row>
    <row r="537" spans="1:5" ht="15.75" x14ac:dyDescent="0.25">
      <c r="A537" s="781" t="s">
        <v>2626</v>
      </c>
      <c r="B537" s="778" t="s">
        <v>2627</v>
      </c>
      <c r="C537" s="796">
        <v>881000</v>
      </c>
      <c r="D537" s="796">
        <v>0</v>
      </c>
      <c r="E537" s="796">
        <v>881000</v>
      </c>
    </row>
    <row r="538" spans="1:5" ht="15.75" x14ac:dyDescent="0.25">
      <c r="A538" s="781" t="s">
        <v>5919</v>
      </c>
      <c r="B538" s="778" t="s">
        <v>2628</v>
      </c>
      <c r="C538" s="796">
        <v>8304000</v>
      </c>
      <c r="D538" s="796">
        <v>0</v>
      </c>
      <c r="E538" s="796">
        <v>8304000</v>
      </c>
    </row>
    <row r="539" spans="1:5" ht="15.75" x14ac:dyDescent="0.25">
      <c r="A539" s="781" t="s">
        <v>5920</v>
      </c>
      <c r="B539" s="778" t="s">
        <v>2629</v>
      </c>
      <c r="C539" s="796">
        <v>905000</v>
      </c>
      <c r="D539" s="796">
        <v>0</v>
      </c>
      <c r="E539" s="796">
        <v>905000</v>
      </c>
    </row>
    <row r="540" spans="1:5" ht="15.75" x14ac:dyDescent="0.25">
      <c r="A540" s="781" t="s">
        <v>5921</v>
      </c>
      <c r="B540" s="778" t="s">
        <v>2630</v>
      </c>
      <c r="C540" s="796">
        <v>215000</v>
      </c>
      <c r="D540" s="796">
        <v>0</v>
      </c>
      <c r="E540" s="796">
        <v>215000</v>
      </c>
    </row>
    <row r="541" spans="1:5" ht="15.75" x14ac:dyDescent="0.25">
      <c r="A541" s="781" t="s">
        <v>5922</v>
      </c>
      <c r="B541" s="778" t="s">
        <v>2631</v>
      </c>
      <c r="C541" s="796">
        <v>423000</v>
      </c>
      <c r="D541" s="796">
        <v>0</v>
      </c>
      <c r="E541" s="796">
        <v>423000</v>
      </c>
    </row>
    <row r="542" spans="1:5" ht="15.75" x14ac:dyDescent="0.25">
      <c r="A542" s="781" t="s">
        <v>5923</v>
      </c>
      <c r="B542" s="778" t="s">
        <v>2632</v>
      </c>
      <c r="C542" s="796">
        <v>2206000</v>
      </c>
      <c r="D542" s="796">
        <v>0</v>
      </c>
      <c r="E542" s="796">
        <v>2206000</v>
      </c>
    </row>
    <row r="543" spans="1:5" ht="15.75" x14ac:dyDescent="0.25">
      <c r="A543" s="781" t="s">
        <v>5924</v>
      </c>
      <c r="B543" s="778" t="s">
        <v>2633</v>
      </c>
      <c r="C543" s="796">
        <v>2643000</v>
      </c>
      <c r="D543" s="796">
        <v>0</v>
      </c>
      <c r="E543" s="796">
        <v>2643000</v>
      </c>
    </row>
    <row r="544" spans="1:5" ht="15.75" x14ac:dyDescent="0.25">
      <c r="A544" s="781" t="s">
        <v>5925</v>
      </c>
      <c r="B544" s="778" t="s">
        <v>2634</v>
      </c>
      <c r="C544" s="796">
        <v>3771000</v>
      </c>
      <c r="D544" s="796">
        <v>0</v>
      </c>
      <c r="E544" s="796">
        <v>3771000</v>
      </c>
    </row>
    <row r="545" spans="1:5" ht="15.75" x14ac:dyDescent="0.25">
      <c r="A545" s="781" t="s">
        <v>5926</v>
      </c>
      <c r="B545" s="778" t="s">
        <v>2635</v>
      </c>
      <c r="C545" s="796">
        <v>867750</v>
      </c>
      <c r="D545" s="796">
        <v>0</v>
      </c>
      <c r="E545" s="796">
        <v>867750</v>
      </c>
    </row>
    <row r="546" spans="1:5" ht="15.75" x14ac:dyDescent="0.25">
      <c r="A546" s="781" t="s">
        <v>5927</v>
      </c>
      <c r="B546" s="778" t="s">
        <v>2636</v>
      </c>
      <c r="C546" s="796">
        <v>482000</v>
      </c>
      <c r="D546" s="796">
        <v>0</v>
      </c>
      <c r="E546" s="796">
        <v>482000</v>
      </c>
    </row>
    <row r="547" spans="1:5" ht="15.75" x14ac:dyDescent="0.25">
      <c r="A547" s="781" t="s">
        <v>5928</v>
      </c>
      <c r="B547" s="778" t="s">
        <v>2637</v>
      </c>
      <c r="C547" s="796">
        <v>3393000</v>
      </c>
      <c r="D547" s="796">
        <v>0</v>
      </c>
      <c r="E547" s="796">
        <v>3393000</v>
      </c>
    </row>
    <row r="548" spans="1:5" ht="15.75" x14ac:dyDescent="0.25">
      <c r="A548" s="781" t="s">
        <v>5929</v>
      </c>
      <c r="B548" s="778" t="s">
        <v>2638</v>
      </c>
      <c r="C548" s="796">
        <v>2841000</v>
      </c>
      <c r="D548" s="796">
        <v>0</v>
      </c>
      <c r="E548" s="796">
        <v>2841000</v>
      </c>
    </row>
    <row r="549" spans="1:5" ht="15.75" x14ac:dyDescent="0.25">
      <c r="A549" s="781" t="s">
        <v>2639</v>
      </c>
      <c r="B549" s="778" t="s">
        <v>2640</v>
      </c>
      <c r="C549" s="796">
        <v>6519000</v>
      </c>
      <c r="D549" s="796">
        <v>0</v>
      </c>
      <c r="E549" s="796">
        <v>6519000</v>
      </c>
    </row>
    <row r="550" spans="1:5" ht="15.75" x14ac:dyDescent="0.25">
      <c r="A550" s="781" t="s">
        <v>2641</v>
      </c>
      <c r="B550" s="778" t="s">
        <v>2642</v>
      </c>
      <c r="C550" s="796">
        <v>4779000</v>
      </c>
      <c r="D550" s="796">
        <v>0</v>
      </c>
      <c r="E550" s="796">
        <v>4779000</v>
      </c>
    </row>
    <row r="551" spans="1:5" ht="15.75" x14ac:dyDescent="0.25">
      <c r="A551" s="781" t="s">
        <v>5930</v>
      </c>
      <c r="B551" s="778" t="s">
        <v>2643</v>
      </c>
      <c r="C551" s="796">
        <v>3587650</v>
      </c>
      <c r="D551" s="796">
        <v>0</v>
      </c>
      <c r="E551" s="796">
        <v>3587650</v>
      </c>
    </row>
    <row r="552" spans="1:5" ht="15.75" x14ac:dyDescent="0.25">
      <c r="A552" s="781" t="s">
        <v>2644</v>
      </c>
      <c r="B552" s="778" t="s">
        <v>2645</v>
      </c>
      <c r="C552" s="796">
        <v>1577600</v>
      </c>
      <c r="D552" s="796">
        <v>0</v>
      </c>
      <c r="E552" s="796">
        <v>1577600</v>
      </c>
    </row>
    <row r="553" spans="1:5" ht="15.75" x14ac:dyDescent="0.25">
      <c r="A553" s="781" t="s">
        <v>5931</v>
      </c>
      <c r="B553" s="778" t="s">
        <v>2646</v>
      </c>
      <c r="C553" s="796">
        <v>201000</v>
      </c>
      <c r="D553" s="796">
        <v>0</v>
      </c>
      <c r="E553" s="796">
        <v>201000</v>
      </c>
    </row>
    <row r="554" spans="1:5" ht="15.75" x14ac:dyDescent="0.25">
      <c r="A554" s="781" t="s">
        <v>2647</v>
      </c>
      <c r="B554" s="778" t="s">
        <v>2648</v>
      </c>
      <c r="C554" s="796">
        <v>11341000</v>
      </c>
      <c r="D554" s="796">
        <v>0</v>
      </c>
      <c r="E554" s="796">
        <v>11341000</v>
      </c>
    </row>
    <row r="555" spans="1:5" ht="15.75" x14ac:dyDescent="0.25">
      <c r="A555" s="781" t="s">
        <v>5932</v>
      </c>
      <c r="B555" s="778" t="s">
        <v>2649</v>
      </c>
      <c r="C555" s="796">
        <v>5187000</v>
      </c>
      <c r="D555" s="796">
        <v>0</v>
      </c>
      <c r="E555" s="796">
        <v>5187000</v>
      </c>
    </row>
    <row r="556" spans="1:5" ht="15.75" x14ac:dyDescent="0.25">
      <c r="A556" s="781" t="s">
        <v>5933</v>
      </c>
      <c r="B556" s="778" t="s">
        <v>2650</v>
      </c>
      <c r="C556" s="796">
        <v>8238000</v>
      </c>
      <c r="D556" s="796">
        <v>0</v>
      </c>
      <c r="E556" s="796">
        <v>8238000</v>
      </c>
    </row>
    <row r="557" spans="1:5" ht="15.75" x14ac:dyDescent="0.25">
      <c r="A557" s="781" t="s">
        <v>5934</v>
      </c>
      <c r="B557" s="778" t="s">
        <v>2651</v>
      </c>
      <c r="C557" s="796">
        <v>22145000</v>
      </c>
      <c r="D557" s="796">
        <v>0</v>
      </c>
      <c r="E557" s="796">
        <v>22145000</v>
      </c>
    </row>
    <row r="558" spans="1:5" ht="15.75" x14ac:dyDescent="0.25">
      <c r="A558" s="781" t="s">
        <v>2652</v>
      </c>
      <c r="B558" s="778" t="s">
        <v>2653</v>
      </c>
      <c r="C558" s="796">
        <v>19517000</v>
      </c>
      <c r="D558" s="796">
        <v>0</v>
      </c>
      <c r="E558" s="796">
        <v>19517000</v>
      </c>
    </row>
    <row r="559" spans="1:5" ht="15.75" x14ac:dyDescent="0.25">
      <c r="A559" s="781" t="s">
        <v>2654</v>
      </c>
      <c r="B559" s="778" t="s">
        <v>2655</v>
      </c>
      <c r="C559" s="796">
        <v>4041000</v>
      </c>
      <c r="D559" s="796">
        <v>0</v>
      </c>
      <c r="E559" s="796">
        <v>4041000</v>
      </c>
    </row>
    <row r="560" spans="1:5" ht="15.75" x14ac:dyDescent="0.25">
      <c r="A560" s="781" t="s">
        <v>5935</v>
      </c>
      <c r="B560" s="778" t="s">
        <v>2656</v>
      </c>
      <c r="C560" s="796">
        <v>13600000</v>
      </c>
      <c r="D560" s="796">
        <v>0</v>
      </c>
      <c r="E560" s="796">
        <v>13600000</v>
      </c>
    </row>
    <row r="561" spans="1:5" ht="15.75" x14ac:dyDescent="0.25">
      <c r="A561" s="781" t="s">
        <v>5936</v>
      </c>
      <c r="B561" s="778" t="s">
        <v>2657</v>
      </c>
      <c r="C561" s="796">
        <v>333000</v>
      </c>
      <c r="D561" s="796">
        <v>0</v>
      </c>
      <c r="E561" s="796">
        <v>333000</v>
      </c>
    </row>
    <row r="562" spans="1:5" ht="15.75" x14ac:dyDescent="0.25">
      <c r="A562" s="781" t="s">
        <v>2658</v>
      </c>
      <c r="B562" s="778" t="s">
        <v>2659</v>
      </c>
      <c r="C562" s="796">
        <v>1863000</v>
      </c>
      <c r="D562" s="796">
        <v>0</v>
      </c>
      <c r="E562" s="796">
        <v>1863000</v>
      </c>
    </row>
    <row r="563" spans="1:5" ht="15.75" x14ac:dyDescent="0.25">
      <c r="A563" s="781" t="s">
        <v>2660</v>
      </c>
      <c r="B563" s="778" t="s">
        <v>2661</v>
      </c>
      <c r="C563" s="796">
        <v>1580000</v>
      </c>
      <c r="D563" s="796">
        <v>0</v>
      </c>
      <c r="E563" s="796">
        <v>1580000</v>
      </c>
    </row>
    <row r="564" spans="1:5" ht="15.75" x14ac:dyDescent="0.25">
      <c r="A564" s="781" t="s">
        <v>5937</v>
      </c>
      <c r="B564" s="778" t="s">
        <v>2662</v>
      </c>
      <c r="C564" s="796">
        <v>12702000</v>
      </c>
      <c r="D564" s="796">
        <v>0</v>
      </c>
      <c r="E564" s="796">
        <v>12702000</v>
      </c>
    </row>
    <row r="565" spans="1:5" ht="15.75" x14ac:dyDescent="0.25">
      <c r="A565" s="781" t="s">
        <v>2663</v>
      </c>
      <c r="B565" s="778" t="s">
        <v>2664</v>
      </c>
      <c r="C565" s="796">
        <v>27576000</v>
      </c>
      <c r="D565" s="796">
        <v>0</v>
      </c>
      <c r="E565" s="796">
        <v>27576000</v>
      </c>
    </row>
    <row r="566" spans="1:5" ht="15.75" x14ac:dyDescent="0.25">
      <c r="A566" s="781"/>
      <c r="B566" s="781"/>
      <c r="C566" s="797">
        <f>SUM(C527:C565)</f>
        <v>215890764</v>
      </c>
      <c r="D566" s="797">
        <f>SUM(D527:D565)</f>
        <v>0</v>
      </c>
      <c r="E566" s="797">
        <f>SUM(E527:E565)</f>
        <v>215890764</v>
      </c>
    </row>
    <row r="567" spans="1:5" ht="15.75" x14ac:dyDescent="0.25">
      <c r="A567" s="781"/>
      <c r="B567" s="781"/>
      <c r="C567" s="796"/>
      <c r="D567" s="796"/>
      <c r="E567" s="796"/>
    </row>
    <row r="568" spans="1:5" ht="15.75" x14ac:dyDescent="0.25">
      <c r="A568" s="781"/>
      <c r="B568" s="781"/>
      <c r="C568" s="796"/>
      <c r="D568" s="796"/>
      <c r="E568" s="796"/>
    </row>
    <row r="569" spans="1:5" ht="31.5" x14ac:dyDescent="0.25">
      <c r="A569" s="779" t="s">
        <v>137</v>
      </c>
      <c r="B569" s="780" t="s">
        <v>656</v>
      </c>
      <c r="C569" s="795" t="s">
        <v>657</v>
      </c>
      <c r="D569" s="795" t="s">
        <v>658</v>
      </c>
      <c r="E569" s="795" t="s">
        <v>659</v>
      </c>
    </row>
    <row r="570" spans="1:5" ht="15.75" x14ac:dyDescent="0.25">
      <c r="A570" s="1036" t="s">
        <v>5617</v>
      </c>
      <c r="B570" s="1037"/>
      <c r="C570" s="1037"/>
      <c r="D570" s="1037"/>
      <c r="E570" s="1038"/>
    </row>
    <row r="571" spans="1:5" ht="15.75" x14ac:dyDescent="0.25">
      <c r="A571" s="781" t="s">
        <v>5938</v>
      </c>
      <c r="B571" s="778" t="s">
        <v>2665</v>
      </c>
      <c r="C571" s="796">
        <v>556510</v>
      </c>
      <c r="D571" s="796">
        <v>0</v>
      </c>
      <c r="E571" s="796">
        <v>556510</v>
      </c>
    </row>
    <row r="572" spans="1:5" ht="15.75" x14ac:dyDescent="0.25">
      <c r="A572" s="781" t="s">
        <v>5939</v>
      </c>
      <c r="B572" s="778" t="s">
        <v>2666</v>
      </c>
      <c r="C572" s="796">
        <v>5294925</v>
      </c>
      <c r="D572" s="796">
        <v>0</v>
      </c>
      <c r="E572" s="796">
        <v>5294925</v>
      </c>
    </row>
    <row r="573" spans="1:5" ht="15.75" x14ac:dyDescent="0.25">
      <c r="A573" s="781" t="s">
        <v>5940</v>
      </c>
      <c r="B573" s="778" t="s">
        <v>2667</v>
      </c>
      <c r="C573" s="796">
        <v>1665170</v>
      </c>
      <c r="D573" s="796">
        <v>0</v>
      </c>
      <c r="E573" s="796">
        <v>1665170</v>
      </c>
    </row>
    <row r="574" spans="1:5" ht="15.75" x14ac:dyDescent="0.25">
      <c r="A574" s="781" t="s">
        <v>5941</v>
      </c>
      <c r="B574" s="778" t="s">
        <v>2668</v>
      </c>
      <c r="C574" s="796">
        <v>884255</v>
      </c>
      <c r="D574" s="796">
        <v>0</v>
      </c>
      <c r="E574" s="796">
        <v>884255</v>
      </c>
    </row>
    <row r="575" spans="1:5" ht="15.75" x14ac:dyDescent="0.25">
      <c r="A575" s="781" t="s">
        <v>5942</v>
      </c>
      <c r="B575" s="778" t="s">
        <v>2669</v>
      </c>
      <c r="C575" s="796">
        <v>13315840</v>
      </c>
      <c r="D575" s="796">
        <v>0</v>
      </c>
      <c r="E575" s="796">
        <v>13315840</v>
      </c>
    </row>
    <row r="576" spans="1:5" ht="15.75" x14ac:dyDescent="0.25">
      <c r="A576" s="781" t="s">
        <v>5943</v>
      </c>
      <c r="B576" s="778" t="s">
        <v>2670</v>
      </c>
      <c r="C576" s="796">
        <v>355877</v>
      </c>
      <c r="D576" s="796">
        <v>0</v>
      </c>
      <c r="E576" s="796">
        <v>355877</v>
      </c>
    </row>
    <row r="577" spans="1:5" ht="15.75" x14ac:dyDescent="0.25">
      <c r="A577" s="781" t="s">
        <v>5942</v>
      </c>
      <c r="B577" s="778" t="s">
        <v>2671</v>
      </c>
      <c r="C577" s="796">
        <v>484598</v>
      </c>
      <c r="D577" s="796">
        <v>0</v>
      </c>
      <c r="E577" s="796">
        <v>484598</v>
      </c>
    </row>
    <row r="578" spans="1:5" ht="15.75" x14ac:dyDescent="0.25">
      <c r="A578" s="781" t="s">
        <v>2672</v>
      </c>
      <c r="B578" s="778" t="s">
        <v>2673</v>
      </c>
      <c r="C578" s="796">
        <v>474000</v>
      </c>
      <c r="D578" s="796">
        <v>0</v>
      </c>
      <c r="E578" s="796">
        <v>474000</v>
      </c>
    </row>
    <row r="579" spans="1:5" ht="15.75" x14ac:dyDescent="0.25">
      <c r="A579" s="781" t="s">
        <v>2674</v>
      </c>
      <c r="B579" s="778" t="s">
        <v>2675</v>
      </c>
      <c r="C579" s="796">
        <v>474000</v>
      </c>
      <c r="D579" s="796">
        <v>0</v>
      </c>
      <c r="E579" s="796">
        <v>474000</v>
      </c>
    </row>
    <row r="580" spans="1:5" ht="15.75" x14ac:dyDescent="0.25">
      <c r="A580" s="781" t="s">
        <v>5944</v>
      </c>
      <c r="B580" s="778" t="s">
        <v>2676</v>
      </c>
      <c r="C580" s="796">
        <v>534000</v>
      </c>
      <c r="D580" s="796">
        <v>0</v>
      </c>
      <c r="E580" s="796">
        <v>534000</v>
      </c>
    </row>
    <row r="581" spans="1:5" ht="15.75" x14ac:dyDescent="0.25">
      <c r="A581" s="781" t="s">
        <v>5944</v>
      </c>
      <c r="B581" s="778" t="s">
        <v>2677</v>
      </c>
      <c r="C581" s="796">
        <v>534000</v>
      </c>
      <c r="D581" s="796">
        <v>0</v>
      </c>
      <c r="E581" s="796">
        <v>534000</v>
      </c>
    </row>
    <row r="582" spans="1:5" ht="15.75" x14ac:dyDescent="0.25">
      <c r="A582" s="781" t="s">
        <v>5939</v>
      </c>
      <c r="B582" s="778" t="s">
        <v>2678</v>
      </c>
      <c r="C582" s="796">
        <v>381500</v>
      </c>
      <c r="D582" s="796">
        <v>0</v>
      </c>
      <c r="E582" s="796">
        <v>381500</v>
      </c>
    </row>
    <row r="583" spans="1:5" ht="15.75" x14ac:dyDescent="0.25">
      <c r="A583" s="781" t="s">
        <v>5945</v>
      </c>
      <c r="B583" s="778" t="s">
        <v>2679</v>
      </c>
      <c r="C583" s="796">
        <v>482134</v>
      </c>
      <c r="D583" s="796">
        <v>0</v>
      </c>
      <c r="E583" s="796">
        <v>482134</v>
      </c>
    </row>
    <row r="584" spans="1:5" ht="15.75" x14ac:dyDescent="0.25">
      <c r="A584" s="781" t="s">
        <v>5939</v>
      </c>
      <c r="B584" s="778" t="s">
        <v>2680</v>
      </c>
      <c r="C584" s="796">
        <v>115669</v>
      </c>
      <c r="D584" s="796">
        <v>0</v>
      </c>
      <c r="E584" s="796">
        <v>115669</v>
      </c>
    </row>
    <row r="585" spans="1:5" ht="15.75" x14ac:dyDescent="0.25">
      <c r="A585" s="781" t="s">
        <v>5942</v>
      </c>
      <c r="B585" s="778" t="s">
        <v>2681</v>
      </c>
      <c r="C585" s="796">
        <v>181000</v>
      </c>
      <c r="D585" s="796">
        <v>0</v>
      </c>
      <c r="E585" s="796">
        <v>181000</v>
      </c>
    </row>
    <row r="586" spans="1:5" ht="15.75" x14ac:dyDescent="0.25">
      <c r="A586" s="781" t="s">
        <v>5942</v>
      </c>
      <c r="B586" s="778" t="s">
        <v>2682</v>
      </c>
      <c r="C586" s="796">
        <v>5010839</v>
      </c>
      <c r="D586" s="796">
        <v>0</v>
      </c>
      <c r="E586" s="796">
        <v>5010839</v>
      </c>
    </row>
    <row r="587" spans="1:5" ht="15.75" x14ac:dyDescent="0.25">
      <c r="A587" s="781" t="s">
        <v>5946</v>
      </c>
      <c r="B587" s="778" t="s">
        <v>2683</v>
      </c>
      <c r="C587" s="796">
        <v>95889</v>
      </c>
      <c r="D587" s="796">
        <v>0</v>
      </c>
      <c r="E587" s="796">
        <v>95889</v>
      </c>
    </row>
    <row r="588" spans="1:5" ht="15.75" x14ac:dyDescent="0.25">
      <c r="A588" s="781" t="s">
        <v>5947</v>
      </c>
      <c r="B588" s="778" t="s">
        <v>2684</v>
      </c>
      <c r="C588" s="796">
        <v>6150000</v>
      </c>
      <c r="D588" s="796">
        <v>0</v>
      </c>
      <c r="E588" s="796">
        <v>6150000</v>
      </c>
    </row>
    <row r="589" spans="1:5" ht="15.75" x14ac:dyDescent="0.25">
      <c r="A589" s="781" t="s">
        <v>5948</v>
      </c>
      <c r="B589" s="778" t="s">
        <v>2685</v>
      </c>
      <c r="C589" s="796">
        <v>1090000</v>
      </c>
      <c r="D589" s="796">
        <v>0</v>
      </c>
      <c r="E589" s="796">
        <v>1090000</v>
      </c>
    </row>
    <row r="590" spans="1:5" ht="15.75" x14ac:dyDescent="0.25">
      <c r="A590" s="781" t="s">
        <v>5947</v>
      </c>
      <c r="B590" s="778" t="s">
        <v>2686</v>
      </c>
      <c r="C590" s="796">
        <v>530000</v>
      </c>
      <c r="D590" s="796">
        <v>0</v>
      </c>
      <c r="E590" s="796">
        <v>530000</v>
      </c>
    </row>
    <row r="591" spans="1:5" ht="15.75" x14ac:dyDescent="0.25">
      <c r="A591" s="781" t="s">
        <v>5947</v>
      </c>
      <c r="B591" s="778" t="s">
        <v>2687</v>
      </c>
      <c r="C591" s="796">
        <v>2803000</v>
      </c>
      <c r="D591" s="796">
        <v>0</v>
      </c>
      <c r="E591" s="796">
        <v>2803000</v>
      </c>
    </row>
    <row r="592" spans="1:5" ht="15.75" x14ac:dyDescent="0.25">
      <c r="A592" s="781" t="s">
        <v>2688</v>
      </c>
      <c r="B592" s="778" t="s">
        <v>2689</v>
      </c>
      <c r="C592" s="796">
        <v>850000</v>
      </c>
      <c r="D592" s="796">
        <v>0</v>
      </c>
      <c r="E592" s="796">
        <v>850000</v>
      </c>
    </row>
    <row r="593" spans="1:5" ht="15.75" x14ac:dyDescent="0.25">
      <c r="A593" s="781" t="s">
        <v>2688</v>
      </c>
      <c r="B593" s="778" t="s">
        <v>2690</v>
      </c>
      <c r="C593" s="796">
        <v>373000</v>
      </c>
      <c r="D593" s="796">
        <v>0</v>
      </c>
      <c r="E593" s="796">
        <v>373000</v>
      </c>
    </row>
    <row r="594" spans="1:5" ht="15.75" x14ac:dyDescent="0.25">
      <c r="A594" s="781" t="s">
        <v>5938</v>
      </c>
      <c r="B594" s="778" t="s">
        <v>2691</v>
      </c>
      <c r="C594" s="796">
        <v>2961825</v>
      </c>
      <c r="D594" s="796">
        <v>0</v>
      </c>
      <c r="E594" s="796">
        <v>2961825</v>
      </c>
    </row>
    <row r="595" spans="1:5" ht="15.75" x14ac:dyDescent="0.25">
      <c r="A595" s="781" t="s">
        <v>2692</v>
      </c>
      <c r="B595" s="778" t="s">
        <v>2693</v>
      </c>
      <c r="C595" s="796">
        <v>1825113</v>
      </c>
      <c r="D595" s="796">
        <v>0</v>
      </c>
      <c r="E595" s="796">
        <v>1825113</v>
      </c>
    </row>
    <row r="596" spans="1:5" ht="15.75" x14ac:dyDescent="0.25">
      <c r="A596" s="781" t="s">
        <v>5947</v>
      </c>
      <c r="B596" s="778" t="s">
        <v>2694</v>
      </c>
      <c r="C596" s="796">
        <v>720000</v>
      </c>
      <c r="D596" s="796">
        <v>0</v>
      </c>
      <c r="E596" s="796">
        <v>720000</v>
      </c>
    </row>
    <row r="597" spans="1:5" ht="15.75" x14ac:dyDescent="0.25">
      <c r="A597" s="781" t="s">
        <v>5947</v>
      </c>
      <c r="B597" s="778" t="s">
        <v>2695</v>
      </c>
      <c r="C597" s="796">
        <v>613000</v>
      </c>
      <c r="D597" s="796">
        <v>0</v>
      </c>
      <c r="E597" s="796">
        <v>613000</v>
      </c>
    </row>
    <row r="598" spans="1:5" ht="15.75" x14ac:dyDescent="0.25">
      <c r="A598" s="781" t="s">
        <v>5947</v>
      </c>
      <c r="B598" s="778" t="s">
        <v>2696</v>
      </c>
      <c r="C598" s="796">
        <v>552000</v>
      </c>
      <c r="D598" s="796">
        <v>0</v>
      </c>
      <c r="E598" s="796">
        <v>552000</v>
      </c>
    </row>
    <row r="599" spans="1:5" ht="15.75" x14ac:dyDescent="0.25">
      <c r="A599" s="781" t="s">
        <v>5947</v>
      </c>
      <c r="B599" s="778" t="s">
        <v>2697</v>
      </c>
      <c r="C599" s="796">
        <v>22379161</v>
      </c>
      <c r="D599" s="796">
        <v>0</v>
      </c>
      <c r="E599" s="796">
        <v>22379161</v>
      </c>
    </row>
    <row r="600" spans="1:5" ht="15.75" x14ac:dyDescent="0.25">
      <c r="A600" s="781" t="s">
        <v>2688</v>
      </c>
      <c r="B600" s="778" t="s">
        <v>2698</v>
      </c>
      <c r="C600" s="796">
        <v>388000</v>
      </c>
      <c r="D600" s="796">
        <v>0</v>
      </c>
      <c r="E600" s="796">
        <v>388000</v>
      </c>
    </row>
    <row r="601" spans="1:5" ht="15.75" x14ac:dyDescent="0.25">
      <c r="A601" s="781" t="s">
        <v>2688</v>
      </c>
      <c r="B601" s="778" t="s">
        <v>2699</v>
      </c>
      <c r="C601" s="796">
        <v>641000</v>
      </c>
      <c r="D601" s="796">
        <v>0</v>
      </c>
      <c r="E601" s="796">
        <v>641000</v>
      </c>
    </row>
    <row r="602" spans="1:5" ht="15.75" x14ac:dyDescent="0.25">
      <c r="A602" s="781" t="s">
        <v>2688</v>
      </c>
      <c r="B602" s="778" t="s">
        <v>2700</v>
      </c>
      <c r="C602" s="796">
        <v>433000</v>
      </c>
      <c r="D602" s="796">
        <v>0</v>
      </c>
      <c r="E602" s="796">
        <v>433000</v>
      </c>
    </row>
    <row r="603" spans="1:5" ht="15.75" x14ac:dyDescent="0.25">
      <c r="A603" s="781" t="s">
        <v>2701</v>
      </c>
      <c r="B603" s="778" t="s">
        <v>2702</v>
      </c>
      <c r="C603" s="796">
        <v>861000</v>
      </c>
      <c r="D603" s="796">
        <v>0</v>
      </c>
      <c r="E603" s="796">
        <v>861000</v>
      </c>
    </row>
    <row r="604" spans="1:5" ht="15.75" x14ac:dyDescent="0.25">
      <c r="A604" s="781" t="s">
        <v>2688</v>
      </c>
      <c r="B604" s="778" t="s">
        <v>2703</v>
      </c>
      <c r="C604" s="796">
        <v>448000</v>
      </c>
      <c r="D604" s="796">
        <v>0</v>
      </c>
      <c r="E604" s="796">
        <v>448000</v>
      </c>
    </row>
    <row r="605" spans="1:5" ht="15.75" x14ac:dyDescent="0.25">
      <c r="A605" s="781" t="s">
        <v>5947</v>
      </c>
      <c r="B605" s="778" t="s">
        <v>2704</v>
      </c>
      <c r="C605" s="796">
        <v>599000</v>
      </c>
      <c r="D605" s="796">
        <v>0</v>
      </c>
      <c r="E605" s="796">
        <v>599000</v>
      </c>
    </row>
    <row r="606" spans="1:5" ht="15.75" x14ac:dyDescent="0.25">
      <c r="A606" s="781" t="s">
        <v>5949</v>
      </c>
      <c r="B606" s="778" t="s">
        <v>2705</v>
      </c>
      <c r="C606" s="796">
        <v>438000</v>
      </c>
      <c r="D606" s="796">
        <v>0</v>
      </c>
      <c r="E606" s="796">
        <v>438000</v>
      </c>
    </row>
    <row r="607" spans="1:5" ht="15.75" x14ac:dyDescent="0.25">
      <c r="A607" s="781" t="s">
        <v>2706</v>
      </c>
      <c r="B607" s="778" t="s">
        <v>2707</v>
      </c>
      <c r="C607" s="796">
        <v>534000</v>
      </c>
      <c r="D607" s="796">
        <v>0</v>
      </c>
      <c r="E607" s="796">
        <v>534000</v>
      </c>
    </row>
    <row r="608" spans="1:5" ht="15.75" x14ac:dyDescent="0.25">
      <c r="A608" s="781" t="s">
        <v>5947</v>
      </c>
      <c r="B608" s="778" t="s">
        <v>2708</v>
      </c>
      <c r="C608" s="796">
        <v>166000</v>
      </c>
      <c r="D608" s="796">
        <v>0</v>
      </c>
      <c r="E608" s="796">
        <v>166000</v>
      </c>
    </row>
    <row r="609" spans="1:5" ht="15.75" x14ac:dyDescent="0.25">
      <c r="A609" s="781" t="s">
        <v>5882</v>
      </c>
      <c r="B609" s="778" t="s">
        <v>2709</v>
      </c>
      <c r="C609" s="796">
        <v>48000</v>
      </c>
      <c r="D609" s="796">
        <v>0</v>
      </c>
      <c r="E609" s="796">
        <v>48000</v>
      </c>
    </row>
    <row r="610" spans="1:5" ht="15.75" x14ac:dyDescent="0.25">
      <c r="A610" s="781" t="s">
        <v>2710</v>
      </c>
      <c r="B610" s="778" t="s">
        <v>2711</v>
      </c>
      <c r="C610" s="796">
        <v>430000</v>
      </c>
      <c r="D610" s="796">
        <v>0</v>
      </c>
      <c r="E610" s="796">
        <v>430000</v>
      </c>
    </row>
    <row r="611" spans="1:5" ht="15.75" x14ac:dyDescent="0.25">
      <c r="A611" s="781" t="s">
        <v>2712</v>
      </c>
      <c r="B611" s="778" t="s">
        <v>2713</v>
      </c>
      <c r="C611" s="796">
        <v>1090000</v>
      </c>
      <c r="D611" s="796">
        <v>0</v>
      </c>
      <c r="E611" s="796">
        <v>1090000</v>
      </c>
    </row>
    <row r="612" spans="1:5" ht="15.75" x14ac:dyDescent="0.25">
      <c r="A612" s="781" t="s">
        <v>2714</v>
      </c>
      <c r="B612" s="778" t="s">
        <v>2715</v>
      </c>
      <c r="C612" s="796">
        <v>640000</v>
      </c>
      <c r="D612" s="796">
        <v>0</v>
      </c>
      <c r="E612" s="796">
        <v>640000</v>
      </c>
    </row>
    <row r="613" spans="1:5" ht="15.75" x14ac:dyDescent="0.25">
      <c r="A613" s="781" t="s">
        <v>5950</v>
      </c>
      <c r="B613" s="778" t="s">
        <v>2716</v>
      </c>
      <c r="C613" s="796">
        <v>2030000</v>
      </c>
      <c r="D613" s="796">
        <v>0</v>
      </c>
      <c r="E613" s="796">
        <v>2030000</v>
      </c>
    </row>
    <row r="614" spans="1:5" ht="15.75" x14ac:dyDescent="0.25">
      <c r="A614" s="781" t="s">
        <v>5951</v>
      </c>
      <c r="B614" s="778" t="s">
        <v>2717</v>
      </c>
      <c r="C614" s="796">
        <v>445811</v>
      </c>
      <c r="D614" s="796">
        <v>0</v>
      </c>
      <c r="E614" s="796">
        <v>445811</v>
      </c>
    </row>
    <row r="615" spans="1:5" ht="15.75" x14ac:dyDescent="0.25">
      <c r="A615" s="781" t="s">
        <v>2718</v>
      </c>
      <c r="B615" s="778" t="s">
        <v>2719</v>
      </c>
      <c r="C615" s="796">
        <v>1900237</v>
      </c>
      <c r="D615" s="796">
        <v>0</v>
      </c>
      <c r="E615" s="796">
        <v>1900237</v>
      </c>
    </row>
    <row r="616" spans="1:5" ht="15.75" x14ac:dyDescent="0.25">
      <c r="A616" s="781" t="s">
        <v>5952</v>
      </c>
      <c r="B616" s="778" t="s">
        <v>2720</v>
      </c>
      <c r="C616" s="796">
        <v>688333</v>
      </c>
      <c r="D616" s="796">
        <v>0</v>
      </c>
      <c r="E616" s="796">
        <v>688333</v>
      </c>
    </row>
    <row r="617" spans="1:5" ht="15.75" x14ac:dyDescent="0.25">
      <c r="A617" s="781" t="s">
        <v>2721</v>
      </c>
      <c r="B617" s="778" t="s">
        <v>2722</v>
      </c>
      <c r="C617" s="796">
        <v>500000</v>
      </c>
      <c r="D617" s="796">
        <v>0</v>
      </c>
      <c r="E617" s="796">
        <v>500000</v>
      </c>
    </row>
    <row r="618" spans="1:5" ht="15.75" x14ac:dyDescent="0.25">
      <c r="A618" s="781" t="s">
        <v>5953</v>
      </c>
      <c r="B618" s="778" t="s">
        <v>2723</v>
      </c>
      <c r="C618" s="796">
        <v>1962000</v>
      </c>
      <c r="D618" s="796">
        <v>0</v>
      </c>
      <c r="E618" s="796">
        <v>1962000</v>
      </c>
    </row>
    <row r="619" spans="1:5" ht="15.75" x14ac:dyDescent="0.25">
      <c r="A619" s="781" t="s">
        <v>5954</v>
      </c>
      <c r="B619" s="778" t="s">
        <v>2724</v>
      </c>
      <c r="C619" s="796">
        <v>77000</v>
      </c>
      <c r="D619" s="796">
        <v>0</v>
      </c>
      <c r="E619" s="796">
        <v>77000</v>
      </c>
    </row>
    <row r="620" spans="1:5" ht="15.75" x14ac:dyDescent="0.25">
      <c r="A620" s="781" t="s">
        <v>2714</v>
      </c>
      <c r="B620" s="778" t="s">
        <v>2725</v>
      </c>
      <c r="C620" s="796">
        <v>620000</v>
      </c>
      <c r="D620" s="796">
        <v>0</v>
      </c>
      <c r="E620" s="796">
        <v>620000</v>
      </c>
    </row>
    <row r="621" spans="1:5" ht="15.75" x14ac:dyDescent="0.25">
      <c r="A621" s="781" t="s">
        <v>2712</v>
      </c>
      <c r="B621" s="778" t="s">
        <v>2726</v>
      </c>
      <c r="C621" s="796">
        <v>1864000</v>
      </c>
      <c r="D621" s="796">
        <v>0</v>
      </c>
      <c r="E621" s="796">
        <v>1864000</v>
      </c>
    </row>
    <row r="622" spans="1:5" ht="15.75" x14ac:dyDescent="0.25">
      <c r="A622" s="781" t="s">
        <v>2727</v>
      </c>
      <c r="B622" s="778" t="s">
        <v>2728</v>
      </c>
      <c r="C622" s="796">
        <v>628000</v>
      </c>
      <c r="D622" s="796">
        <v>0</v>
      </c>
      <c r="E622" s="796">
        <v>628000</v>
      </c>
    </row>
    <row r="623" spans="1:5" ht="15.75" x14ac:dyDescent="0.25">
      <c r="A623" s="781" t="s">
        <v>2727</v>
      </c>
      <c r="B623" s="778" t="s">
        <v>2729</v>
      </c>
      <c r="C623" s="796">
        <v>634000</v>
      </c>
      <c r="D623" s="796">
        <v>0</v>
      </c>
      <c r="E623" s="796">
        <v>634000</v>
      </c>
    </row>
    <row r="624" spans="1:5" ht="15.75" x14ac:dyDescent="0.25">
      <c r="A624" s="781" t="s">
        <v>2730</v>
      </c>
      <c r="B624" s="778" t="s">
        <v>2731</v>
      </c>
      <c r="C624" s="796">
        <v>1200000</v>
      </c>
      <c r="D624" s="796">
        <v>0</v>
      </c>
      <c r="E624" s="796">
        <v>1200000</v>
      </c>
    </row>
    <row r="625" spans="1:5" ht="15.75" x14ac:dyDescent="0.25">
      <c r="A625" s="781" t="s">
        <v>2732</v>
      </c>
      <c r="B625" s="778" t="s">
        <v>2733</v>
      </c>
      <c r="C625" s="796">
        <v>22000</v>
      </c>
      <c r="D625" s="796">
        <v>0</v>
      </c>
      <c r="E625" s="796">
        <v>22000</v>
      </c>
    </row>
    <row r="626" spans="1:5" ht="15.75" x14ac:dyDescent="0.25">
      <c r="A626" s="781" t="s">
        <v>2734</v>
      </c>
      <c r="B626" s="778" t="s">
        <v>2735</v>
      </c>
      <c r="C626" s="796">
        <v>617000</v>
      </c>
      <c r="D626" s="796">
        <v>0</v>
      </c>
      <c r="E626" s="796">
        <v>617000</v>
      </c>
    </row>
    <row r="627" spans="1:5" ht="15.75" x14ac:dyDescent="0.25">
      <c r="A627" s="781" t="s">
        <v>2736</v>
      </c>
      <c r="B627" s="778" t="s">
        <v>2737</v>
      </c>
      <c r="C627" s="796">
        <v>988000</v>
      </c>
      <c r="D627" s="796">
        <v>0</v>
      </c>
      <c r="E627" s="796">
        <v>988000</v>
      </c>
    </row>
    <row r="628" spans="1:5" ht="15.75" x14ac:dyDescent="0.25">
      <c r="A628" s="781" t="s">
        <v>2714</v>
      </c>
      <c r="B628" s="778" t="s">
        <v>2738</v>
      </c>
      <c r="C628" s="796">
        <v>647000</v>
      </c>
      <c r="D628" s="796">
        <v>0</v>
      </c>
      <c r="E628" s="796">
        <v>647000</v>
      </c>
    </row>
    <row r="629" spans="1:5" ht="15.75" x14ac:dyDescent="0.25">
      <c r="A629" s="781" t="s">
        <v>2739</v>
      </c>
      <c r="B629" s="778" t="s">
        <v>2740</v>
      </c>
      <c r="C629" s="796">
        <v>942000</v>
      </c>
      <c r="D629" s="796">
        <v>0</v>
      </c>
      <c r="E629" s="796">
        <v>942000</v>
      </c>
    </row>
    <row r="630" spans="1:5" ht="15.75" x14ac:dyDescent="0.25">
      <c r="A630" s="781" t="s">
        <v>2712</v>
      </c>
      <c r="B630" s="778" t="s">
        <v>2741</v>
      </c>
      <c r="C630" s="796">
        <v>1101000</v>
      </c>
      <c r="D630" s="796">
        <v>0</v>
      </c>
      <c r="E630" s="796">
        <v>1101000</v>
      </c>
    </row>
    <row r="631" spans="1:5" ht="15.75" x14ac:dyDescent="0.25">
      <c r="A631" s="781" t="s">
        <v>2712</v>
      </c>
      <c r="B631" s="778" t="s">
        <v>2742</v>
      </c>
      <c r="C631" s="796">
        <v>1090000</v>
      </c>
      <c r="D631" s="796">
        <v>0</v>
      </c>
      <c r="E631" s="796">
        <v>1090000</v>
      </c>
    </row>
    <row r="632" spans="1:5" ht="15.75" x14ac:dyDescent="0.25">
      <c r="A632" s="781" t="s">
        <v>2743</v>
      </c>
      <c r="B632" s="778" t="s">
        <v>2744</v>
      </c>
      <c r="C632" s="796">
        <v>401000</v>
      </c>
      <c r="D632" s="796">
        <v>0</v>
      </c>
      <c r="E632" s="796">
        <v>401000</v>
      </c>
    </row>
    <row r="633" spans="1:5" ht="15.75" x14ac:dyDescent="0.25">
      <c r="A633" s="781" t="s">
        <v>2745</v>
      </c>
      <c r="B633" s="778" t="s">
        <v>2746</v>
      </c>
      <c r="C633" s="796">
        <v>560000</v>
      </c>
      <c r="D633" s="796">
        <v>0</v>
      </c>
      <c r="E633" s="796">
        <v>560000</v>
      </c>
    </row>
    <row r="634" spans="1:5" ht="15.75" x14ac:dyDescent="0.25">
      <c r="A634" s="781" t="s">
        <v>2712</v>
      </c>
      <c r="B634" s="778" t="s">
        <v>2747</v>
      </c>
      <c r="C634" s="796">
        <v>643000</v>
      </c>
      <c r="D634" s="796">
        <v>0</v>
      </c>
      <c r="E634" s="796">
        <v>643000</v>
      </c>
    </row>
    <row r="635" spans="1:5" ht="15.75" x14ac:dyDescent="0.25">
      <c r="A635" s="781" t="s">
        <v>5955</v>
      </c>
      <c r="B635" s="778" t="s">
        <v>2748</v>
      </c>
      <c r="C635" s="796">
        <v>1716000</v>
      </c>
      <c r="D635" s="796">
        <v>0</v>
      </c>
      <c r="E635" s="796">
        <v>1716000</v>
      </c>
    </row>
    <row r="636" spans="1:5" ht="15.75" x14ac:dyDescent="0.25">
      <c r="A636" s="781" t="s">
        <v>5956</v>
      </c>
      <c r="B636" s="778" t="s">
        <v>2749</v>
      </c>
      <c r="C636" s="796">
        <v>2842000</v>
      </c>
      <c r="D636" s="796">
        <v>0</v>
      </c>
      <c r="E636" s="796">
        <v>2842000</v>
      </c>
    </row>
    <row r="637" spans="1:5" ht="15.75" x14ac:dyDescent="0.25">
      <c r="A637" s="781" t="s">
        <v>2750</v>
      </c>
      <c r="B637" s="778" t="s">
        <v>2751</v>
      </c>
      <c r="C637" s="796">
        <v>897000</v>
      </c>
      <c r="D637" s="796">
        <v>0</v>
      </c>
      <c r="E637" s="796">
        <v>897000</v>
      </c>
    </row>
    <row r="638" spans="1:5" ht="15.75" x14ac:dyDescent="0.25">
      <c r="A638" s="781" t="s">
        <v>2750</v>
      </c>
      <c r="B638" s="778" t="s">
        <v>2752</v>
      </c>
      <c r="C638" s="796">
        <v>827000</v>
      </c>
      <c r="D638" s="796">
        <v>0</v>
      </c>
      <c r="E638" s="796">
        <v>827000</v>
      </c>
    </row>
    <row r="639" spans="1:5" ht="15.75" x14ac:dyDescent="0.25">
      <c r="A639" s="781"/>
      <c r="B639" s="781"/>
      <c r="C639" s="797">
        <f>SUM(C571:C638)</f>
        <v>104245686</v>
      </c>
      <c r="D639" s="797">
        <f>SUM(D571:D638)</f>
        <v>0</v>
      </c>
      <c r="E639" s="797">
        <f>SUM(E571:E638)</f>
        <v>104245686</v>
      </c>
    </row>
    <row r="640" spans="1:5" ht="15.75" x14ac:dyDescent="0.25">
      <c r="A640" s="781"/>
      <c r="B640" s="781"/>
      <c r="C640" s="796"/>
      <c r="D640" s="796"/>
      <c r="E640" s="796"/>
    </row>
    <row r="641" spans="1:5" ht="31.5" x14ac:dyDescent="0.25">
      <c r="A641" s="779" t="s">
        <v>137</v>
      </c>
      <c r="B641" s="780" t="s">
        <v>656</v>
      </c>
      <c r="C641" s="795" t="s">
        <v>657</v>
      </c>
      <c r="D641" s="795" t="s">
        <v>658</v>
      </c>
      <c r="E641" s="795" t="s">
        <v>659</v>
      </c>
    </row>
    <row r="642" spans="1:5" ht="15.75" x14ac:dyDescent="0.25">
      <c r="A642" s="1036" t="s">
        <v>5618</v>
      </c>
      <c r="B642" s="1037"/>
      <c r="C642" s="1037"/>
      <c r="D642" s="1037"/>
      <c r="E642" s="1038"/>
    </row>
    <row r="643" spans="1:5" ht="15.75" x14ac:dyDescent="0.25">
      <c r="A643" s="781" t="s">
        <v>2753</v>
      </c>
      <c r="B643" s="778" t="s">
        <v>2754</v>
      </c>
      <c r="C643" s="796">
        <v>1748509</v>
      </c>
      <c r="D643" s="796">
        <v>0</v>
      </c>
      <c r="E643" s="796">
        <v>1748509</v>
      </c>
    </row>
    <row r="644" spans="1:5" ht="15.75" x14ac:dyDescent="0.25">
      <c r="A644" s="781" t="s">
        <v>2755</v>
      </c>
      <c r="B644" s="778" t="s">
        <v>2756</v>
      </c>
      <c r="C644" s="796">
        <v>527836</v>
      </c>
      <c r="D644" s="796">
        <v>0</v>
      </c>
      <c r="E644" s="796">
        <v>527836</v>
      </c>
    </row>
    <row r="645" spans="1:5" ht="15.75" x14ac:dyDescent="0.25">
      <c r="A645" s="781" t="s">
        <v>2757</v>
      </c>
      <c r="B645" s="778" t="s">
        <v>2758</v>
      </c>
      <c r="C645" s="796">
        <v>541217</v>
      </c>
      <c r="D645" s="796">
        <v>0</v>
      </c>
      <c r="E645" s="796">
        <v>541217</v>
      </c>
    </row>
    <row r="646" spans="1:5" ht="15.75" x14ac:dyDescent="0.25">
      <c r="A646" s="781" t="s">
        <v>2759</v>
      </c>
      <c r="B646" s="778" t="s">
        <v>2760</v>
      </c>
      <c r="C646" s="796">
        <v>540475</v>
      </c>
      <c r="D646" s="796">
        <v>0</v>
      </c>
      <c r="E646" s="796">
        <v>540475</v>
      </c>
    </row>
    <row r="647" spans="1:5" ht="15.75" x14ac:dyDescent="0.25">
      <c r="A647" s="781" t="s">
        <v>2761</v>
      </c>
      <c r="B647" s="778" t="s">
        <v>2762</v>
      </c>
      <c r="C647" s="796">
        <v>584522</v>
      </c>
      <c r="D647" s="796">
        <v>0</v>
      </c>
      <c r="E647" s="796">
        <v>584522</v>
      </c>
    </row>
    <row r="648" spans="1:5" ht="15.75" x14ac:dyDescent="0.25">
      <c r="A648" s="781" t="s">
        <v>2763</v>
      </c>
      <c r="B648" s="778" t="s">
        <v>2764</v>
      </c>
      <c r="C648" s="796">
        <v>310010</v>
      </c>
      <c r="D648" s="796">
        <v>0</v>
      </c>
      <c r="E648" s="796">
        <v>310010</v>
      </c>
    </row>
    <row r="649" spans="1:5" ht="15.75" x14ac:dyDescent="0.25">
      <c r="A649" s="781" t="s">
        <v>2765</v>
      </c>
      <c r="B649" s="778" t="s">
        <v>2766</v>
      </c>
      <c r="C649" s="796">
        <v>306296</v>
      </c>
      <c r="D649" s="796">
        <v>0</v>
      </c>
      <c r="E649" s="796">
        <v>306296</v>
      </c>
    </row>
    <row r="650" spans="1:5" ht="15.75" x14ac:dyDescent="0.25">
      <c r="A650" s="781" t="s">
        <v>2767</v>
      </c>
      <c r="B650" s="778" t="s">
        <v>2768</v>
      </c>
      <c r="C650" s="796">
        <v>306296</v>
      </c>
      <c r="D650" s="796">
        <v>0</v>
      </c>
      <c r="E650" s="796">
        <v>306296</v>
      </c>
    </row>
    <row r="651" spans="1:5" ht="15.75" x14ac:dyDescent="0.25">
      <c r="A651" s="781" t="s">
        <v>2769</v>
      </c>
      <c r="B651" s="778" t="s">
        <v>2770</v>
      </c>
      <c r="C651" s="796">
        <v>307038</v>
      </c>
      <c r="D651" s="796">
        <v>0</v>
      </c>
      <c r="E651" s="796">
        <v>307038</v>
      </c>
    </row>
    <row r="652" spans="1:5" ht="15.75" x14ac:dyDescent="0.25">
      <c r="A652" s="781" t="s">
        <v>2771</v>
      </c>
      <c r="B652" s="778" t="s">
        <v>2772</v>
      </c>
      <c r="C652" s="796">
        <v>307038</v>
      </c>
      <c r="D652" s="796">
        <v>0</v>
      </c>
      <c r="E652" s="796">
        <v>307038</v>
      </c>
    </row>
    <row r="653" spans="1:5" ht="15.75" x14ac:dyDescent="0.25">
      <c r="A653" s="781" t="s">
        <v>2773</v>
      </c>
      <c r="B653" s="778" t="s">
        <v>2774</v>
      </c>
      <c r="C653" s="796">
        <v>306296</v>
      </c>
      <c r="D653" s="796">
        <v>0</v>
      </c>
      <c r="E653" s="796">
        <v>306296</v>
      </c>
    </row>
    <row r="654" spans="1:5" ht="15.75" x14ac:dyDescent="0.25">
      <c r="A654" s="781" t="s">
        <v>2775</v>
      </c>
      <c r="B654" s="778" t="s">
        <v>2776</v>
      </c>
      <c r="C654" s="796">
        <v>546422</v>
      </c>
      <c r="D654" s="796">
        <v>0</v>
      </c>
      <c r="E654" s="796">
        <v>546422</v>
      </c>
    </row>
    <row r="655" spans="1:5" ht="15.75" x14ac:dyDescent="0.25">
      <c r="A655" s="781" t="s">
        <v>2777</v>
      </c>
      <c r="B655" s="778" t="s">
        <v>2778</v>
      </c>
      <c r="C655" s="796">
        <v>546422</v>
      </c>
      <c r="D655" s="796">
        <v>0</v>
      </c>
      <c r="E655" s="796">
        <v>546422</v>
      </c>
    </row>
    <row r="656" spans="1:5" ht="15.75" x14ac:dyDescent="0.25">
      <c r="A656" s="781" t="s">
        <v>2779</v>
      </c>
      <c r="B656" s="778" t="s">
        <v>2780</v>
      </c>
      <c r="C656" s="796">
        <v>546422</v>
      </c>
      <c r="D656" s="796">
        <v>0</v>
      </c>
      <c r="E656" s="796">
        <v>546422</v>
      </c>
    </row>
    <row r="657" spans="1:5" ht="15.75" x14ac:dyDescent="0.25">
      <c r="A657" s="781" t="s">
        <v>2781</v>
      </c>
      <c r="B657" s="778" t="s">
        <v>2782</v>
      </c>
      <c r="C657" s="796">
        <v>521146</v>
      </c>
      <c r="D657" s="796">
        <v>0</v>
      </c>
      <c r="E657" s="796">
        <v>521146</v>
      </c>
    </row>
    <row r="658" spans="1:5" ht="15.75" x14ac:dyDescent="0.25">
      <c r="A658" s="781" t="s">
        <v>2783</v>
      </c>
      <c r="B658" s="778" t="s">
        <v>2784</v>
      </c>
      <c r="C658" s="796">
        <v>306296</v>
      </c>
      <c r="D658" s="796">
        <v>0</v>
      </c>
      <c r="E658" s="796">
        <v>306296</v>
      </c>
    </row>
    <row r="659" spans="1:5" ht="15.75" x14ac:dyDescent="0.25">
      <c r="A659" s="781" t="s">
        <v>2785</v>
      </c>
      <c r="B659" s="778" t="s">
        <v>2786</v>
      </c>
      <c r="C659" s="796">
        <v>307038</v>
      </c>
      <c r="D659" s="796">
        <v>0</v>
      </c>
      <c r="E659" s="796">
        <v>307038</v>
      </c>
    </row>
    <row r="660" spans="1:5" ht="15.75" x14ac:dyDescent="0.25">
      <c r="A660" s="781" t="s">
        <v>2787</v>
      </c>
      <c r="B660" s="778" t="s">
        <v>2788</v>
      </c>
      <c r="C660" s="796">
        <v>546422</v>
      </c>
      <c r="D660" s="796">
        <v>0</v>
      </c>
      <c r="E660" s="796">
        <v>546422</v>
      </c>
    </row>
    <row r="661" spans="1:5" ht="15.75" x14ac:dyDescent="0.25">
      <c r="A661" s="781" t="s">
        <v>2789</v>
      </c>
      <c r="B661" s="778" t="s">
        <v>2790</v>
      </c>
      <c r="C661" s="796">
        <v>538245</v>
      </c>
      <c r="D661" s="796">
        <v>0</v>
      </c>
      <c r="E661" s="796">
        <v>538245</v>
      </c>
    </row>
    <row r="662" spans="1:5" ht="15.75" x14ac:dyDescent="0.25">
      <c r="A662" s="781" t="s">
        <v>2791</v>
      </c>
      <c r="B662" s="778" t="s">
        <v>2792</v>
      </c>
      <c r="C662" s="796">
        <v>534527</v>
      </c>
      <c r="D662" s="796">
        <v>0</v>
      </c>
      <c r="E662" s="796">
        <v>534527</v>
      </c>
    </row>
    <row r="663" spans="1:5" ht="15.75" x14ac:dyDescent="0.25">
      <c r="A663" s="781" t="s">
        <v>2793</v>
      </c>
      <c r="B663" s="778" t="s">
        <v>2794</v>
      </c>
      <c r="C663" s="796">
        <v>533040</v>
      </c>
      <c r="D663" s="796">
        <v>0</v>
      </c>
      <c r="E663" s="796">
        <v>533040</v>
      </c>
    </row>
    <row r="664" spans="1:5" ht="15.75" x14ac:dyDescent="0.25">
      <c r="A664" s="781" t="s">
        <v>2795</v>
      </c>
      <c r="B664" s="778" t="s">
        <v>2796</v>
      </c>
      <c r="C664" s="796">
        <v>530810</v>
      </c>
      <c r="D664" s="796">
        <v>0</v>
      </c>
      <c r="E664" s="796">
        <v>530810</v>
      </c>
    </row>
    <row r="665" spans="1:5" ht="15.75" x14ac:dyDescent="0.25">
      <c r="A665" s="781" t="s">
        <v>2797</v>
      </c>
      <c r="B665" s="778" t="s">
        <v>2798</v>
      </c>
      <c r="C665" s="796">
        <v>523376</v>
      </c>
      <c r="D665" s="796">
        <v>0</v>
      </c>
      <c r="E665" s="796">
        <v>523376</v>
      </c>
    </row>
    <row r="666" spans="1:5" ht="15.75" x14ac:dyDescent="0.25">
      <c r="A666" s="781" t="s">
        <v>2799</v>
      </c>
      <c r="B666" s="778" t="s">
        <v>2800</v>
      </c>
      <c r="C666" s="796">
        <v>541217</v>
      </c>
      <c r="D666" s="796">
        <v>0</v>
      </c>
      <c r="E666" s="796">
        <v>541217</v>
      </c>
    </row>
    <row r="667" spans="1:5" ht="15.75" x14ac:dyDescent="0.25">
      <c r="A667" s="781" t="s">
        <v>2801</v>
      </c>
      <c r="B667" s="778" t="s">
        <v>2802</v>
      </c>
      <c r="C667" s="796">
        <v>540475</v>
      </c>
      <c r="D667" s="796">
        <v>0</v>
      </c>
      <c r="E667" s="796">
        <v>540475</v>
      </c>
    </row>
    <row r="668" spans="1:5" ht="15.75" x14ac:dyDescent="0.25">
      <c r="A668" s="781" t="s">
        <v>2803</v>
      </c>
      <c r="B668" s="778" t="s">
        <v>2804</v>
      </c>
      <c r="C668" s="796">
        <v>540475</v>
      </c>
      <c r="D668" s="796">
        <v>0</v>
      </c>
      <c r="E668" s="796">
        <v>540475</v>
      </c>
    </row>
    <row r="669" spans="1:5" ht="15.75" x14ac:dyDescent="0.25">
      <c r="A669" s="781" t="s">
        <v>2805</v>
      </c>
      <c r="B669" s="778" t="s">
        <v>2806</v>
      </c>
      <c r="C669" s="796">
        <v>539731</v>
      </c>
      <c r="D669" s="796">
        <v>0</v>
      </c>
      <c r="E669" s="796">
        <v>539731</v>
      </c>
    </row>
    <row r="670" spans="1:5" ht="15.75" x14ac:dyDescent="0.25">
      <c r="A670" s="781" t="s">
        <v>2807</v>
      </c>
      <c r="B670" s="778" t="s">
        <v>2808</v>
      </c>
      <c r="C670" s="796">
        <v>306296</v>
      </c>
      <c r="D670" s="796">
        <v>0</v>
      </c>
      <c r="E670" s="796">
        <v>306296</v>
      </c>
    </row>
    <row r="671" spans="1:5" ht="15.75" x14ac:dyDescent="0.25">
      <c r="A671" s="781" t="s">
        <v>2809</v>
      </c>
      <c r="B671" s="778" t="s">
        <v>2810</v>
      </c>
      <c r="C671" s="796">
        <v>307038</v>
      </c>
      <c r="D671" s="796">
        <v>0</v>
      </c>
      <c r="E671" s="796">
        <v>307038</v>
      </c>
    </row>
    <row r="672" spans="1:5" ht="15.75" x14ac:dyDescent="0.25">
      <c r="A672" s="781" t="s">
        <v>2811</v>
      </c>
      <c r="B672" s="778" t="s">
        <v>2812</v>
      </c>
      <c r="C672" s="796">
        <v>335289</v>
      </c>
      <c r="D672" s="796">
        <v>0</v>
      </c>
      <c r="E672" s="796">
        <v>335289</v>
      </c>
    </row>
    <row r="673" spans="1:5" ht="15.75" x14ac:dyDescent="0.25">
      <c r="A673" s="781" t="s">
        <v>2813</v>
      </c>
      <c r="B673" s="778" t="s">
        <v>2814</v>
      </c>
      <c r="C673" s="796">
        <v>325625</v>
      </c>
      <c r="D673" s="796">
        <v>0</v>
      </c>
      <c r="E673" s="796">
        <v>325625</v>
      </c>
    </row>
    <row r="674" spans="1:5" ht="15.75" x14ac:dyDescent="0.25">
      <c r="A674" s="781" t="s">
        <v>2815</v>
      </c>
      <c r="B674" s="778" t="s">
        <v>2816</v>
      </c>
      <c r="C674" s="796">
        <v>436395</v>
      </c>
      <c r="D674" s="796">
        <v>0</v>
      </c>
      <c r="E674" s="796">
        <v>436395</v>
      </c>
    </row>
    <row r="675" spans="1:5" ht="15.75" x14ac:dyDescent="0.25">
      <c r="A675" s="781" t="s">
        <v>2817</v>
      </c>
      <c r="B675" s="778" t="s">
        <v>2818</v>
      </c>
      <c r="C675" s="796">
        <v>306296</v>
      </c>
      <c r="D675" s="796">
        <v>0</v>
      </c>
      <c r="E675" s="796">
        <v>306296</v>
      </c>
    </row>
    <row r="676" spans="1:5" ht="15.75" x14ac:dyDescent="0.25">
      <c r="A676" s="781" t="s">
        <v>2819</v>
      </c>
      <c r="B676" s="778" t="s">
        <v>2820</v>
      </c>
      <c r="C676" s="796">
        <v>307038</v>
      </c>
      <c r="D676" s="796">
        <v>0</v>
      </c>
      <c r="E676" s="796">
        <v>307038</v>
      </c>
    </row>
    <row r="677" spans="1:5" ht="15.75" x14ac:dyDescent="0.25">
      <c r="A677" s="781" t="s">
        <v>2821</v>
      </c>
      <c r="B677" s="778" t="s">
        <v>2822</v>
      </c>
      <c r="C677" s="796">
        <v>307038</v>
      </c>
      <c r="D677" s="796">
        <v>0</v>
      </c>
      <c r="E677" s="796">
        <v>307038</v>
      </c>
    </row>
    <row r="678" spans="1:5" ht="15.75" x14ac:dyDescent="0.25">
      <c r="A678" s="781" t="s">
        <v>2823</v>
      </c>
      <c r="B678" s="778" t="s">
        <v>2824</v>
      </c>
      <c r="C678" s="796">
        <v>307038</v>
      </c>
      <c r="D678" s="796">
        <v>0</v>
      </c>
      <c r="E678" s="796">
        <v>307038</v>
      </c>
    </row>
    <row r="679" spans="1:5" ht="15.75" x14ac:dyDescent="0.25">
      <c r="A679" s="781" t="s">
        <v>2825</v>
      </c>
      <c r="B679" s="778" t="s">
        <v>2826</v>
      </c>
      <c r="C679" s="796">
        <v>307038</v>
      </c>
      <c r="D679" s="796">
        <v>0</v>
      </c>
      <c r="E679" s="796">
        <v>307038</v>
      </c>
    </row>
    <row r="680" spans="1:5" ht="15.75" x14ac:dyDescent="0.25">
      <c r="A680" s="781" t="s">
        <v>2827</v>
      </c>
      <c r="B680" s="778" t="s">
        <v>2828</v>
      </c>
      <c r="C680" s="796">
        <v>306296</v>
      </c>
      <c r="D680" s="796">
        <v>0</v>
      </c>
      <c r="E680" s="796">
        <v>306296</v>
      </c>
    </row>
    <row r="681" spans="1:5" ht="15.75" x14ac:dyDescent="0.25">
      <c r="A681" s="781" t="s">
        <v>2829</v>
      </c>
      <c r="B681" s="778" t="s">
        <v>2830</v>
      </c>
      <c r="C681" s="796">
        <v>307038</v>
      </c>
      <c r="D681" s="796">
        <v>0</v>
      </c>
      <c r="E681" s="796">
        <v>307038</v>
      </c>
    </row>
    <row r="682" spans="1:5" ht="15.75" x14ac:dyDescent="0.25">
      <c r="A682" s="781" t="s">
        <v>2831</v>
      </c>
      <c r="B682" s="778" t="s">
        <v>2832</v>
      </c>
      <c r="C682" s="796">
        <v>307038</v>
      </c>
      <c r="D682" s="796">
        <v>0</v>
      </c>
      <c r="E682" s="796">
        <v>307038</v>
      </c>
    </row>
    <row r="683" spans="1:5" ht="15.75" x14ac:dyDescent="0.25">
      <c r="A683" s="781" t="s">
        <v>2833</v>
      </c>
      <c r="B683" s="778" t="s">
        <v>2834</v>
      </c>
      <c r="C683" s="796">
        <v>307038</v>
      </c>
      <c r="D683" s="796">
        <v>0</v>
      </c>
      <c r="E683" s="796">
        <v>307038</v>
      </c>
    </row>
    <row r="684" spans="1:5" ht="15.75" x14ac:dyDescent="0.25">
      <c r="A684" s="781" t="s">
        <v>2835</v>
      </c>
      <c r="B684" s="778" t="s">
        <v>2836</v>
      </c>
      <c r="C684" s="796">
        <v>307038</v>
      </c>
      <c r="D684" s="796">
        <v>0</v>
      </c>
      <c r="E684" s="796">
        <v>307038</v>
      </c>
    </row>
    <row r="685" spans="1:5" ht="15.75" x14ac:dyDescent="0.25">
      <c r="A685" s="781" t="s">
        <v>2837</v>
      </c>
      <c r="B685" s="778" t="s">
        <v>2838</v>
      </c>
      <c r="C685" s="796">
        <v>391046</v>
      </c>
      <c r="D685" s="796">
        <v>0</v>
      </c>
      <c r="E685" s="796">
        <v>391046</v>
      </c>
    </row>
    <row r="686" spans="1:5" ht="15.75" x14ac:dyDescent="0.25">
      <c r="A686" s="781" t="s">
        <v>2839</v>
      </c>
      <c r="B686" s="778" t="s">
        <v>2840</v>
      </c>
      <c r="C686" s="796">
        <v>605896</v>
      </c>
      <c r="D686" s="796">
        <v>0</v>
      </c>
      <c r="E686" s="796">
        <v>605896</v>
      </c>
    </row>
    <row r="687" spans="1:5" ht="15.75" x14ac:dyDescent="0.25">
      <c r="A687" s="781" t="s">
        <v>2841</v>
      </c>
      <c r="B687" s="778" t="s">
        <v>2842</v>
      </c>
      <c r="C687" s="796">
        <v>546422</v>
      </c>
      <c r="D687" s="796">
        <v>0</v>
      </c>
      <c r="E687" s="796">
        <v>546422</v>
      </c>
    </row>
    <row r="688" spans="1:5" ht="15.75" x14ac:dyDescent="0.25">
      <c r="A688" s="781" t="s">
        <v>2843</v>
      </c>
      <c r="B688" s="778" t="s">
        <v>2844</v>
      </c>
      <c r="C688" s="796">
        <v>546422</v>
      </c>
      <c r="D688" s="796">
        <v>0</v>
      </c>
      <c r="E688" s="796">
        <v>546422</v>
      </c>
    </row>
    <row r="689" spans="1:5" ht="15.75" x14ac:dyDescent="0.25">
      <c r="A689" s="781" t="s">
        <v>2845</v>
      </c>
      <c r="B689" s="778" t="s">
        <v>2846</v>
      </c>
      <c r="C689" s="796">
        <v>546422</v>
      </c>
      <c r="D689" s="796">
        <v>0</v>
      </c>
      <c r="E689" s="796">
        <v>546422</v>
      </c>
    </row>
    <row r="690" spans="1:5" ht="15.75" x14ac:dyDescent="0.25">
      <c r="A690" s="781" t="s">
        <v>2847</v>
      </c>
      <c r="B690" s="778" t="s">
        <v>2848</v>
      </c>
      <c r="C690" s="796">
        <v>546422</v>
      </c>
      <c r="D690" s="796">
        <v>0</v>
      </c>
      <c r="E690" s="796">
        <v>546422</v>
      </c>
    </row>
    <row r="691" spans="1:5" ht="15.75" x14ac:dyDescent="0.25">
      <c r="A691" s="781" t="s">
        <v>2849</v>
      </c>
      <c r="B691" s="778" t="s">
        <v>2850</v>
      </c>
      <c r="C691" s="796">
        <v>582107</v>
      </c>
      <c r="D691" s="796">
        <v>0</v>
      </c>
      <c r="E691" s="796">
        <v>582107</v>
      </c>
    </row>
    <row r="692" spans="1:5" ht="15.75" x14ac:dyDescent="0.25">
      <c r="A692" s="781" t="s">
        <v>2851</v>
      </c>
      <c r="B692" s="778" t="s">
        <v>2852</v>
      </c>
      <c r="C692" s="796">
        <v>521146</v>
      </c>
      <c r="D692" s="796">
        <v>0</v>
      </c>
      <c r="E692" s="796">
        <v>521146</v>
      </c>
    </row>
    <row r="693" spans="1:5" ht="15.75" x14ac:dyDescent="0.25">
      <c r="A693" s="781" t="s">
        <v>2853</v>
      </c>
      <c r="B693" s="778" t="s">
        <v>2854</v>
      </c>
      <c r="C693" s="796">
        <v>216743</v>
      </c>
      <c r="D693" s="796">
        <v>0</v>
      </c>
      <c r="E693" s="796">
        <v>216743</v>
      </c>
    </row>
    <row r="694" spans="1:5" ht="15.75" x14ac:dyDescent="0.25">
      <c r="A694" s="781" t="s">
        <v>2855</v>
      </c>
      <c r="B694" s="778" t="s">
        <v>2856</v>
      </c>
      <c r="C694" s="796">
        <v>307038</v>
      </c>
      <c r="D694" s="796">
        <v>0</v>
      </c>
      <c r="E694" s="796">
        <v>307038</v>
      </c>
    </row>
    <row r="695" spans="1:5" ht="15.75" x14ac:dyDescent="0.25">
      <c r="A695" s="781" t="s">
        <v>2857</v>
      </c>
      <c r="B695" s="778" t="s">
        <v>2858</v>
      </c>
      <c r="C695" s="796">
        <v>306296</v>
      </c>
      <c r="D695" s="796">
        <v>0</v>
      </c>
      <c r="E695" s="796">
        <v>306296</v>
      </c>
    </row>
    <row r="696" spans="1:5" ht="15.75" x14ac:dyDescent="0.25">
      <c r="A696" s="781" t="s">
        <v>2859</v>
      </c>
      <c r="B696" s="778" t="s">
        <v>2860</v>
      </c>
      <c r="C696" s="796">
        <v>307038</v>
      </c>
      <c r="D696" s="796">
        <v>0</v>
      </c>
      <c r="E696" s="796">
        <v>307038</v>
      </c>
    </row>
    <row r="697" spans="1:5" ht="15.75" x14ac:dyDescent="0.25">
      <c r="A697" s="781" t="s">
        <v>2861</v>
      </c>
      <c r="B697" s="778" t="s">
        <v>2862</v>
      </c>
      <c r="C697" s="796">
        <v>307038</v>
      </c>
      <c r="D697" s="796">
        <v>0</v>
      </c>
      <c r="E697" s="796">
        <v>307038</v>
      </c>
    </row>
    <row r="698" spans="1:5" ht="15.75" x14ac:dyDescent="0.25">
      <c r="A698" s="781" t="s">
        <v>2863</v>
      </c>
      <c r="B698" s="778" t="s">
        <v>2864</v>
      </c>
      <c r="C698" s="796">
        <v>257787</v>
      </c>
      <c r="D698" s="796">
        <v>0</v>
      </c>
      <c r="E698" s="796">
        <v>257787</v>
      </c>
    </row>
    <row r="699" spans="1:5" ht="15.75" x14ac:dyDescent="0.25">
      <c r="A699" s="781" t="s">
        <v>2865</v>
      </c>
      <c r="B699" s="778" t="s">
        <v>2866</v>
      </c>
      <c r="C699" s="796">
        <v>306296</v>
      </c>
      <c r="D699" s="796">
        <v>0</v>
      </c>
      <c r="E699" s="796">
        <v>306296</v>
      </c>
    </row>
    <row r="700" spans="1:5" ht="15.75" x14ac:dyDescent="0.25">
      <c r="A700" s="781"/>
      <c r="B700" s="781"/>
      <c r="C700" s="797">
        <f>SUM(C643:C699)</f>
        <v>25001255</v>
      </c>
      <c r="D700" s="797">
        <f>SUM(D643:D699)</f>
        <v>0</v>
      </c>
      <c r="E700" s="797">
        <f>SUM(E643:E699)</f>
        <v>25001255</v>
      </c>
    </row>
    <row r="701" spans="1:5" ht="15.75" x14ac:dyDescent="0.25">
      <c r="A701" s="781"/>
      <c r="B701" s="781"/>
      <c r="C701" s="796"/>
      <c r="D701" s="796"/>
      <c r="E701" s="796"/>
    </row>
    <row r="702" spans="1:5" ht="31.5" x14ac:dyDescent="0.25">
      <c r="A702" s="779" t="s">
        <v>137</v>
      </c>
      <c r="B702" s="780" t="s">
        <v>656</v>
      </c>
      <c r="C702" s="795" t="s">
        <v>657</v>
      </c>
      <c r="D702" s="795" t="s">
        <v>658</v>
      </c>
      <c r="E702" s="795" t="s">
        <v>659</v>
      </c>
    </row>
    <row r="703" spans="1:5" ht="15.75" x14ac:dyDescent="0.25">
      <c r="A703" s="1036" t="s">
        <v>5619</v>
      </c>
      <c r="B703" s="1037"/>
      <c r="C703" s="1037"/>
      <c r="D703" s="1037"/>
      <c r="E703" s="1038"/>
    </row>
    <row r="704" spans="1:5" ht="15.75" x14ac:dyDescent="0.25">
      <c r="A704" s="781" t="s">
        <v>2867</v>
      </c>
      <c r="B704" s="778" t="s">
        <v>2868</v>
      </c>
      <c r="C704" s="796">
        <v>4500000</v>
      </c>
      <c r="D704" s="796">
        <v>472685</v>
      </c>
      <c r="E704" s="796">
        <v>4027315</v>
      </c>
    </row>
    <row r="705" spans="1:5" ht="15.75" x14ac:dyDescent="0.25">
      <c r="A705" s="781" t="s">
        <v>2869</v>
      </c>
      <c r="B705" s="778" t="s">
        <v>2870</v>
      </c>
      <c r="C705" s="796">
        <v>112598425</v>
      </c>
      <c r="D705" s="796">
        <v>11827463</v>
      </c>
      <c r="E705" s="796">
        <v>100770962</v>
      </c>
    </row>
    <row r="706" spans="1:5" ht="15.75" x14ac:dyDescent="0.25">
      <c r="A706" s="781" t="s">
        <v>5958</v>
      </c>
      <c r="B706" s="778" t="s">
        <v>2871</v>
      </c>
      <c r="C706" s="796">
        <v>500000</v>
      </c>
      <c r="D706" s="796">
        <v>40330</v>
      </c>
      <c r="E706" s="796">
        <v>459670</v>
      </c>
    </row>
    <row r="707" spans="1:5" ht="15.75" x14ac:dyDescent="0.25">
      <c r="A707" s="781" t="s">
        <v>2872</v>
      </c>
      <c r="B707" s="778" t="s">
        <v>2873</v>
      </c>
      <c r="C707" s="796">
        <v>3347000</v>
      </c>
      <c r="D707" s="796">
        <v>1145017</v>
      </c>
      <c r="E707" s="796">
        <v>2201983</v>
      </c>
    </row>
    <row r="708" spans="1:5" ht="15.75" x14ac:dyDescent="0.25">
      <c r="A708" s="781" t="s">
        <v>5958</v>
      </c>
      <c r="B708" s="778" t="s">
        <v>2874</v>
      </c>
      <c r="C708" s="796">
        <v>7900000</v>
      </c>
      <c r="D708" s="796">
        <v>637183</v>
      </c>
      <c r="E708" s="796">
        <v>7262817</v>
      </c>
    </row>
    <row r="709" spans="1:5" ht="31.5" x14ac:dyDescent="0.25">
      <c r="A709" s="781" t="s">
        <v>5959</v>
      </c>
      <c r="B709" s="778" t="s">
        <v>2875</v>
      </c>
      <c r="C709" s="796">
        <v>50746649</v>
      </c>
      <c r="D709" s="796">
        <v>5163647</v>
      </c>
      <c r="E709" s="796">
        <v>45583002</v>
      </c>
    </row>
    <row r="710" spans="1:5" ht="15.75" x14ac:dyDescent="0.25">
      <c r="A710" s="781" t="s">
        <v>5960</v>
      </c>
      <c r="B710" s="778" t="s">
        <v>2876</v>
      </c>
      <c r="C710" s="796">
        <v>46481099</v>
      </c>
      <c r="D710" s="796">
        <v>4729614</v>
      </c>
      <c r="E710" s="796">
        <v>41751485</v>
      </c>
    </row>
    <row r="711" spans="1:5" ht="15.75" x14ac:dyDescent="0.25">
      <c r="A711" s="781" t="s">
        <v>5961</v>
      </c>
      <c r="B711" s="778" t="s">
        <v>2877</v>
      </c>
      <c r="C711" s="796">
        <v>29743344</v>
      </c>
      <c r="D711" s="796">
        <v>8755711</v>
      </c>
      <c r="E711" s="796">
        <v>20987633</v>
      </c>
    </row>
    <row r="712" spans="1:5" ht="15.75" x14ac:dyDescent="0.25">
      <c r="A712" s="781" t="s">
        <v>5962</v>
      </c>
      <c r="B712" s="778" t="s">
        <v>2878</v>
      </c>
      <c r="C712" s="796">
        <v>41943616</v>
      </c>
      <c r="D712" s="796">
        <v>5956425</v>
      </c>
      <c r="E712" s="796">
        <v>35987191</v>
      </c>
    </row>
    <row r="713" spans="1:5" ht="15.75" x14ac:dyDescent="0.25">
      <c r="A713" s="781" t="s">
        <v>5963</v>
      </c>
      <c r="B713" s="778" t="s">
        <v>2879</v>
      </c>
      <c r="C713" s="796">
        <v>20996960</v>
      </c>
      <c r="D713" s="796">
        <v>3310776</v>
      </c>
      <c r="E713" s="796">
        <v>17686184</v>
      </c>
    </row>
    <row r="714" spans="1:5" ht="15.75" x14ac:dyDescent="0.25">
      <c r="A714" s="781" t="s">
        <v>2880</v>
      </c>
      <c r="B714" s="778" t="s">
        <v>2881</v>
      </c>
      <c r="C714" s="796">
        <v>35314345</v>
      </c>
      <c r="D714" s="796">
        <v>10633598</v>
      </c>
      <c r="E714" s="796">
        <v>24680747</v>
      </c>
    </row>
    <row r="715" spans="1:5" ht="15.75" x14ac:dyDescent="0.25">
      <c r="A715" s="781" t="s">
        <v>5964</v>
      </c>
      <c r="B715" s="778" t="s">
        <v>2882</v>
      </c>
      <c r="C715" s="796">
        <v>49510219</v>
      </c>
      <c r="D715" s="796">
        <v>7133889</v>
      </c>
      <c r="E715" s="796">
        <v>42376330</v>
      </c>
    </row>
    <row r="716" spans="1:5" ht="15.75" x14ac:dyDescent="0.25">
      <c r="A716" s="781" t="s">
        <v>2883</v>
      </c>
      <c r="B716" s="778" t="s">
        <v>2884</v>
      </c>
      <c r="C716" s="796">
        <v>20993115</v>
      </c>
      <c r="D716" s="796">
        <v>9583454</v>
      </c>
      <c r="E716" s="796">
        <v>11409661</v>
      </c>
    </row>
    <row r="717" spans="1:5" ht="15.75" x14ac:dyDescent="0.25">
      <c r="A717" s="781" t="s">
        <v>5965</v>
      </c>
      <c r="B717" s="778" t="s">
        <v>2885</v>
      </c>
      <c r="C717" s="796">
        <v>37902372</v>
      </c>
      <c r="D717" s="796">
        <v>4494308</v>
      </c>
      <c r="E717" s="796">
        <v>33408064</v>
      </c>
    </row>
    <row r="718" spans="1:5" ht="15.75" x14ac:dyDescent="0.25">
      <c r="A718" s="781" t="s">
        <v>5966</v>
      </c>
      <c r="B718" s="778" t="s">
        <v>2886</v>
      </c>
      <c r="C718" s="796">
        <v>1357581</v>
      </c>
      <c r="D718" s="796">
        <v>778727</v>
      </c>
      <c r="E718" s="796">
        <v>578854</v>
      </c>
    </row>
    <row r="719" spans="1:5" ht="15.75" x14ac:dyDescent="0.25">
      <c r="A719" s="781" t="s">
        <v>5967</v>
      </c>
      <c r="B719" s="778" t="s">
        <v>2887</v>
      </c>
      <c r="C719" s="796">
        <v>3347000</v>
      </c>
      <c r="D719" s="796">
        <v>2246270</v>
      </c>
      <c r="E719" s="796">
        <v>1100730</v>
      </c>
    </row>
    <row r="720" spans="1:5" ht="15.75" x14ac:dyDescent="0.25">
      <c r="A720" s="781" t="s">
        <v>5968</v>
      </c>
      <c r="B720" s="778" t="s">
        <v>2888</v>
      </c>
      <c r="C720" s="796">
        <v>29987312</v>
      </c>
      <c r="D720" s="796">
        <v>11624223</v>
      </c>
      <c r="E720" s="796">
        <v>18363089</v>
      </c>
    </row>
    <row r="721" spans="1:5" ht="15.75" x14ac:dyDescent="0.25">
      <c r="A721" s="781" t="s">
        <v>5957</v>
      </c>
      <c r="B721" s="778" t="s">
        <v>2889</v>
      </c>
      <c r="C721" s="796">
        <v>233882753</v>
      </c>
      <c r="D721" s="796">
        <v>27875420</v>
      </c>
      <c r="E721" s="796">
        <v>206007333</v>
      </c>
    </row>
    <row r="722" spans="1:5" ht="15.75" x14ac:dyDescent="0.25">
      <c r="A722" s="781" t="s">
        <v>2890</v>
      </c>
      <c r="B722" s="778" t="s">
        <v>2891</v>
      </c>
      <c r="C722" s="796">
        <v>8550179</v>
      </c>
      <c r="D722" s="796">
        <v>2447390</v>
      </c>
      <c r="E722" s="796">
        <v>6102789</v>
      </c>
    </row>
    <row r="723" spans="1:5" ht="15.75" x14ac:dyDescent="0.25">
      <c r="A723" s="781" t="s">
        <v>5969</v>
      </c>
      <c r="B723" s="778" t="s">
        <v>2892</v>
      </c>
      <c r="C723" s="796">
        <v>13566827</v>
      </c>
      <c r="D723" s="796">
        <v>6339834</v>
      </c>
      <c r="E723" s="796">
        <v>7226993</v>
      </c>
    </row>
    <row r="724" spans="1:5" ht="15.75" x14ac:dyDescent="0.25">
      <c r="A724" s="781"/>
      <c r="B724" s="781"/>
      <c r="C724" s="797">
        <f>SUM(C704:C723)</f>
        <v>753168796</v>
      </c>
      <c r="D724" s="797">
        <f>SUM(D704:D723)</f>
        <v>125195964</v>
      </c>
      <c r="E724" s="797">
        <f>SUM(E704:E723)</f>
        <v>627972832</v>
      </c>
    </row>
    <row r="725" spans="1:5" ht="15.75" x14ac:dyDescent="0.25">
      <c r="A725" s="781"/>
      <c r="B725" s="781"/>
      <c r="C725" s="796"/>
      <c r="D725" s="796"/>
      <c r="E725" s="796"/>
    </row>
    <row r="726" spans="1:5" ht="31.5" x14ac:dyDescent="0.25">
      <c r="A726" s="779" t="s">
        <v>137</v>
      </c>
      <c r="B726" s="780" t="s">
        <v>656</v>
      </c>
      <c r="C726" s="795" t="s">
        <v>657</v>
      </c>
      <c r="D726" s="795" t="s">
        <v>658</v>
      </c>
      <c r="E726" s="795" t="s">
        <v>659</v>
      </c>
    </row>
    <row r="727" spans="1:5" ht="15.75" x14ac:dyDescent="0.25">
      <c r="A727" s="1036" t="s">
        <v>5620</v>
      </c>
      <c r="B727" s="1037"/>
      <c r="C727" s="1037"/>
      <c r="D727" s="1037"/>
      <c r="E727" s="1038"/>
    </row>
    <row r="728" spans="1:5" ht="31.5" x14ac:dyDescent="0.25">
      <c r="A728" s="781" t="s">
        <v>2893</v>
      </c>
      <c r="B728" s="778" t="s">
        <v>2894</v>
      </c>
      <c r="C728" s="796">
        <v>116536400</v>
      </c>
      <c r="D728" s="796">
        <v>1471033</v>
      </c>
      <c r="E728" s="796">
        <v>115065367</v>
      </c>
    </row>
    <row r="729" spans="1:5" ht="15.75" x14ac:dyDescent="0.25">
      <c r="A729" s="781" t="s">
        <v>5970</v>
      </c>
      <c r="B729" s="778" t="s">
        <v>2895</v>
      </c>
      <c r="C729" s="796">
        <v>1080000</v>
      </c>
      <c r="D729" s="796">
        <v>378167</v>
      </c>
      <c r="E729" s="796">
        <v>701833</v>
      </c>
    </row>
    <row r="730" spans="1:5" ht="15.75" x14ac:dyDescent="0.25">
      <c r="A730" s="781" t="s">
        <v>5971</v>
      </c>
      <c r="B730" s="778" t="s">
        <v>2896</v>
      </c>
      <c r="C730" s="796">
        <v>9947395</v>
      </c>
      <c r="D730" s="796">
        <v>3779398</v>
      </c>
      <c r="E730" s="796">
        <v>6167997</v>
      </c>
    </row>
    <row r="731" spans="1:5" ht="15.75" x14ac:dyDescent="0.25">
      <c r="A731" s="781" t="s">
        <v>5972</v>
      </c>
      <c r="B731" s="778" t="s">
        <v>2897</v>
      </c>
      <c r="C731" s="796">
        <v>1410824</v>
      </c>
      <c r="D731" s="796">
        <v>1365756</v>
      </c>
      <c r="E731" s="796">
        <v>45068</v>
      </c>
    </row>
    <row r="732" spans="1:5" ht="15.75" x14ac:dyDescent="0.25">
      <c r="A732" s="781" t="s">
        <v>5973</v>
      </c>
      <c r="B732" s="778" t="s">
        <v>2898</v>
      </c>
      <c r="C732" s="796">
        <v>2752915</v>
      </c>
      <c r="D732" s="796">
        <v>1229714</v>
      </c>
      <c r="E732" s="796">
        <v>1523201</v>
      </c>
    </row>
    <row r="733" spans="1:5" ht="15.75" x14ac:dyDescent="0.25">
      <c r="A733" s="781" t="s">
        <v>2899</v>
      </c>
      <c r="B733" s="778" t="s">
        <v>2900</v>
      </c>
      <c r="C733" s="796">
        <v>9399379</v>
      </c>
      <c r="D733" s="796">
        <v>3398402</v>
      </c>
      <c r="E733" s="796">
        <v>6000977</v>
      </c>
    </row>
    <row r="734" spans="1:5" ht="15.75" x14ac:dyDescent="0.25">
      <c r="A734" s="781" t="s">
        <v>5974</v>
      </c>
      <c r="B734" s="778" t="s">
        <v>2901</v>
      </c>
      <c r="C734" s="796">
        <v>3176000</v>
      </c>
      <c r="D734" s="796">
        <v>1080185</v>
      </c>
      <c r="E734" s="796">
        <v>2095815</v>
      </c>
    </row>
    <row r="735" spans="1:5" ht="15.75" x14ac:dyDescent="0.25">
      <c r="A735" s="781" t="s">
        <v>2902</v>
      </c>
      <c r="B735" s="778" t="s">
        <v>2903</v>
      </c>
      <c r="C735" s="796">
        <v>9450000</v>
      </c>
      <c r="D735" s="796">
        <v>2319910</v>
      </c>
      <c r="E735" s="796">
        <v>7130090</v>
      </c>
    </row>
    <row r="736" spans="1:5" ht="15.75" x14ac:dyDescent="0.25">
      <c r="A736" s="781" t="s">
        <v>2904</v>
      </c>
      <c r="B736" s="778" t="s">
        <v>2905</v>
      </c>
      <c r="C736" s="796">
        <v>5122331</v>
      </c>
      <c r="D736" s="796">
        <v>1365052</v>
      </c>
      <c r="E736" s="796">
        <v>3757279</v>
      </c>
    </row>
    <row r="737" spans="1:5" ht="15.75" x14ac:dyDescent="0.25">
      <c r="A737" s="781" t="s">
        <v>5975</v>
      </c>
      <c r="B737" s="778" t="s">
        <v>2906</v>
      </c>
      <c r="C737" s="796">
        <v>1776000</v>
      </c>
      <c r="D737" s="796">
        <v>1065600</v>
      </c>
      <c r="E737" s="796">
        <v>710400</v>
      </c>
    </row>
    <row r="738" spans="1:5" ht="15.75" x14ac:dyDescent="0.25">
      <c r="A738" s="781" t="s">
        <v>5975</v>
      </c>
      <c r="B738" s="778" t="s">
        <v>2907</v>
      </c>
      <c r="C738" s="796">
        <v>1829156</v>
      </c>
      <c r="D738" s="796">
        <v>868165</v>
      </c>
      <c r="E738" s="796">
        <v>960991</v>
      </c>
    </row>
    <row r="739" spans="1:5" ht="15.75" x14ac:dyDescent="0.25">
      <c r="A739" s="781" t="s">
        <v>5975</v>
      </c>
      <c r="B739" s="778" t="s">
        <v>2908</v>
      </c>
      <c r="C739" s="796">
        <v>1407200</v>
      </c>
      <c r="D739" s="796">
        <v>849969</v>
      </c>
      <c r="E739" s="796">
        <v>557231</v>
      </c>
    </row>
    <row r="740" spans="1:5" ht="15.75" x14ac:dyDescent="0.25">
      <c r="A740" s="781" t="s">
        <v>5976</v>
      </c>
      <c r="B740" s="778" t="s">
        <v>2909</v>
      </c>
      <c r="C740" s="796">
        <v>2982003</v>
      </c>
      <c r="D740" s="796">
        <v>870794</v>
      </c>
      <c r="E740" s="796">
        <v>2111209</v>
      </c>
    </row>
    <row r="741" spans="1:5" ht="15.75" x14ac:dyDescent="0.25">
      <c r="A741" s="781" t="s">
        <v>5977</v>
      </c>
      <c r="B741" s="778" t="s">
        <v>2910</v>
      </c>
      <c r="C741" s="796">
        <v>1444631</v>
      </c>
      <c r="D741" s="796">
        <v>546744</v>
      </c>
      <c r="E741" s="796">
        <v>897887</v>
      </c>
    </row>
    <row r="742" spans="1:5" ht="15.75" x14ac:dyDescent="0.25">
      <c r="A742" s="781"/>
      <c r="B742" s="781"/>
      <c r="C742" s="797">
        <f>SUM(C728:C741)</f>
        <v>168314234</v>
      </c>
      <c r="D742" s="797">
        <f>SUM(D728:D741)</f>
        <v>20588889</v>
      </c>
      <c r="E742" s="797">
        <f>SUM(E728:E741)</f>
        <v>147725345</v>
      </c>
    </row>
    <row r="743" spans="1:5" ht="15.75" x14ac:dyDescent="0.25">
      <c r="A743" s="781"/>
      <c r="B743" s="781"/>
      <c r="C743" s="796"/>
      <c r="D743" s="796"/>
      <c r="E743" s="796"/>
    </row>
    <row r="744" spans="1:5" ht="31.5" x14ac:dyDescent="0.25">
      <c r="A744" s="779" t="s">
        <v>137</v>
      </c>
      <c r="B744" s="780" t="s">
        <v>656</v>
      </c>
      <c r="C744" s="795" t="s">
        <v>657</v>
      </c>
      <c r="D744" s="795" t="s">
        <v>658</v>
      </c>
      <c r="E744" s="795" t="s">
        <v>659</v>
      </c>
    </row>
    <row r="745" spans="1:5" ht="15.75" x14ac:dyDescent="0.25">
      <c r="A745" s="1036" t="s">
        <v>5621</v>
      </c>
      <c r="B745" s="1037"/>
      <c r="C745" s="1037"/>
      <c r="D745" s="1037"/>
      <c r="E745" s="1038"/>
    </row>
    <row r="746" spans="1:5" ht="15.75" x14ac:dyDescent="0.25">
      <c r="A746" s="781" t="s">
        <v>2911</v>
      </c>
      <c r="B746" s="778" t="s">
        <v>2912</v>
      </c>
      <c r="C746" s="796">
        <v>56638040</v>
      </c>
      <c r="D746" s="796">
        <v>1077052</v>
      </c>
      <c r="E746" s="796">
        <v>55560988</v>
      </c>
    </row>
    <row r="747" spans="1:5" ht="15.75" x14ac:dyDescent="0.25">
      <c r="A747" s="781" t="s">
        <v>2913</v>
      </c>
      <c r="B747" s="778" t="s">
        <v>2914</v>
      </c>
      <c r="C747" s="796">
        <v>2027805</v>
      </c>
      <c r="D747" s="796">
        <v>38562</v>
      </c>
      <c r="E747" s="796">
        <v>1989243</v>
      </c>
    </row>
    <row r="748" spans="1:5" ht="15.75" x14ac:dyDescent="0.25">
      <c r="A748" s="781" t="s">
        <v>2915</v>
      </c>
      <c r="B748" s="778" t="s">
        <v>2916</v>
      </c>
      <c r="C748" s="796">
        <v>24269885</v>
      </c>
      <c r="D748" s="796">
        <v>461526</v>
      </c>
      <c r="E748" s="796">
        <v>23808359</v>
      </c>
    </row>
    <row r="749" spans="1:5" ht="15.75" x14ac:dyDescent="0.25">
      <c r="A749" s="781" t="s">
        <v>2917</v>
      </c>
      <c r="B749" s="778" t="s">
        <v>2918</v>
      </c>
      <c r="C749" s="796">
        <v>14045705</v>
      </c>
      <c r="D749" s="796">
        <v>1008982</v>
      </c>
      <c r="E749" s="796">
        <v>13036723</v>
      </c>
    </row>
    <row r="750" spans="1:5" ht="15.75" x14ac:dyDescent="0.25">
      <c r="A750" s="781" t="s">
        <v>5978</v>
      </c>
      <c r="B750" s="778" t="s">
        <v>2919</v>
      </c>
      <c r="C750" s="796">
        <v>22968500</v>
      </c>
      <c r="D750" s="796">
        <v>12772814</v>
      </c>
      <c r="E750" s="796">
        <v>10195686</v>
      </c>
    </row>
    <row r="751" spans="1:5" ht="15.75" x14ac:dyDescent="0.25">
      <c r="A751" s="781" t="s">
        <v>5979</v>
      </c>
      <c r="B751" s="778" t="s">
        <v>2920</v>
      </c>
      <c r="C751" s="796">
        <v>4140000</v>
      </c>
      <c r="D751" s="796">
        <v>452904</v>
      </c>
      <c r="E751" s="796">
        <v>3687096</v>
      </c>
    </row>
    <row r="752" spans="1:5" ht="15.75" x14ac:dyDescent="0.25">
      <c r="A752" s="781" t="s">
        <v>5980</v>
      </c>
      <c r="B752" s="778" t="s">
        <v>2921</v>
      </c>
      <c r="C752" s="796">
        <v>1728000</v>
      </c>
      <c r="D752" s="796">
        <v>189039</v>
      </c>
      <c r="E752" s="796">
        <v>1538961</v>
      </c>
    </row>
    <row r="753" spans="1:5" ht="15.75" x14ac:dyDescent="0.25">
      <c r="A753" s="781" t="s">
        <v>5982</v>
      </c>
      <c r="B753" s="778" t="s">
        <v>2922</v>
      </c>
      <c r="C753" s="796">
        <v>5184000</v>
      </c>
      <c r="D753" s="796">
        <v>567116</v>
      </c>
      <c r="E753" s="796">
        <v>4616884</v>
      </c>
    </row>
    <row r="754" spans="1:5" ht="15.75" x14ac:dyDescent="0.25">
      <c r="A754" s="781" t="s">
        <v>5981</v>
      </c>
      <c r="B754" s="778" t="s">
        <v>2923</v>
      </c>
      <c r="C754" s="796">
        <v>4500000</v>
      </c>
      <c r="D754" s="796">
        <v>492287</v>
      </c>
      <c r="E754" s="796">
        <v>4007713</v>
      </c>
    </row>
    <row r="755" spans="1:5" ht="15.75" x14ac:dyDescent="0.25">
      <c r="A755" s="781" t="s">
        <v>5983</v>
      </c>
      <c r="B755" s="778" t="s">
        <v>2924</v>
      </c>
      <c r="C755" s="796">
        <v>11826000</v>
      </c>
      <c r="D755" s="796">
        <v>1299564</v>
      </c>
      <c r="E755" s="796">
        <v>10526436</v>
      </c>
    </row>
    <row r="756" spans="1:5" ht="15.75" x14ac:dyDescent="0.25">
      <c r="A756" s="781" t="s">
        <v>5984</v>
      </c>
      <c r="B756" s="778" t="s">
        <v>2925</v>
      </c>
      <c r="C756" s="796">
        <v>1487700</v>
      </c>
      <c r="D756" s="796">
        <v>178644</v>
      </c>
      <c r="E756" s="796">
        <v>1309056</v>
      </c>
    </row>
    <row r="757" spans="1:5" ht="15.75" x14ac:dyDescent="0.25">
      <c r="A757" s="781" t="s">
        <v>5985</v>
      </c>
      <c r="B757" s="778" t="s">
        <v>2926</v>
      </c>
      <c r="C757" s="796">
        <v>1111500</v>
      </c>
      <c r="D757" s="796">
        <v>133472</v>
      </c>
      <c r="E757" s="796">
        <v>978028</v>
      </c>
    </row>
    <row r="758" spans="1:5" ht="15.75" x14ac:dyDescent="0.25">
      <c r="A758" s="781" t="s">
        <v>5986</v>
      </c>
      <c r="B758" s="778" t="s">
        <v>2927</v>
      </c>
      <c r="C758" s="796">
        <v>613800</v>
      </c>
      <c r="D758" s="796">
        <v>73703</v>
      </c>
      <c r="E758" s="796">
        <v>540097</v>
      </c>
    </row>
    <row r="759" spans="1:5" ht="15.75" x14ac:dyDescent="0.25">
      <c r="A759" s="781" t="s">
        <v>5987</v>
      </c>
      <c r="B759" s="778" t="s">
        <v>2928</v>
      </c>
      <c r="C759" s="796">
        <v>914100</v>
      </c>
      <c r="D759" s="796">
        <v>109766</v>
      </c>
      <c r="E759" s="796">
        <v>804334</v>
      </c>
    </row>
    <row r="760" spans="1:5" ht="15.75" x14ac:dyDescent="0.25">
      <c r="A760" s="781" t="s">
        <v>5988</v>
      </c>
      <c r="B760" s="778" t="s">
        <v>2929</v>
      </c>
      <c r="C760" s="796">
        <v>465000</v>
      </c>
      <c r="D760" s="796">
        <v>55838</v>
      </c>
      <c r="E760" s="796">
        <v>409162</v>
      </c>
    </row>
    <row r="761" spans="1:5" ht="15.75" x14ac:dyDescent="0.25">
      <c r="A761" s="781" t="s">
        <v>5989</v>
      </c>
      <c r="B761" s="778" t="s">
        <v>2930</v>
      </c>
      <c r="C761" s="796">
        <v>1244250</v>
      </c>
      <c r="D761" s="796">
        <v>149414</v>
      </c>
      <c r="E761" s="796">
        <v>1094836</v>
      </c>
    </row>
    <row r="762" spans="1:5" ht="15.75" x14ac:dyDescent="0.25">
      <c r="A762" s="781" t="s">
        <v>5990</v>
      </c>
      <c r="B762" s="778" t="s">
        <v>2931</v>
      </c>
      <c r="C762" s="796">
        <v>481200</v>
      </c>
      <c r="D762" s="796">
        <v>57786</v>
      </c>
      <c r="E762" s="796">
        <v>423414</v>
      </c>
    </row>
    <row r="763" spans="1:5" ht="15.75" x14ac:dyDescent="0.25">
      <c r="A763" s="781" t="s">
        <v>5988</v>
      </c>
      <c r="B763" s="778" t="s">
        <v>2932</v>
      </c>
      <c r="C763" s="796">
        <v>1215000</v>
      </c>
      <c r="D763" s="796">
        <v>145900</v>
      </c>
      <c r="E763" s="796">
        <v>1069100</v>
      </c>
    </row>
    <row r="764" spans="1:5" ht="15.75" x14ac:dyDescent="0.25">
      <c r="A764" s="781" t="s">
        <v>5988</v>
      </c>
      <c r="B764" s="778" t="s">
        <v>2933</v>
      </c>
      <c r="C764" s="796">
        <v>330000</v>
      </c>
      <c r="D764" s="796">
        <v>39624</v>
      </c>
      <c r="E764" s="796">
        <v>290376</v>
      </c>
    </row>
    <row r="765" spans="1:5" ht="15.75" x14ac:dyDescent="0.25">
      <c r="A765" s="781" t="s">
        <v>5991</v>
      </c>
      <c r="B765" s="778" t="s">
        <v>2934</v>
      </c>
      <c r="C765" s="796">
        <v>1468200</v>
      </c>
      <c r="D765" s="796">
        <v>176304</v>
      </c>
      <c r="E765" s="796">
        <v>1291896</v>
      </c>
    </row>
    <row r="766" spans="1:5" ht="15.75" x14ac:dyDescent="0.25">
      <c r="A766" s="781" t="s">
        <v>5988</v>
      </c>
      <c r="B766" s="778" t="s">
        <v>2935</v>
      </c>
      <c r="C766" s="796">
        <v>847500</v>
      </c>
      <c r="D766" s="796">
        <v>101767</v>
      </c>
      <c r="E766" s="796">
        <v>745733</v>
      </c>
    </row>
    <row r="767" spans="1:5" ht="15.75" x14ac:dyDescent="0.25">
      <c r="A767" s="781" t="s">
        <v>5988</v>
      </c>
      <c r="B767" s="778" t="s">
        <v>2936</v>
      </c>
      <c r="C767" s="796">
        <v>555000</v>
      </c>
      <c r="D767" s="796">
        <v>66645</v>
      </c>
      <c r="E767" s="796">
        <v>488355</v>
      </c>
    </row>
    <row r="768" spans="1:5" ht="15.75" x14ac:dyDescent="0.25">
      <c r="A768" s="781" t="s">
        <v>5992</v>
      </c>
      <c r="B768" s="778" t="s">
        <v>2937</v>
      </c>
      <c r="C768" s="796">
        <v>5419800</v>
      </c>
      <c r="D768" s="796">
        <v>650823</v>
      </c>
      <c r="E768" s="796">
        <v>4768977</v>
      </c>
    </row>
    <row r="769" spans="1:5" ht="15.75" x14ac:dyDescent="0.25">
      <c r="A769" s="781" t="s">
        <v>5993</v>
      </c>
      <c r="B769" s="778" t="s">
        <v>2938</v>
      </c>
      <c r="C769" s="796">
        <v>865800</v>
      </c>
      <c r="D769" s="796">
        <v>103970</v>
      </c>
      <c r="E769" s="796">
        <v>761830</v>
      </c>
    </row>
    <row r="770" spans="1:5" ht="15.75" x14ac:dyDescent="0.25">
      <c r="A770" s="781" t="s">
        <v>5988</v>
      </c>
      <c r="B770" s="778" t="s">
        <v>2939</v>
      </c>
      <c r="C770" s="796">
        <v>525000</v>
      </c>
      <c r="D770" s="796">
        <v>63046</v>
      </c>
      <c r="E770" s="796">
        <v>461954</v>
      </c>
    </row>
    <row r="771" spans="1:5" ht="15.75" x14ac:dyDescent="0.25">
      <c r="A771" s="781" t="s">
        <v>5994</v>
      </c>
      <c r="B771" s="778" t="s">
        <v>2940</v>
      </c>
      <c r="C771" s="796">
        <v>5774700</v>
      </c>
      <c r="D771" s="796">
        <v>693438</v>
      </c>
      <c r="E771" s="796">
        <v>5081262</v>
      </c>
    </row>
    <row r="772" spans="1:5" ht="15.75" x14ac:dyDescent="0.25">
      <c r="A772" s="781" t="s">
        <v>5988</v>
      </c>
      <c r="B772" s="778" t="s">
        <v>2941</v>
      </c>
      <c r="C772" s="796">
        <v>502500</v>
      </c>
      <c r="D772" s="796">
        <v>60340</v>
      </c>
      <c r="E772" s="796">
        <v>442160</v>
      </c>
    </row>
    <row r="773" spans="1:5" ht="15.75" x14ac:dyDescent="0.25">
      <c r="A773" s="781" t="s">
        <v>5988</v>
      </c>
      <c r="B773" s="778" t="s">
        <v>2942</v>
      </c>
      <c r="C773" s="796">
        <v>255000</v>
      </c>
      <c r="D773" s="796">
        <v>30618</v>
      </c>
      <c r="E773" s="796">
        <v>224382</v>
      </c>
    </row>
    <row r="774" spans="1:5" ht="15.75" x14ac:dyDescent="0.25">
      <c r="A774" s="781" t="s">
        <v>5995</v>
      </c>
      <c r="B774" s="778" t="s">
        <v>2943</v>
      </c>
      <c r="C774" s="796">
        <v>360900</v>
      </c>
      <c r="D774" s="796">
        <v>43339</v>
      </c>
      <c r="E774" s="796">
        <v>317561</v>
      </c>
    </row>
    <row r="775" spans="1:5" ht="15.75" x14ac:dyDescent="0.25">
      <c r="A775" s="781" t="s">
        <v>5996</v>
      </c>
      <c r="B775" s="778" t="s">
        <v>2944</v>
      </c>
      <c r="C775" s="796">
        <v>264000</v>
      </c>
      <c r="D775" s="796">
        <v>31702</v>
      </c>
      <c r="E775" s="796">
        <v>232298</v>
      </c>
    </row>
    <row r="776" spans="1:5" ht="15.75" x14ac:dyDescent="0.25">
      <c r="A776" s="781" t="s">
        <v>5997</v>
      </c>
      <c r="B776" s="778" t="s">
        <v>2945</v>
      </c>
      <c r="C776" s="796">
        <v>49800</v>
      </c>
      <c r="D776" s="796">
        <v>5980</v>
      </c>
      <c r="E776" s="796">
        <v>43820</v>
      </c>
    </row>
    <row r="777" spans="1:5" ht="15.75" x14ac:dyDescent="0.25">
      <c r="A777" s="781" t="s">
        <v>5988</v>
      </c>
      <c r="B777" s="778" t="s">
        <v>2946</v>
      </c>
      <c r="C777" s="796">
        <v>247500</v>
      </c>
      <c r="D777" s="796">
        <v>29722</v>
      </c>
      <c r="E777" s="796">
        <v>217778</v>
      </c>
    </row>
    <row r="778" spans="1:5" ht="15.75" x14ac:dyDescent="0.25">
      <c r="A778" s="781" t="s">
        <v>5988</v>
      </c>
      <c r="B778" s="778" t="s">
        <v>2947</v>
      </c>
      <c r="C778" s="796">
        <v>180000</v>
      </c>
      <c r="D778" s="796">
        <v>21615</v>
      </c>
      <c r="E778" s="796">
        <v>158385</v>
      </c>
    </row>
    <row r="779" spans="1:5" ht="15.75" x14ac:dyDescent="0.25">
      <c r="A779" s="781" t="s">
        <v>5998</v>
      </c>
      <c r="B779" s="778" t="s">
        <v>2948</v>
      </c>
      <c r="C779" s="796">
        <v>437400</v>
      </c>
      <c r="D779" s="796">
        <v>52524</v>
      </c>
      <c r="E779" s="796">
        <v>384876</v>
      </c>
    </row>
    <row r="780" spans="1:5" ht="15.75" x14ac:dyDescent="0.25">
      <c r="A780" s="781" t="s">
        <v>5999</v>
      </c>
      <c r="B780" s="778" t="s">
        <v>2949</v>
      </c>
      <c r="C780" s="796">
        <v>3090300</v>
      </c>
      <c r="D780" s="796">
        <v>371093</v>
      </c>
      <c r="E780" s="796">
        <v>2719207</v>
      </c>
    </row>
    <row r="781" spans="1:5" ht="15.75" x14ac:dyDescent="0.25">
      <c r="A781" s="781" t="s">
        <v>6000</v>
      </c>
      <c r="B781" s="778" t="s">
        <v>2950</v>
      </c>
      <c r="C781" s="796">
        <v>235800</v>
      </c>
      <c r="D781" s="796">
        <v>28315</v>
      </c>
      <c r="E781" s="796">
        <v>207485</v>
      </c>
    </row>
    <row r="782" spans="1:5" ht="15.75" x14ac:dyDescent="0.25">
      <c r="A782" s="781" t="s">
        <v>6001</v>
      </c>
      <c r="B782" s="778" t="s">
        <v>2951</v>
      </c>
      <c r="C782" s="796">
        <v>95100</v>
      </c>
      <c r="D782" s="796">
        <v>11416</v>
      </c>
      <c r="E782" s="796">
        <v>83684</v>
      </c>
    </row>
    <row r="783" spans="1:5" ht="15.75" x14ac:dyDescent="0.25">
      <c r="A783" s="781" t="s">
        <v>2952</v>
      </c>
      <c r="B783" s="778" t="s">
        <v>2953</v>
      </c>
      <c r="C783" s="796">
        <v>983400</v>
      </c>
      <c r="D783" s="796">
        <v>118086</v>
      </c>
      <c r="E783" s="796">
        <v>865314</v>
      </c>
    </row>
    <row r="784" spans="1:5" ht="15.75" x14ac:dyDescent="0.25">
      <c r="A784" s="781" t="s">
        <v>5988</v>
      </c>
      <c r="B784" s="778" t="s">
        <v>2954</v>
      </c>
      <c r="C784" s="796">
        <v>60000</v>
      </c>
      <c r="D784" s="796">
        <v>7208</v>
      </c>
      <c r="E784" s="796">
        <v>52792</v>
      </c>
    </row>
    <row r="785" spans="1:5" ht="15.75" x14ac:dyDescent="0.25">
      <c r="A785" s="781" t="s">
        <v>5988</v>
      </c>
      <c r="B785" s="778" t="s">
        <v>2955</v>
      </c>
      <c r="C785" s="796">
        <v>1020000</v>
      </c>
      <c r="D785" s="796">
        <v>122484</v>
      </c>
      <c r="E785" s="796">
        <v>897516</v>
      </c>
    </row>
    <row r="786" spans="1:5" ht="15.75" x14ac:dyDescent="0.25">
      <c r="A786" s="781" t="s">
        <v>6002</v>
      </c>
      <c r="B786" s="778" t="s">
        <v>2956</v>
      </c>
      <c r="C786" s="796">
        <v>809100</v>
      </c>
      <c r="D786" s="796">
        <v>97157</v>
      </c>
      <c r="E786" s="796">
        <v>711943</v>
      </c>
    </row>
    <row r="787" spans="1:5" ht="15.75" x14ac:dyDescent="0.25">
      <c r="A787" s="781" t="s">
        <v>5988</v>
      </c>
      <c r="B787" s="778" t="s">
        <v>2957</v>
      </c>
      <c r="C787" s="796">
        <v>585000</v>
      </c>
      <c r="D787" s="796">
        <v>70248</v>
      </c>
      <c r="E787" s="796">
        <v>514752</v>
      </c>
    </row>
    <row r="788" spans="1:5" ht="15.75" x14ac:dyDescent="0.25">
      <c r="A788" s="781" t="s">
        <v>6003</v>
      </c>
      <c r="B788" s="778" t="s">
        <v>2958</v>
      </c>
      <c r="C788" s="796">
        <v>535500</v>
      </c>
      <c r="D788" s="796">
        <v>64300</v>
      </c>
      <c r="E788" s="796">
        <v>471200</v>
      </c>
    </row>
    <row r="789" spans="1:5" ht="15.75" x14ac:dyDescent="0.25">
      <c r="A789" s="781" t="s">
        <v>5988</v>
      </c>
      <c r="B789" s="778" t="s">
        <v>2959</v>
      </c>
      <c r="C789" s="796">
        <v>510000</v>
      </c>
      <c r="D789" s="796">
        <v>61242</v>
      </c>
      <c r="E789" s="796">
        <v>448758</v>
      </c>
    </row>
    <row r="790" spans="1:5" ht="15.75" x14ac:dyDescent="0.25">
      <c r="A790" s="781" t="s">
        <v>6004</v>
      </c>
      <c r="B790" s="778" t="s">
        <v>2960</v>
      </c>
      <c r="C790" s="796">
        <v>2366400</v>
      </c>
      <c r="D790" s="796">
        <v>284162</v>
      </c>
      <c r="E790" s="796">
        <v>2082238</v>
      </c>
    </row>
    <row r="791" spans="1:5" ht="15.75" x14ac:dyDescent="0.25">
      <c r="A791" s="781" t="s">
        <v>6005</v>
      </c>
      <c r="B791" s="778" t="s">
        <v>2961</v>
      </c>
      <c r="C791" s="796">
        <v>258900</v>
      </c>
      <c r="D791" s="796">
        <v>31088</v>
      </c>
      <c r="E791" s="796">
        <v>227812</v>
      </c>
    </row>
    <row r="792" spans="1:5" ht="15.75" x14ac:dyDescent="0.25">
      <c r="A792" s="781" t="s">
        <v>5988</v>
      </c>
      <c r="B792" s="778" t="s">
        <v>2962</v>
      </c>
      <c r="C792" s="796">
        <v>375000</v>
      </c>
      <c r="D792" s="796">
        <v>45034</v>
      </c>
      <c r="E792" s="796">
        <v>329966</v>
      </c>
    </row>
    <row r="793" spans="1:5" ht="15.75" x14ac:dyDescent="0.25">
      <c r="A793" s="781" t="s">
        <v>5988</v>
      </c>
      <c r="B793" s="778" t="s">
        <v>2963</v>
      </c>
      <c r="C793" s="796">
        <v>975000</v>
      </c>
      <c r="D793" s="796">
        <v>117080</v>
      </c>
      <c r="E793" s="796">
        <v>857920</v>
      </c>
    </row>
    <row r="794" spans="1:5" ht="15.75" x14ac:dyDescent="0.25">
      <c r="A794" s="781" t="s">
        <v>6006</v>
      </c>
      <c r="B794" s="778" t="s">
        <v>2964</v>
      </c>
      <c r="C794" s="796">
        <v>666298</v>
      </c>
      <c r="D794" s="796">
        <v>108817</v>
      </c>
      <c r="E794" s="796">
        <v>557481</v>
      </c>
    </row>
    <row r="795" spans="1:5" ht="31.5" x14ac:dyDescent="0.25">
      <c r="A795" s="781" t="s">
        <v>6007</v>
      </c>
      <c r="B795" s="778" t="s">
        <v>2965</v>
      </c>
      <c r="C795" s="796">
        <v>154389360</v>
      </c>
      <c r="D795" s="796">
        <v>18463275</v>
      </c>
      <c r="E795" s="796">
        <v>135926085</v>
      </c>
    </row>
    <row r="796" spans="1:5" ht="15.75" x14ac:dyDescent="0.25">
      <c r="A796" s="781" t="s">
        <v>6008</v>
      </c>
      <c r="B796" s="778" t="s">
        <v>2966</v>
      </c>
      <c r="C796" s="796">
        <v>3360000</v>
      </c>
      <c r="D796" s="796">
        <v>1764828</v>
      </c>
      <c r="E796" s="796">
        <v>1595172</v>
      </c>
    </row>
    <row r="797" spans="1:5" ht="15.75" x14ac:dyDescent="0.25">
      <c r="A797" s="781" t="s">
        <v>6009</v>
      </c>
      <c r="B797" s="778" t="s">
        <v>2967</v>
      </c>
      <c r="C797" s="796">
        <v>1624000</v>
      </c>
      <c r="D797" s="796">
        <v>853000</v>
      </c>
      <c r="E797" s="796">
        <v>771000</v>
      </c>
    </row>
    <row r="798" spans="1:5" ht="15.75" x14ac:dyDescent="0.25">
      <c r="A798" s="781" t="s">
        <v>6010</v>
      </c>
      <c r="B798" s="778" t="s">
        <v>2968</v>
      </c>
      <c r="C798" s="796">
        <v>136408600</v>
      </c>
      <c r="D798" s="796">
        <v>35063719</v>
      </c>
      <c r="E798" s="796">
        <v>101344881</v>
      </c>
    </row>
    <row r="799" spans="1:5" ht="15.75" x14ac:dyDescent="0.25">
      <c r="A799" s="781" t="s">
        <v>2969</v>
      </c>
      <c r="B799" s="778" t="s">
        <v>2970</v>
      </c>
      <c r="C799" s="796">
        <v>4000413</v>
      </c>
      <c r="D799" s="796">
        <v>1230706</v>
      </c>
      <c r="E799" s="796">
        <v>2769707</v>
      </c>
    </row>
    <row r="800" spans="1:5" ht="15.75" x14ac:dyDescent="0.25">
      <c r="A800" s="781" t="s">
        <v>6011</v>
      </c>
      <c r="B800" s="778" t="s">
        <v>2971</v>
      </c>
      <c r="C800" s="796">
        <v>4446808</v>
      </c>
      <c r="D800" s="796">
        <v>1467444</v>
      </c>
      <c r="E800" s="796">
        <v>2979364</v>
      </c>
    </row>
    <row r="801" spans="1:5" ht="15.75" x14ac:dyDescent="0.25">
      <c r="A801" s="781" t="s">
        <v>6012</v>
      </c>
      <c r="B801" s="778" t="s">
        <v>2972</v>
      </c>
      <c r="C801" s="796">
        <v>11034000</v>
      </c>
      <c r="D801" s="796">
        <v>10709443</v>
      </c>
      <c r="E801" s="796">
        <v>324557</v>
      </c>
    </row>
    <row r="802" spans="1:5" ht="15.75" x14ac:dyDescent="0.25">
      <c r="A802" s="781" t="s">
        <v>6013</v>
      </c>
      <c r="B802" s="778" t="s">
        <v>2973</v>
      </c>
      <c r="C802" s="796">
        <v>4561670</v>
      </c>
      <c r="D802" s="796">
        <v>2190367</v>
      </c>
      <c r="E802" s="796">
        <v>2371303</v>
      </c>
    </row>
    <row r="803" spans="1:5" ht="15.75" x14ac:dyDescent="0.25">
      <c r="A803" s="781" t="s">
        <v>6014</v>
      </c>
      <c r="B803" s="778" t="s">
        <v>2974</v>
      </c>
      <c r="C803" s="796">
        <v>5710969</v>
      </c>
      <c r="D803" s="796">
        <v>2742196</v>
      </c>
      <c r="E803" s="796">
        <v>2968773</v>
      </c>
    </row>
    <row r="804" spans="1:5" ht="15.75" x14ac:dyDescent="0.25">
      <c r="A804" s="781" t="s">
        <v>6015</v>
      </c>
      <c r="B804" s="778" t="s">
        <v>2975</v>
      </c>
      <c r="C804" s="796">
        <v>408000</v>
      </c>
      <c r="D804" s="796">
        <v>171729</v>
      </c>
      <c r="E804" s="796">
        <v>236271</v>
      </c>
    </row>
    <row r="805" spans="1:5" ht="15.75" x14ac:dyDescent="0.25">
      <c r="A805" s="781" t="s">
        <v>6016</v>
      </c>
      <c r="B805" s="778" t="s">
        <v>2976</v>
      </c>
      <c r="C805" s="796">
        <v>72099300</v>
      </c>
      <c r="D805" s="796">
        <v>30643905</v>
      </c>
      <c r="E805" s="796">
        <v>41455395</v>
      </c>
    </row>
    <row r="806" spans="1:5" ht="15.75" x14ac:dyDescent="0.25">
      <c r="A806" s="781" t="s">
        <v>6017</v>
      </c>
      <c r="B806" s="778" t="s">
        <v>2977</v>
      </c>
      <c r="C806" s="796">
        <v>3546034</v>
      </c>
      <c r="D806" s="796">
        <v>1534292</v>
      </c>
      <c r="E806" s="796">
        <v>2011742</v>
      </c>
    </row>
    <row r="807" spans="1:5" ht="15.75" x14ac:dyDescent="0.25">
      <c r="A807" s="781" t="s">
        <v>6019</v>
      </c>
      <c r="B807" s="778" t="s">
        <v>2978</v>
      </c>
      <c r="C807" s="796">
        <v>360000</v>
      </c>
      <c r="D807" s="796">
        <v>189059</v>
      </c>
      <c r="E807" s="796">
        <v>170941</v>
      </c>
    </row>
    <row r="808" spans="1:5" ht="15.75" x14ac:dyDescent="0.25">
      <c r="A808" s="781" t="s">
        <v>6018</v>
      </c>
      <c r="B808" s="778" t="s">
        <v>2979</v>
      </c>
      <c r="C808" s="796">
        <v>3976000</v>
      </c>
      <c r="D808" s="796">
        <v>3809323</v>
      </c>
      <c r="E808" s="796">
        <v>166677</v>
      </c>
    </row>
    <row r="809" spans="1:5" ht="15.75" x14ac:dyDescent="0.25">
      <c r="A809" s="781" t="s">
        <v>6020</v>
      </c>
      <c r="B809" s="778" t="s">
        <v>2980</v>
      </c>
      <c r="C809" s="796">
        <v>5775000</v>
      </c>
      <c r="D809" s="796">
        <v>3033301</v>
      </c>
      <c r="E809" s="796">
        <v>2741699</v>
      </c>
    </row>
    <row r="810" spans="1:5" ht="15.75" x14ac:dyDescent="0.25">
      <c r="A810" s="781" t="s">
        <v>2981</v>
      </c>
      <c r="B810" s="778" t="s">
        <v>2982</v>
      </c>
      <c r="C810" s="796">
        <v>3510000</v>
      </c>
      <c r="D810" s="796">
        <v>1843606</v>
      </c>
      <c r="E810" s="796">
        <v>1666394</v>
      </c>
    </row>
    <row r="811" spans="1:5" ht="15.75" x14ac:dyDescent="0.25">
      <c r="A811" s="781" t="s">
        <v>6021</v>
      </c>
      <c r="B811" s="778" t="s">
        <v>2983</v>
      </c>
      <c r="C811" s="796">
        <v>6212000</v>
      </c>
      <c r="D811" s="796">
        <v>3262832</v>
      </c>
      <c r="E811" s="796">
        <v>2949168</v>
      </c>
    </row>
    <row r="812" spans="1:5" ht="15.75" x14ac:dyDescent="0.25">
      <c r="A812" s="781" t="s">
        <v>6022</v>
      </c>
      <c r="B812" s="778" t="s">
        <v>2984</v>
      </c>
      <c r="C812" s="796">
        <v>22088000</v>
      </c>
      <c r="D812" s="796">
        <v>11601655</v>
      </c>
      <c r="E812" s="796">
        <v>10486345</v>
      </c>
    </row>
    <row r="813" spans="1:5" ht="15.75" x14ac:dyDescent="0.25">
      <c r="A813" s="781" t="s">
        <v>2985</v>
      </c>
      <c r="B813" s="778" t="s">
        <v>2986</v>
      </c>
      <c r="C813" s="796">
        <v>6785000</v>
      </c>
      <c r="D813" s="796">
        <v>3217131</v>
      </c>
      <c r="E813" s="796">
        <v>3567869</v>
      </c>
    </row>
    <row r="814" spans="1:5" ht="15.75" x14ac:dyDescent="0.25">
      <c r="A814" s="781" t="s">
        <v>6023</v>
      </c>
      <c r="B814" s="778" t="s">
        <v>2987</v>
      </c>
      <c r="C814" s="796">
        <v>315000</v>
      </c>
      <c r="D814" s="796">
        <v>165464</v>
      </c>
      <c r="E814" s="796">
        <v>149536</v>
      </c>
    </row>
    <row r="815" spans="1:5" ht="15.75" x14ac:dyDescent="0.25">
      <c r="A815" s="781" t="s">
        <v>6024</v>
      </c>
      <c r="B815" s="778" t="s">
        <v>2988</v>
      </c>
      <c r="C815" s="796">
        <v>14276000</v>
      </c>
      <c r="D815" s="796">
        <v>6737370</v>
      </c>
      <c r="E815" s="796">
        <v>7538630</v>
      </c>
    </row>
    <row r="816" spans="1:5" ht="15.75" x14ac:dyDescent="0.25">
      <c r="A816" s="781" t="s">
        <v>6025</v>
      </c>
      <c r="B816" s="778" t="s">
        <v>2989</v>
      </c>
      <c r="C816" s="796">
        <v>13662000</v>
      </c>
      <c r="D816" s="796">
        <v>4935913</v>
      </c>
      <c r="E816" s="796">
        <v>8726087</v>
      </c>
    </row>
    <row r="817" spans="1:5" ht="15.75" x14ac:dyDescent="0.25">
      <c r="A817" s="781" t="s">
        <v>6026</v>
      </c>
      <c r="B817" s="778" t="s">
        <v>2990</v>
      </c>
      <c r="C817" s="796">
        <v>12711384</v>
      </c>
      <c r="D817" s="796">
        <v>4536047</v>
      </c>
      <c r="E817" s="796">
        <v>8175337</v>
      </c>
    </row>
    <row r="818" spans="1:5" ht="15.75" x14ac:dyDescent="0.25">
      <c r="A818" s="781" t="s">
        <v>6027</v>
      </c>
      <c r="B818" s="778" t="s">
        <v>2991</v>
      </c>
      <c r="C818" s="796">
        <v>52556075</v>
      </c>
      <c r="D818" s="796">
        <v>26679777</v>
      </c>
      <c r="E818" s="796">
        <v>25876298</v>
      </c>
    </row>
    <row r="819" spans="1:5" ht="15.75" x14ac:dyDescent="0.25">
      <c r="A819" s="781" t="s">
        <v>6028</v>
      </c>
      <c r="B819" s="778" t="s">
        <v>2992</v>
      </c>
      <c r="C819" s="796">
        <v>2434000</v>
      </c>
      <c r="D819" s="796">
        <v>1278450</v>
      </c>
      <c r="E819" s="796">
        <v>1155550</v>
      </c>
    </row>
    <row r="820" spans="1:5" ht="15.75" x14ac:dyDescent="0.25">
      <c r="A820" s="781" t="s">
        <v>6029</v>
      </c>
      <c r="B820" s="778" t="s">
        <v>2993</v>
      </c>
      <c r="C820" s="796">
        <v>4503000</v>
      </c>
      <c r="D820" s="796">
        <v>2365196</v>
      </c>
      <c r="E820" s="796">
        <v>2137804</v>
      </c>
    </row>
    <row r="821" spans="1:5" ht="15.75" x14ac:dyDescent="0.25">
      <c r="A821" s="781" t="s">
        <v>2994</v>
      </c>
      <c r="B821" s="778" t="s">
        <v>2995</v>
      </c>
      <c r="C821" s="796">
        <v>1956444</v>
      </c>
      <c r="D821" s="796">
        <v>1011301</v>
      </c>
      <c r="E821" s="796">
        <v>945143</v>
      </c>
    </row>
    <row r="822" spans="1:5" ht="15.75" x14ac:dyDescent="0.25">
      <c r="A822" s="781" t="s">
        <v>6030</v>
      </c>
      <c r="B822" s="778" t="s">
        <v>2996</v>
      </c>
      <c r="C822" s="796">
        <v>58228098</v>
      </c>
      <c r="D822" s="796">
        <v>25331303</v>
      </c>
      <c r="E822" s="796">
        <v>32896795</v>
      </c>
    </row>
    <row r="823" spans="1:5" ht="15.75" x14ac:dyDescent="0.25">
      <c r="A823" s="781" t="s">
        <v>6031</v>
      </c>
      <c r="B823" s="778" t="s">
        <v>2997</v>
      </c>
      <c r="C823" s="796">
        <v>162500</v>
      </c>
      <c r="D823" s="796">
        <v>83091</v>
      </c>
      <c r="E823" s="796">
        <v>79409</v>
      </c>
    </row>
    <row r="824" spans="1:5" ht="15.75" x14ac:dyDescent="0.25">
      <c r="A824" s="781" t="s">
        <v>6032</v>
      </c>
      <c r="B824" s="778" t="s">
        <v>2998</v>
      </c>
      <c r="C824" s="796">
        <v>2748000</v>
      </c>
      <c r="D824" s="796">
        <v>1076824</v>
      </c>
      <c r="E824" s="796">
        <v>1671176</v>
      </c>
    </row>
    <row r="825" spans="1:5" ht="15.75" x14ac:dyDescent="0.25">
      <c r="A825" s="781" t="s">
        <v>6033</v>
      </c>
      <c r="B825" s="778" t="s">
        <v>2999</v>
      </c>
      <c r="C825" s="796">
        <v>17738608</v>
      </c>
      <c r="D825" s="796">
        <v>8040701</v>
      </c>
      <c r="E825" s="796">
        <v>9697907</v>
      </c>
    </row>
    <row r="826" spans="1:5" ht="15.75" x14ac:dyDescent="0.25">
      <c r="A826" s="781" t="s">
        <v>6034</v>
      </c>
      <c r="B826" s="778" t="s">
        <v>3000</v>
      </c>
      <c r="C826" s="796">
        <v>3229361</v>
      </c>
      <c r="D826" s="796">
        <v>1550617</v>
      </c>
      <c r="E826" s="796">
        <v>1678744</v>
      </c>
    </row>
    <row r="827" spans="1:5" ht="15.75" x14ac:dyDescent="0.25">
      <c r="A827" s="781" t="s">
        <v>6035</v>
      </c>
      <c r="B827" s="778" t="s">
        <v>3001</v>
      </c>
      <c r="C827" s="796">
        <v>1199282</v>
      </c>
      <c r="D827" s="796">
        <v>692600</v>
      </c>
      <c r="E827" s="796">
        <v>506682</v>
      </c>
    </row>
    <row r="828" spans="1:5" ht="15.75" x14ac:dyDescent="0.25">
      <c r="A828" s="781" t="s">
        <v>6036</v>
      </c>
      <c r="B828" s="778" t="s">
        <v>3002</v>
      </c>
      <c r="C828" s="796">
        <v>758176</v>
      </c>
      <c r="D828" s="796">
        <v>449203</v>
      </c>
      <c r="E828" s="796">
        <v>308973</v>
      </c>
    </row>
    <row r="829" spans="1:5" ht="15.75" x14ac:dyDescent="0.25">
      <c r="A829" s="781" t="s">
        <v>6037</v>
      </c>
      <c r="B829" s="778" t="s">
        <v>3003</v>
      </c>
      <c r="C829" s="796">
        <v>1365000</v>
      </c>
      <c r="D829" s="796">
        <v>716973</v>
      </c>
      <c r="E829" s="796">
        <v>648027</v>
      </c>
    </row>
    <row r="830" spans="1:5" ht="15.75" x14ac:dyDescent="0.25">
      <c r="A830" s="781" t="s">
        <v>6038</v>
      </c>
      <c r="B830" s="778" t="s">
        <v>3004</v>
      </c>
      <c r="C830" s="796">
        <v>2850000</v>
      </c>
      <c r="D830" s="796">
        <v>1496953</v>
      </c>
      <c r="E830" s="796">
        <v>1353047</v>
      </c>
    </row>
    <row r="831" spans="1:5" ht="15.75" x14ac:dyDescent="0.25">
      <c r="A831" s="781" t="s">
        <v>6039</v>
      </c>
      <c r="B831" s="778" t="s">
        <v>3005</v>
      </c>
      <c r="C831" s="796">
        <v>5096000</v>
      </c>
      <c r="D831" s="796">
        <v>2676648</v>
      </c>
      <c r="E831" s="796">
        <v>2419352</v>
      </c>
    </row>
    <row r="832" spans="1:5" ht="15.75" x14ac:dyDescent="0.25">
      <c r="A832" s="781" t="s">
        <v>3006</v>
      </c>
      <c r="B832" s="778" t="s">
        <v>3007</v>
      </c>
      <c r="C832" s="796">
        <v>19457275</v>
      </c>
      <c r="D832" s="796">
        <v>3521020</v>
      </c>
      <c r="E832" s="796">
        <v>15936255</v>
      </c>
    </row>
    <row r="833" spans="1:5" ht="15.75" x14ac:dyDescent="0.25">
      <c r="A833" s="781" t="s">
        <v>6040</v>
      </c>
      <c r="B833" s="778" t="s">
        <v>3008</v>
      </c>
      <c r="C833" s="796">
        <v>1820000</v>
      </c>
      <c r="D833" s="796">
        <v>955949</v>
      </c>
      <c r="E833" s="796">
        <v>864051</v>
      </c>
    </row>
    <row r="834" spans="1:5" ht="15.75" x14ac:dyDescent="0.25">
      <c r="A834" s="781" t="s">
        <v>6041</v>
      </c>
      <c r="B834" s="778" t="s">
        <v>3009</v>
      </c>
      <c r="C834" s="796">
        <v>35985750</v>
      </c>
      <c r="D834" s="796">
        <v>16221057</v>
      </c>
      <c r="E834" s="796">
        <v>19764693</v>
      </c>
    </row>
    <row r="835" spans="1:5" ht="15.75" x14ac:dyDescent="0.25">
      <c r="A835" s="781" t="s">
        <v>6042</v>
      </c>
      <c r="B835" s="778" t="s">
        <v>3010</v>
      </c>
      <c r="C835" s="796">
        <v>4837903</v>
      </c>
      <c r="D835" s="796">
        <v>2540357</v>
      </c>
      <c r="E835" s="796">
        <v>2297546</v>
      </c>
    </row>
    <row r="836" spans="1:5" ht="15.75" x14ac:dyDescent="0.25">
      <c r="A836" s="781" t="s">
        <v>6044</v>
      </c>
      <c r="B836" s="778" t="s">
        <v>3011</v>
      </c>
      <c r="C836" s="796">
        <v>1512000</v>
      </c>
      <c r="D836" s="796">
        <v>794173</v>
      </c>
      <c r="E836" s="796">
        <v>717827</v>
      </c>
    </row>
    <row r="837" spans="1:5" ht="15.75" x14ac:dyDescent="0.25">
      <c r="A837" s="781" t="s">
        <v>6043</v>
      </c>
      <c r="B837" s="778" t="s">
        <v>3012</v>
      </c>
      <c r="C837" s="796">
        <v>14700000</v>
      </c>
      <c r="D837" s="796">
        <v>7721125</v>
      </c>
      <c r="E837" s="796">
        <v>6978875</v>
      </c>
    </row>
    <row r="838" spans="1:5" ht="15.75" x14ac:dyDescent="0.25">
      <c r="A838" s="781" t="s">
        <v>3013</v>
      </c>
      <c r="B838" s="778" t="s">
        <v>3014</v>
      </c>
      <c r="C838" s="796">
        <v>1662300</v>
      </c>
      <c r="D838" s="796">
        <v>872851</v>
      </c>
      <c r="E838" s="796">
        <v>789449</v>
      </c>
    </row>
    <row r="839" spans="1:5" ht="15.75" x14ac:dyDescent="0.25">
      <c r="A839" s="781" t="s">
        <v>6045</v>
      </c>
      <c r="B839" s="778" t="s">
        <v>3015</v>
      </c>
      <c r="C839" s="796">
        <v>9072000</v>
      </c>
      <c r="D839" s="796">
        <v>4765037</v>
      </c>
      <c r="E839" s="796">
        <v>4306963</v>
      </c>
    </row>
    <row r="840" spans="1:5" ht="15.75" x14ac:dyDescent="0.25">
      <c r="A840" s="781" t="s">
        <v>6046</v>
      </c>
      <c r="B840" s="778" t="s">
        <v>3016</v>
      </c>
      <c r="C840" s="796">
        <v>187500</v>
      </c>
      <c r="D840" s="796">
        <v>123745</v>
      </c>
      <c r="E840" s="796">
        <v>63755</v>
      </c>
    </row>
    <row r="841" spans="1:5" ht="15.75" x14ac:dyDescent="0.25">
      <c r="A841" s="781" t="s">
        <v>6047</v>
      </c>
      <c r="B841" s="778" t="s">
        <v>3017</v>
      </c>
      <c r="C841" s="796">
        <v>41840</v>
      </c>
      <c r="D841" s="796">
        <v>27621</v>
      </c>
      <c r="E841" s="796">
        <v>14219</v>
      </c>
    </row>
    <row r="842" spans="1:5" ht="15.75" x14ac:dyDescent="0.25">
      <c r="A842" s="781" t="s">
        <v>6048</v>
      </c>
      <c r="B842" s="778" t="s">
        <v>3018</v>
      </c>
      <c r="C842" s="796">
        <v>344000</v>
      </c>
      <c r="D842" s="796">
        <v>237360</v>
      </c>
      <c r="E842" s="796">
        <v>106640</v>
      </c>
    </row>
    <row r="843" spans="1:5" ht="15.75" x14ac:dyDescent="0.25">
      <c r="A843" s="781" t="s">
        <v>6049</v>
      </c>
      <c r="B843" s="778" t="s">
        <v>3019</v>
      </c>
      <c r="C843" s="796">
        <v>14537152</v>
      </c>
      <c r="D843" s="796">
        <v>4557716</v>
      </c>
      <c r="E843" s="796">
        <v>9979436</v>
      </c>
    </row>
    <row r="844" spans="1:5" ht="15.75" x14ac:dyDescent="0.25">
      <c r="A844" s="781" t="s">
        <v>6050</v>
      </c>
      <c r="B844" s="778" t="s">
        <v>3020</v>
      </c>
      <c r="C844" s="796">
        <v>4325000</v>
      </c>
      <c r="D844" s="796">
        <v>3114016</v>
      </c>
      <c r="E844" s="796">
        <v>1210984</v>
      </c>
    </row>
    <row r="845" spans="1:5" ht="15.75" x14ac:dyDescent="0.25">
      <c r="A845" s="781" t="s">
        <v>6051</v>
      </c>
      <c r="B845" s="778" t="s">
        <v>3021</v>
      </c>
      <c r="C845" s="796">
        <v>25521</v>
      </c>
      <c r="D845" s="796">
        <v>19894</v>
      </c>
      <c r="E845" s="796">
        <v>5627</v>
      </c>
    </row>
    <row r="846" spans="1:5" ht="15.75" x14ac:dyDescent="0.25">
      <c r="A846" s="781" t="s">
        <v>6052</v>
      </c>
      <c r="B846" s="778" t="s">
        <v>3022</v>
      </c>
      <c r="C846" s="796">
        <v>24074000</v>
      </c>
      <c r="D846" s="796">
        <v>9226101</v>
      </c>
      <c r="E846" s="796">
        <v>14847899</v>
      </c>
    </row>
    <row r="847" spans="1:5" ht="15.75" x14ac:dyDescent="0.25">
      <c r="A847" s="781" t="s">
        <v>6053</v>
      </c>
      <c r="B847" s="778" t="s">
        <v>3023</v>
      </c>
      <c r="C847" s="796">
        <v>4620000</v>
      </c>
      <c r="D847" s="796">
        <v>2426639</v>
      </c>
      <c r="E847" s="796">
        <v>2193361</v>
      </c>
    </row>
    <row r="848" spans="1:5" ht="15.75" x14ac:dyDescent="0.25">
      <c r="A848" s="781" t="s">
        <v>6054</v>
      </c>
      <c r="B848" s="778" t="s">
        <v>3024</v>
      </c>
      <c r="C848" s="796">
        <v>42300000</v>
      </c>
      <c r="D848" s="796">
        <v>22217939</v>
      </c>
      <c r="E848" s="796">
        <v>20082061</v>
      </c>
    </row>
    <row r="849" spans="1:5" ht="15.75" x14ac:dyDescent="0.25">
      <c r="A849" s="781" t="s">
        <v>6055</v>
      </c>
      <c r="B849" s="778" t="s">
        <v>3025</v>
      </c>
      <c r="C849" s="796">
        <v>57050000</v>
      </c>
      <c r="D849" s="796">
        <v>29965326</v>
      </c>
      <c r="E849" s="796">
        <v>27084674</v>
      </c>
    </row>
    <row r="850" spans="1:5" ht="15.75" x14ac:dyDescent="0.25">
      <c r="A850" s="781" t="s">
        <v>6056</v>
      </c>
      <c r="B850" s="778" t="s">
        <v>3026</v>
      </c>
      <c r="C850" s="796">
        <v>18494270</v>
      </c>
      <c r="D850" s="796">
        <v>7554778</v>
      </c>
      <c r="E850" s="796">
        <v>10939492</v>
      </c>
    </row>
    <row r="851" spans="1:5" ht="15.75" x14ac:dyDescent="0.25">
      <c r="A851" s="781" t="s">
        <v>6057</v>
      </c>
      <c r="B851" s="778" t="s">
        <v>3027</v>
      </c>
      <c r="C851" s="796">
        <v>850000</v>
      </c>
      <c r="D851" s="796">
        <v>446460</v>
      </c>
      <c r="E851" s="796">
        <v>403540</v>
      </c>
    </row>
    <row r="852" spans="1:5" ht="15.75" x14ac:dyDescent="0.25">
      <c r="A852" s="781" t="s">
        <v>6058</v>
      </c>
      <c r="B852" s="778" t="s">
        <v>3028</v>
      </c>
      <c r="C852" s="796">
        <v>1470000</v>
      </c>
      <c r="D852" s="796">
        <v>772121</v>
      </c>
      <c r="E852" s="796">
        <v>697879</v>
      </c>
    </row>
    <row r="853" spans="1:5" ht="15.75" x14ac:dyDescent="0.25">
      <c r="A853" s="781" t="s">
        <v>6059</v>
      </c>
      <c r="B853" s="778" t="s">
        <v>3029</v>
      </c>
      <c r="C853" s="796">
        <v>700000</v>
      </c>
      <c r="D853" s="796">
        <v>273173</v>
      </c>
      <c r="E853" s="796">
        <v>426827</v>
      </c>
    </row>
    <row r="854" spans="1:5" ht="15.75" x14ac:dyDescent="0.25">
      <c r="A854" s="781" t="s">
        <v>6060</v>
      </c>
      <c r="B854" s="778" t="s">
        <v>3030</v>
      </c>
      <c r="C854" s="796">
        <v>1245751</v>
      </c>
      <c r="D854" s="796">
        <v>494446</v>
      </c>
      <c r="E854" s="796">
        <v>751305</v>
      </c>
    </row>
    <row r="855" spans="1:5" ht="15.75" x14ac:dyDescent="0.25">
      <c r="A855" s="781" t="s">
        <v>6061</v>
      </c>
      <c r="B855" s="778" t="s">
        <v>3031</v>
      </c>
      <c r="C855" s="796">
        <v>3500000</v>
      </c>
      <c r="D855" s="796">
        <v>1383123</v>
      </c>
      <c r="E855" s="796">
        <v>2116877</v>
      </c>
    </row>
    <row r="856" spans="1:5" ht="15.75" x14ac:dyDescent="0.25">
      <c r="A856" s="781" t="s">
        <v>6062</v>
      </c>
      <c r="B856" s="778" t="s">
        <v>3032</v>
      </c>
      <c r="C856" s="796">
        <v>5417500</v>
      </c>
      <c r="D856" s="796">
        <v>2904322</v>
      </c>
      <c r="E856" s="796">
        <v>2513178</v>
      </c>
    </row>
    <row r="857" spans="1:5" ht="15.75" x14ac:dyDescent="0.25">
      <c r="A857" s="781" t="s">
        <v>6063</v>
      </c>
      <c r="B857" s="778" t="s">
        <v>3033</v>
      </c>
      <c r="C857" s="796">
        <v>1118750</v>
      </c>
      <c r="D857" s="796">
        <v>620928</v>
      </c>
      <c r="E857" s="796">
        <v>497822</v>
      </c>
    </row>
    <row r="858" spans="1:5" ht="15.75" x14ac:dyDescent="0.25">
      <c r="A858" s="781" t="s">
        <v>6064</v>
      </c>
      <c r="B858" s="778" t="s">
        <v>3034</v>
      </c>
      <c r="C858" s="796">
        <v>533000</v>
      </c>
      <c r="D858" s="796">
        <v>279924</v>
      </c>
      <c r="E858" s="796">
        <v>253076</v>
      </c>
    </row>
    <row r="859" spans="1:5" ht="15.75" x14ac:dyDescent="0.25">
      <c r="A859" s="781" t="s">
        <v>6065</v>
      </c>
      <c r="B859" s="778" t="s">
        <v>3035</v>
      </c>
      <c r="C859" s="796">
        <v>495000</v>
      </c>
      <c r="D859" s="796">
        <v>259967</v>
      </c>
      <c r="E859" s="796">
        <v>235033</v>
      </c>
    </row>
    <row r="860" spans="1:5" ht="15.75" x14ac:dyDescent="0.25">
      <c r="A860" s="781" t="s">
        <v>6066</v>
      </c>
      <c r="B860" s="778" t="s">
        <v>3036</v>
      </c>
      <c r="C860" s="796">
        <v>319000</v>
      </c>
      <c r="D860" s="796">
        <v>167538</v>
      </c>
      <c r="E860" s="796">
        <v>151462</v>
      </c>
    </row>
    <row r="861" spans="1:5" ht="15.75" x14ac:dyDescent="0.25">
      <c r="A861" s="781" t="s">
        <v>6067</v>
      </c>
      <c r="B861" s="778" t="s">
        <v>3037</v>
      </c>
      <c r="C861" s="796">
        <v>350000</v>
      </c>
      <c r="D861" s="796">
        <v>183817</v>
      </c>
      <c r="E861" s="796">
        <v>166183</v>
      </c>
    </row>
    <row r="862" spans="1:5" ht="15.75" x14ac:dyDescent="0.25">
      <c r="A862" s="781" t="s">
        <v>6068</v>
      </c>
      <c r="B862" s="778" t="s">
        <v>3038</v>
      </c>
      <c r="C862" s="796">
        <v>428000</v>
      </c>
      <c r="D862" s="796">
        <v>175442</v>
      </c>
      <c r="E862" s="796">
        <v>252558</v>
      </c>
    </row>
    <row r="863" spans="1:5" ht="15.75" x14ac:dyDescent="0.25">
      <c r="A863" s="781" t="s">
        <v>6069</v>
      </c>
      <c r="B863" s="778" t="s">
        <v>3039</v>
      </c>
      <c r="C863" s="796">
        <v>1348200</v>
      </c>
      <c r="D863" s="796">
        <v>1149366</v>
      </c>
      <c r="E863" s="796">
        <v>198834</v>
      </c>
    </row>
    <row r="864" spans="1:5" ht="15.75" x14ac:dyDescent="0.25">
      <c r="A864" s="781" t="s">
        <v>6070</v>
      </c>
      <c r="B864" s="778" t="s">
        <v>3040</v>
      </c>
      <c r="C864" s="796">
        <v>2208000</v>
      </c>
      <c r="D864" s="796">
        <v>1920960</v>
      </c>
      <c r="E864" s="796">
        <v>287040</v>
      </c>
    </row>
    <row r="865" spans="1:5" ht="15.75" x14ac:dyDescent="0.25">
      <c r="A865" s="781" t="s">
        <v>6071</v>
      </c>
      <c r="B865" s="778" t="s">
        <v>3041</v>
      </c>
      <c r="C865" s="796">
        <v>24362475</v>
      </c>
      <c r="D865" s="796">
        <v>15348370</v>
      </c>
      <c r="E865" s="796">
        <v>9014105</v>
      </c>
    </row>
    <row r="866" spans="1:5" ht="15.75" x14ac:dyDescent="0.25">
      <c r="A866" s="781" t="s">
        <v>3042</v>
      </c>
      <c r="B866" s="778" t="s">
        <v>3043</v>
      </c>
      <c r="C866" s="796">
        <v>625451</v>
      </c>
      <c r="D866" s="796">
        <v>430593</v>
      </c>
      <c r="E866" s="796">
        <v>194858</v>
      </c>
    </row>
    <row r="867" spans="1:5" ht="15.75" x14ac:dyDescent="0.25">
      <c r="A867" s="781" t="s">
        <v>6072</v>
      </c>
      <c r="B867" s="778" t="s">
        <v>3044</v>
      </c>
      <c r="C867" s="796">
        <v>500000</v>
      </c>
      <c r="D867" s="796">
        <v>360009</v>
      </c>
      <c r="E867" s="796">
        <v>139991</v>
      </c>
    </row>
    <row r="868" spans="1:5" ht="15.75" x14ac:dyDescent="0.25">
      <c r="A868" s="781" t="s">
        <v>6073</v>
      </c>
      <c r="B868" s="778" t="s">
        <v>3045</v>
      </c>
      <c r="C868" s="796">
        <v>1155000</v>
      </c>
      <c r="D868" s="796">
        <v>900925</v>
      </c>
      <c r="E868" s="796">
        <v>254075</v>
      </c>
    </row>
    <row r="869" spans="1:5" ht="15.75" x14ac:dyDescent="0.25">
      <c r="A869" s="781" t="s">
        <v>6074</v>
      </c>
      <c r="B869" s="778" t="s">
        <v>3046</v>
      </c>
      <c r="C869" s="796">
        <v>905000</v>
      </c>
      <c r="D869" s="796">
        <v>705916</v>
      </c>
      <c r="E869" s="796">
        <v>199084</v>
      </c>
    </row>
    <row r="870" spans="1:5" ht="15.75" x14ac:dyDescent="0.25">
      <c r="A870" s="781" t="s">
        <v>6075</v>
      </c>
      <c r="B870" s="778" t="s">
        <v>3047</v>
      </c>
      <c r="C870" s="796">
        <v>91100</v>
      </c>
      <c r="D870" s="796">
        <v>68386</v>
      </c>
      <c r="E870" s="796">
        <v>22714</v>
      </c>
    </row>
    <row r="871" spans="1:5" ht="15.75" x14ac:dyDescent="0.25">
      <c r="A871" s="781" t="s">
        <v>6076</v>
      </c>
      <c r="B871" s="778" t="s">
        <v>3048</v>
      </c>
      <c r="C871" s="796">
        <v>150000</v>
      </c>
      <c r="D871" s="796">
        <v>99000</v>
      </c>
      <c r="E871" s="796">
        <v>51000</v>
      </c>
    </row>
    <row r="872" spans="1:5" ht="15.75" x14ac:dyDescent="0.25">
      <c r="A872" s="781" t="s">
        <v>6077</v>
      </c>
      <c r="B872" s="778" t="s">
        <v>3049</v>
      </c>
      <c r="C872" s="796">
        <v>436988</v>
      </c>
      <c r="D872" s="796">
        <v>288393</v>
      </c>
      <c r="E872" s="796">
        <v>148595</v>
      </c>
    </row>
    <row r="873" spans="1:5" ht="15.75" x14ac:dyDescent="0.25">
      <c r="A873" s="781" t="s">
        <v>6078</v>
      </c>
      <c r="B873" s="778" t="s">
        <v>3050</v>
      </c>
      <c r="C873" s="796">
        <v>2420000</v>
      </c>
      <c r="D873" s="796">
        <v>1554591</v>
      </c>
      <c r="E873" s="796">
        <v>865409</v>
      </c>
    </row>
    <row r="874" spans="1:5" ht="15.75" x14ac:dyDescent="0.25">
      <c r="A874" s="781" t="s">
        <v>6079</v>
      </c>
      <c r="B874" s="778" t="s">
        <v>3051</v>
      </c>
      <c r="C874" s="796">
        <v>339146</v>
      </c>
      <c r="D874" s="796">
        <v>234036</v>
      </c>
      <c r="E874" s="796">
        <v>105110</v>
      </c>
    </row>
    <row r="875" spans="1:5" ht="15.75" x14ac:dyDescent="0.25">
      <c r="A875" s="781" t="s">
        <v>6080</v>
      </c>
      <c r="B875" s="778" t="s">
        <v>3052</v>
      </c>
      <c r="C875" s="796">
        <v>225000</v>
      </c>
      <c r="D875" s="796">
        <v>155257</v>
      </c>
      <c r="E875" s="796">
        <v>69743</v>
      </c>
    </row>
    <row r="876" spans="1:5" ht="15.75" x14ac:dyDescent="0.25">
      <c r="A876" s="781" t="s">
        <v>6081</v>
      </c>
      <c r="B876" s="778" t="s">
        <v>3053</v>
      </c>
      <c r="C876" s="796">
        <v>8139500</v>
      </c>
      <c r="D876" s="796">
        <v>5543650</v>
      </c>
      <c r="E876" s="796">
        <v>2595850</v>
      </c>
    </row>
    <row r="877" spans="1:5" ht="15.75" x14ac:dyDescent="0.25">
      <c r="A877" s="781"/>
      <c r="B877" s="781"/>
      <c r="C877" s="797">
        <f>SUM(C746:C876)</f>
        <v>1145972837</v>
      </c>
      <c r="D877" s="797">
        <f>SUM(D746:D876)</f>
        <v>400173215</v>
      </c>
      <c r="E877" s="797">
        <f>SUM(E746:E876)</f>
        <v>745799622</v>
      </c>
    </row>
    <row r="878" spans="1:5" ht="15.75" x14ac:dyDescent="0.25">
      <c r="A878" s="781"/>
      <c r="B878" s="781"/>
      <c r="C878" s="796"/>
      <c r="D878" s="796"/>
      <c r="E878" s="796"/>
    </row>
    <row r="879" spans="1:5" ht="31.5" x14ac:dyDescent="0.25">
      <c r="A879" s="779" t="s">
        <v>137</v>
      </c>
      <c r="B879" s="780" t="s">
        <v>656</v>
      </c>
      <c r="C879" s="795" t="s">
        <v>657</v>
      </c>
      <c r="D879" s="795" t="s">
        <v>658</v>
      </c>
      <c r="E879" s="795" t="s">
        <v>659</v>
      </c>
    </row>
    <row r="880" spans="1:5" ht="15.75" x14ac:dyDescent="0.25">
      <c r="A880" s="1036" t="s">
        <v>5622</v>
      </c>
      <c r="B880" s="1037"/>
      <c r="C880" s="1037"/>
      <c r="D880" s="1037"/>
      <c r="E880" s="1038"/>
    </row>
    <row r="881" spans="1:5" ht="15.75" x14ac:dyDescent="0.25">
      <c r="A881" s="781" t="s">
        <v>3054</v>
      </c>
      <c r="B881" s="781" t="s">
        <v>3055</v>
      </c>
      <c r="C881" s="796">
        <v>6286500</v>
      </c>
      <c r="D881" s="796">
        <v>29371</v>
      </c>
      <c r="E881" s="796">
        <v>6257129</v>
      </c>
    </row>
    <row r="882" spans="1:5" ht="15.75" x14ac:dyDescent="0.25">
      <c r="A882" s="781" t="s">
        <v>3056</v>
      </c>
      <c r="B882" s="778" t="s">
        <v>3057</v>
      </c>
      <c r="C882" s="796">
        <v>1900000</v>
      </c>
      <c r="D882" s="796">
        <v>125712</v>
      </c>
      <c r="E882" s="796">
        <v>1774288</v>
      </c>
    </row>
    <row r="883" spans="1:5" ht="15.75" x14ac:dyDescent="0.25">
      <c r="A883" s="781" t="s">
        <v>6082</v>
      </c>
      <c r="B883" s="778" t="s">
        <v>3058</v>
      </c>
      <c r="C883" s="796">
        <v>1000000</v>
      </c>
      <c r="D883" s="796">
        <v>120984</v>
      </c>
      <c r="E883" s="796">
        <v>879016</v>
      </c>
    </row>
    <row r="884" spans="1:5" ht="15.75" x14ac:dyDescent="0.25">
      <c r="A884" s="781" t="s">
        <v>6083</v>
      </c>
      <c r="B884" s="778" t="s">
        <v>3059</v>
      </c>
      <c r="C884" s="796">
        <v>8259754</v>
      </c>
      <c r="D884" s="796">
        <v>2541062</v>
      </c>
      <c r="E884" s="796">
        <v>5718692</v>
      </c>
    </row>
    <row r="885" spans="1:5" ht="15.75" x14ac:dyDescent="0.25">
      <c r="A885" s="781" t="s">
        <v>6084</v>
      </c>
      <c r="B885" s="778" t="s">
        <v>3060</v>
      </c>
      <c r="C885" s="796">
        <v>16118525</v>
      </c>
      <c r="D885" s="796">
        <v>4958775</v>
      </c>
      <c r="E885" s="796">
        <v>11159750</v>
      </c>
    </row>
    <row r="886" spans="1:5" ht="15.75" x14ac:dyDescent="0.25">
      <c r="A886" s="781" t="s">
        <v>6085</v>
      </c>
      <c r="B886" s="778" t="s">
        <v>3061</v>
      </c>
      <c r="C886" s="796">
        <v>400000</v>
      </c>
      <c r="D886" s="796">
        <v>210108</v>
      </c>
      <c r="E886" s="796">
        <v>189892</v>
      </c>
    </row>
    <row r="887" spans="1:5" ht="15.75" x14ac:dyDescent="0.25">
      <c r="A887" s="781" t="s">
        <v>6086</v>
      </c>
      <c r="B887" s="778" t="s">
        <v>3062</v>
      </c>
      <c r="C887" s="796">
        <v>600000</v>
      </c>
      <c r="D887" s="796">
        <v>432000</v>
      </c>
      <c r="E887" s="796">
        <v>168000</v>
      </c>
    </row>
    <row r="888" spans="1:5" ht="15.75" x14ac:dyDescent="0.25">
      <c r="A888" s="781" t="s">
        <v>3063</v>
      </c>
      <c r="B888" s="778" t="s">
        <v>3064</v>
      </c>
      <c r="C888" s="796">
        <v>1504000</v>
      </c>
      <c r="D888" s="796">
        <v>703316</v>
      </c>
      <c r="E888" s="796">
        <v>800684</v>
      </c>
    </row>
    <row r="889" spans="1:5" ht="15.75" x14ac:dyDescent="0.25">
      <c r="A889" s="781" t="s">
        <v>3065</v>
      </c>
      <c r="B889" s="778" t="s">
        <v>3066</v>
      </c>
      <c r="C889" s="796">
        <v>289100</v>
      </c>
      <c r="D889" s="796">
        <v>249573</v>
      </c>
      <c r="E889" s="796">
        <v>39527</v>
      </c>
    </row>
    <row r="890" spans="1:5" ht="15.75" x14ac:dyDescent="0.25">
      <c r="A890" s="781" t="s">
        <v>3067</v>
      </c>
      <c r="B890" s="778" t="s">
        <v>3068</v>
      </c>
      <c r="C890" s="796">
        <v>289100</v>
      </c>
      <c r="D890" s="796">
        <v>249573</v>
      </c>
      <c r="E890" s="796">
        <v>39527</v>
      </c>
    </row>
    <row r="891" spans="1:5" ht="15.75" x14ac:dyDescent="0.25">
      <c r="A891" s="781" t="s">
        <v>3069</v>
      </c>
      <c r="B891" s="778" t="s">
        <v>3070</v>
      </c>
      <c r="C891" s="796">
        <v>602071</v>
      </c>
      <c r="D891" s="796">
        <v>415451</v>
      </c>
      <c r="E891" s="796">
        <v>186620</v>
      </c>
    </row>
    <row r="892" spans="1:5" ht="15.75" x14ac:dyDescent="0.25">
      <c r="A892" s="781" t="s">
        <v>6087</v>
      </c>
      <c r="B892" s="778" t="s">
        <v>3071</v>
      </c>
      <c r="C892" s="796">
        <v>500000</v>
      </c>
      <c r="D892" s="796">
        <v>262591</v>
      </c>
      <c r="E892" s="796">
        <v>237409</v>
      </c>
    </row>
    <row r="893" spans="1:5" ht="15.75" x14ac:dyDescent="0.25">
      <c r="A893" s="781" t="s">
        <v>3072</v>
      </c>
      <c r="B893" s="778" t="s">
        <v>3073</v>
      </c>
      <c r="C893" s="796">
        <v>110412</v>
      </c>
      <c r="D893" s="796">
        <v>79503</v>
      </c>
      <c r="E893" s="796">
        <v>30909</v>
      </c>
    </row>
    <row r="894" spans="1:5" ht="15.75" x14ac:dyDescent="0.25">
      <c r="A894" s="781" t="s">
        <v>6088</v>
      </c>
      <c r="B894" s="778" t="s">
        <v>3074</v>
      </c>
      <c r="C894" s="796">
        <v>480000</v>
      </c>
      <c r="D894" s="796">
        <v>374409</v>
      </c>
      <c r="E894" s="796">
        <v>105591</v>
      </c>
    </row>
    <row r="895" spans="1:5" ht="15.75" x14ac:dyDescent="0.25">
      <c r="A895" s="781" t="s">
        <v>3075</v>
      </c>
      <c r="B895" s="778" t="s">
        <v>3076</v>
      </c>
      <c r="C895" s="796">
        <v>289100</v>
      </c>
      <c r="D895" s="796">
        <v>249573</v>
      </c>
      <c r="E895" s="796">
        <v>39527</v>
      </c>
    </row>
    <row r="896" spans="1:5" ht="15.75" x14ac:dyDescent="0.25">
      <c r="A896" s="781" t="s">
        <v>3075</v>
      </c>
      <c r="B896" s="778" t="s">
        <v>3077</v>
      </c>
      <c r="C896" s="796">
        <v>289100</v>
      </c>
      <c r="D896" s="796">
        <v>249573</v>
      </c>
      <c r="E896" s="796">
        <v>39527</v>
      </c>
    </row>
    <row r="897" spans="1:5" ht="15.75" x14ac:dyDescent="0.25">
      <c r="A897" s="781" t="s">
        <v>3075</v>
      </c>
      <c r="B897" s="778" t="s">
        <v>3078</v>
      </c>
      <c r="C897" s="796">
        <v>289100</v>
      </c>
      <c r="D897" s="796">
        <v>249573</v>
      </c>
      <c r="E897" s="796">
        <v>39527</v>
      </c>
    </row>
    <row r="898" spans="1:5" ht="15.75" x14ac:dyDescent="0.25">
      <c r="A898" s="781" t="s">
        <v>3079</v>
      </c>
      <c r="B898" s="778" t="s">
        <v>3080</v>
      </c>
      <c r="C898" s="796">
        <v>289100</v>
      </c>
      <c r="D898" s="796">
        <v>251573</v>
      </c>
      <c r="E898" s="796">
        <v>37527</v>
      </c>
    </row>
    <row r="899" spans="1:5" ht="15.75" x14ac:dyDescent="0.25">
      <c r="A899" s="781" t="s">
        <v>6089</v>
      </c>
      <c r="B899" s="778" t="s">
        <v>3081</v>
      </c>
      <c r="C899" s="796">
        <v>12491815</v>
      </c>
      <c r="D899" s="796">
        <v>4316556</v>
      </c>
      <c r="E899" s="796">
        <v>8175259</v>
      </c>
    </row>
    <row r="900" spans="1:5" ht="15.75" x14ac:dyDescent="0.25">
      <c r="A900" s="781"/>
      <c r="B900" s="781"/>
      <c r="C900" s="797">
        <f>SUM(C881:C899)</f>
        <v>51987677</v>
      </c>
      <c r="D900" s="797">
        <f>SUM(D881:D899)</f>
        <v>16069276</v>
      </c>
      <c r="E900" s="797">
        <f>SUM(E881:E899)</f>
        <v>35918401</v>
      </c>
    </row>
    <row r="901" spans="1:5" ht="15.75" x14ac:dyDescent="0.25">
      <c r="A901" s="781"/>
      <c r="B901" s="781"/>
      <c r="C901" s="796"/>
      <c r="D901" s="796"/>
      <c r="E901" s="796"/>
    </row>
    <row r="902" spans="1:5" ht="31.5" x14ac:dyDescent="0.25">
      <c r="A902" s="779" t="s">
        <v>137</v>
      </c>
      <c r="B902" s="780" t="s">
        <v>656</v>
      </c>
      <c r="C902" s="795" t="s">
        <v>657</v>
      </c>
      <c r="D902" s="795" t="s">
        <v>658</v>
      </c>
      <c r="E902" s="795" t="s">
        <v>659</v>
      </c>
    </row>
    <row r="903" spans="1:5" ht="15.75" x14ac:dyDescent="0.25">
      <c r="A903" s="1036" t="s">
        <v>5623</v>
      </c>
      <c r="B903" s="1037"/>
      <c r="C903" s="1037"/>
      <c r="D903" s="1037"/>
      <c r="E903" s="1038"/>
    </row>
    <row r="904" spans="1:5" ht="31.5" x14ac:dyDescent="0.25">
      <c r="A904" s="781" t="s">
        <v>3082</v>
      </c>
      <c r="B904" s="778" t="s">
        <v>3083</v>
      </c>
      <c r="C904" s="796">
        <v>18845012</v>
      </c>
      <c r="D904" s="796">
        <v>2147816</v>
      </c>
      <c r="E904" s="796">
        <v>16697196</v>
      </c>
    </row>
    <row r="905" spans="1:5" ht="15.75" x14ac:dyDescent="0.25">
      <c r="A905" s="781" t="s">
        <v>3084</v>
      </c>
      <c r="B905" s="778" t="s">
        <v>3085</v>
      </c>
      <c r="C905" s="796">
        <v>10119441</v>
      </c>
      <c r="D905" s="796">
        <v>1153341</v>
      </c>
      <c r="E905" s="796">
        <v>8966100</v>
      </c>
    </row>
    <row r="906" spans="1:5" ht="15.75" x14ac:dyDescent="0.25">
      <c r="A906" s="781" t="s">
        <v>3086</v>
      </c>
      <c r="B906" s="778" t="s">
        <v>3087</v>
      </c>
      <c r="C906" s="796">
        <v>8181140</v>
      </c>
      <c r="D906" s="796">
        <v>932873</v>
      </c>
      <c r="E906" s="796">
        <v>7248267</v>
      </c>
    </row>
    <row r="907" spans="1:5" ht="15.75" x14ac:dyDescent="0.25">
      <c r="A907" s="781" t="s">
        <v>3088</v>
      </c>
      <c r="B907" s="778" t="s">
        <v>3089</v>
      </c>
      <c r="C907" s="796">
        <v>34738380</v>
      </c>
      <c r="D907" s="796">
        <v>3959223</v>
      </c>
      <c r="E907" s="796">
        <v>30779157</v>
      </c>
    </row>
    <row r="908" spans="1:5" ht="15.75" x14ac:dyDescent="0.25">
      <c r="A908" s="781" t="s">
        <v>3090</v>
      </c>
      <c r="B908" s="778" t="s">
        <v>3091</v>
      </c>
      <c r="C908" s="796">
        <v>1006910</v>
      </c>
      <c r="D908" s="796">
        <v>114762</v>
      </c>
      <c r="E908" s="796">
        <v>892148</v>
      </c>
    </row>
    <row r="909" spans="1:5" ht="15.75" x14ac:dyDescent="0.25">
      <c r="A909" s="781" t="s">
        <v>3092</v>
      </c>
      <c r="B909" s="778" t="s">
        <v>3093</v>
      </c>
      <c r="C909" s="796">
        <v>1887955</v>
      </c>
      <c r="D909" s="796">
        <v>215172</v>
      </c>
      <c r="E909" s="796">
        <v>1672783</v>
      </c>
    </row>
    <row r="910" spans="1:5" ht="15.75" x14ac:dyDescent="0.25">
      <c r="A910" s="781" t="s">
        <v>3094</v>
      </c>
      <c r="B910" s="778" t="s">
        <v>3095</v>
      </c>
      <c r="C910" s="796">
        <v>12364612</v>
      </c>
      <c r="D910" s="796">
        <v>1409226</v>
      </c>
      <c r="E910" s="796">
        <v>10955386</v>
      </c>
    </row>
    <row r="911" spans="1:5" ht="15.75" x14ac:dyDescent="0.25">
      <c r="A911" s="781" t="s">
        <v>3096</v>
      </c>
      <c r="B911" s="778" t="s">
        <v>3097</v>
      </c>
      <c r="C911" s="796">
        <v>12364612</v>
      </c>
      <c r="D911" s="796">
        <v>1409226</v>
      </c>
      <c r="E911" s="796">
        <v>10955386</v>
      </c>
    </row>
    <row r="912" spans="1:5" ht="15.75" x14ac:dyDescent="0.25">
      <c r="A912" s="781" t="s">
        <v>3098</v>
      </c>
      <c r="B912" s="778" t="s">
        <v>3099</v>
      </c>
      <c r="C912" s="796">
        <v>1887955</v>
      </c>
      <c r="D912" s="796">
        <v>215172</v>
      </c>
      <c r="E912" s="796">
        <v>1672783</v>
      </c>
    </row>
    <row r="913" spans="1:5" ht="15.75" x14ac:dyDescent="0.25">
      <c r="A913" s="781" t="s">
        <v>3100</v>
      </c>
      <c r="B913" s="778" t="s">
        <v>3101</v>
      </c>
      <c r="C913" s="796">
        <v>629318</v>
      </c>
      <c r="D913" s="796">
        <v>71722</v>
      </c>
      <c r="E913" s="796">
        <v>557596</v>
      </c>
    </row>
    <row r="914" spans="1:5" ht="15.75" x14ac:dyDescent="0.25">
      <c r="A914" s="781" t="s">
        <v>3102</v>
      </c>
      <c r="B914" s="778" t="s">
        <v>3103</v>
      </c>
      <c r="C914" s="796">
        <v>31769290</v>
      </c>
      <c r="D914" s="796">
        <v>3622566</v>
      </c>
      <c r="E914" s="796">
        <v>28146724</v>
      </c>
    </row>
    <row r="915" spans="1:5" ht="15.75" x14ac:dyDescent="0.25">
      <c r="A915" s="781" t="s">
        <v>3104</v>
      </c>
      <c r="B915" s="778" t="s">
        <v>3105</v>
      </c>
      <c r="C915" s="796">
        <v>49511</v>
      </c>
      <c r="D915" s="796">
        <v>5644</v>
      </c>
      <c r="E915" s="796">
        <v>43867</v>
      </c>
    </row>
    <row r="916" spans="1:5" ht="15.75" x14ac:dyDescent="0.25">
      <c r="A916" s="781" t="s">
        <v>3106</v>
      </c>
      <c r="B916" s="778" t="s">
        <v>3107</v>
      </c>
      <c r="C916" s="796">
        <v>576897</v>
      </c>
      <c r="D916" s="796">
        <v>65751</v>
      </c>
      <c r="E916" s="796">
        <v>511146</v>
      </c>
    </row>
    <row r="917" spans="1:5" ht="15.75" x14ac:dyDescent="0.25">
      <c r="A917" s="781" t="s">
        <v>3108</v>
      </c>
      <c r="B917" s="778" t="s">
        <v>3109</v>
      </c>
      <c r="C917" s="796">
        <v>1119353</v>
      </c>
      <c r="D917" s="796">
        <v>127574</v>
      </c>
      <c r="E917" s="796">
        <v>991779</v>
      </c>
    </row>
    <row r="918" spans="1:5" ht="15.75" x14ac:dyDescent="0.25">
      <c r="A918" s="781" t="s">
        <v>3110</v>
      </c>
      <c r="B918" s="778" t="s">
        <v>3111</v>
      </c>
      <c r="C918" s="796">
        <v>2807989</v>
      </c>
      <c r="D918" s="796">
        <v>320032</v>
      </c>
      <c r="E918" s="796">
        <v>2487957</v>
      </c>
    </row>
    <row r="919" spans="1:5" ht="15.75" x14ac:dyDescent="0.25">
      <c r="A919" s="781" t="s">
        <v>3110</v>
      </c>
      <c r="B919" s="778" t="s">
        <v>3112</v>
      </c>
      <c r="C919" s="796">
        <v>879665</v>
      </c>
      <c r="D919" s="796">
        <v>100254</v>
      </c>
      <c r="E919" s="796">
        <v>779411</v>
      </c>
    </row>
    <row r="920" spans="1:5" ht="15.75" x14ac:dyDescent="0.25">
      <c r="A920" s="781" t="s">
        <v>3113</v>
      </c>
      <c r="B920" s="778" t="s">
        <v>3114</v>
      </c>
      <c r="C920" s="796">
        <v>1963665</v>
      </c>
      <c r="D920" s="796">
        <v>223912</v>
      </c>
      <c r="E920" s="796">
        <v>1739753</v>
      </c>
    </row>
    <row r="921" spans="1:5" ht="15.75" x14ac:dyDescent="0.25">
      <c r="A921" s="781" t="s">
        <v>3115</v>
      </c>
      <c r="B921" s="778" t="s">
        <v>3116</v>
      </c>
      <c r="C921" s="796">
        <v>2272331</v>
      </c>
      <c r="D921" s="796">
        <v>259111</v>
      </c>
      <c r="E921" s="796">
        <v>2013220</v>
      </c>
    </row>
    <row r="922" spans="1:5" ht="15.75" x14ac:dyDescent="0.25">
      <c r="A922" s="781" t="s">
        <v>3108</v>
      </c>
      <c r="B922" s="778" t="s">
        <v>3117</v>
      </c>
      <c r="C922" s="796">
        <v>1402618</v>
      </c>
      <c r="D922" s="796">
        <v>159938</v>
      </c>
      <c r="E922" s="796">
        <v>1242680</v>
      </c>
    </row>
    <row r="923" spans="1:5" ht="15.75" x14ac:dyDescent="0.25">
      <c r="A923" s="781" t="s">
        <v>3108</v>
      </c>
      <c r="B923" s="778" t="s">
        <v>3118</v>
      </c>
      <c r="C923" s="796">
        <v>1718206</v>
      </c>
      <c r="D923" s="796">
        <v>195922</v>
      </c>
      <c r="E923" s="796">
        <v>1522284</v>
      </c>
    </row>
    <row r="924" spans="1:5" ht="15.75" x14ac:dyDescent="0.25">
      <c r="A924" s="781" t="s">
        <v>3119</v>
      </c>
      <c r="B924" s="778" t="s">
        <v>3120</v>
      </c>
      <c r="C924" s="796">
        <v>443011</v>
      </c>
      <c r="D924" s="796">
        <v>50514</v>
      </c>
      <c r="E924" s="796">
        <v>392497</v>
      </c>
    </row>
    <row r="925" spans="1:5" ht="15.75" x14ac:dyDescent="0.25">
      <c r="A925" s="781" t="s">
        <v>3113</v>
      </c>
      <c r="B925" s="778" t="s">
        <v>3121</v>
      </c>
      <c r="C925" s="796">
        <v>3032878</v>
      </c>
      <c r="D925" s="796">
        <v>345666</v>
      </c>
      <c r="E925" s="796">
        <v>2687212</v>
      </c>
    </row>
    <row r="926" spans="1:5" ht="15.75" x14ac:dyDescent="0.25">
      <c r="A926" s="781" t="s">
        <v>3122</v>
      </c>
      <c r="B926" s="778" t="s">
        <v>3123</v>
      </c>
      <c r="C926" s="796">
        <v>2901015</v>
      </c>
      <c r="D926" s="796">
        <v>417667</v>
      </c>
      <c r="E926" s="796">
        <v>2483348</v>
      </c>
    </row>
    <row r="927" spans="1:5" ht="15.75" x14ac:dyDescent="0.25">
      <c r="A927" s="781" t="s">
        <v>3124</v>
      </c>
      <c r="B927" s="778" t="s">
        <v>3125</v>
      </c>
      <c r="C927" s="796">
        <v>4263612</v>
      </c>
      <c r="D927" s="796">
        <v>486170</v>
      </c>
      <c r="E927" s="796">
        <v>3777442</v>
      </c>
    </row>
    <row r="928" spans="1:5" ht="15.75" x14ac:dyDescent="0.25">
      <c r="A928" s="781" t="s">
        <v>3126</v>
      </c>
      <c r="B928" s="778" t="s">
        <v>3127</v>
      </c>
      <c r="C928" s="796">
        <v>2562427</v>
      </c>
      <c r="D928" s="796">
        <v>292045</v>
      </c>
      <c r="E928" s="796">
        <v>2270382</v>
      </c>
    </row>
    <row r="929" spans="1:5" ht="15.75" x14ac:dyDescent="0.25">
      <c r="A929" s="781" t="s">
        <v>3128</v>
      </c>
      <c r="B929" s="778" t="s">
        <v>3129</v>
      </c>
      <c r="C929" s="796">
        <v>1936195</v>
      </c>
      <c r="D929" s="796">
        <v>220673</v>
      </c>
      <c r="E929" s="796">
        <v>1715522</v>
      </c>
    </row>
    <row r="930" spans="1:5" ht="15.75" x14ac:dyDescent="0.25">
      <c r="A930" s="781" t="s">
        <v>3110</v>
      </c>
      <c r="B930" s="778" t="s">
        <v>3130</v>
      </c>
      <c r="C930" s="796">
        <v>1187949</v>
      </c>
      <c r="D930" s="796">
        <v>135393</v>
      </c>
      <c r="E930" s="796">
        <v>1052556</v>
      </c>
    </row>
    <row r="931" spans="1:5" ht="15.75" x14ac:dyDescent="0.25">
      <c r="A931" s="781" t="s">
        <v>3106</v>
      </c>
      <c r="B931" s="778" t="s">
        <v>3131</v>
      </c>
      <c r="C931" s="796">
        <v>1229926</v>
      </c>
      <c r="D931" s="796">
        <v>140176</v>
      </c>
      <c r="E931" s="796">
        <v>1089750</v>
      </c>
    </row>
    <row r="932" spans="1:5" ht="15.75" x14ac:dyDescent="0.25">
      <c r="A932" s="781" t="s">
        <v>3132</v>
      </c>
      <c r="B932" s="778" t="s">
        <v>3133</v>
      </c>
      <c r="C932" s="796">
        <v>10616000</v>
      </c>
      <c r="D932" s="796">
        <v>970271</v>
      </c>
      <c r="E932" s="796">
        <v>9645729</v>
      </c>
    </row>
    <row r="933" spans="1:5" ht="15.75" x14ac:dyDescent="0.25">
      <c r="A933" s="781" t="s">
        <v>3134</v>
      </c>
      <c r="B933" s="778" t="s">
        <v>3135</v>
      </c>
      <c r="C933" s="796">
        <v>3878906</v>
      </c>
      <c r="D933" s="796">
        <v>442091</v>
      </c>
      <c r="E933" s="796">
        <v>3436815</v>
      </c>
    </row>
    <row r="934" spans="1:5" ht="15.75" x14ac:dyDescent="0.25">
      <c r="A934" s="781" t="s">
        <v>3136</v>
      </c>
      <c r="B934" s="778" t="s">
        <v>3137</v>
      </c>
      <c r="C934" s="796">
        <v>5792410</v>
      </c>
      <c r="D934" s="796">
        <v>660175</v>
      </c>
      <c r="E934" s="796">
        <v>5132235</v>
      </c>
    </row>
    <row r="935" spans="1:5" ht="15.75" x14ac:dyDescent="0.25">
      <c r="A935" s="781" t="s">
        <v>3138</v>
      </c>
      <c r="B935" s="778" t="s">
        <v>3139</v>
      </c>
      <c r="C935" s="796">
        <v>20405656</v>
      </c>
      <c r="D935" s="796">
        <v>2326806</v>
      </c>
      <c r="E935" s="796">
        <v>18078850</v>
      </c>
    </row>
    <row r="936" spans="1:5" ht="15.75" x14ac:dyDescent="0.25">
      <c r="A936" s="781" t="s">
        <v>3140</v>
      </c>
      <c r="B936" s="778" t="s">
        <v>3141</v>
      </c>
      <c r="C936" s="796">
        <v>5993866</v>
      </c>
      <c r="D936" s="796">
        <v>683467</v>
      </c>
      <c r="E936" s="796">
        <v>5310399</v>
      </c>
    </row>
    <row r="937" spans="1:5" ht="15.75" x14ac:dyDescent="0.25">
      <c r="A937" s="781" t="s">
        <v>3102</v>
      </c>
      <c r="B937" s="778" t="s">
        <v>3142</v>
      </c>
      <c r="C937" s="796">
        <v>12307970</v>
      </c>
      <c r="D937" s="796">
        <v>1402773</v>
      </c>
      <c r="E937" s="796">
        <v>10905197</v>
      </c>
    </row>
    <row r="938" spans="1:5" ht="15.75" x14ac:dyDescent="0.25">
      <c r="A938" s="781" t="s">
        <v>3143</v>
      </c>
      <c r="B938" s="778" t="s">
        <v>3144</v>
      </c>
      <c r="C938" s="796">
        <v>5792410</v>
      </c>
      <c r="D938" s="796">
        <v>660175</v>
      </c>
      <c r="E938" s="796">
        <v>5132235</v>
      </c>
    </row>
    <row r="939" spans="1:5" ht="15.75" x14ac:dyDescent="0.25">
      <c r="A939" s="781" t="s">
        <v>3145</v>
      </c>
      <c r="B939" s="778" t="s">
        <v>3146</v>
      </c>
      <c r="C939" s="796">
        <v>5792410</v>
      </c>
      <c r="D939" s="796">
        <v>660175</v>
      </c>
      <c r="E939" s="796">
        <v>5132235</v>
      </c>
    </row>
    <row r="940" spans="1:5" ht="15.75" x14ac:dyDescent="0.25">
      <c r="A940" s="781" t="s">
        <v>3147</v>
      </c>
      <c r="B940" s="778" t="s">
        <v>3148</v>
      </c>
      <c r="C940" s="796">
        <v>1268823</v>
      </c>
      <c r="D940" s="796">
        <v>144610</v>
      </c>
      <c r="E940" s="796">
        <v>1124213</v>
      </c>
    </row>
    <row r="941" spans="1:5" ht="15.75" x14ac:dyDescent="0.25">
      <c r="A941" s="781" t="s">
        <v>3147</v>
      </c>
      <c r="B941" s="778" t="s">
        <v>3149</v>
      </c>
      <c r="C941" s="796">
        <v>706052</v>
      </c>
      <c r="D941" s="796">
        <v>80471</v>
      </c>
      <c r="E941" s="796">
        <v>625581</v>
      </c>
    </row>
    <row r="942" spans="1:5" ht="15.75" x14ac:dyDescent="0.25">
      <c r="A942" s="781" t="s">
        <v>3150</v>
      </c>
      <c r="B942" s="778" t="s">
        <v>3151</v>
      </c>
      <c r="C942" s="796">
        <v>869652</v>
      </c>
      <c r="D942" s="796">
        <v>99115</v>
      </c>
      <c r="E942" s="796">
        <v>770537</v>
      </c>
    </row>
    <row r="943" spans="1:5" ht="15.75" x14ac:dyDescent="0.25">
      <c r="A943" s="781" t="s">
        <v>3147</v>
      </c>
      <c r="B943" s="778" t="s">
        <v>3152</v>
      </c>
      <c r="C943" s="796">
        <v>641484</v>
      </c>
      <c r="D943" s="796">
        <v>73113</v>
      </c>
      <c r="E943" s="796">
        <v>568371</v>
      </c>
    </row>
    <row r="944" spans="1:5" ht="15.75" x14ac:dyDescent="0.25">
      <c r="A944" s="781" t="s">
        <v>3153</v>
      </c>
      <c r="B944" s="778" t="s">
        <v>3154</v>
      </c>
      <c r="C944" s="796">
        <v>760560</v>
      </c>
      <c r="D944" s="796">
        <v>86683</v>
      </c>
      <c r="E944" s="796">
        <v>673877</v>
      </c>
    </row>
    <row r="945" spans="1:5" ht="15.75" x14ac:dyDescent="0.25">
      <c r="A945" s="781" t="s">
        <v>3155</v>
      </c>
      <c r="B945" s="778" t="s">
        <v>3156</v>
      </c>
      <c r="C945" s="796">
        <v>2992409</v>
      </c>
      <c r="D945" s="796">
        <v>341052</v>
      </c>
      <c r="E945" s="796">
        <v>2651357</v>
      </c>
    </row>
    <row r="946" spans="1:5" ht="15.75" x14ac:dyDescent="0.25">
      <c r="A946" s="781" t="s">
        <v>3157</v>
      </c>
      <c r="B946" s="778" t="s">
        <v>3158</v>
      </c>
      <c r="C946" s="796">
        <v>13247398</v>
      </c>
      <c r="D946" s="796">
        <v>1509841</v>
      </c>
      <c r="E946" s="796">
        <v>11737557</v>
      </c>
    </row>
    <row r="947" spans="1:5" ht="15.75" x14ac:dyDescent="0.25">
      <c r="A947" s="781" t="s">
        <v>3159</v>
      </c>
      <c r="B947" s="778" t="s">
        <v>3160</v>
      </c>
      <c r="C947" s="796">
        <v>1709810</v>
      </c>
      <c r="D947" s="796">
        <v>194871</v>
      </c>
      <c r="E947" s="796">
        <v>1514939</v>
      </c>
    </row>
    <row r="948" spans="1:5" ht="15.75" x14ac:dyDescent="0.25">
      <c r="A948" s="781" t="s">
        <v>3161</v>
      </c>
      <c r="B948" s="778" t="s">
        <v>3162</v>
      </c>
      <c r="C948" s="796">
        <v>8522528</v>
      </c>
      <c r="D948" s="796">
        <v>971335</v>
      </c>
      <c r="E948" s="796">
        <v>7551193</v>
      </c>
    </row>
    <row r="949" spans="1:5" ht="15.75" x14ac:dyDescent="0.25">
      <c r="A949" s="781" t="s">
        <v>3163</v>
      </c>
      <c r="B949" s="778" t="s">
        <v>3164</v>
      </c>
      <c r="C949" s="796">
        <v>17250523</v>
      </c>
      <c r="D949" s="796">
        <v>1966088</v>
      </c>
      <c r="E949" s="796">
        <v>15284435</v>
      </c>
    </row>
    <row r="950" spans="1:5" ht="15.75" x14ac:dyDescent="0.25">
      <c r="A950" s="781" t="s">
        <v>3165</v>
      </c>
      <c r="B950" s="778" t="s">
        <v>3166</v>
      </c>
      <c r="C950" s="796">
        <v>3782632</v>
      </c>
      <c r="D950" s="796">
        <v>431118</v>
      </c>
      <c r="E950" s="796">
        <v>3351514</v>
      </c>
    </row>
    <row r="951" spans="1:5" ht="15.75" x14ac:dyDescent="0.25">
      <c r="A951" s="781" t="s">
        <v>3167</v>
      </c>
      <c r="B951" s="778" t="s">
        <v>3168</v>
      </c>
      <c r="C951" s="796">
        <v>24779415</v>
      </c>
      <c r="D951" s="796">
        <v>2824174</v>
      </c>
      <c r="E951" s="796">
        <v>21955241</v>
      </c>
    </row>
    <row r="952" spans="1:5" ht="15.75" x14ac:dyDescent="0.25">
      <c r="A952" s="781" t="s">
        <v>3169</v>
      </c>
      <c r="B952" s="778" t="s">
        <v>3170</v>
      </c>
      <c r="C952" s="796">
        <v>11447685</v>
      </c>
      <c r="D952" s="796">
        <v>1304723</v>
      </c>
      <c r="E952" s="796">
        <v>10142962</v>
      </c>
    </row>
    <row r="953" spans="1:5" ht="15.75" x14ac:dyDescent="0.25">
      <c r="A953" s="781" t="s">
        <v>3171</v>
      </c>
      <c r="B953" s="778" t="s">
        <v>3172</v>
      </c>
      <c r="C953" s="796">
        <v>18977955</v>
      </c>
      <c r="D953" s="796">
        <v>2164008</v>
      </c>
      <c r="E953" s="796">
        <v>16813947</v>
      </c>
    </row>
    <row r="954" spans="1:5" ht="15.75" x14ac:dyDescent="0.25">
      <c r="A954" s="781" t="s">
        <v>3173</v>
      </c>
      <c r="B954" s="778" t="s">
        <v>3174</v>
      </c>
      <c r="C954" s="796">
        <v>14055102</v>
      </c>
      <c r="D954" s="796">
        <v>1601896</v>
      </c>
      <c r="E954" s="796">
        <v>12453206</v>
      </c>
    </row>
    <row r="955" spans="1:5" ht="15.75" x14ac:dyDescent="0.25">
      <c r="A955" s="781" t="s">
        <v>3175</v>
      </c>
      <c r="B955" s="778" t="s">
        <v>3176</v>
      </c>
      <c r="C955" s="796">
        <v>4313049</v>
      </c>
      <c r="D955" s="796">
        <v>491566</v>
      </c>
      <c r="E955" s="796">
        <v>3821483</v>
      </c>
    </row>
    <row r="956" spans="1:5" ht="15.75" x14ac:dyDescent="0.25">
      <c r="A956" s="781" t="s">
        <v>3140</v>
      </c>
      <c r="B956" s="778" t="s">
        <v>3177</v>
      </c>
      <c r="C956" s="796">
        <v>48637623</v>
      </c>
      <c r="D956" s="796">
        <v>5546022</v>
      </c>
      <c r="E956" s="796">
        <v>43091601</v>
      </c>
    </row>
    <row r="957" spans="1:5" ht="15.75" x14ac:dyDescent="0.25">
      <c r="A957" s="781" t="s">
        <v>3178</v>
      </c>
      <c r="B957" s="778" t="s">
        <v>3179</v>
      </c>
      <c r="C957" s="796">
        <v>10217865</v>
      </c>
      <c r="D957" s="796">
        <v>1165113</v>
      </c>
      <c r="E957" s="796">
        <v>9052752</v>
      </c>
    </row>
    <row r="958" spans="1:5" ht="15.75" x14ac:dyDescent="0.25">
      <c r="A958" s="781" t="s">
        <v>3124</v>
      </c>
      <c r="B958" s="778" t="s">
        <v>3180</v>
      </c>
      <c r="C958" s="796">
        <v>12863448</v>
      </c>
      <c r="D958" s="796">
        <v>1466082</v>
      </c>
      <c r="E958" s="796">
        <v>11397366</v>
      </c>
    </row>
    <row r="959" spans="1:5" ht="15.75" x14ac:dyDescent="0.25">
      <c r="A959" s="781" t="s">
        <v>3181</v>
      </c>
      <c r="B959" s="778" t="s">
        <v>3182</v>
      </c>
      <c r="C959" s="796">
        <v>6463110</v>
      </c>
      <c r="D959" s="796">
        <v>736617</v>
      </c>
      <c r="E959" s="796">
        <v>5726493</v>
      </c>
    </row>
    <row r="960" spans="1:5" ht="15.75" x14ac:dyDescent="0.25">
      <c r="A960" s="781" t="s">
        <v>3102</v>
      </c>
      <c r="B960" s="778" t="s">
        <v>3183</v>
      </c>
      <c r="C960" s="796">
        <v>123236565</v>
      </c>
      <c r="D960" s="796">
        <v>14052345</v>
      </c>
      <c r="E960" s="796">
        <v>109184220</v>
      </c>
    </row>
    <row r="961" spans="1:5" ht="15.75" x14ac:dyDescent="0.25">
      <c r="A961" s="781" t="s">
        <v>3184</v>
      </c>
      <c r="B961" s="778" t="s">
        <v>3185</v>
      </c>
      <c r="C961" s="796">
        <v>4610047</v>
      </c>
      <c r="D961" s="796">
        <v>525418</v>
      </c>
      <c r="E961" s="796">
        <v>4084629</v>
      </c>
    </row>
    <row r="962" spans="1:5" ht="15.75" x14ac:dyDescent="0.25">
      <c r="A962" s="781" t="s">
        <v>3186</v>
      </c>
      <c r="B962" s="778" t="s">
        <v>3187</v>
      </c>
      <c r="C962" s="796">
        <v>30111277</v>
      </c>
      <c r="D962" s="796">
        <v>3431862</v>
      </c>
      <c r="E962" s="796">
        <v>26679415</v>
      </c>
    </row>
    <row r="963" spans="1:5" ht="15.75" x14ac:dyDescent="0.25">
      <c r="A963" s="781" t="s">
        <v>3102</v>
      </c>
      <c r="B963" s="778" t="s">
        <v>3188</v>
      </c>
      <c r="C963" s="796">
        <v>5335655</v>
      </c>
      <c r="D963" s="796">
        <v>608119</v>
      </c>
      <c r="E963" s="796">
        <v>4727536</v>
      </c>
    </row>
    <row r="964" spans="1:5" ht="15.75" x14ac:dyDescent="0.25">
      <c r="A964" s="781" t="s">
        <v>3189</v>
      </c>
      <c r="B964" s="778" t="s">
        <v>3190</v>
      </c>
      <c r="C964" s="796">
        <v>5259816</v>
      </c>
      <c r="D964" s="796">
        <v>599762</v>
      </c>
      <c r="E964" s="796">
        <v>4660054</v>
      </c>
    </row>
    <row r="965" spans="1:5" ht="15.75" x14ac:dyDescent="0.25">
      <c r="A965" s="781" t="s">
        <v>3191</v>
      </c>
      <c r="B965" s="778" t="s">
        <v>3192</v>
      </c>
      <c r="C965" s="796">
        <v>1862051</v>
      </c>
      <c r="D965" s="796">
        <v>212224</v>
      </c>
      <c r="E965" s="796">
        <v>1649827</v>
      </c>
    </row>
    <row r="966" spans="1:5" ht="15.75" x14ac:dyDescent="0.25">
      <c r="A966" s="781" t="s">
        <v>3193</v>
      </c>
      <c r="B966" s="778" t="s">
        <v>3194</v>
      </c>
      <c r="C966" s="796">
        <v>621440</v>
      </c>
      <c r="D966" s="796">
        <v>70829</v>
      </c>
      <c r="E966" s="796">
        <v>550611</v>
      </c>
    </row>
    <row r="967" spans="1:5" ht="15.75" x14ac:dyDescent="0.25">
      <c r="A967" s="781" t="s">
        <v>3195</v>
      </c>
      <c r="B967" s="778" t="s">
        <v>3196</v>
      </c>
      <c r="C967" s="796">
        <v>2723174</v>
      </c>
      <c r="D967" s="796">
        <v>310367</v>
      </c>
      <c r="E967" s="796">
        <v>2412807</v>
      </c>
    </row>
    <row r="968" spans="1:5" ht="15.75" x14ac:dyDescent="0.25">
      <c r="A968" s="781" t="s">
        <v>3197</v>
      </c>
      <c r="B968" s="778" t="s">
        <v>3198</v>
      </c>
      <c r="C968" s="796">
        <v>24611282</v>
      </c>
      <c r="D968" s="796">
        <v>2805013</v>
      </c>
      <c r="E968" s="796">
        <v>21806269</v>
      </c>
    </row>
    <row r="969" spans="1:5" ht="15.75" x14ac:dyDescent="0.25">
      <c r="A969" s="781" t="s">
        <v>3122</v>
      </c>
      <c r="B969" s="778" t="s">
        <v>3199</v>
      </c>
      <c r="C969" s="796">
        <v>13888368</v>
      </c>
      <c r="D969" s="796">
        <v>1582895</v>
      </c>
      <c r="E969" s="796">
        <v>12305473</v>
      </c>
    </row>
    <row r="970" spans="1:5" ht="15.75" x14ac:dyDescent="0.25">
      <c r="A970" s="781" t="s">
        <v>3200</v>
      </c>
      <c r="B970" s="778" t="s">
        <v>3201</v>
      </c>
      <c r="C970" s="796">
        <v>5792410</v>
      </c>
      <c r="D970" s="796">
        <v>660175</v>
      </c>
      <c r="E970" s="796">
        <v>5132235</v>
      </c>
    </row>
    <row r="971" spans="1:5" ht="15.75" x14ac:dyDescent="0.25">
      <c r="A971" s="781" t="s">
        <v>3102</v>
      </c>
      <c r="B971" s="778" t="s">
        <v>3202</v>
      </c>
      <c r="C971" s="796">
        <v>5215333</v>
      </c>
      <c r="D971" s="796">
        <v>594403</v>
      </c>
      <c r="E971" s="796">
        <v>4620930</v>
      </c>
    </row>
    <row r="972" spans="1:5" ht="15.75" x14ac:dyDescent="0.25">
      <c r="A972" s="781" t="s">
        <v>3203</v>
      </c>
      <c r="B972" s="778" t="s">
        <v>3204</v>
      </c>
      <c r="C972" s="796">
        <v>9169270</v>
      </c>
      <c r="D972" s="796">
        <v>1045045</v>
      </c>
      <c r="E972" s="796">
        <v>8124225</v>
      </c>
    </row>
    <row r="973" spans="1:5" ht="15.75" x14ac:dyDescent="0.25">
      <c r="A973" s="781" t="s">
        <v>3205</v>
      </c>
      <c r="B973" s="778" t="s">
        <v>3206</v>
      </c>
      <c r="C973" s="796">
        <v>5792410</v>
      </c>
      <c r="D973" s="796">
        <v>660175</v>
      </c>
      <c r="E973" s="796">
        <v>5132235</v>
      </c>
    </row>
    <row r="974" spans="1:5" ht="15.75" x14ac:dyDescent="0.25">
      <c r="A974" s="781" t="s">
        <v>3102</v>
      </c>
      <c r="B974" s="778" t="s">
        <v>3207</v>
      </c>
      <c r="C974" s="796">
        <v>24162773</v>
      </c>
      <c r="D974" s="796">
        <v>2755220</v>
      </c>
      <c r="E974" s="796">
        <v>21407553</v>
      </c>
    </row>
    <row r="975" spans="1:5" ht="15.75" x14ac:dyDescent="0.25">
      <c r="A975" s="781" t="s">
        <v>3208</v>
      </c>
      <c r="B975" s="778" t="s">
        <v>3209</v>
      </c>
      <c r="C975" s="796">
        <v>5792410</v>
      </c>
      <c r="D975" s="796">
        <v>660175</v>
      </c>
      <c r="E975" s="796">
        <v>5132235</v>
      </c>
    </row>
    <row r="976" spans="1:5" ht="15.75" x14ac:dyDescent="0.25">
      <c r="A976" s="781" t="s">
        <v>3210</v>
      </c>
      <c r="B976" s="778" t="s">
        <v>3211</v>
      </c>
      <c r="C976" s="796">
        <v>4839028</v>
      </c>
      <c r="D976" s="796">
        <v>551517</v>
      </c>
      <c r="E976" s="796">
        <v>4287511</v>
      </c>
    </row>
    <row r="977" spans="1:5" ht="15.75" x14ac:dyDescent="0.25">
      <c r="A977" s="781" t="s">
        <v>3212</v>
      </c>
      <c r="B977" s="778" t="s">
        <v>3213</v>
      </c>
      <c r="C977" s="796">
        <v>30051135</v>
      </c>
      <c r="D977" s="796">
        <v>3425008</v>
      </c>
      <c r="E977" s="796">
        <v>26626127</v>
      </c>
    </row>
    <row r="978" spans="1:5" ht="15.75" x14ac:dyDescent="0.25">
      <c r="A978" s="781" t="s">
        <v>3214</v>
      </c>
      <c r="B978" s="778" t="s">
        <v>3215</v>
      </c>
      <c r="C978" s="796">
        <v>10071563</v>
      </c>
      <c r="D978" s="796">
        <v>1148436</v>
      </c>
      <c r="E978" s="796">
        <v>8923127</v>
      </c>
    </row>
    <row r="979" spans="1:5" ht="15.75" x14ac:dyDescent="0.25">
      <c r="A979" s="781" t="s">
        <v>3216</v>
      </c>
      <c r="B979" s="778" t="s">
        <v>3217</v>
      </c>
      <c r="C979" s="796">
        <v>5792410</v>
      </c>
      <c r="D979" s="796">
        <v>660175</v>
      </c>
      <c r="E979" s="796">
        <v>5132235</v>
      </c>
    </row>
    <row r="980" spans="1:5" ht="15.75" x14ac:dyDescent="0.25">
      <c r="A980" s="781" t="s">
        <v>3218</v>
      </c>
      <c r="B980" s="778" t="s">
        <v>3219</v>
      </c>
      <c r="C980" s="796">
        <v>27719530</v>
      </c>
      <c r="D980" s="796">
        <v>3159267</v>
      </c>
      <c r="E980" s="796">
        <v>24560263</v>
      </c>
    </row>
    <row r="981" spans="1:5" ht="15.75" x14ac:dyDescent="0.25">
      <c r="A981" s="781" t="s">
        <v>3220</v>
      </c>
      <c r="B981" s="778" t="s">
        <v>3221</v>
      </c>
      <c r="C981" s="796">
        <v>3025993</v>
      </c>
      <c r="D981" s="796">
        <v>344881</v>
      </c>
      <c r="E981" s="796">
        <v>2681112</v>
      </c>
    </row>
    <row r="982" spans="1:5" ht="15.75" x14ac:dyDescent="0.25">
      <c r="A982" s="781" t="s">
        <v>3222</v>
      </c>
      <c r="B982" s="778" t="s">
        <v>3223</v>
      </c>
      <c r="C982" s="796">
        <v>1901424</v>
      </c>
      <c r="D982" s="796">
        <v>216709</v>
      </c>
      <c r="E982" s="796">
        <v>1684715</v>
      </c>
    </row>
    <row r="983" spans="1:5" ht="15.75" x14ac:dyDescent="0.25">
      <c r="A983" s="781" t="s">
        <v>3197</v>
      </c>
      <c r="B983" s="778" t="s">
        <v>3224</v>
      </c>
      <c r="C983" s="796">
        <v>7378910</v>
      </c>
      <c r="D983" s="796">
        <v>840993</v>
      </c>
      <c r="E983" s="796">
        <v>6537917</v>
      </c>
    </row>
    <row r="984" spans="1:5" ht="15.75" x14ac:dyDescent="0.25">
      <c r="A984" s="781" t="s">
        <v>3225</v>
      </c>
      <c r="B984" s="778" t="s">
        <v>3226</v>
      </c>
      <c r="C984" s="796">
        <v>14048125</v>
      </c>
      <c r="D984" s="796">
        <v>1601870</v>
      </c>
      <c r="E984" s="796">
        <v>12446255</v>
      </c>
    </row>
    <row r="985" spans="1:5" ht="15.75" x14ac:dyDescent="0.25">
      <c r="A985" s="781" t="s">
        <v>3227</v>
      </c>
      <c r="B985" s="778" t="s">
        <v>3228</v>
      </c>
      <c r="C985" s="796">
        <v>13839938</v>
      </c>
      <c r="D985" s="796">
        <v>1578131</v>
      </c>
      <c r="E985" s="796">
        <v>12261807</v>
      </c>
    </row>
    <row r="986" spans="1:5" ht="15.75" x14ac:dyDescent="0.25">
      <c r="A986" s="781" t="s">
        <v>3106</v>
      </c>
      <c r="B986" s="778" t="s">
        <v>3229</v>
      </c>
      <c r="C986" s="796">
        <v>2053541</v>
      </c>
      <c r="D986" s="796">
        <v>234049</v>
      </c>
      <c r="E986" s="796">
        <v>1819492</v>
      </c>
    </row>
    <row r="987" spans="1:5" ht="15.75" x14ac:dyDescent="0.25">
      <c r="A987" s="781" t="s">
        <v>3230</v>
      </c>
      <c r="B987" s="778" t="s">
        <v>3231</v>
      </c>
      <c r="C987" s="796">
        <v>6463110</v>
      </c>
      <c r="D987" s="796">
        <v>736617</v>
      </c>
      <c r="E987" s="796">
        <v>5726493</v>
      </c>
    </row>
    <row r="988" spans="1:5" ht="15.75" x14ac:dyDescent="0.25">
      <c r="A988" s="781" t="s">
        <v>3189</v>
      </c>
      <c r="B988" s="778" t="s">
        <v>3232</v>
      </c>
      <c r="C988" s="796">
        <v>2862531</v>
      </c>
      <c r="D988" s="796">
        <v>326248</v>
      </c>
      <c r="E988" s="796">
        <v>2536283</v>
      </c>
    </row>
    <row r="989" spans="1:5" ht="15.75" x14ac:dyDescent="0.25">
      <c r="A989" s="781" t="s">
        <v>3233</v>
      </c>
      <c r="B989" s="778" t="s">
        <v>3234</v>
      </c>
      <c r="C989" s="796">
        <v>25667197</v>
      </c>
      <c r="D989" s="796">
        <v>2925357</v>
      </c>
      <c r="E989" s="796">
        <v>22741840</v>
      </c>
    </row>
    <row r="990" spans="1:5" ht="15.75" x14ac:dyDescent="0.25">
      <c r="A990" s="781" t="s">
        <v>3235</v>
      </c>
      <c r="B990" s="778" t="s">
        <v>3236</v>
      </c>
      <c r="C990" s="796">
        <v>5792410</v>
      </c>
      <c r="D990" s="796">
        <v>660175</v>
      </c>
      <c r="E990" s="796">
        <v>5132235</v>
      </c>
    </row>
    <row r="991" spans="1:5" ht="15.75" x14ac:dyDescent="0.25">
      <c r="A991" s="781" t="s">
        <v>3186</v>
      </c>
      <c r="B991" s="778" t="s">
        <v>3237</v>
      </c>
      <c r="C991" s="796">
        <v>14711183</v>
      </c>
      <c r="D991" s="796">
        <v>1676669</v>
      </c>
      <c r="E991" s="796">
        <v>13034514</v>
      </c>
    </row>
    <row r="992" spans="1:5" ht="15.75" x14ac:dyDescent="0.25">
      <c r="A992" s="781" t="s">
        <v>3238</v>
      </c>
      <c r="B992" s="778" t="s">
        <v>3239</v>
      </c>
      <c r="C992" s="796">
        <v>5792410</v>
      </c>
      <c r="D992" s="796">
        <v>660175</v>
      </c>
      <c r="E992" s="796">
        <v>5132235</v>
      </c>
    </row>
    <row r="993" spans="1:5" ht="15.75" x14ac:dyDescent="0.25">
      <c r="A993" s="781" t="s">
        <v>3186</v>
      </c>
      <c r="B993" s="778" t="s">
        <v>3240</v>
      </c>
      <c r="C993" s="796">
        <v>35166478</v>
      </c>
      <c r="D993" s="796">
        <v>4008018</v>
      </c>
      <c r="E993" s="796">
        <v>31158460</v>
      </c>
    </row>
    <row r="994" spans="1:5" ht="15.75" x14ac:dyDescent="0.25">
      <c r="A994" s="781" t="s">
        <v>3186</v>
      </c>
      <c r="B994" s="778" t="s">
        <v>3241</v>
      </c>
      <c r="C994" s="796">
        <v>4131747</v>
      </c>
      <c r="D994" s="796">
        <v>470909</v>
      </c>
      <c r="E994" s="796">
        <v>3660838</v>
      </c>
    </row>
    <row r="995" spans="1:5" ht="15.75" x14ac:dyDescent="0.25">
      <c r="A995" s="781" t="s">
        <v>3242</v>
      </c>
      <c r="B995" s="778" t="s">
        <v>3243</v>
      </c>
      <c r="C995" s="796">
        <v>1717451</v>
      </c>
      <c r="D995" s="796">
        <v>195743</v>
      </c>
      <c r="E995" s="796">
        <v>1521708</v>
      </c>
    </row>
    <row r="996" spans="1:5" ht="15.75" x14ac:dyDescent="0.25">
      <c r="A996" s="781" t="s">
        <v>3244</v>
      </c>
      <c r="B996" s="778" t="s">
        <v>3245</v>
      </c>
      <c r="C996" s="796">
        <v>5792410</v>
      </c>
      <c r="D996" s="796">
        <v>660492</v>
      </c>
      <c r="E996" s="796">
        <v>5131918</v>
      </c>
    </row>
    <row r="997" spans="1:5" ht="15.75" x14ac:dyDescent="0.25">
      <c r="A997" s="781" t="s">
        <v>3246</v>
      </c>
      <c r="B997" s="778" t="s">
        <v>3247</v>
      </c>
      <c r="C997" s="796">
        <v>5792410</v>
      </c>
      <c r="D997" s="796">
        <v>660492</v>
      </c>
      <c r="E997" s="796">
        <v>5131918</v>
      </c>
    </row>
    <row r="998" spans="1:5" ht="15.75" x14ac:dyDescent="0.25">
      <c r="A998" s="781" t="s">
        <v>3248</v>
      </c>
      <c r="B998" s="778" t="s">
        <v>3249</v>
      </c>
      <c r="C998" s="796">
        <v>5792410</v>
      </c>
      <c r="D998" s="796">
        <v>660175</v>
      </c>
      <c r="E998" s="796">
        <v>5132235</v>
      </c>
    </row>
    <row r="999" spans="1:5" ht="15.75" x14ac:dyDescent="0.25">
      <c r="A999" s="781" t="s">
        <v>3214</v>
      </c>
      <c r="B999" s="778" t="s">
        <v>3250</v>
      </c>
      <c r="C999" s="796">
        <v>6464843</v>
      </c>
      <c r="D999" s="796">
        <v>737170</v>
      </c>
      <c r="E999" s="796">
        <v>5727673</v>
      </c>
    </row>
    <row r="1000" spans="1:5" ht="15.75" x14ac:dyDescent="0.25">
      <c r="A1000" s="781" t="s">
        <v>3251</v>
      </c>
      <c r="B1000" s="778" t="s">
        <v>3252</v>
      </c>
      <c r="C1000" s="796">
        <v>4733834</v>
      </c>
      <c r="D1000" s="796">
        <v>539788</v>
      </c>
      <c r="E1000" s="796">
        <v>4194046</v>
      </c>
    </row>
    <row r="1001" spans="1:5" ht="15.75" x14ac:dyDescent="0.25">
      <c r="A1001" s="781" t="s">
        <v>3253</v>
      </c>
      <c r="B1001" s="778" t="s">
        <v>3254</v>
      </c>
      <c r="C1001" s="796">
        <v>12888271</v>
      </c>
      <c r="D1001" s="796">
        <v>1468910</v>
      </c>
      <c r="E1001" s="796">
        <v>11419361</v>
      </c>
    </row>
    <row r="1002" spans="1:5" ht="15.75" x14ac:dyDescent="0.25">
      <c r="A1002" s="781" t="s">
        <v>3255</v>
      </c>
      <c r="B1002" s="778" t="s">
        <v>3256</v>
      </c>
      <c r="C1002" s="796">
        <v>2078243</v>
      </c>
      <c r="D1002" s="796">
        <v>236978</v>
      </c>
      <c r="E1002" s="796">
        <v>1841265</v>
      </c>
    </row>
    <row r="1003" spans="1:5" ht="15.75" x14ac:dyDescent="0.25">
      <c r="A1003" s="781" t="s">
        <v>3106</v>
      </c>
      <c r="B1003" s="778" t="s">
        <v>3257</v>
      </c>
      <c r="C1003" s="796">
        <v>3069377</v>
      </c>
      <c r="D1003" s="796">
        <v>441908</v>
      </c>
      <c r="E1003" s="796">
        <v>2627469</v>
      </c>
    </row>
    <row r="1004" spans="1:5" ht="15.75" x14ac:dyDescent="0.25">
      <c r="A1004" s="781" t="s">
        <v>3258</v>
      </c>
      <c r="B1004" s="778" t="s">
        <v>3259</v>
      </c>
      <c r="C1004" s="796">
        <v>1402846</v>
      </c>
      <c r="D1004" s="796">
        <v>159887</v>
      </c>
      <c r="E1004" s="796">
        <v>1242959</v>
      </c>
    </row>
    <row r="1005" spans="1:5" ht="15.75" x14ac:dyDescent="0.25">
      <c r="A1005" s="781" t="s">
        <v>3102</v>
      </c>
      <c r="B1005" s="778" t="s">
        <v>3260</v>
      </c>
      <c r="C1005" s="796">
        <v>7390901</v>
      </c>
      <c r="D1005" s="796">
        <v>842763</v>
      </c>
      <c r="E1005" s="796">
        <v>6548138</v>
      </c>
    </row>
    <row r="1006" spans="1:5" ht="15.75" x14ac:dyDescent="0.25">
      <c r="A1006" s="781" t="s">
        <v>3138</v>
      </c>
      <c r="B1006" s="778" t="s">
        <v>3261</v>
      </c>
      <c r="C1006" s="796">
        <v>3630898</v>
      </c>
      <c r="D1006" s="796">
        <v>413825</v>
      </c>
      <c r="E1006" s="796">
        <v>3217073</v>
      </c>
    </row>
    <row r="1007" spans="1:5" ht="15.75" x14ac:dyDescent="0.25">
      <c r="A1007" s="781" t="s">
        <v>3191</v>
      </c>
      <c r="B1007" s="778" t="s">
        <v>3262</v>
      </c>
      <c r="C1007" s="796">
        <v>17186310</v>
      </c>
      <c r="D1007" s="796">
        <v>1959710</v>
      </c>
      <c r="E1007" s="796">
        <v>15226600</v>
      </c>
    </row>
    <row r="1008" spans="1:5" ht="15.75" x14ac:dyDescent="0.25">
      <c r="A1008" s="781" t="s">
        <v>3263</v>
      </c>
      <c r="B1008" s="778" t="s">
        <v>3264</v>
      </c>
      <c r="C1008" s="796">
        <v>5234621</v>
      </c>
      <c r="D1008" s="796">
        <v>596602</v>
      </c>
      <c r="E1008" s="796">
        <v>4638019</v>
      </c>
    </row>
    <row r="1009" spans="1:5" ht="15.75" x14ac:dyDescent="0.25">
      <c r="A1009" s="781" t="s">
        <v>3265</v>
      </c>
      <c r="B1009" s="778" t="s">
        <v>3266</v>
      </c>
      <c r="C1009" s="796">
        <v>24138943</v>
      </c>
      <c r="D1009" s="796">
        <v>2751178</v>
      </c>
      <c r="E1009" s="796">
        <v>21387765</v>
      </c>
    </row>
    <row r="1010" spans="1:5" ht="15.75" x14ac:dyDescent="0.25">
      <c r="A1010" s="781" t="s">
        <v>3267</v>
      </c>
      <c r="B1010" s="778" t="s">
        <v>3268</v>
      </c>
      <c r="C1010" s="796">
        <v>5792410</v>
      </c>
      <c r="D1010" s="796">
        <v>660175</v>
      </c>
      <c r="E1010" s="796">
        <v>5132235</v>
      </c>
    </row>
    <row r="1011" spans="1:5" ht="15.75" x14ac:dyDescent="0.25">
      <c r="A1011" s="781" t="s">
        <v>3269</v>
      </c>
      <c r="B1011" s="778" t="s">
        <v>3270</v>
      </c>
      <c r="C1011" s="796">
        <v>35694156</v>
      </c>
      <c r="D1011" s="796">
        <v>4068159</v>
      </c>
      <c r="E1011" s="796">
        <v>31625997</v>
      </c>
    </row>
    <row r="1012" spans="1:5" ht="15.75" x14ac:dyDescent="0.25">
      <c r="A1012" s="781" t="s">
        <v>3267</v>
      </c>
      <c r="B1012" s="778" t="s">
        <v>3271</v>
      </c>
      <c r="C1012" s="796">
        <v>5792410</v>
      </c>
      <c r="D1012" s="796">
        <v>660175</v>
      </c>
      <c r="E1012" s="796">
        <v>5132235</v>
      </c>
    </row>
    <row r="1013" spans="1:5" ht="15.75" x14ac:dyDescent="0.25">
      <c r="A1013" s="781" t="s">
        <v>3272</v>
      </c>
      <c r="B1013" s="778" t="s">
        <v>3273</v>
      </c>
      <c r="C1013" s="796">
        <v>5792410</v>
      </c>
      <c r="D1013" s="796">
        <v>660175</v>
      </c>
      <c r="E1013" s="796">
        <v>5132235</v>
      </c>
    </row>
    <row r="1014" spans="1:5" ht="15.75" x14ac:dyDescent="0.25">
      <c r="A1014" s="781" t="s">
        <v>3274</v>
      </c>
      <c r="B1014" s="778" t="s">
        <v>3275</v>
      </c>
      <c r="C1014" s="796">
        <v>5792410</v>
      </c>
      <c r="D1014" s="796">
        <v>660175</v>
      </c>
      <c r="E1014" s="796">
        <v>5132235</v>
      </c>
    </row>
    <row r="1015" spans="1:5" ht="15.75" x14ac:dyDescent="0.25">
      <c r="A1015" s="781" t="s">
        <v>3163</v>
      </c>
      <c r="B1015" s="778" t="s">
        <v>3276</v>
      </c>
      <c r="C1015" s="796">
        <v>2063011</v>
      </c>
      <c r="D1015" s="796">
        <v>235128</v>
      </c>
      <c r="E1015" s="796">
        <v>1827883</v>
      </c>
    </row>
    <row r="1016" spans="1:5" ht="15.75" x14ac:dyDescent="0.25">
      <c r="A1016" s="781" t="s">
        <v>3163</v>
      </c>
      <c r="B1016" s="778" t="s">
        <v>3277</v>
      </c>
      <c r="C1016" s="796">
        <v>1402848</v>
      </c>
      <c r="D1016" s="796">
        <v>159887</v>
      </c>
      <c r="E1016" s="796">
        <v>1242961</v>
      </c>
    </row>
    <row r="1017" spans="1:5" ht="15.75" x14ac:dyDescent="0.25">
      <c r="A1017" s="781" t="s">
        <v>3278</v>
      </c>
      <c r="B1017" s="778" t="s">
        <v>3279</v>
      </c>
      <c r="C1017" s="796">
        <v>3053255</v>
      </c>
      <c r="D1017" s="796">
        <v>347988</v>
      </c>
      <c r="E1017" s="796">
        <v>2705267</v>
      </c>
    </row>
    <row r="1018" spans="1:5" ht="15.75" x14ac:dyDescent="0.25">
      <c r="A1018" s="781" t="s">
        <v>3163</v>
      </c>
      <c r="B1018" s="778" t="s">
        <v>3280</v>
      </c>
      <c r="C1018" s="796">
        <v>5119554</v>
      </c>
      <c r="D1018" s="796">
        <v>583490</v>
      </c>
      <c r="E1018" s="796">
        <v>4536064</v>
      </c>
    </row>
    <row r="1019" spans="1:5" ht="15.75" x14ac:dyDescent="0.25">
      <c r="A1019" s="781"/>
      <c r="B1019" s="781"/>
      <c r="C1019" s="797">
        <f>SUM(C904:C1018)</f>
        <v>1105537800</v>
      </c>
      <c r="D1019" s="797">
        <f>SUM(D904:D1018)</f>
        <v>125962176</v>
      </c>
      <c r="E1019" s="797">
        <f>SUM(E904:E1018)</f>
        <v>979575624</v>
      </c>
    </row>
    <row r="1020" spans="1:5" ht="15.75" x14ac:dyDescent="0.25">
      <c r="A1020" s="781"/>
      <c r="B1020" s="781"/>
      <c r="C1020" s="796"/>
      <c r="D1020" s="796"/>
      <c r="E1020" s="796"/>
    </row>
    <row r="1021" spans="1:5" ht="31.5" x14ac:dyDescent="0.25">
      <c r="A1021" s="779" t="s">
        <v>137</v>
      </c>
      <c r="B1021" s="780" t="s">
        <v>656</v>
      </c>
      <c r="C1021" s="795" t="s">
        <v>657</v>
      </c>
      <c r="D1021" s="795" t="s">
        <v>658</v>
      </c>
      <c r="E1021" s="795" t="s">
        <v>659</v>
      </c>
    </row>
    <row r="1022" spans="1:5" ht="15.75" x14ac:dyDescent="0.25">
      <c r="A1022" s="1036" t="s">
        <v>5624</v>
      </c>
      <c r="B1022" s="1037"/>
      <c r="C1022" s="1037"/>
      <c r="D1022" s="1037"/>
      <c r="E1022" s="1038"/>
    </row>
    <row r="1023" spans="1:5" ht="15.75" x14ac:dyDescent="0.25">
      <c r="A1023" s="781" t="s">
        <v>3281</v>
      </c>
      <c r="B1023" s="778" t="s">
        <v>3282</v>
      </c>
      <c r="C1023" s="796">
        <v>1344000</v>
      </c>
      <c r="D1023" s="796">
        <v>1344000</v>
      </c>
      <c r="E1023" s="796">
        <v>0</v>
      </c>
    </row>
    <row r="1024" spans="1:5" ht="15.75" x14ac:dyDescent="0.25">
      <c r="A1024" s="781" t="s">
        <v>3283</v>
      </c>
      <c r="B1024" s="778" t="s">
        <v>3284</v>
      </c>
      <c r="C1024" s="796">
        <v>4032000</v>
      </c>
      <c r="D1024" s="796">
        <v>4032000</v>
      </c>
      <c r="E1024" s="796">
        <v>0</v>
      </c>
    </row>
    <row r="1025" spans="1:5" ht="15.75" x14ac:dyDescent="0.25">
      <c r="A1025" s="781" t="s">
        <v>3285</v>
      </c>
      <c r="B1025" s="778" t="s">
        <v>3286</v>
      </c>
      <c r="C1025" s="796">
        <v>3542000</v>
      </c>
      <c r="D1025" s="796">
        <v>3542000</v>
      </c>
      <c r="E1025" s="796">
        <v>0</v>
      </c>
    </row>
    <row r="1026" spans="1:5" ht="15.75" x14ac:dyDescent="0.25">
      <c r="A1026" s="781" t="s">
        <v>3287</v>
      </c>
      <c r="B1026" s="778" t="s">
        <v>3288</v>
      </c>
      <c r="C1026" s="796">
        <v>80000</v>
      </c>
      <c r="D1026" s="796">
        <v>80000</v>
      </c>
      <c r="E1026" s="796">
        <v>0</v>
      </c>
    </row>
    <row r="1027" spans="1:5" ht="15.75" x14ac:dyDescent="0.25">
      <c r="A1027" s="781" t="s">
        <v>3289</v>
      </c>
      <c r="B1027" s="778" t="s">
        <v>3290</v>
      </c>
      <c r="C1027" s="796">
        <v>103000</v>
      </c>
      <c r="D1027" s="796">
        <v>103000</v>
      </c>
      <c r="E1027" s="796">
        <v>0</v>
      </c>
    </row>
    <row r="1028" spans="1:5" ht="15.75" x14ac:dyDescent="0.25">
      <c r="A1028" s="781"/>
      <c r="B1028" s="781"/>
      <c r="C1028" s="797">
        <f>SUM(C1023:C1027)</f>
        <v>9101000</v>
      </c>
      <c r="D1028" s="797">
        <f>SUM(D1023:D1027)</f>
        <v>9101000</v>
      </c>
      <c r="E1028" s="797">
        <f>SUM(E1023:E1027)</f>
        <v>0</v>
      </c>
    </row>
    <row r="1029" spans="1:5" ht="15.75" x14ac:dyDescent="0.25">
      <c r="A1029" s="781"/>
      <c r="B1029" s="781"/>
      <c r="C1029" s="796"/>
      <c r="D1029" s="796"/>
      <c r="E1029" s="796"/>
    </row>
    <row r="1030" spans="1:5" ht="31.5" x14ac:dyDescent="0.25">
      <c r="A1030" s="779" t="s">
        <v>137</v>
      </c>
      <c r="B1030" s="780" t="s">
        <v>656</v>
      </c>
      <c r="C1030" s="795" t="s">
        <v>657</v>
      </c>
      <c r="D1030" s="795" t="s">
        <v>658</v>
      </c>
      <c r="E1030" s="795" t="s">
        <v>659</v>
      </c>
    </row>
    <row r="1031" spans="1:5" ht="15.75" x14ac:dyDescent="0.25">
      <c r="A1031" s="1036" t="s">
        <v>5646</v>
      </c>
      <c r="B1031" s="1037"/>
      <c r="C1031" s="1037"/>
      <c r="D1031" s="1037"/>
      <c r="E1031" s="1038"/>
    </row>
    <row r="1032" spans="1:5" ht="15.75" x14ac:dyDescent="0.25">
      <c r="A1032" s="781" t="s">
        <v>3291</v>
      </c>
      <c r="B1032" s="778" t="s">
        <v>3292</v>
      </c>
      <c r="C1032" s="796">
        <v>63000</v>
      </c>
      <c r="D1032" s="796">
        <v>63000</v>
      </c>
      <c r="E1032" s="796">
        <v>0</v>
      </c>
    </row>
    <row r="1033" spans="1:5" ht="15.75" x14ac:dyDescent="0.25">
      <c r="A1033" s="781" t="s">
        <v>3293</v>
      </c>
      <c r="B1033" s="778" t="s">
        <v>3294</v>
      </c>
      <c r="C1033" s="796">
        <v>63000</v>
      </c>
      <c r="D1033" s="796">
        <v>63000</v>
      </c>
      <c r="E1033" s="796">
        <v>0</v>
      </c>
    </row>
    <row r="1034" spans="1:5" ht="15.75" x14ac:dyDescent="0.25">
      <c r="A1034" s="781" t="s">
        <v>3295</v>
      </c>
      <c r="B1034" s="778" t="s">
        <v>3296</v>
      </c>
      <c r="C1034" s="796">
        <v>66000</v>
      </c>
      <c r="D1034" s="796">
        <v>66000</v>
      </c>
      <c r="E1034" s="796">
        <v>0</v>
      </c>
    </row>
    <row r="1035" spans="1:5" ht="15.75" x14ac:dyDescent="0.25">
      <c r="A1035" s="781"/>
      <c r="B1035" s="781"/>
      <c r="C1035" s="797">
        <f>SUM(C1032:C1034)</f>
        <v>192000</v>
      </c>
      <c r="D1035" s="797">
        <f>SUM(D1032:D1034)</f>
        <v>192000</v>
      </c>
      <c r="E1035" s="797">
        <f>SUM(E1032:E1034)</f>
        <v>0</v>
      </c>
    </row>
    <row r="1036" spans="1:5" ht="15.75" x14ac:dyDescent="0.25">
      <c r="A1036" s="781"/>
      <c r="B1036" s="781"/>
      <c r="C1036" s="796"/>
      <c r="D1036" s="796"/>
      <c r="E1036" s="796"/>
    </row>
    <row r="1037" spans="1:5" ht="31.5" x14ac:dyDescent="0.25">
      <c r="A1037" s="779" t="s">
        <v>137</v>
      </c>
      <c r="B1037" s="780" t="s">
        <v>656</v>
      </c>
      <c r="C1037" s="795" t="s">
        <v>657</v>
      </c>
      <c r="D1037" s="795" t="s">
        <v>658</v>
      </c>
      <c r="E1037" s="795" t="s">
        <v>659</v>
      </c>
    </row>
    <row r="1038" spans="1:5" ht="15.75" x14ac:dyDescent="0.25">
      <c r="A1038" s="1036" t="s">
        <v>5625</v>
      </c>
      <c r="B1038" s="1037"/>
      <c r="C1038" s="1037"/>
      <c r="D1038" s="1037"/>
      <c r="E1038" s="1038"/>
    </row>
    <row r="1039" spans="1:5" ht="15.75" x14ac:dyDescent="0.25">
      <c r="A1039" s="781" t="s">
        <v>3297</v>
      </c>
      <c r="B1039" s="778" t="s">
        <v>3298</v>
      </c>
      <c r="C1039" s="796">
        <v>518400</v>
      </c>
      <c r="D1039" s="796">
        <v>56410</v>
      </c>
      <c r="E1039" s="796">
        <v>461990</v>
      </c>
    </row>
    <row r="1040" spans="1:5" ht="15.75" x14ac:dyDescent="0.25">
      <c r="A1040" s="781"/>
      <c r="B1040" s="781"/>
      <c r="C1040" s="797">
        <f>SUM(C1039)</f>
        <v>518400</v>
      </c>
      <c r="D1040" s="797">
        <f>SUM(D1039)</f>
        <v>56410</v>
      </c>
      <c r="E1040" s="797">
        <f>SUM(E1039)</f>
        <v>461990</v>
      </c>
    </row>
    <row r="1041" spans="1:5" ht="15.75" x14ac:dyDescent="0.25">
      <c r="A1041" s="781"/>
      <c r="B1041" s="781"/>
      <c r="C1041" s="796"/>
      <c r="D1041" s="796"/>
      <c r="E1041" s="796"/>
    </row>
    <row r="1042" spans="1:5" ht="31.5" x14ac:dyDescent="0.25">
      <c r="A1042" s="779" t="s">
        <v>137</v>
      </c>
      <c r="B1042" s="780" t="s">
        <v>656</v>
      </c>
      <c r="C1042" s="795" t="s">
        <v>657</v>
      </c>
      <c r="D1042" s="795" t="s">
        <v>658</v>
      </c>
      <c r="E1042" s="795" t="s">
        <v>659</v>
      </c>
    </row>
    <row r="1043" spans="1:5" ht="15.75" x14ac:dyDescent="0.25">
      <c r="A1043" s="1036" t="s">
        <v>5626</v>
      </c>
      <c r="B1043" s="1037"/>
      <c r="C1043" s="1037"/>
      <c r="D1043" s="1037"/>
      <c r="E1043" s="1038"/>
    </row>
    <row r="1044" spans="1:5" ht="15.75" x14ac:dyDescent="0.25">
      <c r="A1044" s="781" t="s">
        <v>3299</v>
      </c>
      <c r="B1044" s="778" t="s">
        <v>3300</v>
      </c>
      <c r="C1044" s="796">
        <v>2665193</v>
      </c>
      <c r="D1044" s="796">
        <v>435264</v>
      </c>
      <c r="E1044" s="796">
        <v>2229929</v>
      </c>
    </row>
    <row r="1045" spans="1:5" ht="15.75" x14ac:dyDescent="0.25">
      <c r="A1045" s="781"/>
      <c r="B1045" s="781"/>
      <c r="C1045" s="797">
        <f>SUM(C1044)</f>
        <v>2665193</v>
      </c>
      <c r="D1045" s="797">
        <f>SUM(D1044)</f>
        <v>435264</v>
      </c>
      <c r="E1045" s="797">
        <f>SUM(E1044)</f>
        <v>2229929</v>
      </c>
    </row>
    <row r="1046" spans="1:5" ht="15.75" x14ac:dyDescent="0.25">
      <c r="A1046" s="781"/>
      <c r="B1046" s="781"/>
      <c r="C1046" s="796"/>
      <c r="D1046" s="796"/>
      <c r="E1046" s="796"/>
    </row>
    <row r="1047" spans="1:5" ht="31.5" x14ac:dyDescent="0.25">
      <c r="A1047" s="779" t="s">
        <v>137</v>
      </c>
      <c r="B1047" s="780" t="s">
        <v>656</v>
      </c>
      <c r="C1047" s="795" t="s">
        <v>657</v>
      </c>
      <c r="D1047" s="795" t="s">
        <v>658</v>
      </c>
      <c r="E1047" s="795" t="s">
        <v>659</v>
      </c>
    </row>
    <row r="1048" spans="1:5" ht="15.75" x14ac:dyDescent="0.25">
      <c r="A1048" s="1036" t="s">
        <v>5627</v>
      </c>
      <c r="B1048" s="1037"/>
      <c r="C1048" s="1037"/>
      <c r="D1048" s="1037"/>
      <c r="E1048" s="1038"/>
    </row>
    <row r="1049" spans="1:5" ht="15.75" x14ac:dyDescent="0.25">
      <c r="A1049" s="781" t="s">
        <v>3301</v>
      </c>
      <c r="B1049" s="778" t="s">
        <v>3302</v>
      </c>
      <c r="C1049" s="796">
        <v>7020000</v>
      </c>
      <c r="D1049" s="796">
        <v>800086</v>
      </c>
      <c r="E1049" s="796">
        <v>6219914</v>
      </c>
    </row>
    <row r="1050" spans="1:5" ht="15.75" x14ac:dyDescent="0.25">
      <c r="A1050" s="781" t="s">
        <v>3303</v>
      </c>
      <c r="B1050" s="778" t="s">
        <v>3304</v>
      </c>
      <c r="C1050" s="796">
        <v>15675000</v>
      </c>
      <c r="D1050" s="796">
        <v>1786519</v>
      </c>
      <c r="E1050" s="796">
        <v>13888481</v>
      </c>
    </row>
    <row r="1051" spans="1:5" ht="15.75" x14ac:dyDescent="0.25">
      <c r="A1051" s="781" t="s">
        <v>3305</v>
      </c>
      <c r="B1051" s="778" t="s">
        <v>3306</v>
      </c>
      <c r="C1051" s="796">
        <v>915000</v>
      </c>
      <c r="D1051" s="796">
        <v>104285</v>
      </c>
      <c r="E1051" s="796">
        <v>810715</v>
      </c>
    </row>
    <row r="1052" spans="1:5" ht="15.75" x14ac:dyDescent="0.25">
      <c r="A1052" s="781" t="s">
        <v>3307</v>
      </c>
      <c r="B1052" s="778" t="s">
        <v>3308</v>
      </c>
      <c r="C1052" s="796">
        <v>475800</v>
      </c>
      <c r="D1052" s="796">
        <v>54228</v>
      </c>
      <c r="E1052" s="796">
        <v>421572</v>
      </c>
    </row>
    <row r="1053" spans="1:5" ht="15.75" x14ac:dyDescent="0.25">
      <c r="A1053" s="781" t="s">
        <v>3309</v>
      </c>
      <c r="B1053" s="778" t="s">
        <v>3310</v>
      </c>
      <c r="C1053" s="796">
        <v>3132500</v>
      </c>
      <c r="D1053" s="796">
        <v>357019</v>
      </c>
      <c r="E1053" s="796">
        <v>2775481</v>
      </c>
    </row>
    <row r="1054" spans="1:5" ht="15.75" x14ac:dyDescent="0.25">
      <c r="A1054" s="781" t="s">
        <v>3175</v>
      </c>
      <c r="B1054" s="778" t="s">
        <v>3311</v>
      </c>
      <c r="C1054" s="796">
        <v>3780000</v>
      </c>
      <c r="D1054" s="796">
        <v>430814</v>
      </c>
      <c r="E1054" s="796">
        <v>3349186</v>
      </c>
    </row>
    <row r="1055" spans="1:5" ht="15.75" x14ac:dyDescent="0.25">
      <c r="A1055" s="781" t="s">
        <v>3163</v>
      </c>
      <c r="B1055" s="778" t="s">
        <v>3312</v>
      </c>
      <c r="C1055" s="796">
        <v>6545000</v>
      </c>
      <c r="D1055" s="796">
        <v>745951</v>
      </c>
      <c r="E1055" s="796">
        <v>5799049</v>
      </c>
    </row>
    <row r="1056" spans="1:5" ht="15.75" x14ac:dyDescent="0.25">
      <c r="A1056" s="781" t="s">
        <v>3313</v>
      </c>
      <c r="B1056" s="778" t="s">
        <v>3314</v>
      </c>
      <c r="C1056" s="796">
        <v>2964857</v>
      </c>
      <c r="D1056" s="796">
        <v>337911</v>
      </c>
      <c r="E1056" s="796">
        <v>2626946</v>
      </c>
    </row>
    <row r="1057" spans="1:5" ht="15.75" x14ac:dyDescent="0.25">
      <c r="A1057" s="781" t="s">
        <v>3315</v>
      </c>
      <c r="B1057" s="778" t="s">
        <v>3316</v>
      </c>
      <c r="C1057" s="796">
        <v>2964857</v>
      </c>
      <c r="D1057" s="796">
        <v>337911</v>
      </c>
      <c r="E1057" s="796">
        <v>2626946</v>
      </c>
    </row>
    <row r="1058" spans="1:5" ht="15.75" x14ac:dyDescent="0.25">
      <c r="A1058" s="781" t="s">
        <v>3317</v>
      </c>
      <c r="B1058" s="778" t="s">
        <v>3318</v>
      </c>
      <c r="C1058" s="796">
        <v>2964857</v>
      </c>
      <c r="D1058" s="796">
        <v>337911</v>
      </c>
      <c r="E1058" s="796">
        <v>2626946</v>
      </c>
    </row>
    <row r="1059" spans="1:5" ht="15.75" x14ac:dyDescent="0.25">
      <c r="A1059" s="781" t="s">
        <v>3319</v>
      </c>
      <c r="B1059" s="778" t="s">
        <v>3320</v>
      </c>
      <c r="C1059" s="796">
        <v>27000000</v>
      </c>
      <c r="D1059" s="796">
        <v>4615888</v>
      </c>
      <c r="E1059" s="796">
        <v>22384112</v>
      </c>
    </row>
    <row r="1060" spans="1:5" ht="15.75" x14ac:dyDescent="0.25">
      <c r="A1060" s="781"/>
      <c r="B1060" s="781"/>
      <c r="C1060" s="797">
        <f>SUM(C1049:C1059)</f>
        <v>73437871</v>
      </c>
      <c r="D1060" s="797">
        <f>SUM(D1049:D1059)</f>
        <v>9908523</v>
      </c>
      <c r="E1060" s="797">
        <f>SUM(E1049:E1059)</f>
        <v>63529348</v>
      </c>
    </row>
    <row r="1061" spans="1:5" ht="15.75" x14ac:dyDescent="0.25">
      <c r="A1061" s="781"/>
      <c r="B1061" s="781"/>
      <c r="C1061" s="796"/>
      <c r="D1061" s="796"/>
      <c r="E1061" s="796"/>
    </row>
    <row r="1062" spans="1:5" ht="31.5" x14ac:dyDescent="0.25">
      <c r="A1062" s="779" t="s">
        <v>137</v>
      </c>
      <c r="B1062" s="780" t="s">
        <v>656</v>
      </c>
      <c r="C1062" s="795" t="s">
        <v>657</v>
      </c>
      <c r="D1062" s="795" t="s">
        <v>658</v>
      </c>
      <c r="E1062" s="795" t="s">
        <v>659</v>
      </c>
    </row>
    <row r="1063" spans="1:5" ht="15.75" x14ac:dyDescent="0.25">
      <c r="A1063" s="1036" t="s">
        <v>5628</v>
      </c>
      <c r="B1063" s="1037"/>
      <c r="C1063" s="1037"/>
      <c r="D1063" s="1037"/>
      <c r="E1063" s="1038"/>
    </row>
    <row r="1064" spans="1:5" ht="15.75" x14ac:dyDescent="0.25">
      <c r="A1064" s="781" t="s">
        <v>3321</v>
      </c>
      <c r="B1064" s="778" t="s">
        <v>3322</v>
      </c>
      <c r="C1064" s="796">
        <v>2562000</v>
      </c>
      <c r="D1064" s="796">
        <v>291998</v>
      </c>
      <c r="E1064" s="796">
        <v>2270002</v>
      </c>
    </row>
    <row r="1065" spans="1:5" ht="15.75" x14ac:dyDescent="0.25">
      <c r="A1065" s="781" t="s">
        <v>3255</v>
      </c>
      <c r="B1065" s="778" t="s">
        <v>3323</v>
      </c>
      <c r="C1065" s="796">
        <v>7503000</v>
      </c>
      <c r="D1065" s="796">
        <v>855134</v>
      </c>
      <c r="E1065" s="796">
        <v>6647866</v>
      </c>
    </row>
    <row r="1066" spans="1:5" ht="15.75" x14ac:dyDescent="0.25">
      <c r="A1066" s="781" t="s">
        <v>3324</v>
      </c>
      <c r="B1066" s="778" t="s">
        <v>3325</v>
      </c>
      <c r="C1066" s="796">
        <v>2379000</v>
      </c>
      <c r="D1066" s="796">
        <v>271141</v>
      </c>
      <c r="E1066" s="796">
        <v>2107859</v>
      </c>
    </row>
    <row r="1067" spans="1:5" ht="15.75" x14ac:dyDescent="0.25">
      <c r="A1067" s="781" t="s">
        <v>3326</v>
      </c>
      <c r="B1067" s="778" t="s">
        <v>3327</v>
      </c>
      <c r="C1067" s="796">
        <v>5856000</v>
      </c>
      <c r="D1067" s="796">
        <v>667426</v>
      </c>
      <c r="E1067" s="796">
        <v>5188574</v>
      </c>
    </row>
    <row r="1068" spans="1:5" ht="15.75" x14ac:dyDescent="0.25">
      <c r="A1068" s="781" t="s">
        <v>3191</v>
      </c>
      <c r="B1068" s="778" t="s">
        <v>3328</v>
      </c>
      <c r="C1068" s="796">
        <v>4686000</v>
      </c>
      <c r="D1068" s="796">
        <v>534078</v>
      </c>
      <c r="E1068" s="796">
        <v>4151922</v>
      </c>
    </row>
    <row r="1069" spans="1:5" ht="15.75" x14ac:dyDescent="0.25">
      <c r="A1069" s="781" t="s">
        <v>3191</v>
      </c>
      <c r="B1069" s="778" t="s">
        <v>3329</v>
      </c>
      <c r="C1069" s="796">
        <v>6603000</v>
      </c>
      <c r="D1069" s="796">
        <v>752561</v>
      </c>
      <c r="E1069" s="796">
        <v>5850439</v>
      </c>
    </row>
    <row r="1070" spans="1:5" ht="15.75" x14ac:dyDescent="0.25">
      <c r="A1070" s="781" t="s">
        <v>3330</v>
      </c>
      <c r="B1070" s="778" t="s">
        <v>3331</v>
      </c>
      <c r="C1070" s="796">
        <v>4575000</v>
      </c>
      <c r="D1070" s="796">
        <v>521425</v>
      </c>
      <c r="E1070" s="796">
        <v>4053575</v>
      </c>
    </row>
    <row r="1071" spans="1:5" ht="15.75" x14ac:dyDescent="0.25">
      <c r="A1071" s="781" t="s">
        <v>3332</v>
      </c>
      <c r="B1071" s="778" t="s">
        <v>3333</v>
      </c>
      <c r="C1071" s="796">
        <v>3294000</v>
      </c>
      <c r="D1071" s="796">
        <v>375424</v>
      </c>
      <c r="E1071" s="796">
        <v>2918576</v>
      </c>
    </row>
    <row r="1072" spans="1:5" ht="15.75" x14ac:dyDescent="0.25">
      <c r="A1072" s="781" t="s">
        <v>3122</v>
      </c>
      <c r="B1072" s="778" t="s">
        <v>3334</v>
      </c>
      <c r="C1072" s="796">
        <v>2165500</v>
      </c>
      <c r="D1072" s="796">
        <v>246806</v>
      </c>
      <c r="E1072" s="796">
        <v>1918694</v>
      </c>
    </row>
    <row r="1073" spans="1:7" ht="15.75" x14ac:dyDescent="0.25">
      <c r="A1073" s="781" t="s">
        <v>3122</v>
      </c>
      <c r="B1073" s="778" t="s">
        <v>3335</v>
      </c>
      <c r="C1073" s="796">
        <v>1400000</v>
      </c>
      <c r="D1073" s="796">
        <v>159564</v>
      </c>
      <c r="E1073" s="796">
        <v>1240436</v>
      </c>
    </row>
    <row r="1074" spans="1:7" ht="15.75" x14ac:dyDescent="0.25">
      <c r="A1074" s="781" t="s">
        <v>3324</v>
      </c>
      <c r="B1074" s="778" t="s">
        <v>3336</v>
      </c>
      <c r="C1074" s="796">
        <v>6440000</v>
      </c>
      <c r="D1074" s="796">
        <v>733986</v>
      </c>
      <c r="E1074" s="796">
        <v>5706014</v>
      </c>
    </row>
    <row r="1075" spans="1:7" ht="15.75" x14ac:dyDescent="0.25">
      <c r="A1075" s="781" t="s">
        <v>3337</v>
      </c>
      <c r="B1075" s="778" t="s">
        <v>3338</v>
      </c>
      <c r="C1075" s="796">
        <v>1977500</v>
      </c>
      <c r="D1075" s="796">
        <v>225381</v>
      </c>
      <c r="E1075" s="796">
        <v>1752119</v>
      </c>
    </row>
    <row r="1076" spans="1:7" ht="15.75" x14ac:dyDescent="0.25">
      <c r="A1076" s="781" t="s">
        <v>3337</v>
      </c>
      <c r="B1076" s="778" t="s">
        <v>3339</v>
      </c>
      <c r="C1076" s="796">
        <v>1891000</v>
      </c>
      <c r="D1076" s="796">
        <v>215522</v>
      </c>
      <c r="E1076" s="796">
        <v>1675478</v>
      </c>
    </row>
    <row r="1077" spans="1:7" ht="15.75" x14ac:dyDescent="0.25">
      <c r="A1077" s="781" t="s">
        <v>3340</v>
      </c>
      <c r="B1077" s="778" t="s">
        <v>3341</v>
      </c>
      <c r="C1077" s="796">
        <v>4132750</v>
      </c>
      <c r="D1077" s="796">
        <v>471023</v>
      </c>
      <c r="E1077" s="796">
        <v>3661727</v>
      </c>
    </row>
    <row r="1078" spans="1:7" ht="15.75" x14ac:dyDescent="0.25">
      <c r="A1078" s="781" t="s">
        <v>3159</v>
      </c>
      <c r="B1078" s="778" t="s">
        <v>3342</v>
      </c>
      <c r="C1078" s="796">
        <v>4193750</v>
      </c>
      <c r="D1078" s="796">
        <v>477972</v>
      </c>
      <c r="E1078" s="796">
        <v>3715778</v>
      </c>
    </row>
    <row r="1079" spans="1:7" ht="15.75" x14ac:dyDescent="0.25">
      <c r="A1079" s="781" t="s">
        <v>3305</v>
      </c>
      <c r="B1079" s="778" t="s">
        <v>3343</v>
      </c>
      <c r="C1079" s="796">
        <v>915000</v>
      </c>
      <c r="D1079" s="796">
        <v>104285</v>
      </c>
      <c r="E1079" s="796">
        <v>810715</v>
      </c>
    </row>
    <row r="1080" spans="1:7" ht="15.75" x14ac:dyDescent="0.25">
      <c r="A1080" s="781" t="s">
        <v>3344</v>
      </c>
      <c r="B1080" s="778" t="s">
        <v>3345</v>
      </c>
      <c r="C1080" s="796">
        <v>612000</v>
      </c>
      <c r="D1080" s="796">
        <v>69751</v>
      </c>
      <c r="E1080" s="796">
        <v>542249</v>
      </c>
    </row>
    <row r="1081" spans="1:7" ht="15.75" x14ac:dyDescent="0.25">
      <c r="A1081" s="781" t="s">
        <v>3122</v>
      </c>
      <c r="B1081" s="778" t="s">
        <v>3346</v>
      </c>
      <c r="C1081" s="796">
        <v>2287500</v>
      </c>
      <c r="D1081" s="796">
        <v>260714</v>
      </c>
      <c r="E1081" s="796">
        <v>2026786</v>
      </c>
    </row>
    <row r="1082" spans="1:7" ht="15.75" x14ac:dyDescent="0.25">
      <c r="A1082" s="781" t="s">
        <v>3347</v>
      </c>
      <c r="B1082" s="778" t="s">
        <v>3348</v>
      </c>
      <c r="C1082" s="796">
        <v>682500</v>
      </c>
      <c r="D1082" s="796">
        <v>77788</v>
      </c>
      <c r="E1082" s="796">
        <v>604712</v>
      </c>
    </row>
    <row r="1083" spans="1:7" ht="15.75" x14ac:dyDescent="0.25">
      <c r="A1083" s="781" t="s">
        <v>3349</v>
      </c>
      <c r="B1083" s="778" t="s">
        <v>3350</v>
      </c>
      <c r="C1083" s="796">
        <v>17064750</v>
      </c>
      <c r="D1083" s="796">
        <v>1944915</v>
      </c>
      <c r="E1083" s="796">
        <v>15119835</v>
      </c>
    </row>
    <row r="1084" spans="1:7" ht="15.75" x14ac:dyDescent="0.25">
      <c r="A1084" s="781" t="s">
        <v>3344</v>
      </c>
      <c r="B1084" s="778" t="s">
        <v>3351</v>
      </c>
      <c r="C1084" s="796">
        <v>1464000</v>
      </c>
      <c r="D1084" s="796">
        <v>166856</v>
      </c>
      <c r="E1084" s="796">
        <v>1297144</v>
      </c>
    </row>
    <row r="1085" spans="1:7" ht="15.75" x14ac:dyDescent="0.25">
      <c r="A1085" s="781"/>
      <c r="B1085" s="781"/>
      <c r="C1085" s="797">
        <f>SUM(C1064:C1084)</f>
        <v>82684250</v>
      </c>
      <c r="D1085" s="797">
        <f>SUM(D1064:D1084)</f>
        <v>9423750</v>
      </c>
      <c r="E1085" s="797">
        <f>SUM(E1064:E1084)</f>
        <v>73260500</v>
      </c>
    </row>
    <row r="1086" spans="1:7" ht="15.75" x14ac:dyDescent="0.25">
      <c r="A1086" s="781"/>
      <c r="B1086" s="781"/>
      <c r="C1086" s="796"/>
      <c r="D1086" s="796"/>
      <c r="E1086" s="796"/>
    </row>
    <row r="1087" spans="1:7" ht="15.75" x14ac:dyDescent="0.25">
      <c r="A1087" s="804" t="s">
        <v>5678</v>
      </c>
      <c r="B1087" s="805"/>
      <c r="C1087" s="805"/>
      <c r="D1087" s="805"/>
      <c r="E1087" s="834">
        <f>E522+E566+E639+E700+E724+E742+E877+E900+E1019+E1028+E1035+E1040+E1045+E1060+E1085</f>
        <v>4139886771</v>
      </c>
      <c r="F1087" s="817"/>
      <c r="G1087" s="817"/>
    </row>
    <row r="1088" spans="1:7" ht="15.75" x14ac:dyDescent="0.25">
      <c r="A1088" s="781"/>
      <c r="B1088" s="781"/>
      <c r="C1088" s="796"/>
      <c r="D1088" s="796"/>
      <c r="E1088" s="796"/>
    </row>
    <row r="1089" spans="1:5" ht="15.75" x14ac:dyDescent="0.25">
      <c r="A1089" s="833" t="s">
        <v>802</v>
      </c>
      <c r="B1089" s="781"/>
      <c r="C1089" s="796"/>
      <c r="D1089" s="796"/>
      <c r="E1089" s="796"/>
    </row>
    <row r="1090" spans="1:5" ht="31.5" x14ac:dyDescent="0.25">
      <c r="A1090" s="779" t="s">
        <v>137</v>
      </c>
      <c r="B1090" s="780" t="s">
        <v>656</v>
      </c>
      <c r="C1090" s="795" t="s">
        <v>657</v>
      </c>
      <c r="D1090" s="795" t="s">
        <v>658</v>
      </c>
      <c r="E1090" s="795" t="s">
        <v>659</v>
      </c>
    </row>
    <row r="1091" spans="1:5" ht="15.75" x14ac:dyDescent="0.25">
      <c r="A1091" s="1036" t="s">
        <v>5629</v>
      </c>
      <c r="B1091" s="1037"/>
      <c r="C1091" s="1037"/>
      <c r="D1091" s="1037"/>
      <c r="E1091" s="1038"/>
    </row>
    <row r="1092" spans="1:5" ht="15.75" x14ac:dyDescent="0.25">
      <c r="A1092" s="781" t="s">
        <v>3352</v>
      </c>
      <c r="B1092" s="781" t="s">
        <v>3353</v>
      </c>
      <c r="C1092" s="796">
        <v>307870</v>
      </c>
      <c r="D1092" s="796">
        <v>279182</v>
      </c>
      <c r="E1092" s="796">
        <v>28688</v>
      </c>
    </row>
    <row r="1093" spans="1:5" ht="15.75" x14ac:dyDescent="0.25">
      <c r="A1093" s="781" t="s">
        <v>3354</v>
      </c>
      <c r="B1093" s="781" t="s">
        <v>3355</v>
      </c>
      <c r="C1093" s="796">
        <v>472433</v>
      </c>
      <c r="D1093" s="796">
        <v>433112</v>
      </c>
      <c r="E1093" s="796">
        <v>39321</v>
      </c>
    </row>
    <row r="1094" spans="1:5" ht="15.75" x14ac:dyDescent="0.25">
      <c r="A1094" s="781" t="s">
        <v>3354</v>
      </c>
      <c r="B1094" s="781" t="s">
        <v>3356</v>
      </c>
      <c r="C1094" s="796">
        <v>472433</v>
      </c>
      <c r="D1094" s="796">
        <v>433112</v>
      </c>
      <c r="E1094" s="796">
        <v>39321</v>
      </c>
    </row>
    <row r="1095" spans="1:5" ht="15.75" x14ac:dyDescent="0.25">
      <c r="A1095" s="781" t="s">
        <v>3357</v>
      </c>
      <c r="B1095" s="778" t="s">
        <v>3358</v>
      </c>
      <c r="C1095" s="796">
        <v>204724</v>
      </c>
      <c r="D1095" s="796">
        <v>203601</v>
      </c>
      <c r="E1095" s="796">
        <v>1123</v>
      </c>
    </row>
    <row r="1096" spans="1:5" ht="15.75" x14ac:dyDescent="0.25">
      <c r="A1096" s="781" t="s">
        <v>3357</v>
      </c>
      <c r="B1096" s="778" t="s">
        <v>3359</v>
      </c>
      <c r="C1096" s="796">
        <v>204725</v>
      </c>
      <c r="D1096" s="796">
        <v>203605</v>
      </c>
      <c r="E1096" s="796">
        <v>1120</v>
      </c>
    </row>
    <row r="1097" spans="1:5" ht="15.75" x14ac:dyDescent="0.25">
      <c r="A1097" s="781"/>
      <c r="B1097" s="781"/>
      <c r="C1097" s="797">
        <f>SUM(C1092:C1096)</f>
        <v>1662185</v>
      </c>
      <c r="D1097" s="797">
        <f>SUM(D1092:D1096)</f>
        <v>1552612</v>
      </c>
      <c r="E1097" s="797">
        <f>SUM(E1092:E1096)</f>
        <v>109573</v>
      </c>
    </row>
    <row r="1098" spans="1:5" ht="15.75" x14ac:dyDescent="0.25">
      <c r="A1098" s="781"/>
      <c r="B1098" s="781"/>
      <c r="C1098" s="796"/>
      <c r="D1098" s="796"/>
      <c r="E1098" s="796"/>
    </row>
    <row r="1099" spans="1:5" ht="31.5" x14ac:dyDescent="0.25">
      <c r="A1099" s="779" t="s">
        <v>137</v>
      </c>
      <c r="B1099" s="780" t="s">
        <v>656</v>
      </c>
      <c r="C1099" s="795" t="s">
        <v>657</v>
      </c>
      <c r="D1099" s="795" t="s">
        <v>658</v>
      </c>
      <c r="E1099" s="795" t="s">
        <v>659</v>
      </c>
    </row>
    <row r="1100" spans="1:5" ht="15.75" x14ac:dyDescent="0.25">
      <c r="A1100" s="1036" t="s">
        <v>5630</v>
      </c>
      <c r="B1100" s="1037"/>
      <c r="C1100" s="1037"/>
      <c r="D1100" s="1037"/>
      <c r="E1100" s="1038"/>
    </row>
    <row r="1101" spans="1:5" ht="15.75" x14ac:dyDescent="0.25">
      <c r="A1101" s="781" t="s">
        <v>3360</v>
      </c>
      <c r="B1101" s="778" t="s">
        <v>3361</v>
      </c>
      <c r="C1101" s="796">
        <v>350000</v>
      </c>
      <c r="D1101" s="796">
        <v>262513</v>
      </c>
      <c r="E1101" s="796">
        <v>87487</v>
      </c>
    </row>
    <row r="1102" spans="1:5" ht="15.75" x14ac:dyDescent="0.25">
      <c r="A1102" s="781" t="s">
        <v>3362</v>
      </c>
      <c r="B1102" s="778" t="s">
        <v>3363</v>
      </c>
      <c r="C1102" s="796">
        <v>203200</v>
      </c>
      <c r="D1102" s="796">
        <v>154750</v>
      </c>
      <c r="E1102" s="796">
        <v>48450</v>
      </c>
    </row>
    <row r="1103" spans="1:5" ht="15.75" x14ac:dyDescent="0.25">
      <c r="A1103" s="781" t="s">
        <v>3364</v>
      </c>
      <c r="B1103" s="778" t="s">
        <v>3365</v>
      </c>
      <c r="C1103" s="796">
        <v>386400</v>
      </c>
      <c r="D1103" s="796">
        <v>294262</v>
      </c>
      <c r="E1103" s="796">
        <v>92138</v>
      </c>
    </row>
    <row r="1104" spans="1:5" ht="15.75" x14ac:dyDescent="0.25">
      <c r="A1104" s="781" t="s">
        <v>3366</v>
      </c>
      <c r="B1104" s="781" t="s">
        <v>3367</v>
      </c>
      <c r="C1104" s="796">
        <v>531900</v>
      </c>
      <c r="D1104" s="796">
        <v>405070</v>
      </c>
      <c r="E1104" s="796">
        <v>126830</v>
      </c>
    </row>
    <row r="1105" spans="1:5" ht="15.75" x14ac:dyDescent="0.25">
      <c r="A1105" s="781" t="s">
        <v>3368</v>
      </c>
      <c r="B1105" s="778" t="s">
        <v>3369</v>
      </c>
      <c r="C1105" s="796">
        <v>903400</v>
      </c>
      <c r="D1105" s="796">
        <v>687980</v>
      </c>
      <c r="E1105" s="796">
        <v>215420</v>
      </c>
    </row>
    <row r="1106" spans="1:5" ht="15.75" x14ac:dyDescent="0.25">
      <c r="A1106" s="781" t="s">
        <v>3370</v>
      </c>
      <c r="B1106" s="778" t="s">
        <v>3371</v>
      </c>
      <c r="C1106" s="796">
        <v>315300</v>
      </c>
      <c r="D1106" s="796">
        <v>240117</v>
      </c>
      <c r="E1106" s="796">
        <v>75183</v>
      </c>
    </row>
    <row r="1107" spans="1:5" ht="15.75" x14ac:dyDescent="0.25">
      <c r="A1107" s="781"/>
      <c r="B1107" s="781"/>
      <c r="C1107" s="797">
        <f>SUM(C1101:C1106)</f>
        <v>2690200</v>
      </c>
      <c r="D1107" s="797">
        <f>SUM(D1101:D1106)</f>
        <v>2044692</v>
      </c>
      <c r="E1107" s="797">
        <f>SUM(E1101:E1106)</f>
        <v>645508</v>
      </c>
    </row>
    <row r="1108" spans="1:5" ht="15.75" x14ac:dyDescent="0.25">
      <c r="A1108" s="781"/>
      <c r="B1108" s="781"/>
      <c r="C1108" s="796"/>
      <c r="D1108" s="796"/>
      <c r="E1108" s="796"/>
    </row>
    <row r="1109" spans="1:5" ht="31.5" x14ac:dyDescent="0.25">
      <c r="A1109" s="779" t="s">
        <v>137</v>
      </c>
      <c r="B1109" s="780" t="s">
        <v>656</v>
      </c>
      <c r="C1109" s="795" t="s">
        <v>657</v>
      </c>
      <c r="D1109" s="795" t="s">
        <v>658</v>
      </c>
      <c r="E1109" s="795" t="s">
        <v>659</v>
      </c>
    </row>
    <row r="1110" spans="1:5" ht="15.75" x14ac:dyDescent="0.25">
      <c r="A1110" s="1036" t="s">
        <v>5631</v>
      </c>
      <c r="B1110" s="1037"/>
      <c r="C1110" s="1037"/>
      <c r="D1110" s="1037"/>
      <c r="E1110" s="1038"/>
    </row>
    <row r="1111" spans="1:5" ht="15.75" x14ac:dyDescent="0.25">
      <c r="A1111" s="781" t="s">
        <v>3372</v>
      </c>
      <c r="B1111" s="778" t="s">
        <v>3373</v>
      </c>
      <c r="C1111" s="796">
        <v>300000</v>
      </c>
      <c r="D1111" s="796">
        <v>16995</v>
      </c>
      <c r="E1111" s="796">
        <v>283005</v>
      </c>
    </row>
    <row r="1112" spans="1:5" ht="15.75" x14ac:dyDescent="0.25">
      <c r="A1112" s="781" t="s">
        <v>3374</v>
      </c>
      <c r="B1112" s="778" t="s">
        <v>3375</v>
      </c>
      <c r="C1112" s="796">
        <v>783465</v>
      </c>
      <c r="D1112" s="796">
        <v>44386</v>
      </c>
      <c r="E1112" s="796">
        <v>739079</v>
      </c>
    </row>
    <row r="1113" spans="1:5" ht="15.75" x14ac:dyDescent="0.25">
      <c r="A1113" s="781" t="s">
        <v>3376</v>
      </c>
      <c r="B1113" s="781" t="s">
        <v>3377</v>
      </c>
      <c r="C1113" s="796">
        <v>314173</v>
      </c>
      <c r="D1113" s="796">
        <v>19666</v>
      </c>
      <c r="E1113" s="796">
        <v>294507</v>
      </c>
    </row>
    <row r="1114" spans="1:5" ht="15.75" x14ac:dyDescent="0.25">
      <c r="A1114" s="781" t="s">
        <v>3378</v>
      </c>
      <c r="B1114" s="781" t="s">
        <v>3379</v>
      </c>
      <c r="C1114" s="796">
        <v>224575</v>
      </c>
      <c r="D1114" s="796">
        <v>17082</v>
      </c>
      <c r="E1114" s="796">
        <v>207493</v>
      </c>
    </row>
    <row r="1115" spans="1:5" ht="15.75" x14ac:dyDescent="0.25">
      <c r="A1115" s="781" t="s">
        <v>3380</v>
      </c>
      <c r="B1115" s="781" t="s">
        <v>3381</v>
      </c>
      <c r="C1115" s="796">
        <v>3055020</v>
      </c>
      <c r="D1115" s="796">
        <v>757494</v>
      </c>
      <c r="E1115" s="796">
        <v>2297526</v>
      </c>
    </row>
    <row r="1116" spans="1:5" ht="15.75" x14ac:dyDescent="0.25">
      <c r="A1116" s="781" t="s">
        <v>449</v>
      </c>
      <c r="B1116" s="781" t="s">
        <v>3382</v>
      </c>
      <c r="C1116" s="796">
        <v>1330709</v>
      </c>
      <c r="D1116" s="796">
        <v>146033</v>
      </c>
      <c r="E1116" s="796">
        <v>1184676</v>
      </c>
    </row>
    <row r="1117" spans="1:5" ht="15.75" x14ac:dyDescent="0.25">
      <c r="A1117" s="781" t="s">
        <v>449</v>
      </c>
      <c r="B1117" s="781" t="s">
        <v>3383</v>
      </c>
      <c r="C1117" s="796">
        <v>1330709</v>
      </c>
      <c r="D1117" s="796">
        <v>162376</v>
      </c>
      <c r="E1117" s="796">
        <v>1168333</v>
      </c>
    </row>
    <row r="1118" spans="1:5" ht="15.75" x14ac:dyDescent="0.25">
      <c r="A1118" s="781" t="s">
        <v>3384</v>
      </c>
      <c r="B1118" s="781" t="s">
        <v>3385</v>
      </c>
      <c r="C1118" s="796">
        <v>255000</v>
      </c>
      <c r="D1118" s="796">
        <v>30711</v>
      </c>
      <c r="E1118" s="796">
        <v>224289</v>
      </c>
    </row>
    <row r="1119" spans="1:5" ht="15.75" x14ac:dyDescent="0.25">
      <c r="A1119" s="781" t="s">
        <v>3386</v>
      </c>
      <c r="B1119" s="778" t="s">
        <v>3387</v>
      </c>
      <c r="C1119" s="796">
        <v>1994400</v>
      </c>
      <c r="D1119" s="796">
        <v>263114</v>
      </c>
      <c r="E1119" s="796">
        <v>1731286</v>
      </c>
    </row>
    <row r="1120" spans="1:5" ht="15.75" x14ac:dyDescent="0.25">
      <c r="A1120" s="781" t="s">
        <v>3388</v>
      </c>
      <c r="B1120" s="781" t="s">
        <v>3389</v>
      </c>
      <c r="C1120" s="796">
        <v>677600</v>
      </c>
      <c r="D1120" s="796">
        <v>123017</v>
      </c>
      <c r="E1120" s="796">
        <v>554583</v>
      </c>
    </row>
    <row r="1121" spans="1:5" ht="15.75" x14ac:dyDescent="0.25">
      <c r="A1121" s="781" t="s">
        <v>3390</v>
      </c>
      <c r="B1121" s="781" t="s">
        <v>818</v>
      </c>
      <c r="C1121" s="796">
        <v>431000</v>
      </c>
      <c r="D1121" s="796">
        <v>78246</v>
      </c>
      <c r="E1121" s="796">
        <v>352754</v>
      </c>
    </row>
    <row r="1122" spans="1:5" ht="15.75" x14ac:dyDescent="0.25">
      <c r="A1122" s="781" t="s">
        <v>3391</v>
      </c>
      <c r="B1122" s="781" t="s">
        <v>3392</v>
      </c>
      <c r="C1122" s="796">
        <v>204900</v>
      </c>
      <c r="D1122" s="796">
        <v>63247</v>
      </c>
      <c r="E1122" s="796">
        <v>141653</v>
      </c>
    </row>
    <row r="1123" spans="1:5" ht="15.75" x14ac:dyDescent="0.25">
      <c r="A1123" s="781" t="s">
        <v>3393</v>
      </c>
      <c r="B1123" s="781" t="s">
        <v>3394</v>
      </c>
      <c r="C1123" s="796">
        <v>21950000</v>
      </c>
      <c r="D1123" s="796">
        <v>6923571</v>
      </c>
      <c r="E1123" s="796">
        <v>15026429</v>
      </c>
    </row>
    <row r="1124" spans="1:5" ht="15.75" x14ac:dyDescent="0.25">
      <c r="A1124" s="781" t="s">
        <v>3395</v>
      </c>
      <c r="B1124" s="781" t="s">
        <v>3396</v>
      </c>
      <c r="C1124" s="796">
        <v>2540333</v>
      </c>
      <c r="D1124" s="796">
        <v>942568</v>
      </c>
      <c r="E1124" s="796">
        <v>1597765</v>
      </c>
    </row>
    <row r="1125" spans="1:5" ht="15.75" x14ac:dyDescent="0.25">
      <c r="A1125" s="781" t="s">
        <v>3397</v>
      </c>
      <c r="B1125" s="781" t="s">
        <v>3398</v>
      </c>
      <c r="C1125" s="796">
        <v>2765627</v>
      </c>
      <c r="D1125" s="796">
        <v>1026161</v>
      </c>
      <c r="E1125" s="796">
        <v>1739466</v>
      </c>
    </row>
    <row r="1126" spans="1:5" ht="15.75" x14ac:dyDescent="0.25">
      <c r="A1126" s="781" t="s">
        <v>3399</v>
      </c>
      <c r="B1126" s="781" t="s">
        <v>3400</v>
      </c>
      <c r="C1126" s="796">
        <v>1456431</v>
      </c>
      <c r="D1126" s="796">
        <v>540397</v>
      </c>
      <c r="E1126" s="796">
        <v>916034</v>
      </c>
    </row>
    <row r="1127" spans="1:5" ht="15.75" x14ac:dyDescent="0.25">
      <c r="A1127" s="781" t="s">
        <v>3401</v>
      </c>
      <c r="B1127" s="781" t="s">
        <v>3402</v>
      </c>
      <c r="C1127" s="796">
        <v>695052</v>
      </c>
      <c r="D1127" s="796">
        <v>257893</v>
      </c>
      <c r="E1127" s="796">
        <v>437159</v>
      </c>
    </row>
    <row r="1128" spans="1:5" ht="15.75" x14ac:dyDescent="0.25">
      <c r="A1128" s="781" t="s">
        <v>3401</v>
      </c>
      <c r="B1128" s="781" t="s">
        <v>3403</v>
      </c>
      <c r="C1128" s="796">
        <v>695052</v>
      </c>
      <c r="D1128" s="796">
        <v>257893</v>
      </c>
      <c r="E1128" s="796">
        <v>437159</v>
      </c>
    </row>
    <row r="1129" spans="1:5" ht="15.75" x14ac:dyDescent="0.25">
      <c r="A1129" s="781" t="s">
        <v>3401</v>
      </c>
      <c r="B1129" s="781" t="s">
        <v>3404</v>
      </c>
      <c r="C1129" s="796">
        <v>695052</v>
      </c>
      <c r="D1129" s="796">
        <v>257893</v>
      </c>
      <c r="E1129" s="796">
        <v>437159</v>
      </c>
    </row>
    <row r="1130" spans="1:5" ht="15.75" x14ac:dyDescent="0.25">
      <c r="A1130" s="781" t="s">
        <v>3405</v>
      </c>
      <c r="B1130" s="781" t="s">
        <v>3406</v>
      </c>
      <c r="C1130" s="796">
        <v>592447</v>
      </c>
      <c r="D1130" s="796">
        <v>219824</v>
      </c>
      <c r="E1130" s="796">
        <v>372623</v>
      </c>
    </row>
    <row r="1131" spans="1:5" ht="15.75" x14ac:dyDescent="0.25">
      <c r="A1131" s="781" t="s">
        <v>3405</v>
      </c>
      <c r="B1131" s="781" t="s">
        <v>3407</v>
      </c>
      <c r="C1131" s="796">
        <v>592447</v>
      </c>
      <c r="D1131" s="796">
        <v>219824</v>
      </c>
      <c r="E1131" s="796">
        <v>372623</v>
      </c>
    </row>
    <row r="1132" spans="1:5" ht="15.75" x14ac:dyDescent="0.25">
      <c r="A1132" s="781" t="s">
        <v>3408</v>
      </c>
      <c r="B1132" s="781" t="s">
        <v>3409</v>
      </c>
      <c r="C1132" s="796">
        <v>640818</v>
      </c>
      <c r="D1132" s="796">
        <v>237772</v>
      </c>
      <c r="E1132" s="796">
        <v>403046</v>
      </c>
    </row>
    <row r="1133" spans="1:5" ht="15.75" x14ac:dyDescent="0.25">
      <c r="A1133" s="781" t="s">
        <v>3408</v>
      </c>
      <c r="B1133" s="781" t="s">
        <v>3410</v>
      </c>
      <c r="C1133" s="796">
        <v>640818</v>
      </c>
      <c r="D1133" s="796">
        <v>237772</v>
      </c>
      <c r="E1133" s="796">
        <v>403046</v>
      </c>
    </row>
    <row r="1134" spans="1:5" ht="15.75" x14ac:dyDescent="0.25">
      <c r="A1134" s="781" t="s">
        <v>3408</v>
      </c>
      <c r="B1134" s="781" t="s">
        <v>3411</v>
      </c>
      <c r="C1134" s="796">
        <v>640818</v>
      </c>
      <c r="D1134" s="796">
        <v>237772</v>
      </c>
      <c r="E1134" s="796">
        <v>403046</v>
      </c>
    </row>
    <row r="1135" spans="1:5" ht="15.75" x14ac:dyDescent="0.25">
      <c r="A1135" s="781" t="s">
        <v>3412</v>
      </c>
      <c r="B1135" s="781" t="s">
        <v>3413</v>
      </c>
      <c r="C1135" s="796">
        <v>530223</v>
      </c>
      <c r="D1135" s="796">
        <v>196738</v>
      </c>
      <c r="E1135" s="796">
        <v>333485</v>
      </c>
    </row>
    <row r="1136" spans="1:5" ht="15.75" x14ac:dyDescent="0.25">
      <c r="A1136" s="781" t="s">
        <v>3414</v>
      </c>
      <c r="B1136" s="781" t="s">
        <v>3415</v>
      </c>
      <c r="C1136" s="796">
        <v>264073</v>
      </c>
      <c r="D1136" s="796">
        <v>97980</v>
      </c>
      <c r="E1136" s="796">
        <v>166093</v>
      </c>
    </row>
    <row r="1137" spans="1:5" ht="15.75" x14ac:dyDescent="0.25">
      <c r="A1137" s="781" t="s">
        <v>3414</v>
      </c>
      <c r="B1137" s="781" t="s">
        <v>3416</v>
      </c>
      <c r="C1137" s="796">
        <v>264073</v>
      </c>
      <c r="D1137" s="796">
        <v>97980</v>
      </c>
      <c r="E1137" s="796">
        <v>166093</v>
      </c>
    </row>
    <row r="1138" spans="1:5" ht="15.75" x14ac:dyDescent="0.25">
      <c r="A1138" s="781" t="s">
        <v>3414</v>
      </c>
      <c r="B1138" s="781" t="s">
        <v>3417</v>
      </c>
      <c r="C1138" s="796">
        <v>264073</v>
      </c>
      <c r="D1138" s="796">
        <v>97980</v>
      </c>
      <c r="E1138" s="796">
        <v>166093</v>
      </c>
    </row>
    <row r="1139" spans="1:5" ht="15.75" x14ac:dyDescent="0.25">
      <c r="A1139" s="781" t="s">
        <v>3418</v>
      </c>
      <c r="B1139" s="781" t="s">
        <v>3419</v>
      </c>
      <c r="C1139" s="796">
        <v>1151099</v>
      </c>
      <c r="D1139" s="796">
        <v>427103</v>
      </c>
      <c r="E1139" s="796">
        <v>723996</v>
      </c>
    </row>
    <row r="1140" spans="1:5" ht="15.75" x14ac:dyDescent="0.25">
      <c r="A1140" s="781" t="s">
        <v>3420</v>
      </c>
      <c r="B1140" s="781" t="s">
        <v>3421</v>
      </c>
      <c r="C1140" s="796">
        <v>1718991</v>
      </c>
      <c r="D1140" s="796">
        <v>637819</v>
      </c>
      <c r="E1140" s="796">
        <v>1081172</v>
      </c>
    </row>
    <row r="1141" spans="1:5" ht="15.75" x14ac:dyDescent="0.25">
      <c r="A1141" s="781" t="s">
        <v>3422</v>
      </c>
      <c r="B1141" s="781" t="s">
        <v>3423</v>
      </c>
      <c r="C1141" s="796">
        <v>279073</v>
      </c>
      <c r="D1141" s="796">
        <v>103550</v>
      </c>
      <c r="E1141" s="796">
        <v>175523</v>
      </c>
    </row>
    <row r="1142" spans="1:5" ht="15.75" x14ac:dyDescent="0.25">
      <c r="A1142" s="781" t="s">
        <v>3422</v>
      </c>
      <c r="B1142" s="781" t="s">
        <v>3424</v>
      </c>
      <c r="C1142" s="796">
        <v>279073</v>
      </c>
      <c r="D1142" s="796">
        <v>103550</v>
      </c>
      <c r="E1142" s="796">
        <v>175523</v>
      </c>
    </row>
    <row r="1143" spans="1:5" ht="15.75" x14ac:dyDescent="0.25">
      <c r="A1143" s="781" t="s">
        <v>3425</v>
      </c>
      <c r="B1143" s="781" t="s">
        <v>3426</v>
      </c>
      <c r="C1143" s="796">
        <v>298413</v>
      </c>
      <c r="D1143" s="796">
        <v>110722</v>
      </c>
      <c r="E1143" s="796">
        <v>187691</v>
      </c>
    </row>
    <row r="1144" spans="1:5" ht="15.75" x14ac:dyDescent="0.25">
      <c r="A1144" s="781" t="s">
        <v>3427</v>
      </c>
      <c r="B1144" s="781" t="s">
        <v>3428</v>
      </c>
      <c r="C1144" s="796">
        <v>209602</v>
      </c>
      <c r="D1144" s="796">
        <v>77774</v>
      </c>
      <c r="E1144" s="796">
        <v>131828</v>
      </c>
    </row>
    <row r="1145" spans="1:5" ht="15.75" x14ac:dyDescent="0.25">
      <c r="A1145" s="781" t="s">
        <v>3427</v>
      </c>
      <c r="B1145" s="781" t="s">
        <v>3429</v>
      </c>
      <c r="C1145" s="796">
        <v>209602</v>
      </c>
      <c r="D1145" s="796">
        <v>77774</v>
      </c>
      <c r="E1145" s="796">
        <v>131828</v>
      </c>
    </row>
    <row r="1146" spans="1:5" ht="15.75" x14ac:dyDescent="0.25">
      <c r="A1146" s="781" t="s">
        <v>3430</v>
      </c>
      <c r="B1146" s="781" t="s">
        <v>3431</v>
      </c>
      <c r="C1146" s="796">
        <v>224000</v>
      </c>
      <c r="D1146" s="796">
        <v>89967</v>
      </c>
      <c r="E1146" s="796">
        <v>134033</v>
      </c>
    </row>
    <row r="1147" spans="1:5" ht="15.75" x14ac:dyDescent="0.25">
      <c r="A1147" s="781" t="s">
        <v>6090</v>
      </c>
      <c r="B1147" s="778" t="s">
        <v>3432</v>
      </c>
      <c r="C1147" s="796">
        <v>307874</v>
      </c>
      <c r="D1147" s="796">
        <v>134536</v>
      </c>
      <c r="E1147" s="796">
        <v>173338</v>
      </c>
    </row>
    <row r="1148" spans="1:5" ht="15.75" x14ac:dyDescent="0.25">
      <c r="A1148" s="781" t="s">
        <v>6091</v>
      </c>
      <c r="B1148" s="778" t="s">
        <v>3433</v>
      </c>
      <c r="C1148" s="796">
        <v>246760</v>
      </c>
      <c r="D1148" s="796">
        <v>107834</v>
      </c>
      <c r="E1148" s="796">
        <v>138926</v>
      </c>
    </row>
    <row r="1149" spans="1:5" ht="15.75" x14ac:dyDescent="0.25">
      <c r="A1149" s="781" t="s">
        <v>3434</v>
      </c>
      <c r="B1149" s="778" t="s">
        <v>3435</v>
      </c>
      <c r="C1149" s="796">
        <v>266000</v>
      </c>
      <c r="D1149" s="796">
        <v>116238</v>
      </c>
      <c r="E1149" s="796">
        <v>149762</v>
      </c>
    </row>
    <row r="1150" spans="1:5" ht="15.75" x14ac:dyDescent="0.25">
      <c r="A1150" s="781" t="s">
        <v>6092</v>
      </c>
      <c r="B1150" s="778" t="s">
        <v>3436</v>
      </c>
      <c r="C1150" s="796">
        <v>704724</v>
      </c>
      <c r="D1150" s="796">
        <v>307954</v>
      </c>
      <c r="E1150" s="796">
        <v>396770</v>
      </c>
    </row>
    <row r="1151" spans="1:5" ht="15.75" x14ac:dyDescent="0.25">
      <c r="A1151" s="781" t="s">
        <v>6093</v>
      </c>
      <c r="B1151" s="778" t="s">
        <v>3437</v>
      </c>
      <c r="C1151" s="796">
        <v>271654</v>
      </c>
      <c r="D1151" s="796">
        <v>118708</v>
      </c>
      <c r="E1151" s="796">
        <v>152946</v>
      </c>
    </row>
    <row r="1152" spans="1:5" ht="15.75" x14ac:dyDescent="0.25">
      <c r="A1152" s="781" t="s">
        <v>6094</v>
      </c>
      <c r="B1152" s="778" t="s">
        <v>3438</v>
      </c>
      <c r="C1152" s="796">
        <v>1338583</v>
      </c>
      <c r="D1152" s="796">
        <v>1228375</v>
      </c>
      <c r="E1152" s="796">
        <v>110208</v>
      </c>
    </row>
    <row r="1153" spans="1:5" ht="15.75" x14ac:dyDescent="0.25">
      <c r="A1153" s="781" t="s">
        <v>6095</v>
      </c>
      <c r="B1153" s="778" t="s">
        <v>3439</v>
      </c>
      <c r="C1153" s="796">
        <v>5773240</v>
      </c>
      <c r="D1153" s="796">
        <v>4265872</v>
      </c>
      <c r="E1153" s="796">
        <v>1507368</v>
      </c>
    </row>
    <row r="1154" spans="1:5" ht="15.75" x14ac:dyDescent="0.25">
      <c r="A1154" s="781" t="s">
        <v>6096</v>
      </c>
      <c r="B1154" s="778" t="s">
        <v>3440</v>
      </c>
      <c r="C1154" s="796">
        <v>6296000</v>
      </c>
      <c r="D1154" s="796">
        <v>6025276</v>
      </c>
      <c r="E1154" s="796">
        <v>270724</v>
      </c>
    </row>
    <row r="1155" spans="1:5" ht="15.75" x14ac:dyDescent="0.25">
      <c r="A1155" s="781"/>
      <c r="B1155" s="781"/>
      <c r="C1155" s="797">
        <f>SUM(C1111:C1154)</f>
        <v>65703576</v>
      </c>
      <c r="D1155" s="797">
        <f>SUM(D1111:D1154)</f>
        <v>27505437</v>
      </c>
      <c r="E1155" s="797">
        <f>SUM(E1111:E1154)</f>
        <v>38198139</v>
      </c>
    </row>
    <row r="1156" spans="1:5" ht="15.75" x14ac:dyDescent="0.25">
      <c r="A1156" s="781"/>
      <c r="B1156" s="781"/>
      <c r="C1156" s="796"/>
      <c r="D1156" s="796"/>
      <c r="E1156" s="796"/>
    </row>
    <row r="1157" spans="1:5" ht="31.5" x14ac:dyDescent="0.25">
      <c r="A1157" s="779" t="s">
        <v>137</v>
      </c>
      <c r="B1157" s="780" t="s">
        <v>656</v>
      </c>
      <c r="C1157" s="795" t="s">
        <v>657</v>
      </c>
      <c r="D1157" s="795" t="s">
        <v>658</v>
      </c>
      <c r="E1157" s="795" t="s">
        <v>659</v>
      </c>
    </row>
    <row r="1158" spans="1:5" ht="15.75" x14ac:dyDescent="0.25">
      <c r="A1158" s="1036" t="s">
        <v>5632</v>
      </c>
      <c r="B1158" s="1037"/>
      <c r="C1158" s="1037"/>
      <c r="D1158" s="1037"/>
      <c r="E1158" s="1038"/>
    </row>
    <row r="1159" spans="1:5" ht="15.75" x14ac:dyDescent="0.25">
      <c r="A1159" s="781" t="s">
        <v>6097</v>
      </c>
      <c r="B1159" s="778" t="s">
        <v>3441</v>
      </c>
      <c r="C1159" s="796">
        <v>20000</v>
      </c>
      <c r="D1159" s="796">
        <v>0</v>
      </c>
      <c r="E1159" s="796">
        <v>20000</v>
      </c>
    </row>
    <row r="1160" spans="1:5" ht="15.75" x14ac:dyDescent="0.25">
      <c r="A1160" s="781" t="s">
        <v>6098</v>
      </c>
      <c r="B1160" s="778" t="s">
        <v>3442</v>
      </c>
      <c r="C1160" s="796">
        <v>30000</v>
      </c>
      <c r="D1160" s="796">
        <v>0</v>
      </c>
      <c r="E1160" s="796">
        <v>30000</v>
      </c>
    </row>
    <row r="1161" spans="1:5" ht="15.75" x14ac:dyDescent="0.25">
      <c r="A1161" s="781" t="s">
        <v>6099</v>
      </c>
      <c r="B1161" s="778" t="s">
        <v>3443</v>
      </c>
      <c r="C1161" s="796">
        <v>30400</v>
      </c>
      <c r="D1161" s="796">
        <v>0</v>
      </c>
      <c r="E1161" s="796">
        <v>30400</v>
      </c>
    </row>
    <row r="1162" spans="1:5" ht="15.75" x14ac:dyDescent="0.25">
      <c r="A1162" s="781"/>
      <c r="B1162" s="781"/>
      <c r="C1162" s="797">
        <f>SUM(C1159:C1161)</f>
        <v>80400</v>
      </c>
      <c r="D1162" s="797">
        <f>SUM(D1159:D1161)</f>
        <v>0</v>
      </c>
      <c r="E1162" s="797">
        <f>SUM(E1159:E1161)</f>
        <v>80400</v>
      </c>
    </row>
    <row r="1163" spans="1:5" ht="15.75" x14ac:dyDescent="0.25">
      <c r="A1163" s="781"/>
      <c r="B1163" s="781"/>
      <c r="C1163" s="796"/>
      <c r="D1163" s="796"/>
      <c r="E1163" s="796"/>
    </row>
    <row r="1164" spans="1:5" ht="31.5" x14ac:dyDescent="0.25">
      <c r="A1164" s="779" t="s">
        <v>137</v>
      </c>
      <c r="B1164" s="780" t="s">
        <v>656</v>
      </c>
      <c r="C1164" s="795" t="s">
        <v>657</v>
      </c>
      <c r="D1164" s="795" t="s">
        <v>658</v>
      </c>
      <c r="E1164" s="795" t="s">
        <v>659</v>
      </c>
    </row>
    <row r="1165" spans="1:5" ht="15.75" x14ac:dyDescent="0.25">
      <c r="A1165" s="1036" t="s">
        <v>5633</v>
      </c>
      <c r="B1165" s="1037"/>
      <c r="C1165" s="1037"/>
      <c r="D1165" s="1037"/>
      <c r="E1165" s="1038"/>
    </row>
    <row r="1166" spans="1:5" ht="15.75" x14ac:dyDescent="0.25">
      <c r="A1166" s="781" t="s">
        <v>3444</v>
      </c>
      <c r="B1166" s="778" t="s">
        <v>3445</v>
      </c>
      <c r="C1166" s="796">
        <v>7633000</v>
      </c>
      <c r="D1166" s="796">
        <v>1735723</v>
      </c>
      <c r="E1166" s="796">
        <v>5897277</v>
      </c>
    </row>
    <row r="1167" spans="1:5" ht="15.75" x14ac:dyDescent="0.25">
      <c r="A1167" s="781" t="s">
        <v>3446</v>
      </c>
      <c r="B1167" s="781" t="s">
        <v>3447</v>
      </c>
      <c r="C1167" s="796">
        <v>6613387</v>
      </c>
      <c r="D1167" s="796">
        <v>1583357</v>
      </c>
      <c r="E1167" s="796">
        <v>5030030</v>
      </c>
    </row>
    <row r="1168" spans="1:5" ht="15.75" x14ac:dyDescent="0.25">
      <c r="A1168" s="781" t="s">
        <v>6100</v>
      </c>
      <c r="B1168" s="778" t="s">
        <v>3448</v>
      </c>
      <c r="C1168" s="796">
        <v>1420000</v>
      </c>
      <c r="D1168" s="796">
        <v>1292743</v>
      </c>
      <c r="E1168" s="796">
        <v>127257</v>
      </c>
    </row>
    <row r="1169" spans="1:5" ht="15.75" x14ac:dyDescent="0.25">
      <c r="A1169" s="781"/>
      <c r="B1169" s="781"/>
      <c r="C1169" s="797">
        <f>SUM(C1166:C1168)</f>
        <v>15666387</v>
      </c>
      <c r="D1169" s="797">
        <f>SUM(D1166:D1168)</f>
        <v>4611823</v>
      </c>
      <c r="E1169" s="797">
        <f>SUM(E1166:E1168)</f>
        <v>11054564</v>
      </c>
    </row>
    <row r="1170" spans="1:5" ht="15.75" x14ac:dyDescent="0.25">
      <c r="A1170" s="781"/>
      <c r="B1170" s="781"/>
      <c r="C1170" s="796"/>
      <c r="D1170" s="796"/>
      <c r="E1170" s="796"/>
    </row>
    <row r="1171" spans="1:5" ht="31.5" x14ac:dyDescent="0.25">
      <c r="A1171" s="779" t="s">
        <v>137</v>
      </c>
      <c r="B1171" s="780" t="s">
        <v>656</v>
      </c>
      <c r="C1171" s="795" t="s">
        <v>657</v>
      </c>
      <c r="D1171" s="795" t="s">
        <v>658</v>
      </c>
      <c r="E1171" s="795" t="s">
        <v>659</v>
      </c>
    </row>
    <row r="1172" spans="1:5" ht="15.75" x14ac:dyDescent="0.25">
      <c r="A1172" s="1036" t="s">
        <v>5634</v>
      </c>
      <c r="B1172" s="1037"/>
      <c r="C1172" s="1037"/>
      <c r="D1172" s="1037"/>
      <c r="E1172" s="1038"/>
    </row>
    <row r="1173" spans="1:5" ht="15.75" x14ac:dyDescent="0.25">
      <c r="A1173" s="781" t="s">
        <v>3449</v>
      </c>
      <c r="B1173" s="781" t="s">
        <v>3450</v>
      </c>
      <c r="C1173" s="796">
        <v>1765975</v>
      </c>
      <c r="D1173" s="796">
        <v>522656</v>
      </c>
      <c r="E1173" s="796">
        <v>1243319</v>
      </c>
    </row>
    <row r="1174" spans="1:5" ht="15.75" x14ac:dyDescent="0.25">
      <c r="A1174" s="781" t="s">
        <v>3451</v>
      </c>
      <c r="B1174" s="778" t="s">
        <v>3452</v>
      </c>
      <c r="C1174" s="796">
        <v>6544912</v>
      </c>
      <c r="D1174" s="796">
        <v>5408071</v>
      </c>
      <c r="E1174" s="796">
        <v>1136841</v>
      </c>
    </row>
    <row r="1175" spans="1:5" ht="15.75" x14ac:dyDescent="0.25">
      <c r="A1175" s="781" t="s">
        <v>3453</v>
      </c>
      <c r="B1175" s="778" t="s">
        <v>3454</v>
      </c>
      <c r="C1175" s="796">
        <v>13373018</v>
      </c>
      <c r="D1175" s="796">
        <v>11050142</v>
      </c>
      <c r="E1175" s="796">
        <v>2322876</v>
      </c>
    </row>
    <row r="1176" spans="1:5" ht="15.75" x14ac:dyDescent="0.25">
      <c r="A1176" s="781" t="s">
        <v>3455</v>
      </c>
      <c r="B1176" s="778" t="s">
        <v>3456</v>
      </c>
      <c r="C1176" s="796">
        <v>14159666</v>
      </c>
      <c r="D1176" s="796">
        <v>11700155</v>
      </c>
      <c r="E1176" s="796">
        <v>2459511</v>
      </c>
    </row>
    <row r="1177" spans="1:5" ht="15.75" x14ac:dyDescent="0.25">
      <c r="A1177" s="781" t="s">
        <v>3457</v>
      </c>
      <c r="B1177" s="778" t="s">
        <v>3458</v>
      </c>
      <c r="C1177" s="796">
        <v>1006910</v>
      </c>
      <c r="D1177" s="796">
        <v>832007</v>
      </c>
      <c r="E1177" s="796">
        <v>174903</v>
      </c>
    </row>
    <row r="1178" spans="1:5" ht="15.75" x14ac:dyDescent="0.25">
      <c r="A1178" s="781" t="s">
        <v>3459</v>
      </c>
      <c r="B1178" s="778" t="s">
        <v>3460</v>
      </c>
      <c r="C1178" s="796">
        <v>217478</v>
      </c>
      <c r="D1178" s="796">
        <v>179701</v>
      </c>
      <c r="E1178" s="796">
        <v>37777</v>
      </c>
    </row>
    <row r="1179" spans="1:5" ht="15.75" x14ac:dyDescent="0.25">
      <c r="A1179" s="781" t="s">
        <v>3459</v>
      </c>
      <c r="B1179" s="778" t="s">
        <v>3461</v>
      </c>
      <c r="C1179" s="796">
        <v>217478</v>
      </c>
      <c r="D1179" s="796">
        <v>179701</v>
      </c>
      <c r="E1179" s="796">
        <v>37777</v>
      </c>
    </row>
    <row r="1180" spans="1:5" ht="15.75" x14ac:dyDescent="0.25">
      <c r="A1180" s="781" t="s">
        <v>3462</v>
      </c>
      <c r="B1180" s="778" t="s">
        <v>3463</v>
      </c>
      <c r="C1180" s="796">
        <v>631899</v>
      </c>
      <c r="D1180" s="796">
        <v>522143</v>
      </c>
      <c r="E1180" s="796">
        <v>109756</v>
      </c>
    </row>
    <row r="1181" spans="1:5" ht="15.75" x14ac:dyDescent="0.25">
      <c r="A1181" s="781" t="s">
        <v>3464</v>
      </c>
      <c r="B1181" s="778" t="s">
        <v>3465</v>
      </c>
      <c r="C1181" s="796">
        <v>640280</v>
      </c>
      <c r="D1181" s="796">
        <v>529065</v>
      </c>
      <c r="E1181" s="796">
        <v>111215</v>
      </c>
    </row>
    <row r="1182" spans="1:5" ht="15.75" x14ac:dyDescent="0.25">
      <c r="A1182" s="781" t="s">
        <v>3464</v>
      </c>
      <c r="B1182" s="778" t="s">
        <v>3466</v>
      </c>
      <c r="C1182" s="796">
        <v>640280</v>
      </c>
      <c r="D1182" s="796">
        <v>529065</v>
      </c>
      <c r="E1182" s="796">
        <v>111215</v>
      </c>
    </row>
    <row r="1183" spans="1:5" ht="15.75" x14ac:dyDescent="0.25">
      <c r="A1183" s="781" t="s">
        <v>3467</v>
      </c>
      <c r="B1183" s="778" t="s">
        <v>3468</v>
      </c>
      <c r="C1183" s="796">
        <v>705067</v>
      </c>
      <c r="D1183" s="796">
        <v>582600</v>
      </c>
      <c r="E1183" s="796">
        <v>122467</v>
      </c>
    </row>
    <row r="1184" spans="1:5" ht="15.75" x14ac:dyDescent="0.25">
      <c r="A1184" s="781" t="s">
        <v>3469</v>
      </c>
      <c r="B1184" s="778" t="s">
        <v>3470</v>
      </c>
      <c r="C1184" s="796">
        <v>434955</v>
      </c>
      <c r="D1184" s="796">
        <v>359404</v>
      </c>
      <c r="E1184" s="796">
        <v>75551</v>
      </c>
    </row>
    <row r="1185" spans="1:5" ht="15.75" x14ac:dyDescent="0.25">
      <c r="A1185" s="781" t="s">
        <v>3469</v>
      </c>
      <c r="B1185" s="778" t="s">
        <v>3471</v>
      </c>
      <c r="C1185" s="796">
        <v>434955</v>
      </c>
      <c r="D1185" s="796">
        <v>359404</v>
      </c>
      <c r="E1185" s="796">
        <v>75551</v>
      </c>
    </row>
    <row r="1186" spans="1:5" ht="15.75" x14ac:dyDescent="0.25">
      <c r="A1186" s="781" t="s">
        <v>3472</v>
      </c>
      <c r="B1186" s="778" t="s">
        <v>3473</v>
      </c>
      <c r="C1186" s="796">
        <v>631899</v>
      </c>
      <c r="D1186" s="796">
        <v>522143</v>
      </c>
      <c r="E1186" s="796">
        <v>109756</v>
      </c>
    </row>
    <row r="1187" spans="1:5" ht="15.75" x14ac:dyDescent="0.25">
      <c r="A1187" s="781" t="s">
        <v>3474</v>
      </c>
      <c r="B1187" s="778" t="s">
        <v>3475</v>
      </c>
      <c r="C1187" s="796">
        <v>434955</v>
      </c>
      <c r="D1187" s="796">
        <v>359404</v>
      </c>
      <c r="E1187" s="796">
        <v>75551</v>
      </c>
    </row>
    <row r="1188" spans="1:5" ht="15.75" x14ac:dyDescent="0.25">
      <c r="A1188" s="781" t="s">
        <v>3474</v>
      </c>
      <c r="B1188" s="778" t="s">
        <v>3476</v>
      </c>
      <c r="C1188" s="796">
        <v>434955</v>
      </c>
      <c r="D1188" s="796">
        <v>359404</v>
      </c>
      <c r="E1188" s="796">
        <v>75551</v>
      </c>
    </row>
    <row r="1189" spans="1:5" ht="15.75" x14ac:dyDescent="0.25">
      <c r="A1189" s="781" t="s">
        <v>3477</v>
      </c>
      <c r="B1189" s="778" t="s">
        <v>3478</v>
      </c>
      <c r="C1189" s="796">
        <v>631899</v>
      </c>
      <c r="D1189" s="796">
        <v>522144</v>
      </c>
      <c r="E1189" s="796">
        <v>109755</v>
      </c>
    </row>
    <row r="1190" spans="1:5" ht="15.75" x14ac:dyDescent="0.25">
      <c r="A1190" s="781" t="s">
        <v>3479</v>
      </c>
      <c r="B1190" s="778" t="s">
        <v>3480</v>
      </c>
      <c r="C1190" s="796">
        <v>434955</v>
      </c>
      <c r="D1190" s="796">
        <v>359404</v>
      </c>
      <c r="E1190" s="796">
        <v>75551</v>
      </c>
    </row>
    <row r="1191" spans="1:5" ht="15.75" x14ac:dyDescent="0.25">
      <c r="A1191" s="781" t="s">
        <v>3479</v>
      </c>
      <c r="B1191" s="778" t="s">
        <v>3481</v>
      </c>
      <c r="C1191" s="796">
        <v>1472227</v>
      </c>
      <c r="D1191" s="796">
        <v>1216505</v>
      </c>
      <c r="E1191" s="796">
        <v>255722</v>
      </c>
    </row>
    <row r="1192" spans="1:5" ht="15.75" x14ac:dyDescent="0.25">
      <c r="A1192" s="781" t="s">
        <v>3482</v>
      </c>
      <c r="B1192" s="778" t="s">
        <v>3483</v>
      </c>
      <c r="C1192" s="796">
        <v>631899</v>
      </c>
      <c r="D1192" s="796">
        <v>522143</v>
      </c>
      <c r="E1192" s="796">
        <v>109756</v>
      </c>
    </row>
    <row r="1193" spans="1:5" ht="15.75" x14ac:dyDescent="0.25">
      <c r="A1193" s="781" t="s">
        <v>3484</v>
      </c>
      <c r="B1193" s="778" t="s">
        <v>3485</v>
      </c>
      <c r="C1193" s="796">
        <v>434955</v>
      </c>
      <c r="D1193" s="796">
        <v>359404</v>
      </c>
      <c r="E1193" s="796">
        <v>75551</v>
      </c>
    </row>
    <row r="1194" spans="1:5" ht="15.75" x14ac:dyDescent="0.25">
      <c r="A1194" s="781" t="s">
        <v>3484</v>
      </c>
      <c r="B1194" s="778" t="s">
        <v>3486</v>
      </c>
      <c r="C1194" s="796">
        <v>434955</v>
      </c>
      <c r="D1194" s="796">
        <v>359404</v>
      </c>
      <c r="E1194" s="796">
        <v>75551</v>
      </c>
    </row>
    <row r="1195" spans="1:5" ht="15.75" x14ac:dyDescent="0.25">
      <c r="A1195" s="781" t="s">
        <v>3487</v>
      </c>
      <c r="B1195" s="778" t="s">
        <v>3488</v>
      </c>
      <c r="C1195" s="796">
        <v>631899</v>
      </c>
      <c r="D1195" s="796">
        <v>522143</v>
      </c>
      <c r="E1195" s="796">
        <v>109756</v>
      </c>
    </row>
    <row r="1196" spans="1:5" ht="15.75" x14ac:dyDescent="0.25">
      <c r="A1196" s="781" t="s">
        <v>3489</v>
      </c>
      <c r="B1196" s="778" t="s">
        <v>3490</v>
      </c>
      <c r="C1196" s="796">
        <v>434955</v>
      </c>
      <c r="D1196" s="796">
        <v>359404</v>
      </c>
      <c r="E1196" s="796">
        <v>75551</v>
      </c>
    </row>
    <row r="1197" spans="1:5" ht="15.75" x14ac:dyDescent="0.25">
      <c r="A1197" s="781" t="s">
        <v>3489</v>
      </c>
      <c r="B1197" s="778" t="s">
        <v>3491</v>
      </c>
      <c r="C1197" s="796">
        <v>434955</v>
      </c>
      <c r="D1197" s="796">
        <v>359404</v>
      </c>
      <c r="E1197" s="796">
        <v>75551</v>
      </c>
    </row>
    <row r="1198" spans="1:5" ht="15.75" x14ac:dyDescent="0.25">
      <c r="A1198" s="781" t="s">
        <v>3487</v>
      </c>
      <c r="B1198" s="778" t="s">
        <v>3492</v>
      </c>
      <c r="C1198" s="796">
        <v>631899</v>
      </c>
      <c r="D1198" s="796">
        <v>522143</v>
      </c>
      <c r="E1198" s="796">
        <v>109756</v>
      </c>
    </row>
    <row r="1199" spans="1:5" ht="15.75" x14ac:dyDescent="0.25">
      <c r="A1199" s="781" t="s">
        <v>3493</v>
      </c>
      <c r="B1199" s="778" t="s">
        <v>3494</v>
      </c>
      <c r="C1199" s="796">
        <v>434955</v>
      </c>
      <c r="D1199" s="796">
        <v>359404</v>
      </c>
      <c r="E1199" s="796">
        <v>75551</v>
      </c>
    </row>
    <row r="1200" spans="1:5" ht="15.75" x14ac:dyDescent="0.25">
      <c r="A1200" s="781" t="s">
        <v>3493</v>
      </c>
      <c r="B1200" s="778" t="s">
        <v>3495</v>
      </c>
      <c r="C1200" s="796">
        <v>434955</v>
      </c>
      <c r="D1200" s="796">
        <v>359404</v>
      </c>
      <c r="E1200" s="796">
        <v>75551</v>
      </c>
    </row>
    <row r="1201" spans="1:5" ht="15.75" x14ac:dyDescent="0.25">
      <c r="A1201" s="781" t="s">
        <v>3496</v>
      </c>
      <c r="B1201" s="778" t="s">
        <v>3497</v>
      </c>
      <c r="C1201" s="796">
        <v>640280</v>
      </c>
      <c r="D1201" s="796">
        <v>529065</v>
      </c>
      <c r="E1201" s="796">
        <v>111215</v>
      </c>
    </row>
    <row r="1202" spans="1:5" ht="15.75" x14ac:dyDescent="0.25">
      <c r="A1202" s="781" t="s">
        <v>3496</v>
      </c>
      <c r="B1202" s="778" t="s">
        <v>3498</v>
      </c>
      <c r="C1202" s="796">
        <v>640280</v>
      </c>
      <c r="D1202" s="796">
        <v>529065</v>
      </c>
      <c r="E1202" s="796">
        <v>111215</v>
      </c>
    </row>
    <row r="1203" spans="1:5" ht="15.75" x14ac:dyDescent="0.25">
      <c r="A1203" s="781" t="s">
        <v>3499</v>
      </c>
      <c r="B1203" s="778" t="s">
        <v>3500</v>
      </c>
      <c r="C1203" s="796">
        <v>508261</v>
      </c>
      <c r="D1203" s="796">
        <v>419978</v>
      </c>
      <c r="E1203" s="796">
        <v>88283</v>
      </c>
    </row>
    <row r="1204" spans="1:5" ht="15.75" x14ac:dyDescent="0.25">
      <c r="A1204" s="781" t="s">
        <v>3501</v>
      </c>
      <c r="B1204" s="778" t="s">
        <v>3502</v>
      </c>
      <c r="C1204" s="796">
        <v>640280</v>
      </c>
      <c r="D1204" s="796">
        <v>529065</v>
      </c>
      <c r="E1204" s="796">
        <v>111215</v>
      </c>
    </row>
    <row r="1205" spans="1:5" ht="15.75" x14ac:dyDescent="0.25">
      <c r="A1205" s="781" t="s">
        <v>3501</v>
      </c>
      <c r="B1205" s="778" t="s">
        <v>3503</v>
      </c>
      <c r="C1205" s="796">
        <v>434952</v>
      </c>
      <c r="D1205" s="796">
        <v>359404</v>
      </c>
      <c r="E1205" s="796">
        <v>75548</v>
      </c>
    </row>
    <row r="1206" spans="1:5" ht="15.75" x14ac:dyDescent="0.25">
      <c r="A1206" s="781" t="s">
        <v>3504</v>
      </c>
      <c r="B1206" s="778" t="s">
        <v>3505</v>
      </c>
      <c r="C1206" s="796">
        <v>631899</v>
      </c>
      <c r="D1206" s="796">
        <v>522144</v>
      </c>
      <c r="E1206" s="796">
        <v>109755</v>
      </c>
    </row>
    <row r="1207" spans="1:5" ht="15.75" x14ac:dyDescent="0.25">
      <c r="A1207" s="781" t="s">
        <v>3506</v>
      </c>
      <c r="B1207" s="778" t="s">
        <v>3507</v>
      </c>
      <c r="C1207" s="796">
        <v>434955</v>
      </c>
      <c r="D1207" s="796">
        <v>359404</v>
      </c>
      <c r="E1207" s="796">
        <v>75551</v>
      </c>
    </row>
    <row r="1208" spans="1:5" ht="15.75" x14ac:dyDescent="0.25">
      <c r="A1208" s="781" t="s">
        <v>3506</v>
      </c>
      <c r="B1208" s="778" t="s">
        <v>3508</v>
      </c>
      <c r="C1208" s="796">
        <v>1472227</v>
      </c>
      <c r="D1208" s="796">
        <v>1216505</v>
      </c>
      <c r="E1208" s="796">
        <v>255722</v>
      </c>
    </row>
    <row r="1209" spans="1:5" ht="15.75" x14ac:dyDescent="0.25">
      <c r="A1209" s="781" t="s">
        <v>3509</v>
      </c>
      <c r="B1209" s="778" t="s">
        <v>3510</v>
      </c>
      <c r="C1209" s="796">
        <v>508261</v>
      </c>
      <c r="D1209" s="796">
        <v>419978</v>
      </c>
      <c r="E1209" s="796">
        <v>88283</v>
      </c>
    </row>
    <row r="1210" spans="1:5" ht="15.75" x14ac:dyDescent="0.25">
      <c r="A1210" s="781" t="s">
        <v>3511</v>
      </c>
      <c r="B1210" s="778" t="s">
        <v>3512</v>
      </c>
      <c r="C1210" s="796">
        <v>434955</v>
      </c>
      <c r="D1210" s="796">
        <v>359404</v>
      </c>
      <c r="E1210" s="796">
        <v>75551</v>
      </c>
    </row>
    <row r="1211" spans="1:5" ht="15.75" x14ac:dyDescent="0.25">
      <c r="A1211" s="781" t="s">
        <v>3511</v>
      </c>
      <c r="B1211" s="778" t="s">
        <v>3513</v>
      </c>
      <c r="C1211" s="796">
        <v>434955</v>
      </c>
      <c r="D1211" s="796">
        <v>359404</v>
      </c>
      <c r="E1211" s="796">
        <v>75551</v>
      </c>
    </row>
    <row r="1212" spans="1:5" ht="15.75" x14ac:dyDescent="0.25">
      <c r="A1212" s="781" t="s">
        <v>3514</v>
      </c>
      <c r="B1212" s="778" t="s">
        <v>3515</v>
      </c>
      <c r="C1212" s="796">
        <v>631899</v>
      </c>
      <c r="D1212" s="796">
        <v>522143</v>
      </c>
      <c r="E1212" s="796">
        <v>109756</v>
      </c>
    </row>
    <row r="1213" spans="1:5" ht="15.75" x14ac:dyDescent="0.25">
      <c r="A1213" s="781" t="s">
        <v>3516</v>
      </c>
      <c r="B1213" s="778" t="s">
        <v>3517</v>
      </c>
      <c r="C1213" s="796">
        <v>434955</v>
      </c>
      <c r="D1213" s="796">
        <v>359404</v>
      </c>
      <c r="E1213" s="796">
        <v>75551</v>
      </c>
    </row>
    <row r="1214" spans="1:5" ht="15.75" x14ac:dyDescent="0.25">
      <c r="A1214" s="781" t="s">
        <v>3516</v>
      </c>
      <c r="B1214" s="778" t="s">
        <v>3518</v>
      </c>
      <c r="C1214" s="796">
        <v>434955</v>
      </c>
      <c r="D1214" s="796">
        <v>359404</v>
      </c>
      <c r="E1214" s="796">
        <v>75551</v>
      </c>
    </row>
    <row r="1215" spans="1:5" ht="15.75" x14ac:dyDescent="0.25">
      <c r="A1215" s="781" t="s">
        <v>3519</v>
      </c>
      <c r="B1215" s="778" t="s">
        <v>3520</v>
      </c>
      <c r="C1215" s="796">
        <v>631899</v>
      </c>
      <c r="D1215" s="796">
        <v>522143</v>
      </c>
      <c r="E1215" s="796">
        <v>109756</v>
      </c>
    </row>
    <row r="1216" spans="1:5" ht="15.75" x14ac:dyDescent="0.25">
      <c r="A1216" s="781" t="s">
        <v>3521</v>
      </c>
      <c r="B1216" s="778" t="s">
        <v>3522</v>
      </c>
      <c r="C1216" s="796">
        <v>434955</v>
      </c>
      <c r="D1216" s="796">
        <v>359404</v>
      </c>
      <c r="E1216" s="796">
        <v>75551</v>
      </c>
    </row>
    <row r="1217" spans="1:5" ht="15.75" x14ac:dyDescent="0.25">
      <c r="A1217" s="781" t="s">
        <v>3521</v>
      </c>
      <c r="B1217" s="778" t="s">
        <v>3523</v>
      </c>
      <c r="C1217" s="796">
        <v>434955</v>
      </c>
      <c r="D1217" s="796">
        <v>359404</v>
      </c>
      <c r="E1217" s="796">
        <v>75551</v>
      </c>
    </row>
    <row r="1218" spans="1:5" ht="15.75" x14ac:dyDescent="0.25">
      <c r="A1218" s="781" t="s">
        <v>3524</v>
      </c>
      <c r="B1218" s="778" t="s">
        <v>3525</v>
      </c>
      <c r="C1218" s="796">
        <v>631899</v>
      </c>
      <c r="D1218" s="796">
        <v>522143</v>
      </c>
      <c r="E1218" s="796">
        <v>109756</v>
      </c>
    </row>
    <row r="1219" spans="1:5" ht="15.75" x14ac:dyDescent="0.25">
      <c r="A1219" s="781" t="s">
        <v>3526</v>
      </c>
      <c r="B1219" s="778" t="s">
        <v>3527</v>
      </c>
      <c r="C1219" s="796">
        <v>434955</v>
      </c>
      <c r="D1219" s="796">
        <v>359404</v>
      </c>
      <c r="E1219" s="796">
        <v>75551</v>
      </c>
    </row>
    <row r="1220" spans="1:5" ht="15.75" x14ac:dyDescent="0.25">
      <c r="A1220" s="781" t="s">
        <v>3528</v>
      </c>
      <c r="B1220" s="778" t="s">
        <v>3529</v>
      </c>
      <c r="C1220" s="796">
        <v>640280</v>
      </c>
      <c r="D1220" s="796">
        <v>529065</v>
      </c>
      <c r="E1220" s="796">
        <v>111215</v>
      </c>
    </row>
    <row r="1221" spans="1:5" ht="15.75" x14ac:dyDescent="0.25">
      <c r="A1221" s="781" t="s">
        <v>3530</v>
      </c>
      <c r="B1221" s="778" t="s">
        <v>3531</v>
      </c>
      <c r="C1221" s="796">
        <v>508261</v>
      </c>
      <c r="D1221" s="796">
        <v>419978</v>
      </c>
      <c r="E1221" s="796">
        <v>88283</v>
      </c>
    </row>
    <row r="1222" spans="1:5" ht="15.75" x14ac:dyDescent="0.25">
      <c r="A1222" s="781" t="s">
        <v>3532</v>
      </c>
      <c r="B1222" s="778" t="s">
        <v>3533</v>
      </c>
      <c r="C1222" s="796">
        <v>631899</v>
      </c>
      <c r="D1222" s="796">
        <v>522143</v>
      </c>
      <c r="E1222" s="796">
        <v>109756</v>
      </c>
    </row>
    <row r="1223" spans="1:5" ht="15.75" x14ac:dyDescent="0.25">
      <c r="A1223" s="781" t="s">
        <v>3511</v>
      </c>
      <c r="B1223" s="778" t="s">
        <v>3534</v>
      </c>
      <c r="C1223" s="796">
        <v>217478</v>
      </c>
      <c r="D1223" s="796">
        <v>179701</v>
      </c>
      <c r="E1223" s="796">
        <v>37777</v>
      </c>
    </row>
    <row r="1224" spans="1:5" ht="15.75" x14ac:dyDescent="0.25">
      <c r="A1224" s="781" t="s">
        <v>3511</v>
      </c>
      <c r="B1224" s="778" t="s">
        <v>3535</v>
      </c>
      <c r="C1224" s="796">
        <v>217478</v>
      </c>
      <c r="D1224" s="796">
        <v>179701</v>
      </c>
      <c r="E1224" s="796">
        <v>37777</v>
      </c>
    </row>
    <row r="1225" spans="1:5" ht="15.75" x14ac:dyDescent="0.25">
      <c r="A1225" s="781" t="s">
        <v>3536</v>
      </c>
      <c r="B1225" s="778" t="s">
        <v>3537</v>
      </c>
      <c r="C1225" s="796">
        <v>631899</v>
      </c>
      <c r="D1225" s="796">
        <v>522143</v>
      </c>
      <c r="E1225" s="796">
        <v>109756</v>
      </c>
    </row>
    <row r="1226" spans="1:5" ht="15.75" x14ac:dyDescent="0.25">
      <c r="A1226" s="781" t="s">
        <v>3538</v>
      </c>
      <c r="B1226" s="778" t="s">
        <v>3539</v>
      </c>
      <c r="C1226" s="796">
        <v>217478</v>
      </c>
      <c r="D1226" s="796">
        <v>179701</v>
      </c>
      <c r="E1226" s="796">
        <v>37777</v>
      </c>
    </row>
    <row r="1227" spans="1:5" ht="15.75" x14ac:dyDescent="0.25">
      <c r="A1227" s="781" t="s">
        <v>3538</v>
      </c>
      <c r="B1227" s="778" t="s">
        <v>3540</v>
      </c>
      <c r="C1227" s="796">
        <v>217478</v>
      </c>
      <c r="D1227" s="796">
        <v>179701</v>
      </c>
      <c r="E1227" s="796">
        <v>37777</v>
      </c>
    </row>
    <row r="1228" spans="1:5" ht="15.75" x14ac:dyDescent="0.25">
      <c r="A1228" s="781" t="s">
        <v>3541</v>
      </c>
      <c r="B1228" s="778" t="s">
        <v>3542</v>
      </c>
      <c r="C1228" s="796">
        <v>631899</v>
      </c>
      <c r="D1228" s="796">
        <v>522143</v>
      </c>
      <c r="E1228" s="796">
        <v>109756</v>
      </c>
    </row>
    <row r="1229" spans="1:5" ht="15.75" x14ac:dyDescent="0.25">
      <c r="A1229" s="781" t="s">
        <v>3543</v>
      </c>
      <c r="B1229" s="778" t="s">
        <v>3544</v>
      </c>
      <c r="C1229" s="796">
        <v>217478</v>
      </c>
      <c r="D1229" s="796">
        <v>179701</v>
      </c>
      <c r="E1229" s="796">
        <v>37777</v>
      </c>
    </row>
    <row r="1230" spans="1:5" ht="15.75" x14ac:dyDescent="0.25">
      <c r="A1230" s="781" t="s">
        <v>3543</v>
      </c>
      <c r="B1230" s="778" t="s">
        <v>3545</v>
      </c>
      <c r="C1230" s="796">
        <v>217478</v>
      </c>
      <c r="D1230" s="796">
        <v>179701</v>
      </c>
      <c r="E1230" s="796">
        <v>37777</v>
      </c>
    </row>
    <row r="1231" spans="1:5" ht="15.75" x14ac:dyDescent="0.25">
      <c r="A1231" s="781" t="s">
        <v>3546</v>
      </c>
      <c r="B1231" s="778" t="s">
        <v>3547</v>
      </c>
      <c r="C1231" s="796">
        <v>631899</v>
      </c>
      <c r="D1231" s="796">
        <v>522143</v>
      </c>
      <c r="E1231" s="796">
        <v>109756</v>
      </c>
    </row>
    <row r="1232" spans="1:5" ht="15.75" x14ac:dyDescent="0.25">
      <c r="A1232" s="781" t="s">
        <v>3548</v>
      </c>
      <c r="B1232" s="778" t="s">
        <v>3549</v>
      </c>
      <c r="C1232" s="796">
        <v>434955</v>
      </c>
      <c r="D1232" s="796">
        <v>359404</v>
      </c>
      <c r="E1232" s="796">
        <v>75551</v>
      </c>
    </row>
    <row r="1233" spans="1:5" ht="15.75" x14ac:dyDescent="0.25">
      <c r="A1233" s="781" t="s">
        <v>3550</v>
      </c>
      <c r="B1233" s="778" t="s">
        <v>3551</v>
      </c>
      <c r="C1233" s="796">
        <v>434955</v>
      </c>
      <c r="D1233" s="796">
        <v>359404</v>
      </c>
      <c r="E1233" s="796">
        <v>75551</v>
      </c>
    </row>
    <row r="1234" spans="1:5" ht="15.75" x14ac:dyDescent="0.25">
      <c r="A1234" s="781" t="s">
        <v>3552</v>
      </c>
      <c r="B1234" s="778" t="s">
        <v>3553</v>
      </c>
      <c r="C1234" s="796">
        <v>631899</v>
      </c>
      <c r="D1234" s="796">
        <v>522144</v>
      </c>
      <c r="E1234" s="796">
        <v>109755</v>
      </c>
    </row>
    <row r="1235" spans="1:5" ht="15.75" x14ac:dyDescent="0.25">
      <c r="A1235" s="781" t="s">
        <v>3554</v>
      </c>
      <c r="B1235" s="778" t="s">
        <v>3555</v>
      </c>
      <c r="C1235" s="796">
        <v>590314</v>
      </c>
      <c r="D1235" s="796">
        <v>487779</v>
      </c>
      <c r="E1235" s="796">
        <v>102535</v>
      </c>
    </row>
    <row r="1236" spans="1:5" ht="15.75" x14ac:dyDescent="0.25">
      <c r="A1236" s="781" t="s">
        <v>3556</v>
      </c>
      <c r="B1236" s="778" t="s">
        <v>3557</v>
      </c>
      <c r="C1236" s="796">
        <v>590314</v>
      </c>
      <c r="D1236" s="796">
        <v>487779</v>
      </c>
      <c r="E1236" s="796">
        <v>102535</v>
      </c>
    </row>
    <row r="1237" spans="1:5" ht="15.75" x14ac:dyDescent="0.25">
      <c r="A1237" s="781" t="s">
        <v>3558</v>
      </c>
      <c r="B1237" s="778" t="s">
        <v>3559</v>
      </c>
      <c r="C1237" s="796">
        <v>705067</v>
      </c>
      <c r="D1237" s="796">
        <v>582600</v>
      </c>
      <c r="E1237" s="796">
        <v>122467</v>
      </c>
    </row>
    <row r="1238" spans="1:5" ht="15.75" x14ac:dyDescent="0.25">
      <c r="A1238" s="781" t="s">
        <v>3560</v>
      </c>
      <c r="B1238" s="778" t="s">
        <v>3561</v>
      </c>
      <c r="C1238" s="796">
        <v>434955</v>
      </c>
      <c r="D1238" s="796">
        <v>359404</v>
      </c>
      <c r="E1238" s="796">
        <v>75551</v>
      </c>
    </row>
    <row r="1239" spans="1:5" ht="15.75" x14ac:dyDescent="0.25">
      <c r="A1239" s="781" t="s">
        <v>3560</v>
      </c>
      <c r="B1239" s="778" t="s">
        <v>3562</v>
      </c>
      <c r="C1239" s="796">
        <v>434955</v>
      </c>
      <c r="D1239" s="796">
        <v>359404</v>
      </c>
      <c r="E1239" s="796">
        <v>75551</v>
      </c>
    </row>
    <row r="1240" spans="1:5" ht="15.75" x14ac:dyDescent="0.25">
      <c r="A1240" s="781" t="s">
        <v>3563</v>
      </c>
      <c r="B1240" s="778" t="s">
        <v>3564</v>
      </c>
      <c r="C1240" s="796">
        <v>631899</v>
      </c>
      <c r="D1240" s="796">
        <v>522143</v>
      </c>
      <c r="E1240" s="796">
        <v>109756</v>
      </c>
    </row>
    <row r="1241" spans="1:5" ht="15.75" x14ac:dyDescent="0.25">
      <c r="A1241" s="781" t="s">
        <v>3565</v>
      </c>
      <c r="B1241" s="778" t="s">
        <v>3566</v>
      </c>
      <c r="C1241" s="796">
        <v>8076457</v>
      </c>
      <c r="D1241" s="796">
        <v>4999322</v>
      </c>
      <c r="E1241" s="796">
        <v>3077135</v>
      </c>
    </row>
    <row r="1242" spans="1:5" ht="15.75" x14ac:dyDescent="0.25">
      <c r="A1242" s="781" t="s">
        <v>3567</v>
      </c>
      <c r="B1242" s="778" t="s">
        <v>3568</v>
      </c>
      <c r="C1242" s="796">
        <v>2013819</v>
      </c>
      <c r="D1242" s="796">
        <v>1664022</v>
      </c>
      <c r="E1242" s="796">
        <v>349797</v>
      </c>
    </row>
    <row r="1243" spans="1:5" ht="15.75" x14ac:dyDescent="0.25">
      <c r="A1243" s="781" t="s">
        <v>3569</v>
      </c>
      <c r="B1243" s="778" t="s">
        <v>3570</v>
      </c>
      <c r="C1243" s="796">
        <v>11941075</v>
      </c>
      <c r="D1243" s="796">
        <v>1360955</v>
      </c>
      <c r="E1243" s="796">
        <v>10580120</v>
      </c>
    </row>
    <row r="1244" spans="1:5" ht="15.75" x14ac:dyDescent="0.25">
      <c r="A1244" s="781" t="s">
        <v>3571</v>
      </c>
      <c r="B1244" s="778" t="s">
        <v>3572</v>
      </c>
      <c r="C1244" s="796">
        <v>17595745</v>
      </c>
      <c r="D1244" s="796">
        <v>14539385</v>
      </c>
      <c r="E1244" s="796">
        <v>3056360</v>
      </c>
    </row>
    <row r="1245" spans="1:5" ht="15.75" x14ac:dyDescent="0.25">
      <c r="A1245" s="781" t="s">
        <v>3573</v>
      </c>
      <c r="B1245" s="778" t="s">
        <v>3574</v>
      </c>
      <c r="C1245" s="796">
        <v>21847420</v>
      </c>
      <c r="D1245" s="796">
        <v>18052551</v>
      </c>
      <c r="E1245" s="796">
        <v>3794869</v>
      </c>
    </row>
    <row r="1246" spans="1:5" ht="15.75" x14ac:dyDescent="0.25">
      <c r="A1246" s="781" t="s">
        <v>3575</v>
      </c>
      <c r="B1246" s="778" t="s">
        <v>3576</v>
      </c>
      <c r="C1246" s="796">
        <v>26276716</v>
      </c>
      <c r="D1246" s="796">
        <v>21712488</v>
      </c>
      <c r="E1246" s="796">
        <v>4564228</v>
      </c>
    </row>
    <row r="1247" spans="1:5" ht="15.75" x14ac:dyDescent="0.25">
      <c r="A1247" s="781" t="s">
        <v>3577</v>
      </c>
      <c r="B1247" s="778" t="s">
        <v>3578</v>
      </c>
      <c r="C1247" s="796">
        <v>9082324</v>
      </c>
      <c r="D1247" s="796">
        <v>7504734</v>
      </c>
      <c r="E1247" s="796">
        <v>1577590</v>
      </c>
    </row>
    <row r="1248" spans="1:5" ht="15.75" x14ac:dyDescent="0.25">
      <c r="A1248" s="781" t="s">
        <v>3579</v>
      </c>
      <c r="B1248" s="778" t="s">
        <v>3580</v>
      </c>
      <c r="C1248" s="796">
        <v>2728669</v>
      </c>
      <c r="D1248" s="796">
        <v>2254702</v>
      </c>
      <c r="E1248" s="796">
        <v>473967</v>
      </c>
    </row>
    <row r="1249" spans="1:5" ht="15.75" x14ac:dyDescent="0.25">
      <c r="A1249" s="781" t="s">
        <v>3581</v>
      </c>
      <c r="B1249" s="778" t="s">
        <v>3582</v>
      </c>
      <c r="C1249" s="796">
        <v>2723267</v>
      </c>
      <c r="D1249" s="796">
        <v>2250242</v>
      </c>
      <c r="E1249" s="796">
        <v>473025</v>
      </c>
    </row>
    <row r="1250" spans="1:5" ht="15.75" x14ac:dyDescent="0.25">
      <c r="A1250" s="781" t="s">
        <v>3583</v>
      </c>
      <c r="B1250" s="778" t="s">
        <v>3584</v>
      </c>
      <c r="C1250" s="796">
        <v>2620883</v>
      </c>
      <c r="D1250" s="796">
        <v>2165643</v>
      </c>
      <c r="E1250" s="796">
        <v>455240</v>
      </c>
    </row>
    <row r="1251" spans="1:5" ht="15.75" x14ac:dyDescent="0.25">
      <c r="A1251" s="781" t="s">
        <v>3585</v>
      </c>
      <c r="B1251" s="778" t="s">
        <v>3586</v>
      </c>
      <c r="C1251" s="796">
        <v>2723267</v>
      </c>
      <c r="D1251" s="796">
        <v>2250241</v>
      </c>
      <c r="E1251" s="796">
        <v>473026</v>
      </c>
    </row>
    <row r="1252" spans="1:5" ht="15.75" x14ac:dyDescent="0.25">
      <c r="A1252" s="781" t="s">
        <v>3585</v>
      </c>
      <c r="B1252" s="778" t="s">
        <v>3587</v>
      </c>
      <c r="C1252" s="796">
        <v>3158221</v>
      </c>
      <c r="D1252" s="796">
        <v>2609641</v>
      </c>
      <c r="E1252" s="796">
        <v>548580</v>
      </c>
    </row>
    <row r="1253" spans="1:5" ht="15.75" x14ac:dyDescent="0.25">
      <c r="A1253" s="781" t="s">
        <v>3588</v>
      </c>
      <c r="B1253" s="778" t="s">
        <v>3589</v>
      </c>
      <c r="C1253" s="796">
        <v>3411617</v>
      </c>
      <c r="D1253" s="796">
        <v>2819026</v>
      </c>
      <c r="E1253" s="796">
        <v>592591</v>
      </c>
    </row>
    <row r="1254" spans="1:5" ht="15.75" x14ac:dyDescent="0.25">
      <c r="A1254" s="781" t="s">
        <v>3590</v>
      </c>
      <c r="B1254" s="778" t="s">
        <v>3591</v>
      </c>
      <c r="C1254" s="796">
        <v>54096247</v>
      </c>
      <c r="D1254" s="796">
        <v>44699803</v>
      </c>
      <c r="E1254" s="796">
        <v>9396444</v>
      </c>
    </row>
    <row r="1255" spans="1:5" ht="15.75" x14ac:dyDescent="0.25">
      <c r="A1255" s="781" t="s">
        <v>3592</v>
      </c>
      <c r="B1255" s="778" t="s">
        <v>3593</v>
      </c>
      <c r="C1255" s="796">
        <v>1768420</v>
      </c>
      <c r="D1255" s="796">
        <v>1461250</v>
      </c>
      <c r="E1255" s="796">
        <v>307170</v>
      </c>
    </row>
    <row r="1256" spans="1:5" ht="15.75" x14ac:dyDescent="0.25">
      <c r="A1256" s="781" t="s">
        <v>3594</v>
      </c>
      <c r="B1256" s="778" t="s">
        <v>3595</v>
      </c>
      <c r="C1256" s="796">
        <v>2723267</v>
      </c>
      <c r="D1256" s="796">
        <v>2250242</v>
      </c>
      <c r="E1256" s="796">
        <v>473025</v>
      </c>
    </row>
    <row r="1257" spans="1:5" ht="15.75" x14ac:dyDescent="0.25">
      <c r="A1257" s="781" t="s">
        <v>3596</v>
      </c>
      <c r="B1257" s="778" t="s">
        <v>3597</v>
      </c>
      <c r="C1257" s="796">
        <v>2723267</v>
      </c>
      <c r="D1257" s="796">
        <v>2250242</v>
      </c>
      <c r="E1257" s="796">
        <v>473025</v>
      </c>
    </row>
    <row r="1258" spans="1:5" ht="15.75" x14ac:dyDescent="0.25">
      <c r="A1258" s="781" t="s">
        <v>3598</v>
      </c>
      <c r="B1258" s="778" t="s">
        <v>3599</v>
      </c>
      <c r="C1258" s="796">
        <v>2723267</v>
      </c>
      <c r="D1258" s="796">
        <v>2250242</v>
      </c>
      <c r="E1258" s="796">
        <v>473025</v>
      </c>
    </row>
    <row r="1259" spans="1:5" ht="15.75" x14ac:dyDescent="0.25">
      <c r="A1259" s="781" t="s">
        <v>3600</v>
      </c>
      <c r="B1259" s="778" t="s">
        <v>3601</v>
      </c>
      <c r="C1259" s="796">
        <v>2723267</v>
      </c>
      <c r="D1259" s="796">
        <v>2250241</v>
      </c>
      <c r="E1259" s="796">
        <v>473026</v>
      </c>
    </row>
    <row r="1260" spans="1:5" ht="15.75" x14ac:dyDescent="0.25">
      <c r="A1260" s="781" t="s">
        <v>3602</v>
      </c>
      <c r="B1260" s="778" t="s">
        <v>3603</v>
      </c>
      <c r="C1260" s="796">
        <v>2723267</v>
      </c>
      <c r="D1260" s="796">
        <v>2250242</v>
      </c>
      <c r="E1260" s="796">
        <v>473025</v>
      </c>
    </row>
    <row r="1261" spans="1:5" ht="15.75" x14ac:dyDescent="0.25">
      <c r="A1261" s="781" t="s">
        <v>3604</v>
      </c>
      <c r="B1261" s="778" t="s">
        <v>3605</v>
      </c>
      <c r="C1261" s="796">
        <v>2723267</v>
      </c>
      <c r="D1261" s="796">
        <v>2250241</v>
      </c>
      <c r="E1261" s="796">
        <v>473026</v>
      </c>
    </row>
    <row r="1262" spans="1:5" ht="15.75" x14ac:dyDescent="0.25">
      <c r="A1262" s="781" t="s">
        <v>3606</v>
      </c>
      <c r="B1262" s="778" t="s">
        <v>3607</v>
      </c>
      <c r="C1262" s="796">
        <v>2723267</v>
      </c>
      <c r="D1262" s="796">
        <v>2250242</v>
      </c>
      <c r="E1262" s="796">
        <v>473025</v>
      </c>
    </row>
    <row r="1263" spans="1:5" ht="15.75" x14ac:dyDescent="0.25">
      <c r="A1263" s="781" t="s">
        <v>3608</v>
      </c>
      <c r="B1263" s="778" t="s">
        <v>3609</v>
      </c>
      <c r="C1263" s="796">
        <v>2723267</v>
      </c>
      <c r="D1263" s="796">
        <v>2250242</v>
      </c>
      <c r="E1263" s="796">
        <v>473025</v>
      </c>
    </row>
    <row r="1264" spans="1:5" ht="15.75" x14ac:dyDescent="0.25">
      <c r="A1264" s="781" t="s">
        <v>3610</v>
      </c>
      <c r="B1264" s="778" t="s">
        <v>3611</v>
      </c>
      <c r="C1264" s="796">
        <v>3329930</v>
      </c>
      <c r="D1264" s="796">
        <v>2751526</v>
      </c>
      <c r="E1264" s="796">
        <v>578404</v>
      </c>
    </row>
    <row r="1265" spans="1:5" ht="15.75" x14ac:dyDescent="0.25">
      <c r="A1265" s="781" t="s">
        <v>3612</v>
      </c>
      <c r="B1265" s="778" t="s">
        <v>3613</v>
      </c>
      <c r="C1265" s="796">
        <v>3158221</v>
      </c>
      <c r="D1265" s="796">
        <v>2609641</v>
      </c>
      <c r="E1265" s="796">
        <v>548580</v>
      </c>
    </row>
    <row r="1266" spans="1:5" ht="15.75" x14ac:dyDescent="0.25">
      <c r="A1266" s="781" t="s">
        <v>3614</v>
      </c>
      <c r="B1266" s="778" t="s">
        <v>3615</v>
      </c>
      <c r="C1266" s="796">
        <v>3158221</v>
      </c>
      <c r="D1266" s="796">
        <v>2609641</v>
      </c>
      <c r="E1266" s="796">
        <v>548580</v>
      </c>
    </row>
    <row r="1267" spans="1:5" ht="15.75" x14ac:dyDescent="0.25">
      <c r="A1267" s="781" t="s">
        <v>3616</v>
      </c>
      <c r="B1267" s="778" t="s">
        <v>3617</v>
      </c>
      <c r="C1267" s="796">
        <v>2641580</v>
      </c>
      <c r="D1267" s="796">
        <v>2182742</v>
      </c>
      <c r="E1267" s="796">
        <v>458838</v>
      </c>
    </row>
    <row r="1268" spans="1:5" ht="15.75" x14ac:dyDescent="0.25">
      <c r="A1268" s="781" t="s">
        <v>3618</v>
      </c>
      <c r="B1268" s="778" t="s">
        <v>3619</v>
      </c>
      <c r="C1268" s="796">
        <v>3158221</v>
      </c>
      <c r="D1268" s="796">
        <v>2609641</v>
      </c>
      <c r="E1268" s="796">
        <v>548580</v>
      </c>
    </row>
    <row r="1269" spans="1:5" ht="15.75" x14ac:dyDescent="0.25">
      <c r="A1269" s="781" t="s">
        <v>3620</v>
      </c>
      <c r="B1269" s="778" t="s">
        <v>3621</v>
      </c>
      <c r="C1269" s="796">
        <v>2828601</v>
      </c>
      <c r="D1269" s="796">
        <v>2337278</v>
      </c>
      <c r="E1269" s="796">
        <v>491323</v>
      </c>
    </row>
    <row r="1270" spans="1:5" ht="15.75" x14ac:dyDescent="0.25">
      <c r="A1270" s="781"/>
      <c r="B1270" s="781"/>
      <c r="C1270" s="797">
        <f>SUM(C1173:C1269)</f>
        <v>280166342</v>
      </c>
      <c r="D1270" s="797">
        <f>SUM(D1173:D1269)</f>
        <v>220385126</v>
      </c>
      <c r="E1270" s="797">
        <f>SUM(E1173:E1269)</f>
        <v>59781216</v>
      </c>
    </row>
    <row r="1271" spans="1:5" ht="15.75" x14ac:dyDescent="0.25">
      <c r="A1271" s="781"/>
      <c r="B1271" s="781"/>
      <c r="C1271" s="796"/>
      <c r="D1271" s="796"/>
      <c r="E1271" s="796"/>
    </row>
    <row r="1272" spans="1:5" ht="31.5" x14ac:dyDescent="0.25">
      <c r="A1272" s="779" t="s">
        <v>137</v>
      </c>
      <c r="B1272" s="780" t="s">
        <v>656</v>
      </c>
      <c r="C1272" s="795" t="s">
        <v>657</v>
      </c>
      <c r="D1272" s="795" t="s">
        <v>658</v>
      </c>
      <c r="E1272" s="795" t="s">
        <v>659</v>
      </c>
    </row>
    <row r="1273" spans="1:5" ht="15.75" x14ac:dyDescent="0.25">
      <c r="A1273" s="1036" t="s">
        <v>6123</v>
      </c>
      <c r="B1273" s="1037"/>
      <c r="C1273" s="1037"/>
      <c r="D1273" s="1037"/>
      <c r="E1273" s="1038"/>
    </row>
    <row r="1274" spans="1:5" ht="15.75" x14ac:dyDescent="0.25">
      <c r="A1274" s="781" t="s">
        <v>3622</v>
      </c>
      <c r="B1274" s="778" t="s">
        <v>3623</v>
      </c>
      <c r="C1274" s="796">
        <v>112212</v>
      </c>
      <c r="D1274" s="796">
        <v>112212</v>
      </c>
      <c r="E1274" s="796">
        <v>0</v>
      </c>
    </row>
    <row r="1275" spans="1:5" ht="15.75" x14ac:dyDescent="0.25">
      <c r="A1275" s="781" t="s">
        <v>3624</v>
      </c>
      <c r="B1275" s="778" t="s">
        <v>3625</v>
      </c>
      <c r="C1275" s="796">
        <v>116652</v>
      </c>
      <c r="D1275" s="796">
        <v>116652</v>
      </c>
      <c r="E1275" s="796">
        <v>0</v>
      </c>
    </row>
    <row r="1276" spans="1:5" ht="15.75" x14ac:dyDescent="0.25">
      <c r="A1276" s="781" t="s">
        <v>3626</v>
      </c>
      <c r="B1276" s="781" t="s">
        <v>3627</v>
      </c>
      <c r="C1276" s="796">
        <v>15748</v>
      </c>
      <c r="D1276" s="796">
        <v>15748</v>
      </c>
      <c r="E1276" s="796">
        <v>0</v>
      </c>
    </row>
    <row r="1277" spans="1:5" ht="15.75" x14ac:dyDescent="0.25">
      <c r="A1277" s="781" t="s">
        <v>3628</v>
      </c>
      <c r="B1277" s="781" t="s">
        <v>3629</v>
      </c>
      <c r="C1277" s="796">
        <v>66141</v>
      </c>
      <c r="D1277" s="796">
        <v>66141</v>
      </c>
      <c r="E1277" s="796">
        <v>0</v>
      </c>
    </row>
    <row r="1278" spans="1:5" ht="15.75" x14ac:dyDescent="0.25">
      <c r="A1278" s="781" t="s">
        <v>3630</v>
      </c>
      <c r="B1278" s="781" t="s">
        <v>3631</v>
      </c>
      <c r="C1278" s="796">
        <v>39370</v>
      </c>
      <c r="D1278" s="796">
        <v>39370</v>
      </c>
      <c r="E1278" s="796">
        <v>0</v>
      </c>
    </row>
    <row r="1279" spans="1:5" ht="15.75" x14ac:dyDescent="0.25">
      <c r="A1279" s="781" t="s">
        <v>3632</v>
      </c>
      <c r="B1279" s="781" t="s">
        <v>3633</v>
      </c>
      <c r="C1279" s="796">
        <v>86920</v>
      </c>
      <c r="D1279" s="796">
        <v>86920</v>
      </c>
      <c r="E1279" s="796">
        <v>0</v>
      </c>
    </row>
    <row r="1280" spans="1:5" ht="15.75" x14ac:dyDescent="0.25">
      <c r="A1280" s="781" t="s">
        <v>3634</v>
      </c>
      <c r="B1280" s="781" t="s">
        <v>3635</v>
      </c>
      <c r="C1280" s="796">
        <v>149606</v>
      </c>
      <c r="D1280" s="796">
        <v>149606</v>
      </c>
      <c r="E1280" s="796">
        <v>0</v>
      </c>
    </row>
    <row r="1281" spans="1:5" ht="15.75" x14ac:dyDescent="0.25">
      <c r="A1281" s="781" t="s">
        <v>3636</v>
      </c>
      <c r="B1281" s="781" t="s">
        <v>3637</v>
      </c>
      <c r="C1281" s="796">
        <v>141732</v>
      </c>
      <c r="D1281" s="796">
        <v>141732</v>
      </c>
      <c r="E1281" s="796">
        <v>0</v>
      </c>
    </row>
    <row r="1282" spans="1:5" ht="15.75" x14ac:dyDescent="0.25">
      <c r="A1282" s="781" t="s">
        <v>1792</v>
      </c>
      <c r="B1282" s="781" t="s">
        <v>3638</v>
      </c>
      <c r="C1282" s="796">
        <v>472440</v>
      </c>
      <c r="D1282" s="796">
        <v>472440</v>
      </c>
      <c r="E1282" s="796">
        <v>0</v>
      </c>
    </row>
    <row r="1283" spans="1:5" ht="15.75" x14ac:dyDescent="0.25">
      <c r="A1283" s="781"/>
      <c r="B1283" s="781"/>
      <c r="C1283" s="797">
        <f>SUM(C1274:C1282)</f>
        <v>1200821</v>
      </c>
      <c r="D1283" s="797">
        <f>SUM(D1274:D1282)</f>
        <v>1200821</v>
      </c>
      <c r="E1283" s="797">
        <f>SUM(E1274:E1282)</f>
        <v>0</v>
      </c>
    </row>
    <row r="1284" spans="1:5" ht="15.75" x14ac:dyDescent="0.25">
      <c r="A1284" s="781"/>
      <c r="B1284" s="781"/>
      <c r="C1284" s="796"/>
      <c r="D1284" s="796"/>
      <c r="E1284" s="796"/>
    </row>
    <row r="1285" spans="1:5" ht="31.5" x14ac:dyDescent="0.25">
      <c r="A1285" s="779" t="s">
        <v>137</v>
      </c>
      <c r="B1285" s="780" t="s">
        <v>656</v>
      </c>
      <c r="C1285" s="795" t="s">
        <v>657</v>
      </c>
      <c r="D1285" s="795" t="s">
        <v>658</v>
      </c>
      <c r="E1285" s="795" t="s">
        <v>659</v>
      </c>
    </row>
    <row r="1286" spans="1:5" ht="15.75" x14ac:dyDescent="0.25">
      <c r="A1286" s="1036" t="s">
        <v>6124</v>
      </c>
      <c r="B1286" s="1037"/>
      <c r="C1286" s="1037"/>
      <c r="D1286" s="1037"/>
      <c r="E1286" s="1038"/>
    </row>
    <row r="1287" spans="1:5" ht="15.75" x14ac:dyDescent="0.25">
      <c r="A1287" s="781" t="s">
        <v>3639</v>
      </c>
      <c r="B1287" s="778" t="s">
        <v>3640</v>
      </c>
      <c r="C1287" s="796">
        <v>267920</v>
      </c>
      <c r="D1287" s="796">
        <v>267920</v>
      </c>
      <c r="E1287" s="796">
        <v>0</v>
      </c>
    </row>
    <row r="1288" spans="1:5" ht="15.75" x14ac:dyDescent="0.25">
      <c r="A1288" s="781" t="s">
        <v>3639</v>
      </c>
      <c r="B1288" s="778" t="s">
        <v>3641</v>
      </c>
      <c r="C1288" s="796">
        <v>267920</v>
      </c>
      <c r="D1288" s="796">
        <v>267920</v>
      </c>
      <c r="E1288" s="796">
        <v>0</v>
      </c>
    </row>
    <row r="1289" spans="1:5" ht="15.75" x14ac:dyDescent="0.25">
      <c r="A1289" s="781" t="s">
        <v>3642</v>
      </c>
      <c r="B1289" s="778" t="s">
        <v>3643</v>
      </c>
      <c r="C1289" s="796">
        <v>700000</v>
      </c>
      <c r="D1289" s="796">
        <v>700000</v>
      </c>
      <c r="E1289" s="796">
        <v>0</v>
      </c>
    </row>
    <row r="1290" spans="1:5" ht="15.75" x14ac:dyDescent="0.25">
      <c r="A1290" s="781" t="s">
        <v>3644</v>
      </c>
      <c r="B1290" s="778" t="s">
        <v>3645</v>
      </c>
      <c r="C1290" s="796">
        <v>406400</v>
      </c>
      <c r="D1290" s="796">
        <v>406400</v>
      </c>
      <c r="E1290" s="796">
        <v>0</v>
      </c>
    </row>
    <row r="1291" spans="1:5" ht="15.75" x14ac:dyDescent="0.25">
      <c r="A1291" s="781" t="s">
        <v>3646</v>
      </c>
      <c r="B1291" s="778" t="s">
        <v>3647</v>
      </c>
      <c r="C1291" s="796">
        <v>120650</v>
      </c>
      <c r="D1291" s="796">
        <v>120650</v>
      </c>
      <c r="E1291" s="796">
        <v>0</v>
      </c>
    </row>
    <row r="1292" spans="1:5" ht="15.75" x14ac:dyDescent="0.25">
      <c r="A1292" s="781" t="s">
        <v>3648</v>
      </c>
      <c r="B1292" s="778" t="s">
        <v>3649</v>
      </c>
      <c r="C1292" s="796">
        <v>152000</v>
      </c>
      <c r="D1292" s="796">
        <v>152000</v>
      </c>
      <c r="E1292" s="796">
        <v>0</v>
      </c>
    </row>
    <row r="1293" spans="1:5" ht="15.75" x14ac:dyDescent="0.25">
      <c r="A1293" s="781" t="s">
        <v>3650</v>
      </c>
      <c r="B1293" s="778" t="s">
        <v>3651</v>
      </c>
      <c r="C1293" s="796">
        <v>152000</v>
      </c>
      <c r="D1293" s="796">
        <v>152000</v>
      </c>
      <c r="E1293" s="796">
        <v>0</v>
      </c>
    </row>
    <row r="1294" spans="1:5" ht="15.75" x14ac:dyDescent="0.25">
      <c r="A1294" s="781" t="s">
        <v>3652</v>
      </c>
      <c r="B1294" s="778" t="s">
        <v>3653</v>
      </c>
      <c r="C1294" s="796">
        <v>300990</v>
      </c>
      <c r="D1294" s="796">
        <v>300990</v>
      </c>
      <c r="E1294" s="796">
        <v>0</v>
      </c>
    </row>
    <row r="1295" spans="1:5" ht="15.75" x14ac:dyDescent="0.25">
      <c r="A1295" s="781" t="s">
        <v>3654</v>
      </c>
      <c r="B1295" s="778" t="s">
        <v>3655</v>
      </c>
      <c r="C1295" s="796">
        <v>222250</v>
      </c>
      <c r="D1295" s="796">
        <v>222250</v>
      </c>
      <c r="E1295" s="796">
        <v>0</v>
      </c>
    </row>
    <row r="1296" spans="1:5" ht="15.75" x14ac:dyDescent="0.25">
      <c r="A1296" s="781" t="s">
        <v>3656</v>
      </c>
      <c r="B1296" s="778" t="s">
        <v>3657</v>
      </c>
      <c r="C1296" s="796">
        <v>282230</v>
      </c>
      <c r="D1296" s="796">
        <v>282230</v>
      </c>
      <c r="E1296" s="796">
        <v>0</v>
      </c>
    </row>
    <row r="1297" spans="1:5" ht="15.75" x14ac:dyDescent="0.25">
      <c r="A1297" s="781" t="s">
        <v>3658</v>
      </c>
      <c r="B1297" s="778" t="s">
        <v>3659</v>
      </c>
      <c r="C1297" s="796">
        <v>262500</v>
      </c>
      <c r="D1297" s="796">
        <v>262500</v>
      </c>
      <c r="E1297" s="796">
        <v>0</v>
      </c>
    </row>
    <row r="1298" spans="1:5" ht="15.75" x14ac:dyDescent="0.25">
      <c r="A1298" s="781" t="s">
        <v>3660</v>
      </c>
      <c r="B1298" s="778" t="s">
        <v>3661</v>
      </c>
      <c r="C1298" s="796">
        <v>262500</v>
      </c>
      <c r="D1298" s="796">
        <v>262500</v>
      </c>
      <c r="E1298" s="796">
        <v>0</v>
      </c>
    </row>
    <row r="1299" spans="1:5" ht="15.75" x14ac:dyDescent="0.25">
      <c r="A1299" s="781" t="s">
        <v>3660</v>
      </c>
      <c r="B1299" s="778" t="s">
        <v>3662</v>
      </c>
      <c r="C1299" s="796">
        <v>262500</v>
      </c>
      <c r="D1299" s="796">
        <v>262500</v>
      </c>
      <c r="E1299" s="796">
        <v>0</v>
      </c>
    </row>
    <row r="1300" spans="1:5" ht="15.75" x14ac:dyDescent="0.25">
      <c r="A1300" s="781" t="s">
        <v>3663</v>
      </c>
      <c r="B1300" s="778" t="s">
        <v>3664</v>
      </c>
      <c r="C1300" s="796">
        <v>135900</v>
      </c>
      <c r="D1300" s="796">
        <v>135900</v>
      </c>
      <c r="E1300" s="796">
        <v>0</v>
      </c>
    </row>
    <row r="1301" spans="1:5" ht="15.75" x14ac:dyDescent="0.25">
      <c r="A1301" s="781" t="s">
        <v>3665</v>
      </c>
      <c r="B1301" s="778" t="s">
        <v>3666</v>
      </c>
      <c r="C1301" s="796">
        <v>154075</v>
      </c>
      <c r="D1301" s="796">
        <v>154075</v>
      </c>
      <c r="E1301" s="796">
        <v>0</v>
      </c>
    </row>
    <row r="1302" spans="1:5" ht="15.75" x14ac:dyDescent="0.25">
      <c r="A1302" s="781" t="s">
        <v>3667</v>
      </c>
      <c r="B1302" s="778" t="s">
        <v>3668</v>
      </c>
      <c r="C1302" s="796">
        <v>100000</v>
      </c>
      <c r="D1302" s="796">
        <v>100000</v>
      </c>
      <c r="E1302" s="796">
        <v>0</v>
      </c>
    </row>
    <row r="1303" spans="1:5" ht="15.75" x14ac:dyDescent="0.25">
      <c r="A1303" s="781" t="s">
        <v>3669</v>
      </c>
      <c r="B1303" s="778" t="s">
        <v>3670</v>
      </c>
      <c r="C1303" s="796">
        <v>179000</v>
      </c>
      <c r="D1303" s="796">
        <v>179000</v>
      </c>
      <c r="E1303" s="796">
        <v>0</v>
      </c>
    </row>
    <row r="1304" spans="1:5" ht="15.75" x14ac:dyDescent="0.25">
      <c r="A1304" s="781" t="s">
        <v>3671</v>
      </c>
      <c r="B1304" s="778" t="s">
        <v>3672</v>
      </c>
      <c r="C1304" s="796">
        <v>90000</v>
      </c>
      <c r="D1304" s="796">
        <v>90000</v>
      </c>
      <c r="E1304" s="796">
        <v>0</v>
      </c>
    </row>
    <row r="1305" spans="1:5" ht="15.75" x14ac:dyDescent="0.25">
      <c r="A1305" s="781" t="s">
        <v>3673</v>
      </c>
      <c r="B1305" s="778" t="s">
        <v>3674</v>
      </c>
      <c r="C1305" s="796">
        <v>277680</v>
      </c>
      <c r="D1305" s="796">
        <v>277680</v>
      </c>
      <c r="E1305" s="796">
        <v>0</v>
      </c>
    </row>
    <row r="1306" spans="1:5" ht="15.75" x14ac:dyDescent="0.25">
      <c r="A1306" s="781" t="s">
        <v>3675</v>
      </c>
      <c r="B1306" s="778" t="s">
        <v>3676</v>
      </c>
      <c r="C1306" s="796">
        <v>989501</v>
      </c>
      <c r="D1306" s="796">
        <v>989501</v>
      </c>
      <c r="E1306" s="796">
        <v>0</v>
      </c>
    </row>
    <row r="1307" spans="1:5" ht="15.75" x14ac:dyDescent="0.25">
      <c r="A1307" s="781" t="s">
        <v>3677</v>
      </c>
      <c r="B1307" s="778" t="s">
        <v>3678</v>
      </c>
      <c r="C1307" s="796">
        <v>115080</v>
      </c>
      <c r="D1307" s="796">
        <v>115080</v>
      </c>
      <c r="E1307" s="796">
        <v>0</v>
      </c>
    </row>
    <row r="1308" spans="1:5" ht="15.75" x14ac:dyDescent="0.25">
      <c r="A1308" s="781" t="s">
        <v>3679</v>
      </c>
      <c r="B1308" s="778" t="s">
        <v>3680</v>
      </c>
      <c r="C1308" s="796">
        <v>2030000</v>
      </c>
      <c r="D1308" s="796">
        <v>2030000</v>
      </c>
      <c r="E1308" s="796">
        <v>0</v>
      </c>
    </row>
    <row r="1309" spans="1:5" ht="15.75" x14ac:dyDescent="0.25">
      <c r="A1309" s="781" t="s">
        <v>3681</v>
      </c>
      <c r="B1309" s="778" t="s">
        <v>3682</v>
      </c>
      <c r="C1309" s="796">
        <v>90930</v>
      </c>
      <c r="D1309" s="796">
        <v>90930</v>
      </c>
      <c r="E1309" s="796">
        <v>0</v>
      </c>
    </row>
    <row r="1310" spans="1:5" ht="15.75" x14ac:dyDescent="0.25">
      <c r="A1310" s="781" t="s">
        <v>3683</v>
      </c>
      <c r="B1310" s="778" t="s">
        <v>3684</v>
      </c>
      <c r="C1310" s="796">
        <v>222160</v>
      </c>
      <c r="D1310" s="796">
        <v>222160</v>
      </c>
      <c r="E1310" s="796">
        <v>0</v>
      </c>
    </row>
    <row r="1311" spans="1:5" ht="15.75" x14ac:dyDescent="0.25">
      <c r="A1311" s="781" t="s">
        <v>3685</v>
      </c>
      <c r="B1311" s="778" t="s">
        <v>3686</v>
      </c>
      <c r="C1311" s="796">
        <v>58200</v>
      </c>
      <c r="D1311" s="796">
        <v>58200</v>
      </c>
      <c r="E1311" s="796">
        <v>0</v>
      </c>
    </row>
    <row r="1312" spans="1:5" ht="15.75" x14ac:dyDescent="0.25">
      <c r="A1312" s="781" t="s">
        <v>3687</v>
      </c>
      <c r="B1312" s="778" t="s">
        <v>3688</v>
      </c>
      <c r="C1312" s="796">
        <v>37375</v>
      </c>
      <c r="D1312" s="796">
        <v>37375</v>
      </c>
      <c r="E1312" s="796">
        <v>0</v>
      </c>
    </row>
    <row r="1313" spans="1:5" ht="15.75" x14ac:dyDescent="0.25">
      <c r="A1313" s="781" t="s">
        <v>3689</v>
      </c>
      <c r="B1313" s="778" t="s">
        <v>3690</v>
      </c>
      <c r="C1313" s="796">
        <v>46250</v>
      </c>
      <c r="D1313" s="796">
        <v>46250</v>
      </c>
      <c r="E1313" s="796">
        <v>0</v>
      </c>
    </row>
    <row r="1314" spans="1:5" ht="15.75" x14ac:dyDescent="0.25">
      <c r="A1314" s="781" t="s">
        <v>3691</v>
      </c>
      <c r="B1314" s="778" t="s">
        <v>3692</v>
      </c>
      <c r="C1314" s="796">
        <v>90000</v>
      </c>
      <c r="D1314" s="796">
        <v>90000</v>
      </c>
      <c r="E1314" s="796">
        <v>0</v>
      </c>
    </row>
    <row r="1315" spans="1:5" ht="15.75" x14ac:dyDescent="0.25">
      <c r="A1315" s="781" t="s">
        <v>3693</v>
      </c>
      <c r="B1315" s="778" t="s">
        <v>3694</v>
      </c>
      <c r="C1315" s="796">
        <v>90000</v>
      </c>
      <c r="D1315" s="796">
        <v>90000</v>
      </c>
      <c r="E1315" s="796">
        <v>0</v>
      </c>
    </row>
    <row r="1316" spans="1:5" ht="15.75" x14ac:dyDescent="0.25">
      <c r="A1316" s="781"/>
      <c r="B1316" s="781"/>
      <c r="C1316" s="797">
        <f>SUM(C1287:C1315)</f>
        <v>8366011</v>
      </c>
      <c r="D1316" s="797">
        <f>SUM(D1287:D1315)</f>
        <v>8366011</v>
      </c>
      <c r="E1316" s="797">
        <f>SUM(E1287:E1315)</f>
        <v>0</v>
      </c>
    </row>
    <row r="1317" spans="1:5" ht="15.75" x14ac:dyDescent="0.25">
      <c r="A1317" s="781"/>
      <c r="B1317" s="781"/>
      <c r="C1317" s="796"/>
      <c r="D1317" s="796"/>
      <c r="E1317" s="796"/>
    </row>
    <row r="1318" spans="1:5" ht="31.5" x14ac:dyDescent="0.25">
      <c r="A1318" s="779" t="s">
        <v>137</v>
      </c>
      <c r="B1318" s="780" t="s">
        <v>656</v>
      </c>
      <c r="C1318" s="795" t="s">
        <v>657</v>
      </c>
      <c r="D1318" s="795" t="s">
        <v>658</v>
      </c>
      <c r="E1318" s="795" t="s">
        <v>659</v>
      </c>
    </row>
    <row r="1319" spans="1:5" ht="15.75" x14ac:dyDescent="0.25">
      <c r="A1319" s="1036" t="s">
        <v>5635</v>
      </c>
      <c r="B1319" s="1037"/>
      <c r="C1319" s="1037"/>
      <c r="D1319" s="1037"/>
      <c r="E1319" s="1038"/>
    </row>
    <row r="1320" spans="1:5" ht="15.75" x14ac:dyDescent="0.25">
      <c r="A1320" s="781" t="s">
        <v>3695</v>
      </c>
      <c r="B1320" s="781" t="s">
        <v>1813</v>
      </c>
      <c r="C1320" s="796">
        <v>47087</v>
      </c>
      <c r="D1320" s="796">
        <v>47087</v>
      </c>
      <c r="E1320" s="796">
        <v>0</v>
      </c>
    </row>
    <row r="1321" spans="1:5" ht="15.75" x14ac:dyDescent="0.25">
      <c r="A1321" s="781" t="s">
        <v>3696</v>
      </c>
      <c r="B1321" s="781" t="s">
        <v>1812</v>
      </c>
      <c r="C1321" s="796">
        <v>127480</v>
      </c>
      <c r="D1321" s="796">
        <v>127480</v>
      </c>
      <c r="E1321" s="796">
        <v>0</v>
      </c>
    </row>
    <row r="1322" spans="1:5" ht="15.75" x14ac:dyDescent="0.25">
      <c r="A1322" s="781" t="s">
        <v>3697</v>
      </c>
      <c r="B1322" s="781" t="s">
        <v>884</v>
      </c>
      <c r="C1322" s="796">
        <v>25669</v>
      </c>
      <c r="D1322" s="796">
        <v>25669</v>
      </c>
      <c r="E1322" s="796">
        <v>0</v>
      </c>
    </row>
    <row r="1323" spans="1:5" ht="15.75" x14ac:dyDescent="0.25">
      <c r="A1323" s="781" t="s">
        <v>3697</v>
      </c>
      <c r="B1323" s="781" t="s">
        <v>888</v>
      </c>
      <c r="C1323" s="796">
        <v>25670</v>
      </c>
      <c r="D1323" s="796">
        <v>25670</v>
      </c>
      <c r="E1323" s="796">
        <v>0</v>
      </c>
    </row>
    <row r="1324" spans="1:5" ht="15.75" x14ac:dyDescent="0.25">
      <c r="A1324" s="781" t="s">
        <v>3698</v>
      </c>
      <c r="B1324" s="781" t="s">
        <v>3699</v>
      </c>
      <c r="C1324" s="796">
        <v>103308</v>
      </c>
      <c r="D1324" s="796">
        <v>103308</v>
      </c>
      <c r="E1324" s="796">
        <v>0</v>
      </c>
    </row>
    <row r="1325" spans="1:5" ht="15.75" x14ac:dyDescent="0.25">
      <c r="A1325" s="781" t="s">
        <v>3698</v>
      </c>
      <c r="B1325" s="781" t="s">
        <v>3700</v>
      </c>
      <c r="C1325" s="796">
        <v>103307</v>
      </c>
      <c r="D1325" s="796">
        <v>103307</v>
      </c>
      <c r="E1325" s="796">
        <v>0</v>
      </c>
    </row>
    <row r="1326" spans="1:5" ht="15.75" x14ac:dyDescent="0.25">
      <c r="A1326" s="781" t="s">
        <v>3698</v>
      </c>
      <c r="B1326" s="781" t="s">
        <v>3701</v>
      </c>
      <c r="C1326" s="796">
        <v>103307</v>
      </c>
      <c r="D1326" s="796">
        <v>103307</v>
      </c>
      <c r="E1326" s="796">
        <v>0</v>
      </c>
    </row>
    <row r="1327" spans="1:5" ht="15.75" x14ac:dyDescent="0.25">
      <c r="A1327" s="781" t="s">
        <v>3698</v>
      </c>
      <c r="B1327" s="781" t="s">
        <v>3702</v>
      </c>
      <c r="C1327" s="796">
        <v>103307</v>
      </c>
      <c r="D1327" s="796">
        <v>103307</v>
      </c>
      <c r="E1327" s="796">
        <v>0</v>
      </c>
    </row>
    <row r="1328" spans="1:5" ht="15.75" x14ac:dyDescent="0.25">
      <c r="A1328" s="781" t="s">
        <v>3698</v>
      </c>
      <c r="B1328" s="781" t="s">
        <v>3703</v>
      </c>
      <c r="C1328" s="796">
        <v>103307</v>
      </c>
      <c r="D1328" s="796">
        <v>103307</v>
      </c>
      <c r="E1328" s="796">
        <v>0</v>
      </c>
    </row>
    <row r="1329" spans="1:5" ht="15.75" x14ac:dyDescent="0.25">
      <c r="A1329" s="781" t="s">
        <v>3698</v>
      </c>
      <c r="B1329" s="781" t="s">
        <v>3704</v>
      </c>
      <c r="C1329" s="796">
        <v>103307</v>
      </c>
      <c r="D1329" s="796">
        <v>103307</v>
      </c>
      <c r="E1329" s="796">
        <v>0</v>
      </c>
    </row>
    <row r="1330" spans="1:5" ht="15.75" x14ac:dyDescent="0.25">
      <c r="A1330" s="781" t="s">
        <v>3698</v>
      </c>
      <c r="B1330" s="781" t="s">
        <v>3705</v>
      </c>
      <c r="C1330" s="796">
        <v>103307</v>
      </c>
      <c r="D1330" s="796">
        <v>103307</v>
      </c>
      <c r="E1330" s="796">
        <v>0</v>
      </c>
    </row>
    <row r="1331" spans="1:5" ht="15.75" x14ac:dyDescent="0.25">
      <c r="A1331" s="781" t="s">
        <v>3698</v>
      </c>
      <c r="B1331" s="781" t="s">
        <v>3706</v>
      </c>
      <c r="C1331" s="796">
        <v>103307</v>
      </c>
      <c r="D1331" s="796">
        <v>103307</v>
      </c>
      <c r="E1331" s="796">
        <v>0</v>
      </c>
    </row>
    <row r="1332" spans="1:5" ht="15.75" x14ac:dyDescent="0.25">
      <c r="A1332" s="781" t="s">
        <v>3707</v>
      </c>
      <c r="B1332" s="778" t="s">
        <v>3708</v>
      </c>
      <c r="C1332" s="796">
        <v>43307</v>
      </c>
      <c r="D1332" s="796">
        <v>43307</v>
      </c>
      <c r="E1332" s="796">
        <v>0</v>
      </c>
    </row>
    <row r="1333" spans="1:5" ht="15.75" x14ac:dyDescent="0.25">
      <c r="A1333" s="781" t="s">
        <v>3709</v>
      </c>
      <c r="B1333" s="778" t="s">
        <v>3710</v>
      </c>
      <c r="C1333" s="796">
        <v>2362</v>
      </c>
      <c r="D1333" s="796">
        <v>2362</v>
      </c>
      <c r="E1333" s="796">
        <v>0</v>
      </c>
    </row>
    <row r="1334" spans="1:5" ht="15.75" x14ac:dyDescent="0.25">
      <c r="A1334" s="781" t="s">
        <v>3711</v>
      </c>
      <c r="B1334" s="778" t="s">
        <v>3712</v>
      </c>
      <c r="C1334" s="796">
        <v>41732</v>
      </c>
      <c r="D1334" s="796">
        <v>41732</v>
      </c>
      <c r="E1334" s="796">
        <v>0</v>
      </c>
    </row>
    <row r="1335" spans="1:5" ht="15.75" x14ac:dyDescent="0.25">
      <c r="A1335" s="781" t="s">
        <v>3713</v>
      </c>
      <c r="B1335" s="778" t="s">
        <v>3714</v>
      </c>
      <c r="C1335" s="796">
        <v>10236</v>
      </c>
      <c r="D1335" s="796">
        <v>10236</v>
      </c>
      <c r="E1335" s="796">
        <v>0</v>
      </c>
    </row>
    <row r="1336" spans="1:5" ht="15.75" x14ac:dyDescent="0.25">
      <c r="A1336" s="781" t="s">
        <v>3715</v>
      </c>
      <c r="B1336" s="778" t="s">
        <v>3716</v>
      </c>
      <c r="C1336" s="796">
        <v>19685</v>
      </c>
      <c r="D1336" s="796">
        <v>19685</v>
      </c>
      <c r="E1336" s="796">
        <v>0</v>
      </c>
    </row>
    <row r="1337" spans="1:5" ht="15.75" x14ac:dyDescent="0.25">
      <c r="A1337" s="781" t="s">
        <v>3717</v>
      </c>
      <c r="B1337" s="778" t="s">
        <v>3718</v>
      </c>
      <c r="C1337" s="796">
        <v>78740</v>
      </c>
      <c r="D1337" s="796">
        <v>78740</v>
      </c>
      <c r="E1337" s="796">
        <v>0</v>
      </c>
    </row>
    <row r="1338" spans="1:5" ht="15.75" x14ac:dyDescent="0.25">
      <c r="A1338" s="781" t="s">
        <v>3719</v>
      </c>
      <c r="B1338" s="778" t="s">
        <v>3720</v>
      </c>
      <c r="C1338" s="796">
        <v>51969</v>
      </c>
      <c r="D1338" s="796">
        <v>51969</v>
      </c>
      <c r="E1338" s="796">
        <v>0</v>
      </c>
    </row>
    <row r="1339" spans="1:5" ht="15.75" x14ac:dyDescent="0.25">
      <c r="A1339" s="781" t="s">
        <v>3721</v>
      </c>
      <c r="B1339" s="778" t="s">
        <v>945</v>
      </c>
      <c r="C1339" s="796">
        <v>10229</v>
      </c>
      <c r="D1339" s="796">
        <v>10229</v>
      </c>
      <c r="E1339" s="796">
        <v>0</v>
      </c>
    </row>
    <row r="1340" spans="1:5" ht="15.75" x14ac:dyDescent="0.25">
      <c r="A1340" s="781" t="s">
        <v>3721</v>
      </c>
      <c r="B1340" s="778" t="s">
        <v>998</v>
      </c>
      <c r="C1340" s="796">
        <v>10229</v>
      </c>
      <c r="D1340" s="796">
        <v>10229</v>
      </c>
      <c r="E1340" s="796">
        <v>0</v>
      </c>
    </row>
    <row r="1341" spans="1:5" ht="15.75" x14ac:dyDescent="0.25">
      <c r="A1341" s="781" t="s">
        <v>3721</v>
      </c>
      <c r="B1341" s="778" t="s">
        <v>1000</v>
      </c>
      <c r="C1341" s="796">
        <v>10229</v>
      </c>
      <c r="D1341" s="796">
        <v>10229</v>
      </c>
      <c r="E1341" s="796">
        <v>0</v>
      </c>
    </row>
    <row r="1342" spans="1:5" ht="15.75" x14ac:dyDescent="0.25">
      <c r="A1342" s="781" t="s">
        <v>3721</v>
      </c>
      <c r="B1342" s="778" t="s">
        <v>901</v>
      </c>
      <c r="C1342" s="796">
        <v>10229</v>
      </c>
      <c r="D1342" s="796">
        <v>10229</v>
      </c>
      <c r="E1342" s="796">
        <v>0</v>
      </c>
    </row>
    <row r="1343" spans="1:5" ht="15.75" x14ac:dyDescent="0.25">
      <c r="A1343" s="781" t="s">
        <v>3721</v>
      </c>
      <c r="B1343" s="778" t="s">
        <v>935</v>
      </c>
      <c r="C1343" s="796">
        <v>10229</v>
      </c>
      <c r="D1343" s="796">
        <v>10229</v>
      </c>
      <c r="E1343" s="796">
        <v>0</v>
      </c>
    </row>
    <row r="1344" spans="1:5" ht="15.75" x14ac:dyDescent="0.25">
      <c r="A1344" s="781" t="s">
        <v>3721</v>
      </c>
      <c r="B1344" s="778" t="s">
        <v>937</v>
      </c>
      <c r="C1344" s="796">
        <v>10229</v>
      </c>
      <c r="D1344" s="796">
        <v>10229</v>
      </c>
      <c r="E1344" s="796">
        <v>0</v>
      </c>
    </row>
    <row r="1345" spans="1:5" ht="15.75" x14ac:dyDescent="0.25">
      <c r="A1345" s="781" t="s">
        <v>3721</v>
      </c>
      <c r="B1345" s="778" t="s">
        <v>931</v>
      </c>
      <c r="C1345" s="796">
        <v>10229</v>
      </c>
      <c r="D1345" s="796">
        <v>10229</v>
      </c>
      <c r="E1345" s="796">
        <v>0</v>
      </c>
    </row>
    <row r="1346" spans="1:5" ht="15.75" x14ac:dyDescent="0.25">
      <c r="A1346" s="781" t="s">
        <v>3721</v>
      </c>
      <c r="B1346" s="778" t="s">
        <v>970</v>
      </c>
      <c r="C1346" s="796">
        <v>10229</v>
      </c>
      <c r="D1346" s="796">
        <v>10229</v>
      </c>
      <c r="E1346" s="796">
        <v>0</v>
      </c>
    </row>
    <row r="1347" spans="1:5" ht="15.75" x14ac:dyDescent="0.25">
      <c r="A1347" s="781" t="s">
        <v>3721</v>
      </c>
      <c r="B1347" s="778" t="s">
        <v>972</v>
      </c>
      <c r="C1347" s="796">
        <v>10229</v>
      </c>
      <c r="D1347" s="796">
        <v>10229</v>
      </c>
      <c r="E1347" s="796">
        <v>0</v>
      </c>
    </row>
    <row r="1348" spans="1:5" ht="15.75" x14ac:dyDescent="0.25">
      <c r="A1348" s="781" t="s">
        <v>3722</v>
      </c>
      <c r="B1348" s="778" t="s">
        <v>929</v>
      </c>
      <c r="C1348" s="796">
        <v>57500</v>
      </c>
      <c r="D1348" s="796">
        <v>57500</v>
      </c>
      <c r="E1348" s="796">
        <v>0</v>
      </c>
    </row>
    <row r="1349" spans="1:5" ht="15.75" x14ac:dyDescent="0.25">
      <c r="A1349" s="781" t="s">
        <v>3722</v>
      </c>
      <c r="B1349" s="778" t="s">
        <v>990</v>
      </c>
      <c r="C1349" s="796">
        <v>57500</v>
      </c>
      <c r="D1349" s="796">
        <v>57500</v>
      </c>
      <c r="E1349" s="796">
        <v>0</v>
      </c>
    </row>
    <row r="1350" spans="1:5" ht="15.75" x14ac:dyDescent="0.25">
      <c r="A1350" s="781" t="s">
        <v>3722</v>
      </c>
      <c r="B1350" s="778" t="s">
        <v>3723</v>
      </c>
      <c r="C1350" s="796">
        <v>57500</v>
      </c>
      <c r="D1350" s="796">
        <v>57500</v>
      </c>
      <c r="E1350" s="796">
        <v>0</v>
      </c>
    </row>
    <row r="1351" spans="1:5" ht="15.75" x14ac:dyDescent="0.25">
      <c r="A1351" s="781" t="s">
        <v>3722</v>
      </c>
      <c r="B1351" s="778" t="s">
        <v>1007</v>
      </c>
      <c r="C1351" s="796">
        <v>57500</v>
      </c>
      <c r="D1351" s="796">
        <v>57500</v>
      </c>
      <c r="E1351" s="796">
        <v>0</v>
      </c>
    </row>
    <row r="1352" spans="1:5" ht="15.75" x14ac:dyDescent="0.25">
      <c r="A1352" s="781" t="s">
        <v>3722</v>
      </c>
      <c r="B1352" s="778" t="s">
        <v>903</v>
      </c>
      <c r="C1352" s="796">
        <v>57500</v>
      </c>
      <c r="D1352" s="796">
        <v>57500</v>
      </c>
      <c r="E1352" s="796">
        <v>0</v>
      </c>
    </row>
    <row r="1353" spans="1:5" ht="15.75" x14ac:dyDescent="0.25">
      <c r="A1353" s="781" t="s">
        <v>3722</v>
      </c>
      <c r="B1353" s="778" t="s">
        <v>905</v>
      </c>
      <c r="C1353" s="796">
        <v>57500</v>
      </c>
      <c r="D1353" s="796">
        <v>57500</v>
      </c>
      <c r="E1353" s="796">
        <v>0</v>
      </c>
    </row>
    <row r="1354" spans="1:5" ht="15.75" x14ac:dyDescent="0.25">
      <c r="A1354" s="781" t="s">
        <v>3722</v>
      </c>
      <c r="B1354" s="778" t="s">
        <v>977</v>
      </c>
      <c r="C1354" s="796">
        <v>57500</v>
      </c>
      <c r="D1354" s="796">
        <v>57500</v>
      </c>
      <c r="E1354" s="796">
        <v>0</v>
      </c>
    </row>
    <row r="1355" spans="1:5" ht="15.75" x14ac:dyDescent="0.25">
      <c r="A1355" s="781" t="s">
        <v>3722</v>
      </c>
      <c r="B1355" s="778" t="s">
        <v>1002</v>
      </c>
      <c r="C1355" s="796">
        <v>57500</v>
      </c>
      <c r="D1355" s="796">
        <v>57500</v>
      </c>
      <c r="E1355" s="796">
        <v>0</v>
      </c>
    </row>
    <row r="1356" spans="1:5" ht="15.75" x14ac:dyDescent="0.25">
      <c r="A1356" s="781" t="s">
        <v>3722</v>
      </c>
      <c r="B1356" s="778" t="s">
        <v>1004</v>
      </c>
      <c r="C1356" s="796">
        <v>57500</v>
      </c>
      <c r="D1356" s="796">
        <v>57500</v>
      </c>
      <c r="E1356" s="796">
        <v>0</v>
      </c>
    </row>
    <row r="1357" spans="1:5" ht="15.75" x14ac:dyDescent="0.25">
      <c r="A1357" s="781" t="s">
        <v>3722</v>
      </c>
      <c r="B1357" s="778" t="s">
        <v>1006</v>
      </c>
      <c r="C1357" s="796">
        <v>57500</v>
      </c>
      <c r="D1357" s="796">
        <v>57500</v>
      </c>
      <c r="E1357" s="796">
        <v>0</v>
      </c>
    </row>
    <row r="1358" spans="1:5" ht="15.75" x14ac:dyDescent="0.25">
      <c r="A1358" s="781" t="s">
        <v>3722</v>
      </c>
      <c r="B1358" s="778" t="s">
        <v>909</v>
      </c>
      <c r="C1358" s="796">
        <v>57500</v>
      </c>
      <c r="D1358" s="796">
        <v>57500</v>
      </c>
      <c r="E1358" s="796">
        <v>0</v>
      </c>
    </row>
    <row r="1359" spans="1:5" ht="15.75" x14ac:dyDescent="0.25">
      <c r="A1359" s="781" t="s">
        <v>3722</v>
      </c>
      <c r="B1359" s="778" t="s">
        <v>911</v>
      </c>
      <c r="C1359" s="796">
        <v>57500</v>
      </c>
      <c r="D1359" s="796">
        <v>57500</v>
      </c>
      <c r="E1359" s="796">
        <v>0</v>
      </c>
    </row>
    <row r="1360" spans="1:5" ht="15.75" x14ac:dyDescent="0.25">
      <c r="A1360" s="781" t="s">
        <v>3722</v>
      </c>
      <c r="B1360" s="778" t="s">
        <v>946</v>
      </c>
      <c r="C1360" s="796">
        <v>57500</v>
      </c>
      <c r="D1360" s="796">
        <v>57500</v>
      </c>
      <c r="E1360" s="796">
        <v>0</v>
      </c>
    </row>
    <row r="1361" spans="1:5" ht="15.75" x14ac:dyDescent="0.25">
      <c r="A1361" s="781" t="s">
        <v>3722</v>
      </c>
      <c r="B1361" s="778" t="s">
        <v>973</v>
      </c>
      <c r="C1361" s="796">
        <v>57500</v>
      </c>
      <c r="D1361" s="796">
        <v>57500</v>
      </c>
      <c r="E1361" s="796">
        <v>0</v>
      </c>
    </row>
    <row r="1362" spans="1:5" ht="15.75" x14ac:dyDescent="0.25">
      <c r="A1362" s="781" t="s">
        <v>3722</v>
      </c>
      <c r="B1362" s="778" t="s">
        <v>3724</v>
      </c>
      <c r="C1362" s="796">
        <v>57500</v>
      </c>
      <c r="D1362" s="796">
        <v>57500</v>
      </c>
      <c r="E1362" s="796">
        <v>0</v>
      </c>
    </row>
    <row r="1363" spans="1:5" ht="15.75" x14ac:dyDescent="0.25">
      <c r="A1363" s="781" t="s">
        <v>3722</v>
      </c>
      <c r="B1363" s="778" t="s">
        <v>3725</v>
      </c>
      <c r="C1363" s="796">
        <v>57500</v>
      </c>
      <c r="D1363" s="796">
        <v>57500</v>
      </c>
      <c r="E1363" s="796">
        <v>0</v>
      </c>
    </row>
    <row r="1364" spans="1:5" ht="15.75" x14ac:dyDescent="0.25">
      <c r="A1364" s="781" t="s">
        <v>3722</v>
      </c>
      <c r="B1364" s="778" t="s">
        <v>907</v>
      </c>
      <c r="C1364" s="796">
        <v>57500</v>
      </c>
      <c r="D1364" s="796">
        <v>57500</v>
      </c>
      <c r="E1364" s="796">
        <v>0</v>
      </c>
    </row>
    <row r="1365" spans="1:5" ht="15.75" x14ac:dyDescent="0.25">
      <c r="A1365" s="781" t="s">
        <v>3726</v>
      </c>
      <c r="B1365" s="778" t="s">
        <v>3727</v>
      </c>
      <c r="C1365" s="796">
        <v>33858</v>
      </c>
      <c r="D1365" s="796">
        <v>33858</v>
      </c>
      <c r="E1365" s="796">
        <v>0</v>
      </c>
    </row>
    <row r="1366" spans="1:5" ht="15.75" x14ac:dyDescent="0.25">
      <c r="A1366" s="781" t="s">
        <v>3721</v>
      </c>
      <c r="B1366" s="778" t="s">
        <v>3728</v>
      </c>
      <c r="C1366" s="796">
        <v>10229</v>
      </c>
      <c r="D1366" s="796">
        <v>10229</v>
      </c>
      <c r="E1366" s="796">
        <v>0</v>
      </c>
    </row>
    <row r="1367" spans="1:5" ht="15.75" x14ac:dyDescent="0.25">
      <c r="A1367" s="781" t="s">
        <v>3721</v>
      </c>
      <c r="B1367" s="778" t="s">
        <v>3729</v>
      </c>
      <c r="C1367" s="796">
        <v>10229</v>
      </c>
      <c r="D1367" s="796">
        <v>10229</v>
      </c>
      <c r="E1367" s="796">
        <v>0</v>
      </c>
    </row>
    <row r="1368" spans="1:5" ht="15.75" x14ac:dyDescent="0.25">
      <c r="A1368" s="781" t="s">
        <v>3721</v>
      </c>
      <c r="B1368" s="778" t="s">
        <v>3730</v>
      </c>
      <c r="C1368" s="796">
        <v>10229</v>
      </c>
      <c r="D1368" s="796">
        <v>10229</v>
      </c>
      <c r="E1368" s="796">
        <v>0</v>
      </c>
    </row>
    <row r="1369" spans="1:5" ht="15.75" x14ac:dyDescent="0.25">
      <c r="A1369" s="781" t="s">
        <v>3721</v>
      </c>
      <c r="B1369" s="778" t="s">
        <v>993</v>
      </c>
      <c r="C1369" s="796">
        <v>10229</v>
      </c>
      <c r="D1369" s="796">
        <v>10229</v>
      </c>
      <c r="E1369" s="796">
        <v>0</v>
      </c>
    </row>
    <row r="1370" spans="1:5" ht="15.75" x14ac:dyDescent="0.25">
      <c r="A1370" s="781" t="s">
        <v>3721</v>
      </c>
      <c r="B1370" s="778" t="s">
        <v>995</v>
      </c>
      <c r="C1370" s="796">
        <v>10229</v>
      </c>
      <c r="D1370" s="796">
        <v>10229</v>
      </c>
      <c r="E1370" s="796">
        <v>0</v>
      </c>
    </row>
    <row r="1371" spans="1:5" ht="15.75" x14ac:dyDescent="0.25">
      <c r="A1371" s="781" t="s">
        <v>3721</v>
      </c>
      <c r="B1371" s="778" t="s">
        <v>996</v>
      </c>
      <c r="C1371" s="796">
        <v>10229</v>
      </c>
      <c r="D1371" s="796">
        <v>10229</v>
      </c>
      <c r="E1371" s="796">
        <v>0</v>
      </c>
    </row>
    <row r="1372" spans="1:5" ht="15.75" x14ac:dyDescent="0.25">
      <c r="A1372" s="781" t="s">
        <v>3721</v>
      </c>
      <c r="B1372" s="778" t="s">
        <v>961</v>
      </c>
      <c r="C1372" s="796">
        <v>10229</v>
      </c>
      <c r="D1372" s="796">
        <v>10229</v>
      </c>
      <c r="E1372" s="796">
        <v>0</v>
      </c>
    </row>
    <row r="1373" spans="1:5" ht="15.75" x14ac:dyDescent="0.25">
      <c r="A1373" s="781" t="s">
        <v>3721</v>
      </c>
      <c r="B1373" s="778" t="s">
        <v>963</v>
      </c>
      <c r="C1373" s="796">
        <v>10229</v>
      </c>
      <c r="D1373" s="796">
        <v>10229</v>
      </c>
      <c r="E1373" s="796">
        <v>0</v>
      </c>
    </row>
    <row r="1374" spans="1:5" ht="15.75" x14ac:dyDescent="0.25">
      <c r="A1374" s="781" t="s">
        <v>3721</v>
      </c>
      <c r="B1374" s="778" t="s">
        <v>899</v>
      </c>
      <c r="C1374" s="796">
        <v>10229</v>
      </c>
      <c r="D1374" s="796">
        <v>10229</v>
      </c>
      <c r="E1374" s="796">
        <v>0</v>
      </c>
    </row>
    <row r="1375" spans="1:5" ht="15.75" x14ac:dyDescent="0.25">
      <c r="A1375" s="781" t="s">
        <v>3721</v>
      </c>
      <c r="B1375" s="778" t="s">
        <v>965</v>
      </c>
      <c r="C1375" s="796">
        <v>10229</v>
      </c>
      <c r="D1375" s="796">
        <v>10229</v>
      </c>
      <c r="E1375" s="796">
        <v>0</v>
      </c>
    </row>
    <row r="1376" spans="1:5" ht="15.75" x14ac:dyDescent="0.25">
      <c r="A1376" s="781" t="s">
        <v>3721</v>
      </c>
      <c r="B1376" s="778" t="s">
        <v>897</v>
      </c>
      <c r="C1376" s="796">
        <v>10229</v>
      </c>
      <c r="D1376" s="796">
        <v>10229</v>
      </c>
      <c r="E1376" s="796">
        <v>0</v>
      </c>
    </row>
    <row r="1377" spans="1:5" ht="15.75" x14ac:dyDescent="0.25">
      <c r="A1377" s="781" t="s">
        <v>3721</v>
      </c>
      <c r="B1377" s="778" t="s">
        <v>941</v>
      </c>
      <c r="C1377" s="796">
        <v>10229</v>
      </c>
      <c r="D1377" s="796">
        <v>10229</v>
      </c>
      <c r="E1377" s="796">
        <v>0</v>
      </c>
    </row>
    <row r="1378" spans="1:5" ht="15.75" x14ac:dyDescent="0.25">
      <c r="A1378" s="781" t="s">
        <v>3721</v>
      </c>
      <c r="B1378" s="778" t="s">
        <v>943</v>
      </c>
      <c r="C1378" s="796">
        <v>10229</v>
      </c>
      <c r="D1378" s="796">
        <v>10229</v>
      </c>
      <c r="E1378" s="796">
        <v>0</v>
      </c>
    </row>
    <row r="1379" spans="1:5" ht="15.75" x14ac:dyDescent="0.25">
      <c r="A1379" s="781" t="s">
        <v>3731</v>
      </c>
      <c r="B1379" s="778" t="s">
        <v>3732</v>
      </c>
      <c r="C1379" s="796">
        <v>43496</v>
      </c>
      <c r="D1379" s="796">
        <v>43496</v>
      </c>
      <c r="E1379" s="796">
        <v>0</v>
      </c>
    </row>
    <row r="1380" spans="1:5" ht="15.75" x14ac:dyDescent="0.25">
      <c r="A1380" s="781" t="s">
        <v>3733</v>
      </c>
      <c r="B1380" s="778" t="s">
        <v>3734</v>
      </c>
      <c r="C1380" s="796">
        <v>25000</v>
      </c>
      <c r="D1380" s="796">
        <v>25000</v>
      </c>
      <c r="E1380" s="796">
        <v>0</v>
      </c>
    </row>
    <row r="1381" spans="1:5" ht="15.75" x14ac:dyDescent="0.25">
      <c r="A1381" s="781" t="s">
        <v>3733</v>
      </c>
      <c r="B1381" s="778" t="s">
        <v>3735</v>
      </c>
      <c r="C1381" s="796">
        <v>25000</v>
      </c>
      <c r="D1381" s="796">
        <v>25000</v>
      </c>
      <c r="E1381" s="796">
        <v>0</v>
      </c>
    </row>
    <row r="1382" spans="1:5" ht="15.75" x14ac:dyDescent="0.25">
      <c r="A1382" s="781" t="s">
        <v>3736</v>
      </c>
      <c r="B1382" s="778" t="s">
        <v>3737</v>
      </c>
      <c r="C1382" s="796">
        <v>89000</v>
      </c>
      <c r="D1382" s="796">
        <v>89000</v>
      </c>
      <c r="E1382" s="796">
        <v>0</v>
      </c>
    </row>
    <row r="1383" spans="1:5" ht="15.75" x14ac:dyDescent="0.25">
      <c r="A1383" s="781" t="s">
        <v>3736</v>
      </c>
      <c r="B1383" s="778" t="s">
        <v>3738</v>
      </c>
      <c r="C1383" s="796">
        <v>89000</v>
      </c>
      <c r="D1383" s="796">
        <v>89000</v>
      </c>
      <c r="E1383" s="796">
        <v>0</v>
      </c>
    </row>
    <row r="1384" spans="1:5" ht="15.75" x14ac:dyDescent="0.25">
      <c r="A1384" s="781"/>
      <c r="B1384" s="781"/>
      <c r="C1384" s="797">
        <f>SUM(C1320:C1383)</f>
        <v>2808286</v>
      </c>
      <c r="D1384" s="797">
        <f>SUM(D1320:D1383)</f>
        <v>2808286</v>
      </c>
      <c r="E1384" s="797">
        <f>SUM(E1320:E1383)</f>
        <v>0</v>
      </c>
    </row>
    <row r="1385" spans="1:5" ht="15.75" x14ac:dyDescent="0.25">
      <c r="A1385" s="781"/>
      <c r="B1385" s="781"/>
      <c r="C1385" s="796"/>
      <c r="D1385" s="796"/>
      <c r="E1385" s="796"/>
    </row>
    <row r="1386" spans="1:5" ht="31.5" x14ac:dyDescent="0.25">
      <c r="A1386" s="779" t="s">
        <v>137</v>
      </c>
      <c r="B1386" s="780" t="s">
        <v>656</v>
      </c>
      <c r="C1386" s="795" t="s">
        <v>657</v>
      </c>
      <c r="D1386" s="795" t="s">
        <v>658</v>
      </c>
      <c r="E1386" s="795" t="s">
        <v>659</v>
      </c>
    </row>
    <row r="1387" spans="1:5" ht="15.75" x14ac:dyDescent="0.25">
      <c r="A1387" s="1036" t="s">
        <v>6125</v>
      </c>
      <c r="B1387" s="1037"/>
      <c r="C1387" s="1037"/>
      <c r="D1387" s="1037"/>
      <c r="E1387" s="1038"/>
    </row>
    <row r="1388" spans="1:5" ht="15.75" x14ac:dyDescent="0.25">
      <c r="A1388" s="781" t="s">
        <v>3739</v>
      </c>
      <c r="B1388" s="781" t="s">
        <v>3740</v>
      </c>
      <c r="C1388" s="796">
        <v>9449</v>
      </c>
      <c r="D1388" s="796">
        <v>9449</v>
      </c>
      <c r="E1388" s="796">
        <v>0</v>
      </c>
    </row>
    <row r="1389" spans="1:5" ht="15.75" x14ac:dyDescent="0.25">
      <c r="A1389" s="781" t="s">
        <v>3741</v>
      </c>
      <c r="B1389" s="781" t="s">
        <v>3742</v>
      </c>
      <c r="C1389" s="796">
        <v>48031</v>
      </c>
      <c r="D1389" s="796">
        <v>48031</v>
      </c>
      <c r="E1389" s="796">
        <v>0</v>
      </c>
    </row>
    <row r="1390" spans="1:5" ht="15.75" x14ac:dyDescent="0.25">
      <c r="A1390" s="781" t="s">
        <v>3743</v>
      </c>
      <c r="B1390" s="781" t="s">
        <v>3744</v>
      </c>
      <c r="C1390" s="796">
        <v>11024</v>
      </c>
      <c r="D1390" s="796">
        <v>11024</v>
      </c>
      <c r="E1390" s="796">
        <v>0</v>
      </c>
    </row>
    <row r="1391" spans="1:5" ht="15.75" x14ac:dyDescent="0.25">
      <c r="A1391" s="781" t="s">
        <v>3745</v>
      </c>
      <c r="B1391" s="781" t="s">
        <v>3746</v>
      </c>
      <c r="C1391" s="796">
        <v>16535</v>
      </c>
      <c r="D1391" s="796">
        <v>16535</v>
      </c>
      <c r="E1391" s="796">
        <v>0</v>
      </c>
    </row>
    <row r="1392" spans="1:5" ht="15.75" x14ac:dyDescent="0.25">
      <c r="A1392" s="781" t="s">
        <v>3747</v>
      </c>
      <c r="B1392" s="781" t="s">
        <v>3748</v>
      </c>
      <c r="C1392" s="796">
        <v>2756</v>
      </c>
      <c r="D1392" s="796">
        <v>2756</v>
      </c>
      <c r="E1392" s="796">
        <v>0</v>
      </c>
    </row>
    <row r="1393" spans="1:5" ht="15.75" x14ac:dyDescent="0.25">
      <c r="A1393" s="781" t="s">
        <v>3749</v>
      </c>
      <c r="B1393" s="781" t="s">
        <v>3750</v>
      </c>
      <c r="C1393" s="796">
        <v>11811</v>
      </c>
      <c r="D1393" s="796">
        <v>11811</v>
      </c>
      <c r="E1393" s="796">
        <v>0</v>
      </c>
    </row>
    <row r="1394" spans="1:5" ht="15.75" x14ac:dyDescent="0.25">
      <c r="A1394" s="781" t="s">
        <v>3751</v>
      </c>
      <c r="B1394" s="781" t="s">
        <v>3752</v>
      </c>
      <c r="C1394" s="796">
        <v>18898</v>
      </c>
      <c r="D1394" s="796">
        <v>18898</v>
      </c>
      <c r="E1394" s="796">
        <v>0</v>
      </c>
    </row>
    <row r="1395" spans="1:5" ht="15.75" x14ac:dyDescent="0.25">
      <c r="A1395" s="781" t="s">
        <v>3753</v>
      </c>
      <c r="B1395" s="781" t="s">
        <v>3754</v>
      </c>
      <c r="C1395" s="796">
        <v>5512</v>
      </c>
      <c r="D1395" s="796">
        <v>5512</v>
      </c>
      <c r="E1395" s="796">
        <v>0</v>
      </c>
    </row>
    <row r="1396" spans="1:5" ht="15.75" x14ac:dyDescent="0.25">
      <c r="A1396" s="781" t="s">
        <v>3755</v>
      </c>
      <c r="B1396" s="781" t="s">
        <v>3756</v>
      </c>
      <c r="C1396" s="796">
        <v>5906</v>
      </c>
      <c r="D1396" s="796">
        <v>5906</v>
      </c>
      <c r="E1396" s="796">
        <v>0</v>
      </c>
    </row>
    <row r="1397" spans="1:5" ht="15.75" x14ac:dyDescent="0.25">
      <c r="A1397" s="781" t="s">
        <v>3757</v>
      </c>
      <c r="B1397" s="781" t="s">
        <v>3758</v>
      </c>
      <c r="C1397" s="796">
        <v>3693</v>
      </c>
      <c r="D1397" s="796">
        <v>3693</v>
      </c>
      <c r="E1397" s="796">
        <v>0</v>
      </c>
    </row>
    <row r="1398" spans="1:5" ht="15.75" x14ac:dyDescent="0.25">
      <c r="A1398" s="781" t="s">
        <v>3759</v>
      </c>
      <c r="B1398" s="781" t="s">
        <v>3760</v>
      </c>
      <c r="C1398" s="796">
        <v>4331</v>
      </c>
      <c r="D1398" s="796">
        <v>4331</v>
      </c>
      <c r="E1398" s="796">
        <v>0</v>
      </c>
    </row>
    <row r="1399" spans="1:5" ht="15.75" x14ac:dyDescent="0.25">
      <c r="A1399" s="781" t="s">
        <v>3761</v>
      </c>
      <c r="B1399" s="781" t="s">
        <v>3762</v>
      </c>
      <c r="C1399" s="796">
        <v>11024</v>
      </c>
      <c r="D1399" s="796">
        <v>11024</v>
      </c>
      <c r="E1399" s="796">
        <v>0</v>
      </c>
    </row>
    <row r="1400" spans="1:5" ht="15.75" x14ac:dyDescent="0.25">
      <c r="A1400" s="781" t="s">
        <v>3763</v>
      </c>
      <c r="B1400" s="781" t="s">
        <v>3764</v>
      </c>
      <c r="C1400" s="796">
        <v>12598</v>
      </c>
      <c r="D1400" s="796">
        <v>12598</v>
      </c>
      <c r="E1400" s="796">
        <v>0</v>
      </c>
    </row>
    <row r="1401" spans="1:5" ht="15.75" x14ac:dyDescent="0.25">
      <c r="A1401" s="781" t="s">
        <v>3765</v>
      </c>
      <c r="B1401" s="778" t="s">
        <v>3766</v>
      </c>
      <c r="C1401" s="796">
        <v>3228</v>
      </c>
      <c r="D1401" s="796">
        <v>3228</v>
      </c>
      <c r="E1401" s="796">
        <v>0</v>
      </c>
    </row>
    <row r="1402" spans="1:5" ht="15.75" x14ac:dyDescent="0.25">
      <c r="A1402" s="781" t="s">
        <v>3767</v>
      </c>
      <c r="B1402" s="778" t="s">
        <v>3768</v>
      </c>
      <c r="C1402" s="796">
        <v>3228</v>
      </c>
      <c r="D1402" s="796">
        <v>3228</v>
      </c>
      <c r="E1402" s="796">
        <v>0</v>
      </c>
    </row>
    <row r="1403" spans="1:5" ht="15.75" x14ac:dyDescent="0.25">
      <c r="A1403" s="781" t="s">
        <v>3769</v>
      </c>
      <c r="B1403" s="781" t="s">
        <v>3770</v>
      </c>
      <c r="C1403" s="796">
        <v>10236</v>
      </c>
      <c r="D1403" s="796">
        <v>10236</v>
      </c>
      <c r="E1403" s="796">
        <v>0</v>
      </c>
    </row>
    <row r="1404" spans="1:5" ht="15.75" x14ac:dyDescent="0.25">
      <c r="A1404" s="781" t="s">
        <v>3771</v>
      </c>
      <c r="B1404" s="781" t="s">
        <v>3772</v>
      </c>
      <c r="C1404" s="796">
        <v>2205</v>
      </c>
      <c r="D1404" s="796">
        <v>2205</v>
      </c>
      <c r="E1404" s="796">
        <v>0</v>
      </c>
    </row>
    <row r="1405" spans="1:5" ht="15.75" x14ac:dyDescent="0.25">
      <c r="A1405" s="781" t="s">
        <v>3773</v>
      </c>
      <c r="B1405" s="781" t="s">
        <v>3774</v>
      </c>
      <c r="C1405" s="796">
        <v>32992</v>
      </c>
      <c r="D1405" s="796">
        <v>32992</v>
      </c>
      <c r="E1405" s="796">
        <v>0</v>
      </c>
    </row>
    <row r="1406" spans="1:5" ht="15.75" x14ac:dyDescent="0.25">
      <c r="A1406" s="781" t="s">
        <v>3775</v>
      </c>
      <c r="B1406" s="781" t="s">
        <v>3776</v>
      </c>
      <c r="C1406" s="796">
        <v>4645</v>
      </c>
      <c r="D1406" s="796">
        <v>4645</v>
      </c>
      <c r="E1406" s="796">
        <v>0</v>
      </c>
    </row>
    <row r="1407" spans="1:5" ht="15.75" x14ac:dyDescent="0.25">
      <c r="A1407" s="781" t="s">
        <v>3775</v>
      </c>
      <c r="B1407" s="781" t="s">
        <v>3777</v>
      </c>
      <c r="C1407" s="796">
        <v>4645</v>
      </c>
      <c r="D1407" s="796">
        <v>4645</v>
      </c>
      <c r="E1407" s="796">
        <v>0</v>
      </c>
    </row>
    <row r="1408" spans="1:5" ht="15.75" x14ac:dyDescent="0.25">
      <c r="A1408" s="781" t="s">
        <v>3775</v>
      </c>
      <c r="B1408" s="781" t="s">
        <v>3778</v>
      </c>
      <c r="C1408" s="796">
        <v>4645</v>
      </c>
      <c r="D1408" s="796">
        <v>4645</v>
      </c>
      <c r="E1408" s="796">
        <v>0</v>
      </c>
    </row>
    <row r="1409" spans="1:5" ht="15.75" x14ac:dyDescent="0.25">
      <c r="A1409" s="781" t="s">
        <v>3775</v>
      </c>
      <c r="B1409" s="781" t="s">
        <v>3779</v>
      </c>
      <c r="C1409" s="796">
        <v>4645</v>
      </c>
      <c r="D1409" s="796">
        <v>4645</v>
      </c>
      <c r="E1409" s="796">
        <v>0</v>
      </c>
    </row>
    <row r="1410" spans="1:5" ht="15.75" x14ac:dyDescent="0.25">
      <c r="A1410" s="781" t="s">
        <v>3775</v>
      </c>
      <c r="B1410" s="781" t="s">
        <v>3780</v>
      </c>
      <c r="C1410" s="796">
        <v>4645</v>
      </c>
      <c r="D1410" s="796">
        <v>4645</v>
      </c>
      <c r="E1410" s="796">
        <v>0</v>
      </c>
    </row>
    <row r="1411" spans="1:5" ht="15.75" x14ac:dyDescent="0.25">
      <c r="A1411" s="781" t="s">
        <v>3775</v>
      </c>
      <c r="B1411" s="781" t="s">
        <v>3781</v>
      </c>
      <c r="C1411" s="796">
        <v>4645</v>
      </c>
      <c r="D1411" s="796">
        <v>4645</v>
      </c>
      <c r="E1411" s="796">
        <v>0</v>
      </c>
    </row>
    <row r="1412" spans="1:5" ht="15.75" x14ac:dyDescent="0.25">
      <c r="A1412" s="781" t="s">
        <v>3775</v>
      </c>
      <c r="B1412" s="781" t="s">
        <v>3782</v>
      </c>
      <c r="C1412" s="796">
        <v>4645</v>
      </c>
      <c r="D1412" s="796">
        <v>4645</v>
      </c>
      <c r="E1412" s="796">
        <v>0</v>
      </c>
    </row>
    <row r="1413" spans="1:5" ht="15.75" x14ac:dyDescent="0.25">
      <c r="A1413" s="781" t="s">
        <v>3775</v>
      </c>
      <c r="B1413" s="781" t="s">
        <v>3783</v>
      </c>
      <c r="C1413" s="796">
        <v>4645</v>
      </c>
      <c r="D1413" s="796">
        <v>4645</v>
      </c>
      <c r="E1413" s="796">
        <v>0</v>
      </c>
    </row>
    <row r="1414" spans="1:5" ht="15.75" x14ac:dyDescent="0.25">
      <c r="A1414" s="781" t="s">
        <v>3775</v>
      </c>
      <c r="B1414" s="781" t="s">
        <v>3784</v>
      </c>
      <c r="C1414" s="796">
        <v>4645</v>
      </c>
      <c r="D1414" s="796">
        <v>4645</v>
      </c>
      <c r="E1414" s="796">
        <v>0</v>
      </c>
    </row>
    <row r="1415" spans="1:5" ht="15.75" x14ac:dyDescent="0.25">
      <c r="A1415" s="781" t="s">
        <v>3775</v>
      </c>
      <c r="B1415" s="781" t="s">
        <v>3785</v>
      </c>
      <c r="C1415" s="796">
        <v>4645</v>
      </c>
      <c r="D1415" s="796">
        <v>4645</v>
      </c>
      <c r="E1415" s="796">
        <v>0</v>
      </c>
    </row>
    <row r="1416" spans="1:5" ht="15.75" x14ac:dyDescent="0.25">
      <c r="A1416" s="781" t="s">
        <v>3786</v>
      </c>
      <c r="B1416" s="781" t="s">
        <v>3787</v>
      </c>
      <c r="C1416" s="796">
        <v>77953</v>
      </c>
      <c r="D1416" s="796">
        <v>77953</v>
      </c>
      <c r="E1416" s="796">
        <v>0</v>
      </c>
    </row>
    <row r="1417" spans="1:5" ht="15.75" x14ac:dyDescent="0.25">
      <c r="A1417" s="781" t="s">
        <v>3788</v>
      </c>
      <c r="B1417" s="781" t="s">
        <v>3789</v>
      </c>
      <c r="C1417" s="796">
        <v>69291</v>
      </c>
      <c r="D1417" s="796">
        <v>69291</v>
      </c>
      <c r="E1417" s="796">
        <v>0</v>
      </c>
    </row>
    <row r="1418" spans="1:5" ht="15.75" x14ac:dyDescent="0.25">
      <c r="A1418" s="781" t="s">
        <v>3790</v>
      </c>
      <c r="B1418" s="781" t="s">
        <v>3791</v>
      </c>
      <c r="C1418" s="796">
        <v>78740</v>
      </c>
      <c r="D1418" s="796">
        <v>78740</v>
      </c>
      <c r="E1418" s="796">
        <v>0</v>
      </c>
    </row>
    <row r="1419" spans="1:5" ht="15.75" x14ac:dyDescent="0.25">
      <c r="A1419" s="781" t="s">
        <v>3790</v>
      </c>
      <c r="B1419" s="781" t="s">
        <v>3792</v>
      </c>
      <c r="C1419" s="796">
        <v>78740</v>
      </c>
      <c r="D1419" s="796">
        <v>78740</v>
      </c>
      <c r="E1419" s="796">
        <v>0</v>
      </c>
    </row>
    <row r="1420" spans="1:5" ht="15.75" x14ac:dyDescent="0.25">
      <c r="A1420" s="781" t="s">
        <v>3790</v>
      </c>
      <c r="B1420" s="781" t="s">
        <v>3793</v>
      </c>
      <c r="C1420" s="796">
        <v>78740</v>
      </c>
      <c r="D1420" s="796">
        <v>78740</v>
      </c>
      <c r="E1420" s="796">
        <v>0</v>
      </c>
    </row>
    <row r="1421" spans="1:5" ht="15.75" x14ac:dyDescent="0.25">
      <c r="A1421" s="781" t="s">
        <v>3790</v>
      </c>
      <c r="B1421" s="781" t="s">
        <v>3794</v>
      </c>
      <c r="C1421" s="796">
        <v>78740</v>
      </c>
      <c r="D1421" s="796">
        <v>78740</v>
      </c>
      <c r="E1421" s="796">
        <v>0</v>
      </c>
    </row>
    <row r="1422" spans="1:5" ht="15.75" x14ac:dyDescent="0.25">
      <c r="A1422" s="781" t="s">
        <v>3795</v>
      </c>
      <c r="B1422" s="778" t="s">
        <v>3796</v>
      </c>
      <c r="C1422" s="796">
        <v>55906</v>
      </c>
      <c r="D1422" s="796">
        <v>55906</v>
      </c>
      <c r="E1422" s="796">
        <v>0</v>
      </c>
    </row>
    <row r="1423" spans="1:5" ht="15.75" x14ac:dyDescent="0.25">
      <c r="A1423" s="781" t="s">
        <v>3797</v>
      </c>
      <c r="B1423" s="781" t="s">
        <v>3798</v>
      </c>
      <c r="C1423" s="796">
        <v>11811</v>
      </c>
      <c r="D1423" s="796">
        <v>11811</v>
      </c>
      <c r="E1423" s="796">
        <v>0</v>
      </c>
    </row>
    <row r="1424" spans="1:5" ht="15.75" x14ac:dyDescent="0.25">
      <c r="A1424" s="781" t="s">
        <v>3799</v>
      </c>
      <c r="B1424" s="781" t="s">
        <v>3800</v>
      </c>
      <c r="C1424" s="796">
        <v>9764</v>
      </c>
      <c r="D1424" s="796">
        <v>9764</v>
      </c>
      <c r="E1424" s="796">
        <v>0</v>
      </c>
    </row>
    <row r="1425" spans="1:5" ht="15.75" x14ac:dyDescent="0.25">
      <c r="A1425" s="781" t="s">
        <v>3801</v>
      </c>
      <c r="B1425" s="781" t="s">
        <v>3802</v>
      </c>
      <c r="C1425" s="796">
        <v>19685</v>
      </c>
      <c r="D1425" s="796">
        <v>19685</v>
      </c>
      <c r="E1425" s="796">
        <v>0</v>
      </c>
    </row>
    <row r="1426" spans="1:5" ht="15.75" x14ac:dyDescent="0.25">
      <c r="A1426" s="781" t="s">
        <v>3803</v>
      </c>
      <c r="B1426" s="781" t="s">
        <v>3804</v>
      </c>
      <c r="C1426" s="796">
        <v>92126</v>
      </c>
      <c r="D1426" s="796">
        <v>92126</v>
      </c>
      <c r="E1426" s="796">
        <v>0</v>
      </c>
    </row>
    <row r="1427" spans="1:5" ht="15.75" x14ac:dyDescent="0.25">
      <c r="A1427" s="781" t="s">
        <v>3803</v>
      </c>
      <c r="B1427" s="778" t="s">
        <v>3805</v>
      </c>
      <c r="C1427" s="796">
        <v>102362</v>
      </c>
      <c r="D1427" s="796">
        <v>102362</v>
      </c>
      <c r="E1427" s="796">
        <v>0</v>
      </c>
    </row>
    <row r="1428" spans="1:5" ht="15.75" x14ac:dyDescent="0.25">
      <c r="A1428" s="781" t="s">
        <v>3806</v>
      </c>
      <c r="B1428" s="781" t="s">
        <v>3807</v>
      </c>
      <c r="C1428" s="796">
        <v>196800</v>
      </c>
      <c r="D1428" s="796">
        <v>196800</v>
      </c>
      <c r="E1428" s="796">
        <v>0</v>
      </c>
    </row>
    <row r="1429" spans="1:5" ht="15.75" x14ac:dyDescent="0.25">
      <c r="A1429" s="781" t="s">
        <v>3808</v>
      </c>
      <c r="B1429" s="781" t="s">
        <v>3809</v>
      </c>
      <c r="C1429" s="796">
        <v>23162</v>
      </c>
      <c r="D1429" s="796">
        <v>23162</v>
      </c>
      <c r="E1429" s="796">
        <v>0</v>
      </c>
    </row>
    <row r="1430" spans="1:5" ht="15.75" x14ac:dyDescent="0.25">
      <c r="A1430" s="781" t="s">
        <v>3810</v>
      </c>
      <c r="B1430" s="781" t="s">
        <v>3811</v>
      </c>
      <c r="C1430" s="796">
        <v>6534</v>
      </c>
      <c r="D1430" s="796">
        <v>6534</v>
      </c>
      <c r="E1430" s="796">
        <v>0</v>
      </c>
    </row>
    <row r="1431" spans="1:5" ht="15.75" x14ac:dyDescent="0.25">
      <c r="A1431" s="781" t="s">
        <v>3810</v>
      </c>
      <c r="B1431" s="781" t="s">
        <v>3812</v>
      </c>
      <c r="C1431" s="796">
        <v>6534</v>
      </c>
      <c r="D1431" s="796">
        <v>6534</v>
      </c>
      <c r="E1431" s="796">
        <v>0</v>
      </c>
    </row>
    <row r="1432" spans="1:5" ht="15.75" x14ac:dyDescent="0.25">
      <c r="A1432" s="781" t="s">
        <v>3810</v>
      </c>
      <c r="B1432" s="781" t="s">
        <v>3813</v>
      </c>
      <c r="C1432" s="796">
        <v>6534</v>
      </c>
      <c r="D1432" s="796">
        <v>6534</v>
      </c>
      <c r="E1432" s="796">
        <v>0</v>
      </c>
    </row>
    <row r="1433" spans="1:5" ht="15.75" x14ac:dyDescent="0.25">
      <c r="A1433" s="781" t="s">
        <v>3810</v>
      </c>
      <c r="B1433" s="781" t="s">
        <v>3814</v>
      </c>
      <c r="C1433" s="796">
        <v>6534</v>
      </c>
      <c r="D1433" s="796">
        <v>6534</v>
      </c>
      <c r="E1433" s="796">
        <v>0</v>
      </c>
    </row>
    <row r="1434" spans="1:5" ht="15.75" x14ac:dyDescent="0.25">
      <c r="A1434" s="781" t="s">
        <v>3810</v>
      </c>
      <c r="B1434" s="781" t="s">
        <v>3815</v>
      </c>
      <c r="C1434" s="796">
        <v>6534</v>
      </c>
      <c r="D1434" s="796">
        <v>6534</v>
      </c>
      <c r="E1434" s="796">
        <v>0</v>
      </c>
    </row>
    <row r="1435" spans="1:5" ht="15.75" x14ac:dyDescent="0.25">
      <c r="A1435" s="781" t="s">
        <v>3810</v>
      </c>
      <c r="B1435" s="781" t="s">
        <v>3816</v>
      </c>
      <c r="C1435" s="796">
        <v>6534</v>
      </c>
      <c r="D1435" s="796">
        <v>6534</v>
      </c>
      <c r="E1435" s="796">
        <v>0</v>
      </c>
    </row>
    <row r="1436" spans="1:5" ht="15.75" x14ac:dyDescent="0.25">
      <c r="A1436" s="781" t="s">
        <v>3810</v>
      </c>
      <c r="B1436" s="781" t="s">
        <v>3817</v>
      </c>
      <c r="C1436" s="796">
        <v>6534</v>
      </c>
      <c r="D1436" s="796">
        <v>6534</v>
      </c>
      <c r="E1436" s="796">
        <v>0</v>
      </c>
    </row>
    <row r="1437" spans="1:5" ht="15.75" x14ac:dyDescent="0.25">
      <c r="A1437" s="781" t="s">
        <v>3810</v>
      </c>
      <c r="B1437" s="781" t="s">
        <v>3818</v>
      </c>
      <c r="C1437" s="796">
        <v>6534</v>
      </c>
      <c r="D1437" s="796">
        <v>6534</v>
      </c>
      <c r="E1437" s="796">
        <v>0</v>
      </c>
    </row>
    <row r="1438" spans="1:5" ht="15.75" x14ac:dyDescent="0.25">
      <c r="A1438" s="781" t="s">
        <v>3810</v>
      </c>
      <c r="B1438" s="781" t="s">
        <v>3819</v>
      </c>
      <c r="C1438" s="796">
        <v>6534</v>
      </c>
      <c r="D1438" s="796">
        <v>6534</v>
      </c>
      <c r="E1438" s="796">
        <v>0</v>
      </c>
    </row>
    <row r="1439" spans="1:5" ht="15.75" x14ac:dyDescent="0.25">
      <c r="A1439" s="781" t="s">
        <v>3810</v>
      </c>
      <c r="B1439" s="781" t="s">
        <v>3820</v>
      </c>
      <c r="C1439" s="796">
        <v>6534</v>
      </c>
      <c r="D1439" s="796">
        <v>6534</v>
      </c>
      <c r="E1439" s="796">
        <v>0</v>
      </c>
    </row>
    <row r="1440" spans="1:5" ht="15.75" x14ac:dyDescent="0.25">
      <c r="A1440" s="781" t="s">
        <v>3810</v>
      </c>
      <c r="B1440" s="781" t="s">
        <v>3821</v>
      </c>
      <c r="C1440" s="796">
        <v>6534</v>
      </c>
      <c r="D1440" s="796">
        <v>6534</v>
      </c>
      <c r="E1440" s="796">
        <v>0</v>
      </c>
    </row>
    <row r="1441" spans="1:5" ht="15.75" x14ac:dyDescent="0.25">
      <c r="A1441" s="781" t="s">
        <v>3810</v>
      </c>
      <c r="B1441" s="781" t="s">
        <v>3822</v>
      </c>
      <c r="C1441" s="796">
        <v>6534</v>
      </c>
      <c r="D1441" s="796">
        <v>6534</v>
      </c>
      <c r="E1441" s="796">
        <v>0</v>
      </c>
    </row>
    <row r="1442" spans="1:5" ht="15.75" x14ac:dyDescent="0.25">
      <c r="A1442" s="781" t="s">
        <v>3810</v>
      </c>
      <c r="B1442" s="781" t="s">
        <v>3823</v>
      </c>
      <c r="C1442" s="796">
        <v>6534</v>
      </c>
      <c r="D1442" s="796">
        <v>6534</v>
      </c>
      <c r="E1442" s="796">
        <v>0</v>
      </c>
    </row>
    <row r="1443" spans="1:5" ht="15.75" x14ac:dyDescent="0.25">
      <c r="A1443" s="781" t="s">
        <v>3810</v>
      </c>
      <c r="B1443" s="781" t="s">
        <v>3824</v>
      </c>
      <c r="C1443" s="796">
        <v>6534</v>
      </c>
      <c r="D1443" s="796">
        <v>6534</v>
      </c>
      <c r="E1443" s="796">
        <v>0</v>
      </c>
    </row>
    <row r="1444" spans="1:5" ht="15.75" x14ac:dyDescent="0.25">
      <c r="A1444" s="781" t="s">
        <v>3810</v>
      </c>
      <c r="B1444" s="781" t="s">
        <v>3825</v>
      </c>
      <c r="C1444" s="796">
        <v>6534</v>
      </c>
      <c r="D1444" s="796">
        <v>6534</v>
      </c>
      <c r="E1444" s="796">
        <v>0</v>
      </c>
    </row>
    <row r="1445" spans="1:5" ht="15.75" x14ac:dyDescent="0.25">
      <c r="A1445" s="781" t="s">
        <v>3826</v>
      </c>
      <c r="B1445" s="781" t="s">
        <v>3827</v>
      </c>
      <c r="C1445" s="796">
        <v>6897</v>
      </c>
      <c r="D1445" s="796">
        <v>6897</v>
      </c>
      <c r="E1445" s="796">
        <v>0</v>
      </c>
    </row>
    <row r="1446" spans="1:5" ht="15.75" x14ac:dyDescent="0.25">
      <c r="A1446" s="781" t="s">
        <v>3826</v>
      </c>
      <c r="B1446" s="781" t="s">
        <v>3828</v>
      </c>
      <c r="C1446" s="796">
        <v>6897</v>
      </c>
      <c r="D1446" s="796">
        <v>6897</v>
      </c>
      <c r="E1446" s="796">
        <v>0</v>
      </c>
    </row>
    <row r="1447" spans="1:5" ht="15.75" x14ac:dyDescent="0.25">
      <c r="A1447" s="781" t="s">
        <v>3826</v>
      </c>
      <c r="B1447" s="781" t="s">
        <v>3829</v>
      </c>
      <c r="C1447" s="796">
        <v>6897</v>
      </c>
      <c r="D1447" s="796">
        <v>6897</v>
      </c>
      <c r="E1447" s="796">
        <v>0</v>
      </c>
    </row>
    <row r="1448" spans="1:5" ht="15.75" x14ac:dyDescent="0.25">
      <c r="A1448" s="781" t="s">
        <v>3826</v>
      </c>
      <c r="B1448" s="781" t="s">
        <v>3830</v>
      </c>
      <c r="C1448" s="796">
        <v>6897</v>
      </c>
      <c r="D1448" s="796">
        <v>6897</v>
      </c>
      <c r="E1448" s="796">
        <v>0</v>
      </c>
    </row>
    <row r="1449" spans="1:5" ht="15.75" x14ac:dyDescent="0.25">
      <c r="A1449" s="781" t="s">
        <v>3826</v>
      </c>
      <c r="B1449" s="778" t="s">
        <v>3831</v>
      </c>
      <c r="C1449" s="796">
        <v>6897</v>
      </c>
      <c r="D1449" s="796">
        <v>6897</v>
      </c>
      <c r="E1449" s="796">
        <v>0</v>
      </c>
    </row>
    <row r="1450" spans="1:5" ht="15.75" x14ac:dyDescent="0.25">
      <c r="A1450" s="781" t="s">
        <v>3826</v>
      </c>
      <c r="B1450" s="781" t="s">
        <v>3832</v>
      </c>
      <c r="C1450" s="796">
        <v>6897</v>
      </c>
      <c r="D1450" s="796">
        <v>6897</v>
      </c>
      <c r="E1450" s="796">
        <v>0</v>
      </c>
    </row>
    <row r="1451" spans="1:5" ht="15.75" x14ac:dyDescent="0.25">
      <c r="A1451" s="781" t="s">
        <v>3826</v>
      </c>
      <c r="B1451" s="781" t="s">
        <v>3833</v>
      </c>
      <c r="C1451" s="796">
        <v>6897</v>
      </c>
      <c r="D1451" s="796">
        <v>6897</v>
      </c>
      <c r="E1451" s="796">
        <v>0</v>
      </c>
    </row>
    <row r="1452" spans="1:5" ht="15.75" x14ac:dyDescent="0.25">
      <c r="A1452" s="781" t="s">
        <v>3826</v>
      </c>
      <c r="B1452" s="781" t="s">
        <v>3834</v>
      </c>
      <c r="C1452" s="796">
        <v>6897</v>
      </c>
      <c r="D1452" s="796">
        <v>6897</v>
      </c>
      <c r="E1452" s="796">
        <v>0</v>
      </c>
    </row>
    <row r="1453" spans="1:5" ht="15.75" x14ac:dyDescent="0.25">
      <c r="A1453" s="781" t="s">
        <v>3826</v>
      </c>
      <c r="B1453" s="781" t="s">
        <v>3835</v>
      </c>
      <c r="C1453" s="796">
        <v>6897</v>
      </c>
      <c r="D1453" s="796">
        <v>6897</v>
      </c>
      <c r="E1453" s="796">
        <v>0</v>
      </c>
    </row>
    <row r="1454" spans="1:5" ht="15.75" x14ac:dyDescent="0.25">
      <c r="A1454" s="781" t="s">
        <v>3826</v>
      </c>
      <c r="B1454" s="781" t="s">
        <v>3836</v>
      </c>
      <c r="C1454" s="796">
        <v>6897</v>
      </c>
      <c r="D1454" s="796">
        <v>6897</v>
      </c>
      <c r="E1454" s="796">
        <v>0</v>
      </c>
    </row>
    <row r="1455" spans="1:5" ht="15.75" x14ac:dyDescent="0.25">
      <c r="A1455" s="781" t="s">
        <v>3826</v>
      </c>
      <c r="B1455" s="781" t="s">
        <v>3837</v>
      </c>
      <c r="C1455" s="796">
        <v>6897</v>
      </c>
      <c r="D1455" s="796">
        <v>6897</v>
      </c>
      <c r="E1455" s="796">
        <v>0</v>
      </c>
    </row>
    <row r="1456" spans="1:5" ht="15.75" x14ac:dyDescent="0.25">
      <c r="A1456" s="781" t="s">
        <v>3826</v>
      </c>
      <c r="B1456" s="781" t="s">
        <v>3838</v>
      </c>
      <c r="C1456" s="796">
        <v>6897</v>
      </c>
      <c r="D1456" s="796">
        <v>6897</v>
      </c>
      <c r="E1456" s="796">
        <v>0</v>
      </c>
    </row>
    <row r="1457" spans="1:5" ht="15.75" x14ac:dyDescent="0.25">
      <c r="A1457" s="781" t="s">
        <v>3826</v>
      </c>
      <c r="B1457" s="781" t="s">
        <v>3839</v>
      </c>
      <c r="C1457" s="796">
        <v>6897</v>
      </c>
      <c r="D1457" s="796">
        <v>6897</v>
      </c>
      <c r="E1457" s="796">
        <v>0</v>
      </c>
    </row>
    <row r="1458" spans="1:5" ht="15.75" x14ac:dyDescent="0.25">
      <c r="A1458" s="781" t="s">
        <v>3826</v>
      </c>
      <c r="B1458" s="781" t="s">
        <v>3840</v>
      </c>
      <c r="C1458" s="796">
        <v>6897</v>
      </c>
      <c r="D1458" s="796">
        <v>6897</v>
      </c>
      <c r="E1458" s="796">
        <v>0</v>
      </c>
    </row>
    <row r="1459" spans="1:5" ht="15.75" x14ac:dyDescent="0.25">
      <c r="A1459" s="781" t="s">
        <v>3826</v>
      </c>
      <c r="B1459" s="781" t="s">
        <v>3841</v>
      </c>
      <c r="C1459" s="796">
        <v>6897</v>
      </c>
      <c r="D1459" s="796">
        <v>6897</v>
      </c>
      <c r="E1459" s="796">
        <v>0</v>
      </c>
    </row>
    <row r="1460" spans="1:5" ht="15.75" x14ac:dyDescent="0.25">
      <c r="A1460" s="781" t="s">
        <v>3826</v>
      </c>
      <c r="B1460" s="781" t="s">
        <v>3842</v>
      </c>
      <c r="C1460" s="796">
        <v>6897</v>
      </c>
      <c r="D1460" s="796">
        <v>6897</v>
      </c>
      <c r="E1460" s="796">
        <v>0</v>
      </c>
    </row>
    <row r="1461" spans="1:5" ht="15.75" x14ac:dyDescent="0.25">
      <c r="A1461" s="781" t="s">
        <v>3826</v>
      </c>
      <c r="B1461" s="781" t="s">
        <v>3843</v>
      </c>
      <c r="C1461" s="796">
        <v>6897</v>
      </c>
      <c r="D1461" s="796">
        <v>6897</v>
      </c>
      <c r="E1461" s="796">
        <v>0</v>
      </c>
    </row>
    <row r="1462" spans="1:5" ht="15.75" x14ac:dyDescent="0.25">
      <c r="A1462" s="781" t="s">
        <v>3826</v>
      </c>
      <c r="B1462" s="781" t="s">
        <v>3844</v>
      </c>
      <c r="C1462" s="796">
        <v>6897</v>
      </c>
      <c r="D1462" s="796">
        <v>6897</v>
      </c>
      <c r="E1462" s="796">
        <v>0</v>
      </c>
    </row>
    <row r="1463" spans="1:5" ht="15.75" x14ac:dyDescent="0.25">
      <c r="A1463" s="781" t="s">
        <v>3826</v>
      </c>
      <c r="B1463" s="781" t="s">
        <v>3845</v>
      </c>
      <c r="C1463" s="796">
        <v>6897</v>
      </c>
      <c r="D1463" s="796">
        <v>6897</v>
      </c>
      <c r="E1463" s="796">
        <v>0</v>
      </c>
    </row>
    <row r="1464" spans="1:5" ht="15.75" x14ac:dyDescent="0.25">
      <c r="A1464" s="781" t="s">
        <v>3826</v>
      </c>
      <c r="B1464" s="781" t="s">
        <v>3846</v>
      </c>
      <c r="C1464" s="796">
        <v>6897</v>
      </c>
      <c r="D1464" s="796">
        <v>6897</v>
      </c>
      <c r="E1464" s="796">
        <v>0</v>
      </c>
    </row>
    <row r="1465" spans="1:5" ht="15.75" x14ac:dyDescent="0.25">
      <c r="A1465" s="781" t="s">
        <v>3826</v>
      </c>
      <c r="B1465" s="781" t="s">
        <v>3847</v>
      </c>
      <c r="C1465" s="796">
        <v>6897</v>
      </c>
      <c r="D1465" s="796">
        <v>6897</v>
      </c>
      <c r="E1465" s="796">
        <v>0</v>
      </c>
    </row>
    <row r="1466" spans="1:5" ht="15.75" x14ac:dyDescent="0.25">
      <c r="A1466" s="781" t="s">
        <v>3826</v>
      </c>
      <c r="B1466" s="781" t="s">
        <v>3848</v>
      </c>
      <c r="C1466" s="796">
        <v>6897</v>
      </c>
      <c r="D1466" s="796">
        <v>6897</v>
      </c>
      <c r="E1466" s="796">
        <v>0</v>
      </c>
    </row>
    <row r="1467" spans="1:5" ht="15.75" x14ac:dyDescent="0.25">
      <c r="A1467" s="781" t="s">
        <v>3826</v>
      </c>
      <c r="B1467" s="781" t="s">
        <v>3849</v>
      </c>
      <c r="C1467" s="796">
        <v>6897</v>
      </c>
      <c r="D1467" s="796">
        <v>6897</v>
      </c>
      <c r="E1467" s="796">
        <v>0</v>
      </c>
    </row>
    <row r="1468" spans="1:5" ht="15.75" x14ac:dyDescent="0.25">
      <c r="A1468" s="781" t="s">
        <v>3826</v>
      </c>
      <c r="B1468" s="781" t="s">
        <v>3850</v>
      </c>
      <c r="C1468" s="796">
        <v>6897</v>
      </c>
      <c r="D1468" s="796">
        <v>6897</v>
      </c>
      <c r="E1468" s="796">
        <v>0</v>
      </c>
    </row>
    <row r="1469" spans="1:5" ht="15.75" x14ac:dyDescent="0.25">
      <c r="A1469" s="781" t="s">
        <v>3826</v>
      </c>
      <c r="B1469" s="781" t="s">
        <v>3851</v>
      </c>
      <c r="C1469" s="796">
        <v>6897</v>
      </c>
      <c r="D1469" s="796">
        <v>6897</v>
      </c>
      <c r="E1469" s="796">
        <v>0</v>
      </c>
    </row>
    <row r="1470" spans="1:5" ht="15.75" x14ac:dyDescent="0.25">
      <c r="A1470" s="781" t="s">
        <v>3826</v>
      </c>
      <c r="B1470" s="781" t="s">
        <v>3852</v>
      </c>
      <c r="C1470" s="796">
        <v>6897</v>
      </c>
      <c r="D1470" s="796">
        <v>6897</v>
      </c>
      <c r="E1470" s="796">
        <v>0</v>
      </c>
    </row>
    <row r="1471" spans="1:5" ht="15.75" x14ac:dyDescent="0.25">
      <c r="A1471" s="781" t="s">
        <v>3826</v>
      </c>
      <c r="B1471" s="781" t="s">
        <v>3853</v>
      </c>
      <c r="C1471" s="796">
        <v>6897</v>
      </c>
      <c r="D1471" s="796">
        <v>6897</v>
      </c>
      <c r="E1471" s="796">
        <v>0</v>
      </c>
    </row>
    <row r="1472" spans="1:5" ht="15.75" x14ac:dyDescent="0.25">
      <c r="A1472" s="781" t="s">
        <v>3826</v>
      </c>
      <c r="B1472" s="781" t="s">
        <v>3854</v>
      </c>
      <c r="C1472" s="796">
        <v>6897</v>
      </c>
      <c r="D1472" s="796">
        <v>6897</v>
      </c>
      <c r="E1472" s="796">
        <v>0</v>
      </c>
    </row>
    <row r="1473" spans="1:5" ht="15.75" x14ac:dyDescent="0.25">
      <c r="A1473" s="781" t="s">
        <v>3826</v>
      </c>
      <c r="B1473" s="781" t="s">
        <v>3855</v>
      </c>
      <c r="C1473" s="796">
        <v>6897</v>
      </c>
      <c r="D1473" s="796">
        <v>6897</v>
      </c>
      <c r="E1473" s="796">
        <v>0</v>
      </c>
    </row>
    <row r="1474" spans="1:5" ht="15.75" x14ac:dyDescent="0.25">
      <c r="A1474" s="781" t="s">
        <v>3826</v>
      </c>
      <c r="B1474" s="781" t="s">
        <v>3856</v>
      </c>
      <c r="C1474" s="796">
        <v>6897</v>
      </c>
      <c r="D1474" s="796">
        <v>6897</v>
      </c>
      <c r="E1474" s="796">
        <v>0</v>
      </c>
    </row>
    <row r="1475" spans="1:5" ht="15.75" x14ac:dyDescent="0.25">
      <c r="A1475" s="781" t="s">
        <v>3826</v>
      </c>
      <c r="B1475" s="781" t="s">
        <v>3857</v>
      </c>
      <c r="C1475" s="796">
        <v>6897</v>
      </c>
      <c r="D1475" s="796">
        <v>6897</v>
      </c>
      <c r="E1475" s="796">
        <v>0</v>
      </c>
    </row>
    <row r="1476" spans="1:5" ht="15.75" x14ac:dyDescent="0.25">
      <c r="A1476" s="781" t="s">
        <v>3826</v>
      </c>
      <c r="B1476" s="781" t="s">
        <v>3858</v>
      </c>
      <c r="C1476" s="796">
        <v>6897</v>
      </c>
      <c r="D1476" s="796">
        <v>6897</v>
      </c>
      <c r="E1476" s="796">
        <v>0</v>
      </c>
    </row>
    <row r="1477" spans="1:5" ht="15.75" x14ac:dyDescent="0.25">
      <c r="A1477" s="781" t="s">
        <v>3826</v>
      </c>
      <c r="B1477" s="781" t="s">
        <v>3859</v>
      </c>
      <c r="C1477" s="796">
        <v>6897</v>
      </c>
      <c r="D1477" s="796">
        <v>6897</v>
      </c>
      <c r="E1477" s="796">
        <v>0</v>
      </c>
    </row>
    <row r="1478" spans="1:5" ht="15.75" x14ac:dyDescent="0.25">
      <c r="A1478" s="781" t="s">
        <v>3826</v>
      </c>
      <c r="B1478" s="781" t="s">
        <v>3860</v>
      </c>
      <c r="C1478" s="796">
        <v>6897</v>
      </c>
      <c r="D1478" s="796">
        <v>6897</v>
      </c>
      <c r="E1478" s="796">
        <v>0</v>
      </c>
    </row>
    <row r="1479" spans="1:5" ht="15.75" x14ac:dyDescent="0.25">
      <c r="A1479" s="781" t="s">
        <v>3826</v>
      </c>
      <c r="B1479" s="781" t="s">
        <v>3861</v>
      </c>
      <c r="C1479" s="796">
        <v>6897</v>
      </c>
      <c r="D1479" s="796">
        <v>6897</v>
      </c>
      <c r="E1479" s="796">
        <v>0</v>
      </c>
    </row>
    <row r="1480" spans="1:5" ht="15.75" x14ac:dyDescent="0.25">
      <c r="A1480" s="781" t="s">
        <v>3826</v>
      </c>
      <c r="B1480" s="781" t="s">
        <v>3862</v>
      </c>
      <c r="C1480" s="796">
        <v>6897</v>
      </c>
      <c r="D1480" s="796">
        <v>6897</v>
      </c>
      <c r="E1480" s="796">
        <v>0</v>
      </c>
    </row>
    <row r="1481" spans="1:5" ht="15.75" x14ac:dyDescent="0.25">
      <c r="A1481" s="781" t="s">
        <v>3826</v>
      </c>
      <c r="B1481" s="781" t="s">
        <v>3863</v>
      </c>
      <c r="C1481" s="796">
        <v>6897</v>
      </c>
      <c r="D1481" s="796">
        <v>6897</v>
      </c>
      <c r="E1481" s="796">
        <v>0</v>
      </c>
    </row>
    <row r="1482" spans="1:5" ht="15.75" x14ac:dyDescent="0.25">
      <c r="A1482" s="781" t="s">
        <v>3826</v>
      </c>
      <c r="B1482" s="781" t="s">
        <v>3864</v>
      </c>
      <c r="C1482" s="796">
        <v>6897</v>
      </c>
      <c r="D1482" s="796">
        <v>6897</v>
      </c>
      <c r="E1482" s="796">
        <v>0</v>
      </c>
    </row>
    <row r="1483" spans="1:5" ht="15.75" x14ac:dyDescent="0.25">
      <c r="A1483" s="781" t="s">
        <v>3826</v>
      </c>
      <c r="B1483" s="781" t="s">
        <v>3865</v>
      </c>
      <c r="C1483" s="796">
        <v>6897</v>
      </c>
      <c r="D1483" s="796">
        <v>6897</v>
      </c>
      <c r="E1483" s="796">
        <v>0</v>
      </c>
    </row>
    <row r="1484" spans="1:5" ht="15.75" x14ac:dyDescent="0.25">
      <c r="A1484" s="781" t="s">
        <v>3826</v>
      </c>
      <c r="B1484" s="781" t="s">
        <v>3866</v>
      </c>
      <c r="C1484" s="796">
        <v>6897</v>
      </c>
      <c r="D1484" s="796">
        <v>6897</v>
      </c>
      <c r="E1484" s="796">
        <v>0</v>
      </c>
    </row>
    <row r="1485" spans="1:5" ht="15.75" x14ac:dyDescent="0.25">
      <c r="A1485" s="781" t="s">
        <v>3826</v>
      </c>
      <c r="B1485" s="781" t="s">
        <v>3867</v>
      </c>
      <c r="C1485" s="796">
        <v>6897</v>
      </c>
      <c r="D1485" s="796">
        <v>6897</v>
      </c>
      <c r="E1485" s="796">
        <v>0</v>
      </c>
    </row>
    <row r="1486" spans="1:5" ht="15.75" x14ac:dyDescent="0.25">
      <c r="A1486" s="781" t="s">
        <v>3826</v>
      </c>
      <c r="B1486" s="781" t="s">
        <v>3868</v>
      </c>
      <c r="C1486" s="796">
        <v>6897</v>
      </c>
      <c r="D1486" s="796">
        <v>6897</v>
      </c>
      <c r="E1486" s="796">
        <v>0</v>
      </c>
    </row>
    <row r="1487" spans="1:5" ht="15.75" x14ac:dyDescent="0.25">
      <c r="A1487" s="781" t="s">
        <v>3826</v>
      </c>
      <c r="B1487" s="781" t="s">
        <v>3869</v>
      </c>
      <c r="C1487" s="796">
        <v>6897</v>
      </c>
      <c r="D1487" s="796">
        <v>6897</v>
      </c>
      <c r="E1487" s="796">
        <v>0</v>
      </c>
    </row>
    <row r="1488" spans="1:5" ht="15.75" x14ac:dyDescent="0.25">
      <c r="A1488" s="781" t="s">
        <v>3826</v>
      </c>
      <c r="B1488" s="781" t="s">
        <v>3870</v>
      </c>
      <c r="C1488" s="796">
        <v>6897</v>
      </c>
      <c r="D1488" s="796">
        <v>6897</v>
      </c>
      <c r="E1488" s="796">
        <v>0</v>
      </c>
    </row>
    <row r="1489" spans="1:5" ht="15.75" x14ac:dyDescent="0.25">
      <c r="A1489" s="781" t="s">
        <v>3826</v>
      </c>
      <c r="B1489" s="781" t="s">
        <v>3871</v>
      </c>
      <c r="C1489" s="796">
        <v>6897</v>
      </c>
      <c r="D1489" s="796">
        <v>6897</v>
      </c>
      <c r="E1489" s="796">
        <v>0</v>
      </c>
    </row>
    <row r="1490" spans="1:5" ht="15.75" x14ac:dyDescent="0.25">
      <c r="A1490" s="781" t="s">
        <v>3826</v>
      </c>
      <c r="B1490" s="781" t="s">
        <v>3872</v>
      </c>
      <c r="C1490" s="796">
        <v>6897</v>
      </c>
      <c r="D1490" s="796">
        <v>6897</v>
      </c>
      <c r="E1490" s="796">
        <v>0</v>
      </c>
    </row>
    <row r="1491" spans="1:5" ht="15.75" x14ac:dyDescent="0.25">
      <c r="A1491" s="781" t="s">
        <v>3873</v>
      </c>
      <c r="B1491" s="781" t="s">
        <v>3874</v>
      </c>
      <c r="C1491" s="796">
        <v>21538</v>
      </c>
      <c r="D1491" s="796">
        <v>21538</v>
      </c>
      <c r="E1491" s="796">
        <v>0</v>
      </c>
    </row>
    <row r="1492" spans="1:5" ht="15.75" x14ac:dyDescent="0.25">
      <c r="A1492" s="781" t="s">
        <v>3873</v>
      </c>
      <c r="B1492" s="781" t="s">
        <v>3875</v>
      </c>
      <c r="C1492" s="796">
        <v>21538</v>
      </c>
      <c r="D1492" s="796">
        <v>21538</v>
      </c>
      <c r="E1492" s="796">
        <v>0</v>
      </c>
    </row>
    <row r="1493" spans="1:5" ht="15.75" x14ac:dyDescent="0.25">
      <c r="A1493" s="781" t="s">
        <v>3873</v>
      </c>
      <c r="B1493" s="781" t="s">
        <v>3876</v>
      </c>
      <c r="C1493" s="796">
        <v>21538</v>
      </c>
      <c r="D1493" s="796">
        <v>21538</v>
      </c>
      <c r="E1493" s="796">
        <v>0</v>
      </c>
    </row>
    <row r="1494" spans="1:5" ht="15.75" x14ac:dyDescent="0.25">
      <c r="A1494" s="781" t="s">
        <v>3873</v>
      </c>
      <c r="B1494" s="781" t="s">
        <v>3877</v>
      </c>
      <c r="C1494" s="796">
        <v>21538</v>
      </c>
      <c r="D1494" s="796">
        <v>21538</v>
      </c>
      <c r="E1494" s="796">
        <v>0</v>
      </c>
    </row>
    <row r="1495" spans="1:5" ht="15.75" x14ac:dyDescent="0.25">
      <c r="A1495" s="781" t="s">
        <v>3873</v>
      </c>
      <c r="B1495" s="781" t="s">
        <v>3878</v>
      </c>
      <c r="C1495" s="796">
        <v>21538</v>
      </c>
      <c r="D1495" s="796">
        <v>21538</v>
      </c>
      <c r="E1495" s="796">
        <v>0</v>
      </c>
    </row>
    <row r="1496" spans="1:5" ht="15.75" x14ac:dyDescent="0.25">
      <c r="A1496" s="781" t="s">
        <v>3873</v>
      </c>
      <c r="B1496" s="781" t="s">
        <v>3879</v>
      </c>
      <c r="C1496" s="796">
        <v>21538</v>
      </c>
      <c r="D1496" s="796">
        <v>21538</v>
      </c>
      <c r="E1496" s="796">
        <v>0</v>
      </c>
    </row>
    <row r="1497" spans="1:5" ht="15.75" x14ac:dyDescent="0.25">
      <c r="A1497" s="781" t="s">
        <v>3873</v>
      </c>
      <c r="B1497" s="781" t="s">
        <v>3880</v>
      </c>
      <c r="C1497" s="796">
        <v>21538</v>
      </c>
      <c r="D1497" s="796">
        <v>21538</v>
      </c>
      <c r="E1497" s="796">
        <v>0</v>
      </c>
    </row>
    <row r="1498" spans="1:5" ht="15.75" x14ac:dyDescent="0.25">
      <c r="A1498" s="781" t="s">
        <v>3873</v>
      </c>
      <c r="B1498" s="781" t="s">
        <v>3881</v>
      </c>
      <c r="C1498" s="796">
        <v>21538</v>
      </c>
      <c r="D1498" s="796">
        <v>21538</v>
      </c>
      <c r="E1498" s="796">
        <v>0</v>
      </c>
    </row>
    <row r="1499" spans="1:5" ht="15.75" x14ac:dyDescent="0.25">
      <c r="A1499" s="781" t="s">
        <v>3873</v>
      </c>
      <c r="B1499" s="781" t="s">
        <v>3882</v>
      </c>
      <c r="C1499" s="796">
        <v>21538</v>
      </c>
      <c r="D1499" s="796">
        <v>21538</v>
      </c>
      <c r="E1499" s="796">
        <v>0</v>
      </c>
    </row>
    <row r="1500" spans="1:5" ht="15.75" x14ac:dyDescent="0.25">
      <c r="A1500" s="781" t="s">
        <v>3873</v>
      </c>
      <c r="B1500" s="781" t="s">
        <v>3883</v>
      </c>
      <c r="C1500" s="796">
        <v>21538</v>
      </c>
      <c r="D1500" s="796">
        <v>21538</v>
      </c>
      <c r="E1500" s="796">
        <v>0</v>
      </c>
    </row>
    <row r="1501" spans="1:5" ht="15.75" x14ac:dyDescent="0.25">
      <c r="A1501" s="781" t="s">
        <v>3884</v>
      </c>
      <c r="B1501" s="778" t="s">
        <v>3885</v>
      </c>
      <c r="C1501" s="796">
        <v>174240</v>
      </c>
      <c r="D1501" s="796">
        <v>174240</v>
      </c>
      <c r="E1501" s="796">
        <v>0</v>
      </c>
    </row>
    <row r="1502" spans="1:5" ht="15.75" x14ac:dyDescent="0.25">
      <c r="A1502" s="781" t="s">
        <v>3884</v>
      </c>
      <c r="B1502" s="778" t="s">
        <v>3886</v>
      </c>
      <c r="C1502" s="796">
        <v>174240</v>
      </c>
      <c r="D1502" s="796">
        <v>174240</v>
      </c>
      <c r="E1502" s="796">
        <v>0</v>
      </c>
    </row>
    <row r="1503" spans="1:5" ht="15.75" x14ac:dyDescent="0.25">
      <c r="A1503" s="781" t="s">
        <v>3887</v>
      </c>
      <c r="B1503" s="781" t="s">
        <v>3888</v>
      </c>
      <c r="C1503" s="796">
        <v>113370</v>
      </c>
      <c r="D1503" s="796">
        <v>113370</v>
      </c>
      <c r="E1503" s="796">
        <v>0</v>
      </c>
    </row>
    <row r="1504" spans="1:5" ht="15.75" x14ac:dyDescent="0.25">
      <c r="A1504" s="781" t="s">
        <v>3889</v>
      </c>
      <c r="B1504" s="778" t="s">
        <v>3890</v>
      </c>
      <c r="C1504" s="796">
        <v>79200</v>
      </c>
      <c r="D1504" s="796">
        <v>79200</v>
      </c>
      <c r="E1504" s="796">
        <v>0</v>
      </c>
    </row>
    <row r="1505" spans="1:5" ht="15.75" x14ac:dyDescent="0.25">
      <c r="A1505" s="781" t="s">
        <v>3891</v>
      </c>
      <c r="B1505" s="778" t="s">
        <v>3892</v>
      </c>
      <c r="C1505" s="796">
        <v>22000</v>
      </c>
      <c r="D1505" s="796">
        <v>22000</v>
      </c>
      <c r="E1505" s="796">
        <v>0</v>
      </c>
    </row>
    <row r="1506" spans="1:5" ht="15.75" x14ac:dyDescent="0.25">
      <c r="A1506" s="781" t="s">
        <v>3893</v>
      </c>
      <c r="B1506" s="778" t="s">
        <v>3894</v>
      </c>
      <c r="C1506" s="796">
        <v>69600</v>
      </c>
      <c r="D1506" s="796">
        <v>69600</v>
      </c>
      <c r="E1506" s="796">
        <v>0</v>
      </c>
    </row>
    <row r="1507" spans="1:5" ht="15.75" x14ac:dyDescent="0.25">
      <c r="A1507" s="781" t="s">
        <v>3895</v>
      </c>
      <c r="B1507" s="778" t="s">
        <v>3896</v>
      </c>
      <c r="C1507" s="796">
        <v>14200</v>
      </c>
      <c r="D1507" s="796">
        <v>14200</v>
      </c>
      <c r="E1507" s="796">
        <v>0</v>
      </c>
    </row>
    <row r="1508" spans="1:5" ht="15.75" x14ac:dyDescent="0.25">
      <c r="A1508" s="781" t="s">
        <v>3897</v>
      </c>
      <c r="B1508" s="778" t="s">
        <v>3898</v>
      </c>
      <c r="C1508" s="796">
        <v>20100</v>
      </c>
      <c r="D1508" s="796">
        <v>20100</v>
      </c>
      <c r="E1508" s="796">
        <v>0</v>
      </c>
    </row>
    <row r="1509" spans="1:5" ht="15.75" x14ac:dyDescent="0.25">
      <c r="A1509" s="781" t="s">
        <v>3899</v>
      </c>
      <c r="B1509" s="778" t="s">
        <v>3900</v>
      </c>
      <c r="C1509" s="796">
        <v>114000</v>
      </c>
      <c r="D1509" s="796">
        <v>114000</v>
      </c>
      <c r="E1509" s="796">
        <v>0</v>
      </c>
    </row>
    <row r="1510" spans="1:5" ht="15.75" x14ac:dyDescent="0.25">
      <c r="A1510" s="781" t="s">
        <v>3901</v>
      </c>
      <c r="B1510" s="778" t="s">
        <v>3902</v>
      </c>
      <c r="C1510" s="796">
        <v>33900</v>
      </c>
      <c r="D1510" s="796">
        <v>33900</v>
      </c>
      <c r="E1510" s="796">
        <v>0</v>
      </c>
    </row>
    <row r="1511" spans="1:5" ht="15.75" x14ac:dyDescent="0.25">
      <c r="A1511" s="781" t="s">
        <v>3903</v>
      </c>
      <c r="B1511" s="781" t="s">
        <v>3904</v>
      </c>
      <c r="C1511" s="796">
        <v>21000</v>
      </c>
      <c r="D1511" s="796">
        <v>21000</v>
      </c>
      <c r="E1511" s="796">
        <v>0</v>
      </c>
    </row>
    <row r="1512" spans="1:5" ht="15.75" x14ac:dyDescent="0.25">
      <c r="A1512" s="781" t="s">
        <v>3905</v>
      </c>
      <c r="B1512" s="778" t="s">
        <v>3906</v>
      </c>
      <c r="C1512" s="796">
        <v>29300</v>
      </c>
      <c r="D1512" s="796">
        <v>29300</v>
      </c>
      <c r="E1512" s="796">
        <v>0</v>
      </c>
    </row>
    <row r="1513" spans="1:5" ht="15.75" x14ac:dyDescent="0.25">
      <c r="A1513" s="781" t="s">
        <v>3893</v>
      </c>
      <c r="B1513" s="778" t="s">
        <v>3907</v>
      </c>
      <c r="C1513" s="796">
        <v>69600</v>
      </c>
      <c r="D1513" s="796">
        <v>69600</v>
      </c>
      <c r="E1513" s="796">
        <v>0</v>
      </c>
    </row>
    <row r="1514" spans="1:5" ht="15.75" x14ac:dyDescent="0.25">
      <c r="A1514" s="781" t="s">
        <v>3908</v>
      </c>
      <c r="B1514" s="781" t="s">
        <v>3909</v>
      </c>
      <c r="C1514" s="796">
        <v>14200</v>
      </c>
      <c r="D1514" s="796">
        <v>14200</v>
      </c>
      <c r="E1514" s="796">
        <v>0</v>
      </c>
    </row>
    <row r="1515" spans="1:5" ht="15.75" x14ac:dyDescent="0.25">
      <c r="A1515" s="781" t="s">
        <v>3910</v>
      </c>
      <c r="B1515" s="778" t="s">
        <v>3911</v>
      </c>
      <c r="C1515" s="796">
        <v>91900</v>
      </c>
      <c r="D1515" s="796">
        <v>91900</v>
      </c>
      <c r="E1515" s="796">
        <v>0</v>
      </c>
    </row>
    <row r="1516" spans="1:5" ht="15.75" x14ac:dyDescent="0.25">
      <c r="A1516" s="781" t="s">
        <v>3912</v>
      </c>
      <c r="B1516" s="778" t="s">
        <v>3913</v>
      </c>
      <c r="C1516" s="796">
        <v>64800</v>
      </c>
      <c r="D1516" s="796">
        <v>64800</v>
      </c>
      <c r="E1516" s="796">
        <v>0</v>
      </c>
    </row>
    <row r="1517" spans="1:5" ht="15.75" x14ac:dyDescent="0.25">
      <c r="A1517" s="781" t="s">
        <v>3914</v>
      </c>
      <c r="B1517" s="778" t="s">
        <v>3915</v>
      </c>
      <c r="C1517" s="796">
        <v>79200</v>
      </c>
      <c r="D1517" s="796">
        <v>79200</v>
      </c>
      <c r="E1517" s="796">
        <v>0</v>
      </c>
    </row>
    <row r="1518" spans="1:5" ht="15.75" x14ac:dyDescent="0.25">
      <c r="A1518" s="781" t="s">
        <v>3916</v>
      </c>
      <c r="B1518" s="778" t="s">
        <v>3917</v>
      </c>
      <c r="C1518" s="796">
        <v>72800</v>
      </c>
      <c r="D1518" s="796">
        <v>72800</v>
      </c>
      <c r="E1518" s="796">
        <v>0</v>
      </c>
    </row>
    <row r="1519" spans="1:5" ht="15.75" x14ac:dyDescent="0.25">
      <c r="A1519" s="781" t="s">
        <v>3918</v>
      </c>
      <c r="B1519" s="778" t="s">
        <v>3919</v>
      </c>
      <c r="C1519" s="796">
        <v>64300</v>
      </c>
      <c r="D1519" s="796">
        <v>64300</v>
      </c>
      <c r="E1519" s="796">
        <v>0</v>
      </c>
    </row>
    <row r="1520" spans="1:5" ht="15.75" x14ac:dyDescent="0.25">
      <c r="A1520" s="781" t="s">
        <v>3920</v>
      </c>
      <c r="B1520" s="778" t="s">
        <v>3921</v>
      </c>
      <c r="C1520" s="796">
        <v>140900</v>
      </c>
      <c r="D1520" s="796">
        <v>140900</v>
      </c>
      <c r="E1520" s="796">
        <v>0</v>
      </c>
    </row>
    <row r="1521" spans="1:5" ht="15.75" x14ac:dyDescent="0.25">
      <c r="A1521" s="781" t="s">
        <v>3922</v>
      </c>
      <c r="B1521" s="778" t="s">
        <v>3923</v>
      </c>
      <c r="C1521" s="796">
        <v>118500</v>
      </c>
      <c r="D1521" s="796">
        <v>118500</v>
      </c>
      <c r="E1521" s="796">
        <v>0</v>
      </c>
    </row>
    <row r="1522" spans="1:5" ht="15.75" x14ac:dyDescent="0.25">
      <c r="A1522" s="781" t="s">
        <v>3924</v>
      </c>
      <c r="B1522" s="778" t="s">
        <v>3925</v>
      </c>
      <c r="C1522" s="796">
        <v>50200</v>
      </c>
      <c r="D1522" s="796">
        <v>50200</v>
      </c>
      <c r="E1522" s="796">
        <v>0</v>
      </c>
    </row>
    <row r="1523" spans="1:5" ht="15.75" x14ac:dyDescent="0.25">
      <c r="A1523" s="781" t="s">
        <v>3926</v>
      </c>
      <c r="B1523" s="778" t="s">
        <v>3927</v>
      </c>
      <c r="C1523" s="796">
        <v>82900</v>
      </c>
      <c r="D1523" s="796">
        <v>82900</v>
      </c>
      <c r="E1523" s="796">
        <v>0</v>
      </c>
    </row>
    <row r="1524" spans="1:5" ht="15.75" x14ac:dyDescent="0.25">
      <c r="A1524" s="781" t="s">
        <v>3928</v>
      </c>
      <c r="B1524" s="778" t="s">
        <v>3929</v>
      </c>
      <c r="C1524" s="796">
        <v>95500</v>
      </c>
      <c r="D1524" s="796">
        <v>95500</v>
      </c>
      <c r="E1524" s="796">
        <v>0</v>
      </c>
    </row>
    <row r="1525" spans="1:5" ht="15.75" x14ac:dyDescent="0.25">
      <c r="A1525" s="781" t="s">
        <v>3930</v>
      </c>
      <c r="B1525" s="778" t="s">
        <v>3931</v>
      </c>
      <c r="C1525" s="796">
        <v>196800</v>
      </c>
      <c r="D1525" s="796">
        <v>196800</v>
      </c>
      <c r="E1525" s="796">
        <v>0</v>
      </c>
    </row>
    <row r="1526" spans="1:5" ht="15.75" x14ac:dyDescent="0.25">
      <c r="A1526" s="781" t="s">
        <v>3932</v>
      </c>
      <c r="B1526" s="778" t="s">
        <v>3933</v>
      </c>
      <c r="C1526" s="796">
        <v>16500</v>
      </c>
      <c r="D1526" s="796">
        <v>16500</v>
      </c>
      <c r="E1526" s="796">
        <v>0</v>
      </c>
    </row>
    <row r="1527" spans="1:5" ht="15.75" x14ac:dyDescent="0.25">
      <c r="A1527" s="781" t="s">
        <v>3934</v>
      </c>
      <c r="B1527" s="778" t="s">
        <v>3935</v>
      </c>
      <c r="C1527" s="796">
        <v>103400</v>
      </c>
      <c r="D1527" s="796">
        <v>103400</v>
      </c>
      <c r="E1527" s="796">
        <v>0</v>
      </c>
    </row>
    <row r="1528" spans="1:5" ht="15.75" x14ac:dyDescent="0.25">
      <c r="A1528" s="781" t="s">
        <v>3936</v>
      </c>
      <c r="B1528" s="778" t="s">
        <v>3937</v>
      </c>
      <c r="C1528" s="796">
        <v>14200</v>
      </c>
      <c r="D1528" s="796">
        <v>14200</v>
      </c>
      <c r="E1528" s="796">
        <v>0</v>
      </c>
    </row>
    <row r="1529" spans="1:5" ht="15.75" x14ac:dyDescent="0.25">
      <c r="A1529" s="781" t="s">
        <v>3932</v>
      </c>
      <c r="B1529" s="778" t="s">
        <v>3938</v>
      </c>
      <c r="C1529" s="796">
        <v>16500</v>
      </c>
      <c r="D1529" s="796">
        <v>16500</v>
      </c>
      <c r="E1529" s="796">
        <v>0</v>
      </c>
    </row>
    <row r="1530" spans="1:5" ht="15.75" x14ac:dyDescent="0.25">
      <c r="A1530" s="781" t="s">
        <v>3939</v>
      </c>
      <c r="B1530" s="781" t="s">
        <v>3940</v>
      </c>
      <c r="C1530" s="796">
        <v>103400</v>
      </c>
      <c r="D1530" s="796">
        <v>103400</v>
      </c>
      <c r="E1530" s="796">
        <v>0</v>
      </c>
    </row>
    <row r="1531" spans="1:5" ht="15.75" x14ac:dyDescent="0.25">
      <c r="A1531" s="781" t="s">
        <v>3939</v>
      </c>
      <c r="B1531" s="781" t="s">
        <v>3941</v>
      </c>
      <c r="C1531" s="796">
        <v>14200</v>
      </c>
      <c r="D1531" s="796">
        <v>14200</v>
      </c>
      <c r="E1531" s="796">
        <v>0</v>
      </c>
    </row>
    <row r="1532" spans="1:5" ht="15.75" x14ac:dyDescent="0.25">
      <c r="A1532" s="781" t="s">
        <v>3939</v>
      </c>
      <c r="B1532" s="781" t="s">
        <v>3942</v>
      </c>
      <c r="C1532" s="796">
        <v>104100</v>
      </c>
      <c r="D1532" s="796">
        <v>104100</v>
      </c>
      <c r="E1532" s="796">
        <v>0</v>
      </c>
    </row>
    <row r="1533" spans="1:5" ht="15.75" x14ac:dyDescent="0.25">
      <c r="A1533" s="781" t="s">
        <v>3943</v>
      </c>
      <c r="B1533" s="778" t="s">
        <v>3944</v>
      </c>
      <c r="C1533" s="796">
        <v>72600</v>
      </c>
      <c r="D1533" s="796">
        <v>72600</v>
      </c>
      <c r="E1533" s="796">
        <v>0</v>
      </c>
    </row>
    <row r="1534" spans="1:5" ht="15.75" x14ac:dyDescent="0.25">
      <c r="A1534" s="781" t="s">
        <v>3924</v>
      </c>
      <c r="B1534" s="778" t="s">
        <v>3945</v>
      </c>
      <c r="C1534" s="796">
        <v>50200</v>
      </c>
      <c r="D1534" s="796">
        <v>50200</v>
      </c>
      <c r="E1534" s="796">
        <v>0</v>
      </c>
    </row>
    <row r="1535" spans="1:5" ht="15.75" x14ac:dyDescent="0.25">
      <c r="A1535" s="781" t="s">
        <v>3946</v>
      </c>
      <c r="B1535" s="781" t="s">
        <v>3947</v>
      </c>
      <c r="C1535" s="796">
        <v>196800</v>
      </c>
      <c r="D1535" s="796">
        <v>196800</v>
      </c>
      <c r="E1535" s="796">
        <v>0</v>
      </c>
    </row>
    <row r="1536" spans="1:5" ht="15.75" x14ac:dyDescent="0.25">
      <c r="A1536" s="781" t="s">
        <v>3948</v>
      </c>
      <c r="B1536" s="781" t="s">
        <v>3949</v>
      </c>
      <c r="C1536" s="796">
        <v>16500</v>
      </c>
      <c r="D1536" s="796">
        <v>16500</v>
      </c>
      <c r="E1536" s="796">
        <v>0</v>
      </c>
    </row>
    <row r="1537" spans="1:5" ht="15.75" x14ac:dyDescent="0.25">
      <c r="A1537" s="781" t="s">
        <v>3950</v>
      </c>
      <c r="B1537" s="781" t="s">
        <v>3951</v>
      </c>
      <c r="C1537" s="796">
        <v>103400</v>
      </c>
      <c r="D1537" s="796">
        <v>103400</v>
      </c>
      <c r="E1537" s="796">
        <v>0</v>
      </c>
    </row>
    <row r="1538" spans="1:5" ht="15.75" x14ac:dyDescent="0.25">
      <c r="A1538" s="781" t="s">
        <v>3952</v>
      </c>
      <c r="B1538" s="781" t="s">
        <v>3953</v>
      </c>
      <c r="C1538" s="796">
        <v>108700</v>
      </c>
      <c r="D1538" s="796">
        <v>108700</v>
      </c>
      <c r="E1538" s="796">
        <v>0</v>
      </c>
    </row>
    <row r="1539" spans="1:5" ht="15.75" x14ac:dyDescent="0.25">
      <c r="A1539" s="781" t="s">
        <v>3954</v>
      </c>
      <c r="B1539" s="781" t="s">
        <v>3955</v>
      </c>
      <c r="C1539" s="796">
        <v>31500</v>
      </c>
      <c r="D1539" s="796">
        <v>31500</v>
      </c>
      <c r="E1539" s="796">
        <v>0</v>
      </c>
    </row>
    <row r="1540" spans="1:5" ht="15.75" x14ac:dyDescent="0.25">
      <c r="A1540" s="781" t="s">
        <v>3954</v>
      </c>
      <c r="B1540" s="781" t="s">
        <v>3956</v>
      </c>
      <c r="C1540" s="796">
        <v>31500</v>
      </c>
      <c r="D1540" s="796">
        <v>31500</v>
      </c>
      <c r="E1540" s="796">
        <v>0</v>
      </c>
    </row>
    <row r="1541" spans="1:5" ht="15.75" x14ac:dyDescent="0.25">
      <c r="A1541" s="781" t="s">
        <v>3957</v>
      </c>
      <c r="B1541" s="781" t="s">
        <v>3958</v>
      </c>
      <c r="C1541" s="796">
        <v>132700</v>
      </c>
      <c r="D1541" s="796">
        <v>132700</v>
      </c>
      <c r="E1541" s="796">
        <v>0</v>
      </c>
    </row>
    <row r="1542" spans="1:5" ht="15.75" x14ac:dyDescent="0.25">
      <c r="A1542" s="781" t="s">
        <v>3959</v>
      </c>
      <c r="B1542" s="781" t="s">
        <v>3960</v>
      </c>
      <c r="C1542" s="796">
        <v>81900</v>
      </c>
      <c r="D1542" s="796">
        <v>81900</v>
      </c>
      <c r="E1542" s="796">
        <v>0</v>
      </c>
    </row>
    <row r="1543" spans="1:5" ht="15.75" x14ac:dyDescent="0.25">
      <c r="A1543" s="781" t="s">
        <v>3959</v>
      </c>
      <c r="B1543" s="781" t="s">
        <v>3961</v>
      </c>
      <c r="C1543" s="796">
        <v>79200</v>
      </c>
      <c r="D1543" s="796">
        <v>79200</v>
      </c>
      <c r="E1543" s="796">
        <v>0</v>
      </c>
    </row>
    <row r="1544" spans="1:5" ht="15.75" x14ac:dyDescent="0.25">
      <c r="A1544" s="781" t="s">
        <v>3962</v>
      </c>
      <c r="B1544" s="781" t="s">
        <v>3963</v>
      </c>
      <c r="C1544" s="796">
        <v>152800</v>
      </c>
      <c r="D1544" s="796">
        <v>152800</v>
      </c>
      <c r="E1544" s="796">
        <v>0</v>
      </c>
    </row>
    <row r="1545" spans="1:5" ht="15.75" x14ac:dyDescent="0.25">
      <c r="A1545" s="781" t="s">
        <v>3962</v>
      </c>
      <c r="B1545" s="781" t="s">
        <v>3964</v>
      </c>
      <c r="C1545" s="796">
        <v>152800</v>
      </c>
      <c r="D1545" s="796">
        <v>152800</v>
      </c>
      <c r="E1545" s="796">
        <v>0</v>
      </c>
    </row>
    <row r="1546" spans="1:5" ht="15.75" x14ac:dyDescent="0.25">
      <c r="A1546" s="781" t="s">
        <v>3965</v>
      </c>
      <c r="B1546" s="781" t="s">
        <v>3966</v>
      </c>
      <c r="C1546" s="796">
        <v>10000</v>
      </c>
      <c r="D1546" s="796">
        <v>10000</v>
      </c>
      <c r="E1546" s="796">
        <v>0</v>
      </c>
    </row>
    <row r="1547" spans="1:5" ht="15.75" x14ac:dyDescent="0.25">
      <c r="A1547" s="781" t="s">
        <v>3965</v>
      </c>
      <c r="B1547" s="781" t="s">
        <v>3967</v>
      </c>
      <c r="C1547" s="796">
        <v>10000</v>
      </c>
      <c r="D1547" s="796">
        <v>10000</v>
      </c>
      <c r="E1547" s="796">
        <v>0</v>
      </c>
    </row>
    <row r="1548" spans="1:5" ht="15.75" x14ac:dyDescent="0.25">
      <c r="A1548" s="781" t="s">
        <v>3965</v>
      </c>
      <c r="B1548" s="781" t="s">
        <v>3968</v>
      </c>
      <c r="C1548" s="796">
        <v>10000</v>
      </c>
      <c r="D1548" s="796">
        <v>10000</v>
      </c>
      <c r="E1548" s="796">
        <v>0</v>
      </c>
    </row>
    <row r="1549" spans="1:5" ht="15.75" x14ac:dyDescent="0.25">
      <c r="A1549" s="781" t="s">
        <v>3965</v>
      </c>
      <c r="B1549" s="781" t="s">
        <v>3969</v>
      </c>
      <c r="C1549" s="796">
        <v>10000</v>
      </c>
      <c r="D1549" s="796">
        <v>10000</v>
      </c>
      <c r="E1549" s="796">
        <v>0</v>
      </c>
    </row>
    <row r="1550" spans="1:5" ht="15.75" x14ac:dyDescent="0.25">
      <c r="A1550" s="781" t="s">
        <v>3965</v>
      </c>
      <c r="B1550" s="781" t="s">
        <v>3970</v>
      </c>
      <c r="C1550" s="796">
        <v>10000</v>
      </c>
      <c r="D1550" s="796">
        <v>10000</v>
      </c>
      <c r="E1550" s="796">
        <v>0</v>
      </c>
    </row>
    <row r="1551" spans="1:5" ht="15.75" x14ac:dyDescent="0.25">
      <c r="A1551" s="781" t="s">
        <v>3965</v>
      </c>
      <c r="B1551" s="781" t="s">
        <v>3971</v>
      </c>
      <c r="C1551" s="796">
        <v>10000</v>
      </c>
      <c r="D1551" s="796">
        <v>10000</v>
      </c>
      <c r="E1551" s="796">
        <v>0</v>
      </c>
    </row>
    <row r="1552" spans="1:5" ht="15.75" x14ac:dyDescent="0.25">
      <c r="A1552" s="781" t="s">
        <v>3965</v>
      </c>
      <c r="B1552" s="781" t="s">
        <v>3972</v>
      </c>
      <c r="C1552" s="796">
        <v>10000</v>
      </c>
      <c r="D1552" s="796">
        <v>10000</v>
      </c>
      <c r="E1552" s="796">
        <v>0</v>
      </c>
    </row>
    <row r="1553" spans="1:5" ht="15.75" x14ac:dyDescent="0.25">
      <c r="A1553" s="781" t="s">
        <v>3965</v>
      </c>
      <c r="B1553" s="781" t="s">
        <v>3973</v>
      </c>
      <c r="C1553" s="796">
        <v>10000</v>
      </c>
      <c r="D1553" s="796">
        <v>10000</v>
      </c>
      <c r="E1553" s="796">
        <v>0</v>
      </c>
    </row>
    <row r="1554" spans="1:5" ht="15.75" x14ac:dyDescent="0.25">
      <c r="A1554" s="781" t="s">
        <v>3965</v>
      </c>
      <c r="B1554" s="781" t="s">
        <v>3974</v>
      </c>
      <c r="C1554" s="796">
        <v>10000</v>
      </c>
      <c r="D1554" s="796">
        <v>10000</v>
      </c>
      <c r="E1554" s="796">
        <v>0</v>
      </c>
    </row>
    <row r="1555" spans="1:5" ht="15.75" x14ac:dyDescent="0.25">
      <c r="A1555" s="781" t="s">
        <v>3965</v>
      </c>
      <c r="B1555" s="781" t="s">
        <v>3975</v>
      </c>
      <c r="C1555" s="796">
        <v>10000</v>
      </c>
      <c r="D1555" s="796">
        <v>10000</v>
      </c>
      <c r="E1555" s="796">
        <v>0</v>
      </c>
    </row>
    <row r="1556" spans="1:5" ht="15.75" x14ac:dyDescent="0.25">
      <c r="A1556" s="781" t="s">
        <v>3976</v>
      </c>
      <c r="B1556" s="781" t="s">
        <v>3977</v>
      </c>
      <c r="C1556" s="796">
        <v>10000</v>
      </c>
      <c r="D1556" s="796">
        <v>10000</v>
      </c>
      <c r="E1556" s="796">
        <v>0</v>
      </c>
    </row>
    <row r="1557" spans="1:5" ht="15.75" x14ac:dyDescent="0.25">
      <c r="A1557" s="781" t="s">
        <v>3976</v>
      </c>
      <c r="B1557" s="781" t="s">
        <v>3978</v>
      </c>
      <c r="C1557" s="796">
        <v>10000</v>
      </c>
      <c r="D1557" s="796">
        <v>10000</v>
      </c>
      <c r="E1557" s="796">
        <v>0</v>
      </c>
    </row>
    <row r="1558" spans="1:5" ht="15.75" x14ac:dyDescent="0.25">
      <c r="A1558" s="781" t="s">
        <v>3976</v>
      </c>
      <c r="B1558" s="781" t="s">
        <v>3979</v>
      </c>
      <c r="C1558" s="796">
        <v>10000</v>
      </c>
      <c r="D1558" s="796">
        <v>10000</v>
      </c>
      <c r="E1558" s="796">
        <v>0</v>
      </c>
    </row>
    <row r="1559" spans="1:5" ht="15.75" x14ac:dyDescent="0.25">
      <c r="A1559" s="781" t="s">
        <v>3976</v>
      </c>
      <c r="B1559" s="781" t="s">
        <v>3980</v>
      </c>
      <c r="C1559" s="796">
        <v>10000</v>
      </c>
      <c r="D1559" s="796">
        <v>10000</v>
      </c>
      <c r="E1559" s="796">
        <v>0</v>
      </c>
    </row>
    <row r="1560" spans="1:5" ht="15.75" x14ac:dyDescent="0.25">
      <c r="A1560" s="781" t="s">
        <v>3976</v>
      </c>
      <c r="B1560" s="781" t="s">
        <v>3981</v>
      </c>
      <c r="C1560" s="796">
        <v>10000</v>
      </c>
      <c r="D1560" s="796">
        <v>10000</v>
      </c>
      <c r="E1560" s="796">
        <v>0</v>
      </c>
    </row>
    <row r="1561" spans="1:5" ht="15.75" x14ac:dyDescent="0.25">
      <c r="A1561" s="781" t="s">
        <v>3976</v>
      </c>
      <c r="B1561" s="781" t="s">
        <v>3982</v>
      </c>
      <c r="C1561" s="796">
        <v>10000</v>
      </c>
      <c r="D1561" s="796">
        <v>10000</v>
      </c>
      <c r="E1561" s="796">
        <v>0</v>
      </c>
    </row>
    <row r="1562" spans="1:5" ht="15.75" x14ac:dyDescent="0.25">
      <c r="A1562" s="781" t="s">
        <v>3976</v>
      </c>
      <c r="B1562" s="781" t="s">
        <v>3983</v>
      </c>
      <c r="C1562" s="796">
        <v>10000</v>
      </c>
      <c r="D1562" s="796">
        <v>10000</v>
      </c>
      <c r="E1562" s="796">
        <v>0</v>
      </c>
    </row>
    <row r="1563" spans="1:5" ht="15.75" x14ac:dyDescent="0.25">
      <c r="A1563" s="781" t="s">
        <v>3976</v>
      </c>
      <c r="B1563" s="781" t="s">
        <v>3984</v>
      </c>
      <c r="C1563" s="796">
        <v>10000</v>
      </c>
      <c r="D1563" s="796">
        <v>10000</v>
      </c>
      <c r="E1563" s="796">
        <v>0</v>
      </c>
    </row>
    <row r="1564" spans="1:5" ht="15.75" x14ac:dyDescent="0.25">
      <c r="A1564" s="781" t="s">
        <v>3976</v>
      </c>
      <c r="B1564" s="781" t="s">
        <v>3985</v>
      </c>
      <c r="C1564" s="796">
        <v>10000</v>
      </c>
      <c r="D1564" s="796">
        <v>10000</v>
      </c>
      <c r="E1564" s="796">
        <v>0</v>
      </c>
    </row>
    <row r="1565" spans="1:5" ht="15.75" x14ac:dyDescent="0.25">
      <c r="A1565" s="781" t="s">
        <v>3976</v>
      </c>
      <c r="B1565" s="781" t="s">
        <v>3986</v>
      </c>
      <c r="C1565" s="796">
        <v>10000</v>
      </c>
      <c r="D1565" s="796">
        <v>10000</v>
      </c>
      <c r="E1565" s="796">
        <v>0</v>
      </c>
    </row>
    <row r="1566" spans="1:5" ht="15.75" x14ac:dyDescent="0.25">
      <c r="A1566" s="781" t="s">
        <v>3987</v>
      </c>
      <c r="B1566" s="781" t="s">
        <v>3988</v>
      </c>
      <c r="C1566" s="796">
        <v>25000</v>
      </c>
      <c r="D1566" s="796">
        <v>25000</v>
      </c>
      <c r="E1566" s="796">
        <v>0</v>
      </c>
    </row>
    <row r="1567" spans="1:5" ht="15.75" x14ac:dyDescent="0.25">
      <c r="A1567" s="781" t="s">
        <v>3987</v>
      </c>
      <c r="B1567" s="781" t="s">
        <v>3989</v>
      </c>
      <c r="C1567" s="796">
        <v>25000</v>
      </c>
      <c r="D1567" s="796">
        <v>25000</v>
      </c>
      <c r="E1567" s="796">
        <v>0</v>
      </c>
    </row>
    <row r="1568" spans="1:5" ht="15.75" x14ac:dyDescent="0.25">
      <c r="A1568" s="781" t="s">
        <v>3987</v>
      </c>
      <c r="B1568" s="781" t="s">
        <v>3990</v>
      </c>
      <c r="C1568" s="796">
        <v>25000</v>
      </c>
      <c r="D1568" s="796">
        <v>25000</v>
      </c>
      <c r="E1568" s="796">
        <v>0</v>
      </c>
    </row>
    <row r="1569" spans="1:5" ht="15.75" x14ac:dyDescent="0.25">
      <c r="A1569" s="781" t="s">
        <v>3987</v>
      </c>
      <c r="B1569" s="781" t="s">
        <v>3991</v>
      </c>
      <c r="C1569" s="796">
        <v>25000</v>
      </c>
      <c r="D1569" s="796">
        <v>25000</v>
      </c>
      <c r="E1569" s="796">
        <v>0</v>
      </c>
    </row>
    <row r="1570" spans="1:5" ht="15.75" x14ac:dyDescent="0.25">
      <c r="A1570" s="781" t="s">
        <v>3987</v>
      </c>
      <c r="B1570" s="781" t="s">
        <v>3992</v>
      </c>
      <c r="C1570" s="796">
        <v>25000</v>
      </c>
      <c r="D1570" s="796">
        <v>25000</v>
      </c>
      <c r="E1570" s="796">
        <v>0</v>
      </c>
    </row>
    <row r="1571" spans="1:5" ht="15.75" x14ac:dyDescent="0.25">
      <c r="A1571" s="781" t="s">
        <v>3987</v>
      </c>
      <c r="B1571" s="781" t="s">
        <v>3993</v>
      </c>
      <c r="C1571" s="796">
        <v>25000</v>
      </c>
      <c r="D1571" s="796">
        <v>25000</v>
      </c>
      <c r="E1571" s="796">
        <v>0</v>
      </c>
    </row>
    <row r="1572" spans="1:5" ht="15.75" x14ac:dyDescent="0.25">
      <c r="A1572" s="781" t="s">
        <v>3987</v>
      </c>
      <c r="B1572" s="781" t="s">
        <v>3994</v>
      </c>
      <c r="C1572" s="796">
        <v>25000</v>
      </c>
      <c r="D1572" s="796">
        <v>25000</v>
      </c>
      <c r="E1572" s="796">
        <v>0</v>
      </c>
    </row>
    <row r="1573" spans="1:5" ht="15.75" x14ac:dyDescent="0.25">
      <c r="A1573" s="781" t="s">
        <v>3987</v>
      </c>
      <c r="B1573" s="781" t="s">
        <v>3995</v>
      </c>
      <c r="C1573" s="796">
        <v>25000</v>
      </c>
      <c r="D1573" s="796">
        <v>25000</v>
      </c>
      <c r="E1573" s="796">
        <v>0</v>
      </c>
    </row>
    <row r="1574" spans="1:5" ht="15.75" x14ac:dyDescent="0.25">
      <c r="A1574" s="781" t="s">
        <v>3987</v>
      </c>
      <c r="B1574" s="781" t="s">
        <v>3996</v>
      </c>
      <c r="C1574" s="796">
        <v>25000</v>
      </c>
      <c r="D1574" s="796">
        <v>25000</v>
      </c>
      <c r="E1574" s="796">
        <v>0</v>
      </c>
    </row>
    <row r="1575" spans="1:5" ht="15.75" x14ac:dyDescent="0.25">
      <c r="A1575" s="781" t="s">
        <v>3987</v>
      </c>
      <c r="B1575" s="781" t="s">
        <v>3997</v>
      </c>
      <c r="C1575" s="796">
        <v>25000</v>
      </c>
      <c r="D1575" s="796">
        <v>25000</v>
      </c>
      <c r="E1575" s="796">
        <v>0</v>
      </c>
    </row>
    <row r="1576" spans="1:5" ht="15.75" x14ac:dyDescent="0.25">
      <c r="A1576" s="781" t="s">
        <v>3998</v>
      </c>
      <c r="B1576" s="781" t="s">
        <v>3999</v>
      </c>
      <c r="C1576" s="796">
        <v>25000</v>
      </c>
      <c r="D1576" s="796">
        <v>25000</v>
      </c>
      <c r="E1576" s="796">
        <v>0</v>
      </c>
    </row>
    <row r="1577" spans="1:5" ht="15.75" x14ac:dyDescent="0.25">
      <c r="A1577" s="781" t="s">
        <v>3998</v>
      </c>
      <c r="B1577" s="781" t="s">
        <v>4000</v>
      </c>
      <c r="C1577" s="796">
        <v>25000</v>
      </c>
      <c r="D1577" s="796">
        <v>25000</v>
      </c>
      <c r="E1577" s="796">
        <v>0</v>
      </c>
    </row>
    <row r="1578" spans="1:5" ht="15.75" x14ac:dyDescent="0.25">
      <c r="A1578" s="781" t="s">
        <v>3998</v>
      </c>
      <c r="B1578" s="781" t="s">
        <v>4001</v>
      </c>
      <c r="C1578" s="796">
        <v>25000</v>
      </c>
      <c r="D1578" s="796">
        <v>25000</v>
      </c>
      <c r="E1578" s="796">
        <v>0</v>
      </c>
    </row>
    <row r="1579" spans="1:5" ht="15.75" x14ac:dyDescent="0.25">
      <c r="A1579" s="781" t="s">
        <v>3998</v>
      </c>
      <c r="B1579" s="781" t="s">
        <v>4002</v>
      </c>
      <c r="C1579" s="796">
        <v>25000</v>
      </c>
      <c r="D1579" s="796">
        <v>25000</v>
      </c>
      <c r="E1579" s="796">
        <v>0</v>
      </c>
    </row>
    <row r="1580" spans="1:5" ht="15.75" x14ac:dyDescent="0.25">
      <c r="A1580" s="781" t="s">
        <v>3998</v>
      </c>
      <c r="B1580" s="781" t="s">
        <v>4003</v>
      </c>
      <c r="C1580" s="796">
        <v>25000</v>
      </c>
      <c r="D1580" s="796">
        <v>25000</v>
      </c>
      <c r="E1580" s="796">
        <v>0</v>
      </c>
    </row>
    <row r="1581" spans="1:5" ht="15.75" x14ac:dyDescent="0.25">
      <c r="A1581" s="781" t="s">
        <v>3998</v>
      </c>
      <c r="B1581" s="781" t="s">
        <v>4004</v>
      </c>
      <c r="C1581" s="796">
        <v>25000</v>
      </c>
      <c r="D1581" s="796">
        <v>25000</v>
      </c>
      <c r="E1581" s="796">
        <v>0</v>
      </c>
    </row>
    <row r="1582" spans="1:5" ht="15.75" x14ac:dyDescent="0.25">
      <c r="A1582" s="781" t="s">
        <v>3998</v>
      </c>
      <c r="B1582" s="781" t="s">
        <v>4005</v>
      </c>
      <c r="C1582" s="796">
        <v>25000</v>
      </c>
      <c r="D1582" s="796">
        <v>25000</v>
      </c>
      <c r="E1582" s="796">
        <v>0</v>
      </c>
    </row>
    <row r="1583" spans="1:5" ht="15.75" x14ac:dyDescent="0.25">
      <c r="A1583" s="781" t="s">
        <v>3998</v>
      </c>
      <c r="B1583" s="781" t="s">
        <v>4006</v>
      </c>
      <c r="C1583" s="796">
        <v>25000</v>
      </c>
      <c r="D1583" s="796">
        <v>25000</v>
      </c>
      <c r="E1583" s="796">
        <v>0</v>
      </c>
    </row>
    <row r="1584" spans="1:5" ht="15.75" x14ac:dyDescent="0.25">
      <c r="A1584" s="781" t="s">
        <v>3998</v>
      </c>
      <c r="B1584" s="781" t="s">
        <v>4007</v>
      </c>
      <c r="C1584" s="796">
        <v>25000</v>
      </c>
      <c r="D1584" s="796">
        <v>25000</v>
      </c>
      <c r="E1584" s="796">
        <v>0</v>
      </c>
    </row>
    <row r="1585" spans="1:5" ht="15.75" x14ac:dyDescent="0.25">
      <c r="A1585" s="781" t="s">
        <v>3998</v>
      </c>
      <c r="B1585" s="781" t="s">
        <v>4008</v>
      </c>
      <c r="C1585" s="796">
        <v>25000</v>
      </c>
      <c r="D1585" s="796">
        <v>25000</v>
      </c>
      <c r="E1585" s="796">
        <v>0</v>
      </c>
    </row>
    <row r="1586" spans="1:5" ht="15.75" x14ac:dyDescent="0.25">
      <c r="A1586" s="781" t="s">
        <v>4009</v>
      </c>
      <c r="B1586" s="781" t="s">
        <v>4010</v>
      </c>
      <c r="C1586" s="796">
        <v>29635</v>
      </c>
      <c r="D1586" s="796">
        <v>29635</v>
      </c>
      <c r="E1586" s="796">
        <v>0</v>
      </c>
    </row>
    <row r="1587" spans="1:5" ht="15.75" x14ac:dyDescent="0.25">
      <c r="A1587" s="781" t="s">
        <v>4009</v>
      </c>
      <c r="B1587" s="781" t="s">
        <v>4011</v>
      </c>
      <c r="C1587" s="796">
        <v>29635</v>
      </c>
      <c r="D1587" s="796">
        <v>29635</v>
      </c>
      <c r="E1587" s="796">
        <v>0</v>
      </c>
    </row>
    <row r="1588" spans="1:5" ht="15.75" x14ac:dyDescent="0.25">
      <c r="A1588" s="781" t="s">
        <v>4012</v>
      </c>
      <c r="B1588" s="781" t="s">
        <v>4013</v>
      </c>
      <c r="C1588" s="796">
        <v>7990</v>
      </c>
      <c r="D1588" s="796">
        <v>7990</v>
      </c>
      <c r="E1588" s="796">
        <v>0</v>
      </c>
    </row>
    <row r="1589" spans="1:5" ht="15.75" x14ac:dyDescent="0.25">
      <c r="A1589" s="781" t="s">
        <v>4012</v>
      </c>
      <c r="B1589" s="781" t="s">
        <v>4014</v>
      </c>
      <c r="C1589" s="796">
        <v>7990</v>
      </c>
      <c r="D1589" s="796">
        <v>7990</v>
      </c>
      <c r="E1589" s="796">
        <v>0</v>
      </c>
    </row>
    <row r="1590" spans="1:5" ht="15.75" x14ac:dyDescent="0.25">
      <c r="A1590" s="781" t="s">
        <v>4012</v>
      </c>
      <c r="B1590" s="781" t="s">
        <v>4015</v>
      </c>
      <c r="C1590" s="796">
        <v>7990</v>
      </c>
      <c r="D1590" s="796">
        <v>7990</v>
      </c>
      <c r="E1590" s="796">
        <v>0</v>
      </c>
    </row>
    <row r="1591" spans="1:5" ht="15.75" x14ac:dyDescent="0.25">
      <c r="A1591" s="781" t="s">
        <v>4012</v>
      </c>
      <c r="B1591" s="781" t="s">
        <v>4016</v>
      </c>
      <c r="C1591" s="796">
        <v>7990</v>
      </c>
      <c r="D1591" s="796">
        <v>7990</v>
      </c>
      <c r="E1591" s="796">
        <v>0</v>
      </c>
    </row>
    <row r="1592" spans="1:5" ht="15.75" x14ac:dyDescent="0.25">
      <c r="A1592" s="781" t="s">
        <v>4012</v>
      </c>
      <c r="B1592" s="781" t="s">
        <v>4017</v>
      </c>
      <c r="C1592" s="796">
        <v>7990</v>
      </c>
      <c r="D1592" s="796">
        <v>7990</v>
      </c>
      <c r="E1592" s="796">
        <v>0</v>
      </c>
    </row>
    <row r="1593" spans="1:5" ht="15.75" x14ac:dyDescent="0.25">
      <c r="A1593" s="781" t="s">
        <v>4012</v>
      </c>
      <c r="B1593" s="781" t="s">
        <v>4018</v>
      </c>
      <c r="C1593" s="796">
        <v>7990</v>
      </c>
      <c r="D1593" s="796">
        <v>7990</v>
      </c>
      <c r="E1593" s="796">
        <v>0</v>
      </c>
    </row>
    <row r="1594" spans="1:5" ht="15.75" x14ac:dyDescent="0.25">
      <c r="A1594" s="781" t="s">
        <v>4012</v>
      </c>
      <c r="B1594" s="781" t="s">
        <v>4019</v>
      </c>
      <c r="C1594" s="796">
        <v>7990</v>
      </c>
      <c r="D1594" s="796">
        <v>7990</v>
      </c>
      <c r="E1594" s="796">
        <v>0</v>
      </c>
    </row>
    <row r="1595" spans="1:5" ht="15.75" x14ac:dyDescent="0.25">
      <c r="A1595" s="781" t="s">
        <v>4012</v>
      </c>
      <c r="B1595" s="781" t="s">
        <v>4020</v>
      </c>
      <c r="C1595" s="796">
        <v>7990</v>
      </c>
      <c r="D1595" s="796">
        <v>7990</v>
      </c>
      <c r="E1595" s="796">
        <v>0</v>
      </c>
    </row>
    <row r="1596" spans="1:5" ht="15.75" x14ac:dyDescent="0.25">
      <c r="A1596" s="781" t="s">
        <v>4021</v>
      </c>
      <c r="B1596" s="781" t="s">
        <v>4022</v>
      </c>
      <c r="C1596" s="796">
        <v>42350</v>
      </c>
      <c r="D1596" s="796">
        <v>42350</v>
      </c>
      <c r="E1596" s="796">
        <v>0</v>
      </c>
    </row>
    <row r="1597" spans="1:5" ht="15.75" x14ac:dyDescent="0.25">
      <c r="A1597" s="781" t="s">
        <v>4021</v>
      </c>
      <c r="B1597" s="781" t="s">
        <v>4023</v>
      </c>
      <c r="C1597" s="796">
        <v>42350</v>
      </c>
      <c r="D1597" s="796">
        <v>42350</v>
      </c>
      <c r="E1597" s="796">
        <v>0</v>
      </c>
    </row>
    <row r="1598" spans="1:5" ht="15.75" x14ac:dyDescent="0.25">
      <c r="A1598" s="781" t="s">
        <v>4024</v>
      </c>
      <c r="B1598" s="781" t="s">
        <v>4025</v>
      </c>
      <c r="C1598" s="796">
        <v>27369</v>
      </c>
      <c r="D1598" s="796">
        <v>27369</v>
      </c>
      <c r="E1598" s="796">
        <v>0</v>
      </c>
    </row>
    <row r="1599" spans="1:5" ht="15.75" x14ac:dyDescent="0.25">
      <c r="A1599" s="781" t="s">
        <v>4024</v>
      </c>
      <c r="B1599" s="781" t="s">
        <v>4026</v>
      </c>
      <c r="C1599" s="796">
        <v>27369</v>
      </c>
      <c r="D1599" s="796">
        <v>27369</v>
      </c>
      <c r="E1599" s="796">
        <v>0</v>
      </c>
    </row>
    <row r="1600" spans="1:5" ht="15.75" x14ac:dyDescent="0.25">
      <c r="A1600" s="781" t="s">
        <v>4024</v>
      </c>
      <c r="B1600" s="781" t="s">
        <v>4027</v>
      </c>
      <c r="C1600" s="796">
        <v>27369</v>
      </c>
      <c r="D1600" s="796">
        <v>27369</v>
      </c>
      <c r="E1600" s="796">
        <v>0</v>
      </c>
    </row>
    <row r="1601" spans="1:5" ht="15.75" x14ac:dyDescent="0.25">
      <c r="A1601" s="781" t="s">
        <v>4024</v>
      </c>
      <c r="B1601" s="781" t="s">
        <v>4028</v>
      </c>
      <c r="C1601" s="796">
        <v>27369</v>
      </c>
      <c r="D1601" s="796">
        <v>27369</v>
      </c>
      <c r="E1601" s="796">
        <v>0</v>
      </c>
    </row>
    <row r="1602" spans="1:5" ht="15.75" x14ac:dyDescent="0.25">
      <c r="A1602" s="781" t="s">
        <v>4029</v>
      </c>
      <c r="B1602" s="781" t="s">
        <v>4030</v>
      </c>
      <c r="C1602" s="796">
        <v>17720</v>
      </c>
      <c r="D1602" s="796">
        <v>17720</v>
      </c>
      <c r="E1602" s="796">
        <v>0</v>
      </c>
    </row>
    <row r="1603" spans="1:5" ht="15.75" x14ac:dyDescent="0.25">
      <c r="A1603" s="781" t="s">
        <v>4029</v>
      </c>
      <c r="B1603" s="781" t="s">
        <v>4031</v>
      </c>
      <c r="C1603" s="796">
        <v>17720</v>
      </c>
      <c r="D1603" s="796">
        <v>17720</v>
      </c>
      <c r="E1603" s="796">
        <v>0</v>
      </c>
    </row>
    <row r="1604" spans="1:5" ht="15.75" x14ac:dyDescent="0.25">
      <c r="A1604" s="781" t="s">
        <v>4029</v>
      </c>
      <c r="B1604" s="781" t="s">
        <v>4032</v>
      </c>
      <c r="C1604" s="796">
        <v>17720</v>
      </c>
      <c r="D1604" s="796">
        <v>17720</v>
      </c>
      <c r="E1604" s="796">
        <v>0</v>
      </c>
    </row>
    <row r="1605" spans="1:5" ht="15.75" x14ac:dyDescent="0.25">
      <c r="A1605" s="781" t="s">
        <v>4029</v>
      </c>
      <c r="B1605" s="781" t="s">
        <v>4033</v>
      </c>
      <c r="C1605" s="796">
        <v>17720</v>
      </c>
      <c r="D1605" s="796">
        <v>17720</v>
      </c>
      <c r="E1605" s="796">
        <v>0</v>
      </c>
    </row>
    <row r="1606" spans="1:5" ht="15.75" x14ac:dyDescent="0.25">
      <c r="A1606" s="781" t="s">
        <v>4034</v>
      </c>
      <c r="B1606" s="781" t="s">
        <v>4035</v>
      </c>
      <c r="C1606" s="796">
        <v>140990</v>
      </c>
      <c r="D1606" s="796">
        <v>140990</v>
      </c>
      <c r="E1606" s="796">
        <v>0</v>
      </c>
    </row>
    <row r="1607" spans="1:5" ht="15.75" x14ac:dyDescent="0.25">
      <c r="A1607" s="781" t="s">
        <v>4034</v>
      </c>
      <c r="B1607" s="781" t="s">
        <v>4036</v>
      </c>
      <c r="C1607" s="796">
        <v>140990</v>
      </c>
      <c r="D1607" s="796">
        <v>140990</v>
      </c>
      <c r="E1607" s="796">
        <v>0</v>
      </c>
    </row>
    <row r="1608" spans="1:5" ht="15.75" x14ac:dyDescent="0.25">
      <c r="A1608" s="781" t="s">
        <v>4034</v>
      </c>
      <c r="B1608" s="781" t="s">
        <v>4037</v>
      </c>
      <c r="C1608" s="796">
        <v>140990</v>
      </c>
      <c r="D1608" s="796">
        <v>140990</v>
      </c>
      <c r="E1608" s="796">
        <v>0</v>
      </c>
    </row>
    <row r="1609" spans="1:5" ht="15.75" x14ac:dyDescent="0.25">
      <c r="A1609" s="781" t="s">
        <v>4034</v>
      </c>
      <c r="B1609" s="781" t="s">
        <v>4038</v>
      </c>
      <c r="C1609" s="796">
        <v>140990</v>
      </c>
      <c r="D1609" s="796">
        <v>140990</v>
      </c>
      <c r="E1609" s="796">
        <v>0</v>
      </c>
    </row>
    <row r="1610" spans="1:5" ht="15.75" x14ac:dyDescent="0.25">
      <c r="A1610" s="781" t="s">
        <v>4034</v>
      </c>
      <c r="B1610" s="781" t="s">
        <v>4039</v>
      </c>
      <c r="C1610" s="796">
        <v>140990</v>
      </c>
      <c r="D1610" s="796">
        <v>140990</v>
      </c>
      <c r="E1610" s="796">
        <v>0</v>
      </c>
    </row>
    <row r="1611" spans="1:5" ht="15.75" x14ac:dyDescent="0.25">
      <c r="A1611" s="781" t="s">
        <v>4034</v>
      </c>
      <c r="B1611" s="781" t="s">
        <v>4040</v>
      </c>
      <c r="C1611" s="796">
        <v>140990</v>
      </c>
      <c r="D1611" s="796">
        <v>140990</v>
      </c>
      <c r="E1611" s="796">
        <v>0</v>
      </c>
    </row>
    <row r="1612" spans="1:5" ht="15.75" x14ac:dyDescent="0.25">
      <c r="A1612" s="781" t="s">
        <v>4034</v>
      </c>
      <c r="B1612" s="781" t="s">
        <v>4041</v>
      </c>
      <c r="C1612" s="796">
        <v>140990</v>
      </c>
      <c r="D1612" s="796">
        <v>140990</v>
      </c>
      <c r="E1612" s="796">
        <v>0</v>
      </c>
    </row>
    <row r="1613" spans="1:5" ht="15.75" x14ac:dyDescent="0.25">
      <c r="A1613" s="781" t="s">
        <v>4034</v>
      </c>
      <c r="B1613" s="781" t="s">
        <v>4042</v>
      </c>
      <c r="C1613" s="796">
        <v>140990</v>
      </c>
      <c r="D1613" s="796">
        <v>140990</v>
      </c>
      <c r="E1613" s="796">
        <v>0</v>
      </c>
    </row>
    <row r="1614" spans="1:5" ht="15.75" x14ac:dyDescent="0.25">
      <c r="A1614" s="781" t="s">
        <v>4034</v>
      </c>
      <c r="B1614" s="781" t="s">
        <v>4043</v>
      </c>
      <c r="C1614" s="796">
        <v>140990</v>
      </c>
      <c r="D1614" s="796">
        <v>140990</v>
      </c>
      <c r="E1614" s="796">
        <v>0</v>
      </c>
    </row>
    <row r="1615" spans="1:5" ht="15.75" x14ac:dyDescent="0.25">
      <c r="A1615" s="781" t="s">
        <v>4034</v>
      </c>
      <c r="B1615" s="781" t="s">
        <v>4044</v>
      </c>
      <c r="C1615" s="796">
        <v>140990</v>
      </c>
      <c r="D1615" s="796">
        <v>140990</v>
      </c>
      <c r="E1615" s="796">
        <v>0</v>
      </c>
    </row>
    <row r="1616" spans="1:5" ht="15.75" x14ac:dyDescent="0.25">
      <c r="A1616" s="781" t="s">
        <v>4034</v>
      </c>
      <c r="B1616" s="781" t="s">
        <v>4045</v>
      </c>
      <c r="C1616" s="796">
        <v>140990</v>
      </c>
      <c r="D1616" s="796">
        <v>140990</v>
      </c>
      <c r="E1616" s="796">
        <v>0</v>
      </c>
    </row>
    <row r="1617" spans="1:5" ht="12.75" customHeight="1" x14ac:dyDescent="0.25">
      <c r="A1617" s="781" t="s">
        <v>4034</v>
      </c>
      <c r="B1617" s="781" t="s">
        <v>4046</v>
      </c>
      <c r="C1617" s="796">
        <v>140990</v>
      </c>
      <c r="D1617" s="796">
        <v>140990</v>
      </c>
      <c r="E1617" s="796">
        <v>0</v>
      </c>
    </row>
    <row r="1618" spans="1:5" ht="15.75" x14ac:dyDescent="0.25">
      <c r="A1618" s="781"/>
      <c r="B1618" s="781"/>
      <c r="C1618" s="797">
        <f>SUM(C1388:C1617)</f>
        <v>8234155</v>
      </c>
      <c r="D1618" s="797">
        <f>SUM(D1388:D1617)</f>
        <v>8234155</v>
      </c>
      <c r="E1618" s="797">
        <f>SUM(E1388:E1617)</f>
        <v>0</v>
      </c>
    </row>
    <row r="1619" spans="1:5" ht="15.75" x14ac:dyDescent="0.25">
      <c r="A1619" s="781"/>
      <c r="B1619" s="781"/>
      <c r="C1619" s="796"/>
      <c r="D1619" s="796"/>
      <c r="E1619" s="796"/>
    </row>
    <row r="1620" spans="1:5" ht="31.5" x14ac:dyDescent="0.25">
      <c r="A1620" s="779" t="s">
        <v>137</v>
      </c>
      <c r="B1620" s="780" t="s">
        <v>656</v>
      </c>
      <c r="C1620" s="795" t="s">
        <v>657</v>
      </c>
      <c r="D1620" s="795" t="s">
        <v>658</v>
      </c>
      <c r="E1620" s="795" t="s">
        <v>659</v>
      </c>
    </row>
    <row r="1621" spans="1:5" ht="15.75" x14ac:dyDescent="0.25">
      <c r="A1621" s="1036" t="s">
        <v>6126</v>
      </c>
      <c r="B1621" s="1041"/>
      <c r="C1621" s="1041"/>
      <c r="D1621" s="1041"/>
      <c r="E1621" s="1042"/>
    </row>
    <row r="1622" spans="1:5" ht="12.75" customHeight="1" x14ac:dyDescent="0.25">
      <c r="A1622" s="781" t="s">
        <v>4047</v>
      </c>
      <c r="B1622" s="778" t="s">
        <v>4048</v>
      </c>
      <c r="C1622" s="796">
        <v>6500</v>
      </c>
      <c r="D1622" s="796">
        <v>6500</v>
      </c>
      <c r="E1622" s="796">
        <v>0</v>
      </c>
    </row>
    <row r="1623" spans="1:5" ht="12.75" customHeight="1" x14ac:dyDescent="0.25">
      <c r="A1623" s="781" t="s">
        <v>4049</v>
      </c>
      <c r="B1623" s="778" t="s">
        <v>4050</v>
      </c>
      <c r="C1623" s="796">
        <v>11000</v>
      </c>
      <c r="D1623" s="796">
        <v>11000</v>
      </c>
      <c r="E1623" s="796">
        <v>0</v>
      </c>
    </row>
    <row r="1624" spans="1:5" ht="12.75" customHeight="1" x14ac:dyDescent="0.25">
      <c r="A1624" s="781" t="s">
        <v>4049</v>
      </c>
      <c r="B1624" s="778" t="s">
        <v>4051</v>
      </c>
      <c r="C1624" s="796">
        <v>11000</v>
      </c>
      <c r="D1624" s="796">
        <v>11000</v>
      </c>
      <c r="E1624" s="796">
        <v>0</v>
      </c>
    </row>
    <row r="1625" spans="1:5" ht="12.75" customHeight="1" x14ac:dyDescent="0.25">
      <c r="A1625" s="781" t="s">
        <v>4049</v>
      </c>
      <c r="B1625" s="778" t="s">
        <v>4052</v>
      </c>
      <c r="C1625" s="796">
        <v>11000</v>
      </c>
      <c r="D1625" s="796">
        <v>11000</v>
      </c>
      <c r="E1625" s="796">
        <v>0</v>
      </c>
    </row>
    <row r="1626" spans="1:5" ht="12.75" customHeight="1" x14ac:dyDescent="0.25">
      <c r="A1626" s="781" t="s">
        <v>4049</v>
      </c>
      <c r="B1626" s="778" t="s">
        <v>4053</v>
      </c>
      <c r="C1626" s="796">
        <v>11000</v>
      </c>
      <c r="D1626" s="796">
        <v>11000</v>
      </c>
      <c r="E1626" s="796">
        <v>0</v>
      </c>
    </row>
    <row r="1627" spans="1:5" ht="12.75" customHeight="1" x14ac:dyDescent="0.25">
      <c r="A1627" s="781" t="s">
        <v>4049</v>
      </c>
      <c r="B1627" s="778" t="s">
        <v>4054</v>
      </c>
      <c r="C1627" s="796">
        <v>11000</v>
      </c>
      <c r="D1627" s="796">
        <v>11000</v>
      </c>
      <c r="E1627" s="796">
        <v>0</v>
      </c>
    </row>
    <row r="1628" spans="1:5" ht="12.75" customHeight="1" x14ac:dyDescent="0.25">
      <c r="A1628" s="781" t="s">
        <v>4049</v>
      </c>
      <c r="B1628" s="778" t="s">
        <v>4055</v>
      </c>
      <c r="C1628" s="796">
        <v>11000</v>
      </c>
      <c r="D1628" s="796">
        <v>11000</v>
      </c>
      <c r="E1628" s="796">
        <v>0</v>
      </c>
    </row>
    <row r="1629" spans="1:5" ht="12.75" customHeight="1" x14ac:dyDescent="0.25">
      <c r="A1629" s="781" t="s">
        <v>4049</v>
      </c>
      <c r="B1629" s="778" t="s">
        <v>4056</v>
      </c>
      <c r="C1629" s="796">
        <v>11000</v>
      </c>
      <c r="D1629" s="796">
        <v>11000</v>
      </c>
      <c r="E1629" s="796">
        <v>0</v>
      </c>
    </row>
    <row r="1630" spans="1:5" ht="12.75" customHeight="1" x14ac:dyDescent="0.25">
      <c r="A1630" s="781" t="s">
        <v>4057</v>
      </c>
      <c r="B1630" s="778" t="s">
        <v>4058</v>
      </c>
      <c r="C1630" s="796">
        <v>6500</v>
      </c>
      <c r="D1630" s="796">
        <v>6500</v>
      </c>
      <c r="E1630" s="796">
        <v>0</v>
      </c>
    </row>
    <row r="1631" spans="1:5" ht="12.75" customHeight="1" x14ac:dyDescent="0.25">
      <c r="A1631" s="781" t="s">
        <v>4057</v>
      </c>
      <c r="B1631" s="778" t="s">
        <v>4059</v>
      </c>
      <c r="C1631" s="796">
        <v>6500</v>
      </c>
      <c r="D1631" s="796">
        <v>6500</v>
      </c>
      <c r="E1631" s="796">
        <v>0</v>
      </c>
    </row>
    <row r="1632" spans="1:5" ht="12.75" customHeight="1" x14ac:dyDescent="0.25">
      <c r="A1632" s="781" t="s">
        <v>4057</v>
      </c>
      <c r="B1632" s="778" t="s">
        <v>4060</v>
      </c>
      <c r="C1632" s="796">
        <v>6500</v>
      </c>
      <c r="D1632" s="796">
        <v>6500</v>
      </c>
      <c r="E1632" s="796">
        <v>0</v>
      </c>
    </row>
    <row r="1633" spans="1:5" ht="12.75" customHeight="1" x14ac:dyDescent="0.25">
      <c r="A1633" s="781" t="s">
        <v>4057</v>
      </c>
      <c r="B1633" s="778" t="s">
        <v>4061</v>
      </c>
      <c r="C1633" s="796">
        <v>6500</v>
      </c>
      <c r="D1633" s="796">
        <v>6500</v>
      </c>
      <c r="E1633" s="796">
        <v>0</v>
      </c>
    </row>
    <row r="1634" spans="1:5" ht="12.75" customHeight="1" x14ac:dyDescent="0.25">
      <c r="A1634" s="781" t="s">
        <v>4057</v>
      </c>
      <c r="B1634" s="778" t="s">
        <v>4062</v>
      </c>
      <c r="C1634" s="796">
        <v>6500</v>
      </c>
      <c r="D1634" s="796">
        <v>6500</v>
      </c>
      <c r="E1634" s="796">
        <v>0</v>
      </c>
    </row>
    <row r="1635" spans="1:5" ht="12.75" customHeight="1" x14ac:dyDescent="0.25">
      <c r="A1635" s="781" t="s">
        <v>4057</v>
      </c>
      <c r="B1635" s="778" t="s">
        <v>4063</v>
      </c>
      <c r="C1635" s="796">
        <v>6500</v>
      </c>
      <c r="D1635" s="796">
        <v>6500</v>
      </c>
      <c r="E1635" s="796">
        <v>0</v>
      </c>
    </row>
    <row r="1636" spans="1:5" ht="12.75" customHeight="1" x14ac:dyDescent="0.25">
      <c r="A1636" s="781" t="s">
        <v>4057</v>
      </c>
      <c r="B1636" s="778" t="s">
        <v>4064</v>
      </c>
      <c r="C1636" s="796">
        <v>6500</v>
      </c>
      <c r="D1636" s="796">
        <v>6500</v>
      </c>
      <c r="E1636" s="796">
        <v>0</v>
      </c>
    </row>
    <row r="1637" spans="1:5" ht="12.75" customHeight="1" x14ac:dyDescent="0.25">
      <c r="A1637" s="781" t="s">
        <v>4057</v>
      </c>
      <c r="B1637" s="778" t="s">
        <v>4065</v>
      </c>
      <c r="C1637" s="796">
        <v>6500</v>
      </c>
      <c r="D1637" s="796">
        <v>6500</v>
      </c>
      <c r="E1637" s="796">
        <v>0</v>
      </c>
    </row>
    <row r="1638" spans="1:5" ht="12.75" customHeight="1" x14ac:dyDescent="0.25">
      <c r="A1638" s="781" t="s">
        <v>4057</v>
      </c>
      <c r="B1638" s="778" t="s">
        <v>4066</v>
      </c>
      <c r="C1638" s="796">
        <v>6500</v>
      </c>
      <c r="D1638" s="796">
        <v>6500</v>
      </c>
      <c r="E1638" s="796">
        <v>0</v>
      </c>
    </row>
    <row r="1639" spans="1:5" ht="12.75" customHeight="1" x14ac:dyDescent="0.25">
      <c r="A1639" s="781" t="s">
        <v>4057</v>
      </c>
      <c r="B1639" s="778" t="s">
        <v>4067</v>
      </c>
      <c r="C1639" s="796">
        <v>6500</v>
      </c>
      <c r="D1639" s="796">
        <v>6500</v>
      </c>
      <c r="E1639" s="796">
        <v>0</v>
      </c>
    </row>
    <row r="1640" spans="1:5" ht="12.75" customHeight="1" x14ac:dyDescent="0.25">
      <c r="A1640" s="781" t="s">
        <v>4057</v>
      </c>
      <c r="B1640" s="778" t="s">
        <v>4068</v>
      </c>
      <c r="C1640" s="796">
        <v>6500</v>
      </c>
      <c r="D1640" s="796">
        <v>6500</v>
      </c>
      <c r="E1640" s="796">
        <v>0</v>
      </c>
    </row>
    <row r="1641" spans="1:5" ht="12.75" customHeight="1" x14ac:dyDescent="0.25">
      <c r="A1641" s="781" t="s">
        <v>4057</v>
      </c>
      <c r="B1641" s="778" t="s">
        <v>4069</v>
      </c>
      <c r="C1641" s="796">
        <v>6500</v>
      </c>
      <c r="D1641" s="796">
        <v>6500</v>
      </c>
      <c r="E1641" s="796">
        <v>0</v>
      </c>
    </row>
    <row r="1642" spans="1:5" ht="12.75" customHeight="1" x14ac:dyDescent="0.25">
      <c r="A1642" s="781" t="s">
        <v>4057</v>
      </c>
      <c r="B1642" s="778" t="s">
        <v>4070</v>
      </c>
      <c r="C1642" s="796">
        <v>6500</v>
      </c>
      <c r="D1642" s="796">
        <v>6500</v>
      </c>
      <c r="E1642" s="796">
        <v>0</v>
      </c>
    </row>
    <row r="1643" spans="1:5" ht="12.75" customHeight="1" x14ac:dyDescent="0.25">
      <c r="A1643" s="781" t="s">
        <v>4057</v>
      </c>
      <c r="B1643" s="778" t="s">
        <v>4071</v>
      </c>
      <c r="C1643" s="796">
        <v>6500</v>
      </c>
      <c r="D1643" s="796">
        <v>6500</v>
      </c>
      <c r="E1643" s="796">
        <v>0</v>
      </c>
    </row>
    <row r="1644" spans="1:5" ht="12.75" customHeight="1" x14ac:dyDescent="0.25">
      <c r="A1644" s="781" t="s">
        <v>4057</v>
      </c>
      <c r="B1644" s="778" t="s">
        <v>4072</v>
      </c>
      <c r="C1644" s="796">
        <v>6500</v>
      </c>
      <c r="D1644" s="796">
        <v>6500</v>
      </c>
      <c r="E1644" s="796">
        <v>0</v>
      </c>
    </row>
    <row r="1645" spans="1:5" ht="12.75" customHeight="1" x14ac:dyDescent="0.25">
      <c r="A1645" s="781" t="s">
        <v>4057</v>
      </c>
      <c r="B1645" s="778" t="s">
        <v>4073</v>
      </c>
      <c r="C1645" s="796">
        <v>6500</v>
      </c>
      <c r="D1645" s="796">
        <v>6500</v>
      </c>
      <c r="E1645" s="796">
        <v>0</v>
      </c>
    </row>
    <row r="1646" spans="1:5" ht="12.75" customHeight="1" x14ac:dyDescent="0.25">
      <c r="A1646" s="781" t="s">
        <v>4057</v>
      </c>
      <c r="B1646" s="778" t="s">
        <v>4074</v>
      </c>
      <c r="C1646" s="796">
        <v>6500</v>
      </c>
      <c r="D1646" s="796">
        <v>6500</v>
      </c>
      <c r="E1646" s="796">
        <v>0</v>
      </c>
    </row>
    <row r="1647" spans="1:5" ht="12.75" customHeight="1" x14ac:dyDescent="0.25">
      <c r="A1647" s="781" t="s">
        <v>4057</v>
      </c>
      <c r="B1647" s="778" t="s">
        <v>4075</v>
      </c>
      <c r="C1647" s="796">
        <v>6500</v>
      </c>
      <c r="D1647" s="796">
        <v>6500</v>
      </c>
      <c r="E1647" s="796">
        <v>0</v>
      </c>
    </row>
    <row r="1648" spans="1:5" ht="12.75" customHeight="1" x14ac:dyDescent="0.25">
      <c r="A1648" s="781" t="s">
        <v>4057</v>
      </c>
      <c r="B1648" s="778" t="s">
        <v>4076</v>
      </c>
      <c r="C1648" s="796">
        <v>6500</v>
      </c>
      <c r="D1648" s="796">
        <v>6500</v>
      </c>
      <c r="E1648" s="796">
        <v>0</v>
      </c>
    </row>
    <row r="1649" spans="1:5" ht="12.75" customHeight="1" x14ac:dyDescent="0.25">
      <c r="A1649" s="781" t="s">
        <v>4077</v>
      </c>
      <c r="B1649" s="778" t="s">
        <v>4078</v>
      </c>
      <c r="C1649" s="796">
        <v>14750</v>
      </c>
      <c r="D1649" s="796">
        <v>14750</v>
      </c>
      <c r="E1649" s="796">
        <v>0</v>
      </c>
    </row>
    <row r="1650" spans="1:5" ht="12.75" customHeight="1" x14ac:dyDescent="0.25">
      <c r="A1650" s="781" t="s">
        <v>4077</v>
      </c>
      <c r="B1650" s="778" t="s">
        <v>4079</v>
      </c>
      <c r="C1650" s="796">
        <v>14750</v>
      </c>
      <c r="D1650" s="796">
        <v>14750</v>
      </c>
      <c r="E1650" s="796">
        <v>0</v>
      </c>
    </row>
    <row r="1651" spans="1:5" ht="12.75" customHeight="1" x14ac:dyDescent="0.25">
      <c r="A1651" s="781" t="s">
        <v>4077</v>
      </c>
      <c r="B1651" s="778" t="s">
        <v>4080</v>
      </c>
      <c r="C1651" s="796">
        <v>14750</v>
      </c>
      <c r="D1651" s="796">
        <v>14750</v>
      </c>
      <c r="E1651" s="796">
        <v>0</v>
      </c>
    </row>
    <row r="1652" spans="1:5" ht="12.75" customHeight="1" x14ac:dyDescent="0.25">
      <c r="A1652" s="781" t="s">
        <v>4077</v>
      </c>
      <c r="B1652" s="778" t="s">
        <v>4081</v>
      </c>
      <c r="C1652" s="796">
        <v>14750</v>
      </c>
      <c r="D1652" s="796">
        <v>14750</v>
      </c>
      <c r="E1652" s="796">
        <v>0</v>
      </c>
    </row>
    <row r="1653" spans="1:5" ht="12.75" customHeight="1" x14ac:dyDescent="0.25">
      <c r="A1653" s="781" t="s">
        <v>4077</v>
      </c>
      <c r="B1653" s="778" t="s">
        <v>4082</v>
      </c>
      <c r="C1653" s="796">
        <v>14750</v>
      </c>
      <c r="D1653" s="796">
        <v>14750</v>
      </c>
      <c r="E1653" s="796">
        <v>0</v>
      </c>
    </row>
    <row r="1654" spans="1:5" ht="12.75" customHeight="1" x14ac:dyDescent="0.25">
      <c r="A1654" s="781" t="s">
        <v>4083</v>
      </c>
      <c r="B1654" s="778" t="s">
        <v>4084</v>
      </c>
      <c r="C1654" s="796">
        <v>11350</v>
      </c>
      <c r="D1654" s="796">
        <v>11350</v>
      </c>
      <c r="E1654" s="796">
        <v>0</v>
      </c>
    </row>
    <row r="1655" spans="1:5" ht="12.75" customHeight="1" x14ac:dyDescent="0.25">
      <c r="A1655" s="781" t="s">
        <v>4083</v>
      </c>
      <c r="B1655" s="778" t="s">
        <v>4085</v>
      </c>
      <c r="C1655" s="796">
        <v>11350</v>
      </c>
      <c r="D1655" s="796">
        <v>11350</v>
      </c>
      <c r="E1655" s="796">
        <v>0</v>
      </c>
    </row>
    <row r="1656" spans="1:5" ht="12.75" customHeight="1" x14ac:dyDescent="0.25">
      <c r="A1656" s="781" t="s">
        <v>4083</v>
      </c>
      <c r="B1656" s="778" t="s">
        <v>4086</v>
      </c>
      <c r="C1656" s="796">
        <v>11350</v>
      </c>
      <c r="D1656" s="796">
        <v>11350</v>
      </c>
      <c r="E1656" s="796">
        <v>0</v>
      </c>
    </row>
    <row r="1657" spans="1:5" ht="12.75" customHeight="1" x14ac:dyDescent="0.25">
      <c r="A1657" s="781" t="s">
        <v>4083</v>
      </c>
      <c r="B1657" s="778" t="s">
        <v>4087</v>
      </c>
      <c r="C1657" s="796">
        <v>11350</v>
      </c>
      <c r="D1657" s="796">
        <v>11350</v>
      </c>
      <c r="E1657" s="796">
        <v>0</v>
      </c>
    </row>
    <row r="1658" spans="1:5" ht="12.75" customHeight="1" x14ac:dyDescent="0.25">
      <c r="A1658" s="781" t="s">
        <v>4083</v>
      </c>
      <c r="B1658" s="778" t="s">
        <v>4088</v>
      </c>
      <c r="C1658" s="796">
        <v>11350</v>
      </c>
      <c r="D1658" s="796">
        <v>11350</v>
      </c>
      <c r="E1658" s="796">
        <v>0</v>
      </c>
    </row>
    <row r="1659" spans="1:5" ht="12.75" customHeight="1" x14ac:dyDescent="0.25">
      <c r="A1659" s="781" t="s">
        <v>4083</v>
      </c>
      <c r="B1659" s="778" t="s">
        <v>4089</v>
      </c>
      <c r="C1659" s="796">
        <v>11350</v>
      </c>
      <c r="D1659" s="796">
        <v>11350</v>
      </c>
      <c r="E1659" s="796">
        <v>0</v>
      </c>
    </row>
    <row r="1660" spans="1:5" ht="12.75" customHeight="1" x14ac:dyDescent="0.25">
      <c r="A1660" s="781" t="s">
        <v>4083</v>
      </c>
      <c r="B1660" s="778" t="s">
        <v>4090</v>
      </c>
      <c r="C1660" s="796">
        <v>11350</v>
      </c>
      <c r="D1660" s="796">
        <v>11350</v>
      </c>
      <c r="E1660" s="796">
        <v>0</v>
      </c>
    </row>
    <row r="1661" spans="1:5" ht="12.75" customHeight="1" x14ac:dyDescent="0.25">
      <c r="A1661" s="781" t="s">
        <v>4083</v>
      </c>
      <c r="B1661" s="778" t="s">
        <v>4091</v>
      </c>
      <c r="C1661" s="796">
        <v>11350</v>
      </c>
      <c r="D1661" s="796">
        <v>11350</v>
      </c>
      <c r="E1661" s="796">
        <v>0</v>
      </c>
    </row>
    <row r="1662" spans="1:5" ht="12.75" customHeight="1" x14ac:dyDescent="0.25">
      <c r="A1662" s="781" t="s">
        <v>4083</v>
      </c>
      <c r="B1662" s="778" t="s">
        <v>4092</v>
      </c>
      <c r="C1662" s="796">
        <v>11350</v>
      </c>
      <c r="D1662" s="796">
        <v>11350</v>
      </c>
      <c r="E1662" s="796">
        <v>0</v>
      </c>
    </row>
    <row r="1663" spans="1:5" ht="12.75" customHeight="1" x14ac:dyDescent="0.25">
      <c r="A1663" s="781" t="s">
        <v>4083</v>
      </c>
      <c r="B1663" s="778" t="s">
        <v>4093</v>
      </c>
      <c r="C1663" s="796">
        <v>11350</v>
      </c>
      <c r="D1663" s="796">
        <v>11350</v>
      </c>
      <c r="E1663" s="796">
        <v>0</v>
      </c>
    </row>
    <row r="1664" spans="1:5" ht="12.75" customHeight="1" x14ac:dyDescent="0.25">
      <c r="A1664" s="781" t="s">
        <v>4083</v>
      </c>
      <c r="B1664" s="778" t="s">
        <v>4094</v>
      </c>
      <c r="C1664" s="796">
        <v>11350</v>
      </c>
      <c r="D1664" s="796">
        <v>11350</v>
      </c>
      <c r="E1664" s="796">
        <v>0</v>
      </c>
    </row>
    <row r="1665" spans="1:5" ht="12.75" customHeight="1" x14ac:dyDescent="0.25">
      <c r="A1665" s="781" t="s">
        <v>4083</v>
      </c>
      <c r="B1665" s="778" t="s">
        <v>4095</v>
      </c>
      <c r="C1665" s="796">
        <v>11350</v>
      </c>
      <c r="D1665" s="796">
        <v>11350</v>
      </c>
      <c r="E1665" s="796">
        <v>0</v>
      </c>
    </row>
    <row r="1666" spans="1:5" ht="12.75" customHeight="1" x14ac:dyDescent="0.25">
      <c r="A1666" s="781" t="s">
        <v>4083</v>
      </c>
      <c r="B1666" s="778" t="s">
        <v>4096</v>
      </c>
      <c r="C1666" s="796">
        <v>11350</v>
      </c>
      <c r="D1666" s="796">
        <v>11350</v>
      </c>
      <c r="E1666" s="796">
        <v>0</v>
      </c>
    </row>
    <row r="1667" spans="1:5" ht="12.75" customHeight="1" x14ac:dyDescent="0.25">
      <c r="A1667" s="781" t="s">
        <v>4083</v>
      </c>
      <c r="B1667" s="778" t="s">
        <v>4097</v>
      </c>
      <c r="C1667" s="796">
        <v>11350</v>
      </c>
      <c r="D1667" s="796">
        <v>11350</v>
      </c>
      <c r="E1667" s="796">
        <v>0</v>
      </c>
    </row>
    <row r="1668" spans="1:5" ht="15.75" x14ac:dyDescent="0.25">
      <c r="A1668" s="781" t="s">
        <v>4098</v>
      </c>
      <c r="B1668" s="778" t="s">
        <v>4099</v>
      </c>
      <c r="C1668" s="796">
        <v>240000</v>
      </c>
      <c r="D1668" s="796">
        <v>240000</v>
      </c>
      <c r="E1668" s="796">
        <v>0</v>
      </c>
    </row>
    <row r="1669" spans="1:5" ht="15.75" x14ac:dyDescent="0.25">
      <c r="A1669" s="781" t="s">
        <v>4100</v>
      </c>
      <c r="B1669" s="778" t="s">
        <v>4101</v>
      </c>
      <c r="C1669" s="796">
        <v>6341212</v>
      </c>
      <c r="D1669" s="796">
        <v>6341212</v>
      </c>
      <c r="E1669" s="796">
        <v>0</v>
      </c>
    </row>
    <row r="1670" spans="1:5" ht="15.75" x14ac:dyDescent="0.25">
      <c r="A1670" s="781" t="s">
        <v>4102</v>
      </c>
      <c r="B1670" s="778" t="s">
        <v>4103</v>
      </c>
      <c r="C1670" s="796">
        <v>116256</v>
      </c>
      <c r="D1670" s="796">
        <v>116256</v>
      </c>
      <c r="E1670" s="796">
        <v>0</v>
      </c>
    </row>
    <row r="1671" spans="1:5" ht="15.75" x14ac:dyDescent="0.25">
      <c r="A1671" s="781" t="s">
        <v>4104</v>
      </c>
      <c r="B1671" s="778" t="s">
        <v>4105</v>
      </c>
      <c r="C1671" s="796">
        <v>18898489</v>
      </c>
      <c r="D1671" s="796">
        <v>18898489</v>
      </c>
      <c r="E1671" s="796">
        <v>0</v>
      </c>
    </row>
    <row r="1672" spans="1:5" ht="15.75" x14ac:dyDescent="0.25">
      <c r="A1672" s="781" t="s">
        <v>4106</v>
      </c>
      <c r="B1672" s="778" t="s">
        <v>4107</v>
      </c>
      <c r="C1672" s="796">
        <v>3745499</v>
      </c>
      <c r="D1672" s="796">
        <v>3745499</v>
      </c>
      <c r="E1672" s="796">
        <v>0</v>
      </c>
    </row>
    <row r="1673" spans="1:5" ht="15.75" x14ac:dyDescent="0.25">
      <c r="A1673" s="781" t="s">
        <v>4108</v>
      </c>
      <c r="B1673" s="778" t="s">
        <v>4109</v>
      </c>
      <c r="C1673" s="796">
        <v>5000000</v>
      </c>
      <c r="D1673" s="796">
        <v>5000000</v>
      </c>
      <c r="E1673" s="796">
        <v>0</v>
      </c>
    </row>
    <row r="1674" spans="1:5" ht="15.75" x14ac:dyDescent="0.25">
      <c r="A1674" s="781" t="s">
        <v>4110</v>
      </c>
      <c r="B1674" s="778" t="s">
        <v>4111</v>
      </c>
      <c r="C1674" s="796">
        <v>650000</v>
      </c>
      <c r="D1674" s="796">
        <v>650000</v>
      </c>
      <c r="E1674" s="796">
        <v>0</v>
      </c>
    </row>
    <row r="1675" spans="1:5" ht="15.75" x14ac:dyDescent="0.25">
      <c r="A1675" s="781" t="s">
        <v>4112</v>
      </c>
      <c r="B1675" s="778" t="s">
        <v>4113</v>
      </c>
      <c r="C1675" s="796">
        <v>2000000</v>
      </c>
      <c r="D1675" s="796">
        <v>2000000</v>
      </c>
      <c r="E1675" s="796">
        <v>0</v>
      </c>
    </row>
    <row r="1676" spans="1:5" ht="15.75" x14ac:dyDescent="0.25">
      <c r="A1676" s="781" t="s">
        <v>4114</v>
      </c>
      <c r="B1676" s="778" t="s">
        <v>4115</v>
      </c>
      <c r="C1676" s="796">
        <v>93750</v>
      </c>
      <c r="D1676" s="796">
        <v>93750</v>
      </c>
      <c r="E1676" s="796">
        <v>0</v>
      </c>
    </row>
    <row r="1677" spans="1:5" ht="15.75" x14ac:dyDescent="0.25">
      <c r="A1677" s="781" t="s">
        <v>4116</v>
      </c>
      <c r="B1677" s="778" t="s">
        <v>4117</v>
      </c>
      <c r="C1677" s="796">
        <v>590000</v>
      </c>
      <c r="D1677" s="796">
        <v>590000</v>
      </c>
      <c r="E1677" s="796">
        <v>0</v>
      </c>
    </row>
    <row r="1678" spans="1:5" ht="15.75" x14ac:dyDescent="0.25">
      <c r="A1678" s="781" t="s">
        <v>4118</v>
      </c>
      <c r="B1678" s="778" t="s">
        <v>4119</v>
      </c>
      <c r="C1678" s="796">
        <v>42350</v>
      </c>
      <c r="D1678" s="796">
        <v>42350</v>
      </c>
      <c r="E1678" s="796">
        <v>0</v>
      </c>
    </row>
    <row r="1679" spans="1:5" ht="15.75" x14ac:dyDescent="0.25">
      <c r="A1679" s="781" t="s">
        <v>4120</v>
      </c>
      <c r="B1679" s="778" t="s">
        <v>4121</v>
      </c>
      <c r="C1679" s="796">
        <v>158000</v>
      </c>
      <c r="D1679" s="796">
        <v>158000</v>
      </c>
      <c r="E1679" s="796">
        <v>0</v>
      </c>
    </row>
    <row r="1680" spans="1:5" ht="15.75" x14ac:dyDescent="0.25">
      <c r="A1680" s="781" t="s">
        <v>4047</v>
      </c>
      <c r="B1680" s="778" t="s">
        <v>4122</v>
      </c>
      <c r="C1680" s="796">
        <v>6500</v>
      </c>
      <c r="D1680" s="796">
        <v>6500</v>
      </c>
      <c r="E1680" s="796">
        <v>0</v>
      </c>
    </row>
    <row r="1681" spans="1:5" ht="15.75" x14ac:dyDescent="0.25">
      <c r="A1681" s="781" t="s">
        <v>4123</v>
      </c>
      <c r="B1681" s="778" t="s">
        <v>4124</v>
      </c>
      <c r="C1681" s="796">
        <v>70000</v>
      </c>
      <c r="D1681" s="796">
        <v>70000</v>
      </c>
      <c r="E1681" s="796">
        <v>0</v>
      </c>
    </row>
    <row r="1682" spans="1:5" ht="15.75" x14ac:dyDescent="0.25">
      <c r="A1682" s="781" t="s">
        <v>4049</v>
      </c>
      <c r="B1682" s="778" t="s">
        <v>4125</v>
      </c>
      <c r="C1682" s="796">
        <v>75600</v>
      </c>
      <c r="D1682" s="796">
        <v>75600</v>
      </c>
      <c r="E1682" s="796">
        <v>0</v>
      </c>
    </row>
    <row r="1683" spans="1:5" ht="15.75" x14ac:dyDescent="0.25">
      <c r="A1683" s="781" t="s">
        <v>4126</v>
      </c>
      <c r="B1683" s="778" t="s">
        <v>4127</v>
      </c>
      <c r="C1683" s="796">
        <v>87728</v>
      </c>
      <c r="D1683" s="796">
        <v>87728</v>
      </c>
      <c r="E1683" s="796">
        <v>0</v>
      </c>
    </row>
    <row r="1684" spans="1:5" ht="15.75" x14ac:dyDescent="0.25">
      <c r="A1684" s="781" t="s">
        <v>4128</v>
      </c>
      <c r="B1684" s="778" t="s">
        <v>4129</v>
      </c>
      <c r="C1684" s="796">
        <v>86000</v>
      </c>
      <c r="D1684" s="796">
        <v>86000</v>
      </c>
      <c r="E1684" s="796">
        <v>0</v>
      </c>
    </row>
    <row r="1685" spans="1:5" ht="15.75" x14ac:dyDescent="0.25">
      <c r="A1685" s="781" t="s">
        <v>4130</v>
      </c>
      <c r="B1685" s="778" t="s">
        <v>4131</v>
      </c>
      <c r="C1685" s="796">
        <v>250000</v>
      </c>
      <c r="D1685" s="796">
        <v>250000</v>
      </c>
      <c r="E1685" s="796">
        <v>0</v>
      </c>
    </row>
    <row r="1686" spans="1:5" ht="15.75" x14ac:dyDescent="0.25">
      <c r="A1686" s="781" t="s">
        <v>4132</v>
      </c>
      <c r="B1686" s="778" t="s">
        <v>4133</v>
      </c>
      <c r="C1686" s="796">
        <v>46250</v>
      </c>
      <c r="D1686" s="796">
        <v>46250</v>
      </c>
      <c r="E1686" s="796">
        <v>0</v>
      </c>
    </row>
    <row r="1687" spans="1:5" ht="15.75" x14ac:dyDescent="0.25">
      <c r="A1687" s="781" t="s">
        <v>4134</v>
      </c>
      <c r="B1687" s="778" t="s">
        <v>4135</v>
      </c>
      <c r="C1687" s="796">
        <v>126591</v>
      </c>
      <c r="D1687" s="796">
        <v>126591</v>
      </c>
      <c r="E1687" s="796">
        <v>0</v>
      </c>
    </row>
    <row r="1688" spans="1:5" ht="15.75" x14ac:dyDescent="0.25">
      <c r="A1688" s="781" t="s">
        <v>4057</v>
      </c>
      <c r="B1688" s="778" t="s">
        <v>4136</v>
      </c>
      <c r="C1688" s="796">
        <v>6500</v>
      </c>
      <c r="D1688" s="796">
        <v>6500</v>
      </c>
      <c r="E1688" s="796">
        <v>0</v>
      </c>
    </row>
    <row r="1689" spans="1:5" ht="15.75" x14ac:dyDescent="0.25">
      <c r="A1689" s="781" t="s">
        <v>4137</v>
      </c>
      <c r="B1689" s="778" t="s">
        <v>4138</v>
      </c>
      <c r="C1689" s="796">
        <v>43125</v>
      </c>
      <c r="D1689" s="796">
        <v>43125</v>
      </c>
      <c r="E1689" s="796">
        <v>0</v>
      </c>
    </row>
    <row r="1690" spans="1:5" ht="15.75" x14ac:dyDescent="0.25">
      <c r="A1690" s="781" t="s">
        <v>4139</v>
      </c>
      <c r="B1690" s="778" t="s">
        <v>4140</v>
      </c>
      <c r="C1690" s="796">
        <v>112360</v>
      </c>
      <c r="D1690" s="796">
        <v>112360</v>
      </c>
      <c r="E1690" s="796">
        <v>0</v>
      </c>
    </row>
    <row r="1691" spans="1:5" ht="15.75" x14ac:dyDescent="0.25">
      <c r="A1691" s="781" t="s">
        <v>4141</v>
      </c>
      <c r="B1691" s="778" t="s">
        <v>4142</v>
      </c>
      <c r="C1691" s="796">
        <v>84260</v>
      </c>
      <c r="D1691" s="796">
        <v>84260</v>
      </c>
      <c r="E1691" s="796">
        <v>0</v>
      </c>
    </row>
    <row r="1692" spans="1:5" ht="15.75" x14ac:dyDescent="0.25">
      <c r="A1692" s="781" t="s">
        <v>4143</v>
      </c>
      <c r="B1692" s="778" t="s">
        <v>4144</v>
      </c>
      <c r="C1692" s="796">
        <v>13600</v>
      </c>
      <c r="D1692" s="796">
        <v>13600</v>
      </c>
      <c r="E1692" s="796">
        <v>0</v>
      </c>
    </row>
    <row r="1693" spans="1:5" ht="15.75" x14ac:dyDescent="0.25">
      <c r="A1693" s="781" t="s">
        <v>4145</v>
      </c>
      <c r="B1693" s="778" t="s">
        <v>4146</v>
      </c>
      <c r="C1693" s="796">
        <v>11190</v>
      </c>
      <c r="D1693" s="796">
        <v>11190</v>
      </c>
      <c r="E1693" s="796">
        <v>0</v>
      </c>
    </row>
    <row r="1694" spans="1:5" ht="15.75" x14ac:dyDescent="0.25">
      <c r="A1694" s="781" t="s">
        <v>4147</v>
      </c>
      <c r="B1694" s="778" t="s">
        <v>4148</v>
      </c>
      <c r="C1694" s="796">
        <v>12900</v>
      </c>
      <c r="D1694" s="796">
        <v>12900</v>
      </c>
      <c r="E1694" s="796">
        <v>0</v>
      </c>
    </row>
    <row r="1695" spans="1:5" ht="15.75" x14ac:dyDescent="0.25">
      <c r="A1695" s="781" t="s">
        <v>4149</v>
      </c>
      <c r="B1695" s="778" t="s">
        <v>4150</v>
      </c>
      <c r="C1695" s="796">
        <v>120960</v>
      </c>
      <c r="D1695" s="796">
        <v>120960</v>
      </c>
      <c r="E1695" s="796">
        <v>0</v>
      </c>
    </row>
    <row r="1696" spans="1:5" ht="15.75" x14ac:dyDescent="0.25">
      <c r="A1696" s="781" t="s">
        <v>4151</v>
      </c>
      <c r="B1696" s="778" t="s">
        <v>4152</v>
      </c>
      <c r="C1696" s="796">
        <v>126000</v>
      </c>
      <c r="D1696" s="796">
        <v>126000</v>
      </c>
      <c r="E1696" s="796">
        <v>0</v>
      </c>
    </row>
    <row r="1697" spans="1:5" ht="15.75" x14ac:dyDescent="0.25">
      <c r="A1697" s="781" t="s">
        <v>4153</v>
      </c>
      <c r="B1697" s="778" t="s">
        <v>4154</v>
      </c>
      <c r="C1697" s="796">
        <v>72500</v>
      </c>
      <c r="D1697" s="796">
        <v>72500</v>
      </c>
      <c r="E1697" s="796">
        <v>0</v>
      </c>
    </row>
    <row r="1698" spans="1:5" ht="15.75" x14ac:dyDescent="0.25">
      <c r="A1698" s="781" t="s">
        <v>4155</v>
      </c>
      <c r="B1698" s="778" t="s">
        <v>4156</v>
      </c>
      <c r="C1698" s="796">
        <v>250000</v>
      </c>
      <c r="D1698" s="796">
        <v>250000</v>
      </c>
      <c r="E1698" s="796">
        <v>0</v>
      </c>
    </row>
    <row r="1699" spans="1:5" ht="15.75" x14ac:dyDescent="0.25">
      <c r="A1699" s="781" t="s">
        <v>4157</v>
      </c>
      <c r="B1699" s="778" t="s">
        <v>4158</v>
      </c>
      <c r="C1699" s="796">
        <v>82800</v>
      </c>
      <c r="D1699" s="796">
        <v>82800</v>
      </c>
      <c r="E1699" s="796">
        <v>0</v>
      </c>
    </row>
    <row r="1700" spans="1:5" ht="15.75" x14ac:dyDescent="0.25">
      <c r="A1700" s="781" t="s">
        <v>4159</v>
      </c>
      <c r="B1700" s="778" t="s">
        <v>4160</v>
      </c>
      <c r="C1700" s="796">
        <v>2109375</v>
      </c>
      <c r="D1700" s="796">
        <v>2109375</v>
      </c>
      <c r="E1700" s="796">
        <v>0</v>
      </c>
    </row>
    <row r="1701" spans="1:5" ht="15.75" x14ac:dyDescent="0.25">
      <c r="A1701" s="781" t="s">
        <v>4161</v>
      </c>
      <c r="B1701" s="778" t="s">
        <v>4162</v>
      </c>
      <c r="C1701" s="796">
        <v>212500</v>
      </c>
      <c r="D1701" s="796">
        <v>212500</v>
      </c>
      <c r="E1701" s="796">
        <v>0</v>
      </c>
    </row>
    <row r="1702" spans="1:5" ht="15.75" x14ac:dyDescent="0.25">
      <c r="A1702" s="781" t="s">
        <v>4163</v>
      </c>
      <c r="B1702" s="778" t="s">
        <v>4164</v>
      </c>
      <c r="C1702" s="796">
        <v>125577</v>
      </c>
      <c r="D1702" s="796">
        <v>125577</v>
      </c>
      <c r="E1702" s="796">
        <v>0</v>
      </c>
    </row>
    <row r="1703" spans="1:5" ht="15.75" x14ac:dyDescent="0.25">
      <c r="A1703" s="781" t="s">
        <v>4165</v>
      </c>
      <c r="B1703" s="778" t="s">
        <v>4166</v>
      </c>
      <c r="C1703" s="796">
        <v>53900</v>
      </c>
      <c r="D1703" s="796">
        <v>53900</v>
      </c>
      <c r="E1703" s="796">
        <v>0</v>
      </c>
    </row>
    <row r="1704" spans="1:5" ht="15.75" x14ac:dyDescent="0.25">
      <c r="A1704" s="781" t="s">
        <v>4167</v>
      </c>
      <c r="B1704" s="778" t="s">
        <v>4168</v>
      </c>
      <c r="C1704" s="796">
        <v>137500</v>
      </c>
      <c r="D1704" s="796">
        <v>137500</v>
      </c>
      <c r="E1704" s="796">
        <v>0</v>
      </c>
    </row>
    <row r="1705" spans="1:5" ht="15.75" x14ac:dyDescent="0.25">
      <c r="A1705" s="781" t="s">
        <v>4163</v>
      </c>
      <c r="B1705" s="778" t="s">
        <v>4169</v>
      </c>
      <c r="C1705" s="796">
        <v>228825</v>
      </c>
      <c r="D1705" s="796">
        <v>228825</v>
      </c>
      <c r="E1705" s="796">
        <v>0</v>
      </c>
    </row>
    <row r="1706" spans="1:5" ht="15.75" x14ac:dyDescent="0.25">
      <c r="A1706" s="781" t="s">
        <v>4163</v>
      </c>
      <c r="B1706" s="778" t="s">
        <v>4170</v>
      </c>
      <c r="C1706" s="796">
        <v>200019</v>
      </c>
      <c r="D1706" s="796">
        <v>200019</v>
      </c>
      <c r="E1706" s="796">
        <v>0</v>
      </c>
    </row>
    <row r="1707" spans="1:5" ht="15.75" x14ac:dyDescent="0.25">
      <c r="A1707" s="781" t="s">
        <v>4171</v>
      </c>
      <c r="B1707" s="778" t="s">
        <v>4172</v>
      </c>
      <c r="C1707" s="796">
        <v>23990</v>
      </c>
      <c r="D1707" s="796">
        <v>23990</v>
      </c>
      <c r="E1707" s="796">
        <v>0</v>
      </c>
    </row>
    <row r="1708" spans="1:5" ht="15.75" x14ac:dyDescent="0.25">
      <c r="A1708" s="781" t="s">
        <v>4173</v>
      </c>
      <c r="B1708" s="778" t="s">
        <v>4174</v>
      </c>
      <c r="C1708" s="796">
        <v>31200</v>
      </c>
      <c r="D1708" s="796">
        <v>31200</v>
      </c>
      <c r="E1708" s="796">
        <v>0</v>
      </c>
    </row>
    <row r="1709" spans="1:5" ht="15.75" x14ac:dyDescent="0.25">
      <c r="A1709" s="781" t="s">
        <v>4175</v>
      </c>
      <c r="B1709" s="778" t="s">
        <v>4176</v>
      </c>
      <c r="C1709" s="796">
        <v>92000</v>
      </c>
      <c r="D1709" s="796">
        <v>92000</v>
      </c>
      <c r="E1709" s="796">
        <v>0</v>
      </c>
    </row>
    <row r="1710" spans="1:5" ht="15.75" x14ac:dyDescent="0.25">
      <c r="A1710" s="781" t="s">
        <v>4177</v>
      </c>
      <c r="B1710" s="778" t="s">
        <v>4178</v>
      </c>
      <c r="C1710" s="796">
        <v>21533</v>
      </c>
      <c r="D1710" s="796">
        <v>21533</v>
      </c>
      <c r="E1710" s="796">
        <v>0</v>
      </c>
    </row>
    <row r="1711" spans="1:5" ht="15.75" x14ac:dyDescent="0.25">
      <c r="A1711" s="781" t="s">
        <v>4179</v>
      </c>
      <c r="B1711" s="778" t="s">
        <v>4180</v>
      </c>
      <c r="C1711" s="796">
        <v>22000</v>
      </c>
      <c r="D1711" s="796">
        <v>22000</v>
      </c>
      <c r="E1711" s="796">
        <v>0</v>
      </c>
    </row>
    <row r="1712" spans="1:5" ht="15.75" x14ac:dyDescent="0.25">
      <c r="A1712" s="781" t="s">
        <v>4181</v>
      </c>
      <c r="B1712" s="778" t="s">
        <v>4182</v>
      </c>
      <c r="C1712" s="796">
        <v>34300</v>
      </c>
      <c r="D1712" s="796">
        <v>34300</v>
      </c>
      <c r="E1712" s="796">
        <v>0</v>
      </c>
    </row>
    <row r="1713" spans="1:5" ht="15.75" x14ac:dyDescent="0.25">
      <c r="A1713" s="781" t="s">
        <v>4183</v>
      </c>
      <c r="B1713" s="778" t="s">
        <v>4184</v>
      </c>
      <c r="C1713" s="796">
        <v>31200</v>
      </c>
      <c r="D1713" s="796">
        <v>31200</v>
      </c>
      <c r="E1713" s="796">
        <v>0</v>
      </c>
    </row>
    <row r="1714" spans="1:5" ht="15.75" x14ac:dyDescent="0.25">
      <c r="A1714" s="781" t="s">
        <v>4185</v>
      </c>
      <c r="B1714" s="778" t="s">
        <v>4186</v>
      </c>
      <c r="C1714" s="796">
        <v>25500</v>
      </c>
      <c r="D1714" s="796">
        <v>25500</v>
      </c>
      <c r="E1714" s="796">
        <v>0</v>
      </c>
    </row>
    <row r="1715" spans="1:5" ht="15.75" x14ac:dyDescent="0.25">
      <c r="A1715" s="781" t="s">
        <v>4187</v>
      </c>
      <c r="B1715" s="778" t="s">
        <v>4188</v>
      </c>
      <c r="C1715" s="796">
        <v>29990</v>
      </c>
      <c r="D1715" s="796">
        <v>29990</v>
      </c>
      <c r="E1715" s="796">
        <v>0</v>
      </c>
    </row>
    <row r="1716" spans="1:5" ht="15.75" x14ac:dyDescent="0.25">
      <c r="A1716" s="781" t="s">
        <v>4189</v>
      </c>
      <c r="B1716" s="778" t="s">
        <v>4190</v>
      </c>
      <c r="C1716" s="796">
        <v>15000</v>
      </c>
      <c r="D1716" s="796">
        <v>15000</v>
      </c>
      <c r="E1716" s="796">
        <v>0</v>
      </c>
    </row>
    <row r="1717" spans="1:5" ht="15.75" x14ac:dyDescent="0.25">
      <c r="A1717" s="781" t="s">
        <v>4191</v>
      </c>
      <c r="B1717" s="778" t="s">
        <v>4192</v>
      </c>
      <c r="C1717" s="796">
        <v>57480</v>
      </c>
      <c r="D1717" s="796">
        <v>57480</v>
      </c>
      <c r="E1717" s="796">
        <v>0</v>
      </c>
    </row>
    <row r="1718" spans="1:5" ht="15.75" x14ac:dyDescent="0.25">
      <c r="A1718" s="781" t="s">
        <v>4193</v>
      </c>
      <c r="B1718" s="778" t="s">
        <v>4194</v>
      </c>
      <c r="C1718" s="796">
        <v>240638</v>
      </c>
      <c r="D1718" s="796">
        <v>240638</v>
      </c>
      <c r="E1718" s="796">
        <v>0</v>
      </c>
    </row>
    <row r="1719" spans="1:5" ht="15.75" x14ac:dyDescent="0.25">
      <c r="A1719" s="781" t="s">
        <v>4153</v>
      </c>
      <c r="B1719" s="778" t="s">
        <v>4195</v>
      </c>
      <c r="C1719" s="796">
        <v>72500</v>
      </c>
      <c r="D1719" s="796">
        <v>72500</v>
      </c>
      <c r="E1719" s="796">
        <v>0</v>
      </c>
    </row>
    <row r="1720" spans="1:5" ht="15.75" x14ac:dyDescent="0.25">
      <c r="A1720" s="781" t="s">
        <v>4196</v>
      </c>
      <c r="B1720" s="778" t="s">
        <v>4197</v>
      </c>
      <c r="C1720" s="796">
        <v>52500</v>
      </c>
      <c r="D1720" s="796">
        <v>52500</v>
      </c>
      <c r="E1720" s="796">
        <v>0</v>
      </c>
    </row>
    <row r="1721" spans="1:5" ht="15.75" x14ac:dyDescent="0.25">
      <c r="A1721" s="781" t="s">
        <v>4198</v>
      </c>
      <c r="B1721" s="778" t="s">
        <v>4199</v>
      </c>
      <c r="C1721" s="796">
        <v>49988</v>
      </c>
      <c r="D1721" s="796">
        <v>49988</v>
      </c>
      <c r="E1721" s="796">
        <v>0</v>
      </c>
    </row>
    <row r="1722" spans="1:5" ht="15.75" x14ac:dyDescent="0.25">
      <c r="A1722" s="781" t="s">
        <v>4200</v>
      </c>
      <c r="B1722" s="778" t="s">
        <v>4201</v>
      </c>
      <c r="C1722" s="796">
        <v>27920</v>
      </c>
      <c r="D1722" s="796">
        <v>27920</v>
      </c>
      <c r="E1722" s="796">
        <v>0</v>
      </c>
    </row>
    <row r="1723" spans="1:5" ht="15.75" x14ac:dyDescent="0.25">
      <c r="A1723" s="781" t="s">
        <v>4202</v>
      </c>
      <c r="B1723" s="778" t="s">
        <v>4203</v>
      </c>
      <c r="C1723" s="796">
        <v>149500</v>
      </c>
      <c r="D1723" s="796">
        <v>149500</v>
      </c>
      <c r="E1723" s="796">
        <v>0</v>
      </c>
    </row>
    <row r="1724" spans="1:5" ht="15.75" x14ac:dyDescent="0.25">
      <c r="A1724" s="781" t="s">
        <v>4202</v>
      </c>
      <c r="B1724" s="778" t="s">
        <v>4204</v>
      </c>
      <c r="C1724" s="796">
        <v>149500</v>
      </c>
      <c r="D1724" s="796">
        <v>149500</v>
      </c>
      <c r="E1724" s="796">
        <v>0</v>
      </c>
    </row>
    <row r="1725" spans="1:5" ht="15.75" x14ac:dyDescent="0.25">
      <c r="A1725" s="781" t="s">
        <v>4205</v>
      </c>
      <c r="B1725" s="778" t="s">
        <v>4206</v>
      </c>
      <c r="C1725" s="796">
        <v>21534</v>
      </c>
      <c r="D1725" s="796">
        <v>21534</v>
      </c>
      <c r="E1725" s="796">
        <v>0</v>
      </c>
    </row>
    <row r="1726" spans="1:5" ht="15.75" x14ac:dyDescent="0.25">
      <c r="A1726" s="781" t="s">
        <v>4207</v>
      </c>
      <c r="B1726" s="778" t="s">
        <v>4208</v>
      </c>
      <c r="C1726" s="796">
        <v>21533</v>
      </c>
      <c r="D1726" s="796">
        <v>21533</v>
      </c>
      <c r="E1726" s="796">
        <v>0</v>
      </c>
    </row>
    <row r="1727" spans="1:5" ht="15.75" x14ac:dyDescent="0.25">
      <c r="A1727" s="781" t="s">
        <v>4209</v>
      </c>
      <c r="B1727" s="778" t="s">
        <v>4210</v>
      </c>
      <c r="C1727" s="796">
        <v>105730</v>
      </c>
      <c r="D1727" s="796">
        <v>105730</v>
      </c>
      <c r="E1727" s="796">
        <v>0</v>
      </c>
    </row>
    <row r="1728" spans="1:5" ht="15.75" x14ac:dyDescent="0.25">
      <c r="A1728" s="781" t="s">
        <v>4209</v>
      </c>
      <c r="B1728" s="778" t="s">
        <v>4211</v>
      </c>
      <c r="C1728" s="796">
        <v>105730</v>
      </c>
      <c r="D1728" s="796">
        <v>105730</v>
      </c>
      <c r="E1728" s="796">
        <v>0</v>
      </c>
    </row>
    <row r="1729" spans="1:5" ht="15.75" x14ac:dyDescent="0.25">
      <c r="A1729" s="781" t="s">
        <v>4212</v>
      </c>
      <c r="B1729" s="778" t="s">
        <v>4213</v>
      </c>
      <c r="C1729" s="796">
        <v>57480</v>
      </c>
      <c r="D1729" s="796">
        <v>57480</v>
      </c>
      <c r="E1729" s="796">
        <v>0</v>
      </c>
    </row>
    <row r="1730" spans="1:5" ht="15.75" x14ac:dyDescent="0.25">
      <c r="A1730" s="781" t="s">
        <v>4214</v>
      </c>
      <c r="B1730" s="778" t="s">
        <v>4215</v>
      </c>
      <c r="C1730" s="796">
        <v>52500</v>
      </c>
      <c r="D1730" s="796">
        <v>52500</v>
      </c>
      <c r="E1730" s="796">
        <v>0</v>
      </c>
    </row>
    <row r="1731" spans="1:5" ht="15.75" x14ac:dyDescent="0.25">
      <c r="A1731" s="781" t="s">
        <v>4216</v>
      </c>
      <c r="B1731" s="778" t="s">
        <v>4217</v>
      </c>
      <c r="C1731" s="796">
        <v>39990</v>
      </c>
      <c r="D1731" s="796">
        <v>39990</v>
      </c>
      <c r="E1731" s="796">
        <v>0</v>
      </c>
    </row>
    <row r="1732" spans="1:5" ht="15.75" x14ac:dyDescent="0.25">
      <c r="A1732" s="781" t="s">
        <v>4218</v>
      </c>
      <c r="B1732" s="778" t="s">
        <v>4219</v>
      </c>
      <c r="C1732" s="796">
        <v>29200</v>
      </c>
      <c r="D1732" s="796">
        <v>29200</v>
      </c>
      <c r="E1732" s="796">
        <v>0</v>
      </c>
    </row>
    <row r="1733" spans="1:5" ht="15.75" x14ac:dyDescent="0.25">
      <c r="A1733" s="781" t="s">
        <v>4220</v>
      </c>
      <c r="B1733" s="778" t="s">
        <v>4221</v>
      </c>
      <c r="C1733" s="796">
        <v>35896</v>
      </c>
      <c r="D1733" s="796">
        <v>35896</v>
      </c>
      <c r="E1733" s="796">
        <v>0</v>
      </c>
    </row>
    <row r="1734" spans="1:5" ht="15.75" x14ac:dyDescent="0.25">
      <c r="A1734" s="781" t="s">
        <v>4222</v>
      </c>
      <c r="B1734" s="778" t="s">
        <v>4223</v>
      </c>
      <c r="C1734" s="796">
        <v>37500</v>
      </c>
      <c r="D1734" s="796">
        <v>37500</v>
      </c>
      <c r="E1734" s="796">
        <v>0</v>
      </c>
    </row>
    <row r="1735" spans="1:5" ht="15.75" x14ac:dyDescent="0.25">
      <c r="A1735" s="781" t="s">
        <v>4224</v>
      </c>
      <c r="B1735" s="778" t="s">
        <v>4225</v>
      </c>
      <c r="C1735" s="796">
        <v>30000</v>
      </c>
      <c r="D1735" s="796">
        <v>30000</v>
      </c>
      <c r="E1735" s="796">
        <v>0</v>
      </c>
    </row>
    <row r="1736" spans="1:5" ht="15.75" x14ac:dyDescent="0.25">
      <c r="A1736" s="781" t="s">
        <v>4226</v>
      </c>
      <c r="B1736" s="778" t="s">
        <v>4227</v>
      </c>
      <c r="C1736" s="796">
        <v>45750</v>
      </c>
      <c r="D1736" s="796">
        <v>45750</v>
      </c>
      <c r="E1736" s="796">
        <v>0</v>
      </c>
    </row>
    <row r="1737" spans="1:5" ht="15.75" x14ac:dyDescent="0.25">
      <c r="A1737" s="781" t="s">
        <v>4228</v>
      </c>
      <c r="B1737" s="778" t="s">
        <v>4229</v>
      </c>
      <c r="C1737" s="796">
        <v>388600</v>
      </c>
      <c r="D1737" s="796">
        <v>388600</v>
      </c>
      <c r="E1737" s="796">
        <v>0</v>
      </c>
    </row>
    <row r="1738" spans="1:5" ht="15.75" x14ac:dyDescent="0.25">
      <c r="A1738" s="781" t="s">
        <v>4230</v>
      </c>
      <c r="B1738" s="778" t="s">
        <v>4231</v>
      </c>
      <c r="C1738" s="796">
        <v>32500</v>
      </c>
      <c r="D1738" s="796">
        <v>32500</v>
      </c>
      <c r="E1738" s="796">
        <v>0</v>
      </c>
    </row>
    <row r="1739" spans="1:5" ht="15.75" x14ac:dyDescent="0.25">
      <c r="A1739" s="781" t="s">
        <v>4232</v>
      </c>
      <c r="B1739" s="778" t="s">
        <v>4233</v>
      </c>
      <c r="C1739" s="796">
        <v>35800</v>
      </c>
      <c r="D1739" s="796">
        <v>35800</v>
      </c>
      <c r="E1739" s="796">
        <v>0</v>
      </c>
    </row>
    <row r="1740" spans="1:5" ht="15.75" x14ac:dyDescent="0.25">
      <c r="A1740" s="781" t="s">
        <v>4234</v>
      </c>
      <c r="B1740" s="778" t="s">
        <v>4235</v>
      </c>
      <c r="C1740" s="796">
        <v>224480</v>
      </c>
      <c r="D1740" s="796">
        <v>224480</v>
      </c>
      <c r="E1740" s="796">
        <v>0</v>
      </c>
    </row>
    <row r="1741" spans="1:5" ht="15.75" x14ac:dyDescent="0.25">
      <c r="A1741" s="781" t="s">
        <v>4236</v>
      </c>
      <c r="B1741" s="778" t="s">
        <v>4237</v>
      </c>
      <c r="C1741" s="796">
        <v>31920</v>
      </c>
      <c r="D1741" s="796">
        <v>31920</v>
      </c>
      <c r="E1741" s="796">
        <v>0</v>
      </c>
    </row>
    <row r="1742" spans="1:5" ht="15.75" x14ac:dyDescent="0.25">
      <c r="A1742" s="781" t="s">
        <v>4238</v>
      </c>
      <c r="B1742" s="778" t="s">
        <v>4239</v>
      </c>
      <c r="C1742" s="796">
        <v>126848</v>
      </c>
      <c r="D1742" s="796">
        <v>126848</v>
      </c>
      <c r="E1742" s="796">
        <v>0</v>
      </c>
    </row>
    <row r="1743" spans="1:5" ht="15.75" x14ac:dyDescent="0.25">
      <c r="A1743" s="781" t="s">
        <v>4240</v>
      </c>
      <c r="B1743" s="778" t="s">
        <v>4241</v>
      </c>
      <c r="C1743" s="796">
        <v>255000</v>
      </c>
      <c r="D1743" s="796">
        <v>255000</v>
      </c>
      <c r="E1743" s="796">
        <v>0</v>
      </c>
    </row>
    <row r="1744" spans="1:5" ht="15.75" x14ac:dyDescent="0.25">
      <c r="A1744" s="781" t="s">
        <v>4083</v>
      </c>
      <c r="B1744" s="778" t="s">
        <v>4242</v>
      </c>
      <c r="C1744" s="796">
        <v>11350</v>
      </c>
      <c r="D1744" s="796">
        <v>11350</v>
      </c>
      <c r="E1744" s="796">
        <v>0</v>
      </c>
    </row>
    <row r="1745" spans="1:5" ht="15.75" x14ac:dyDescent="0.25">
      <c r="A1745" s="781" t="s">
        <v>4243</v>
      </c>
      <c r="B1745" s="778" t="s">
        <v>4244</v>
      </c>
      <c r="C1745" s="796">
        <v>84900</v>
      </c>
      <c r="D1745" s="796">
        <v>84900</v>
      </c>
      <c r="E1745" s="796">
        <v>0</v>
      </c>
    </row>
    <row r="1746" spans="1:5" ht="15.75" x14ac:dyDescent="0.25">
      <c r="A1746" s="781" t="s">
        <v>4189</v>
      </c>
      <c r="B1746" s="778" t="s">
        <v>4245</v>
      </c>
      <c r="C1746" s="796">
        <v>13000</v>
      </c>
      <c r="D1746" s="796">
        <v>13000</v>
      </c>
      <c r="E1746" s="796">
        <v>0</v>
      </c>
    </row>
    <row r="1747" spans="1:5" ht="15.75" x14ac:dyDescent="0.25">
      <c r="A1747" s="781" t="s">
        <v>4246</v>
      </c>
      <c r="B1747" s="778" t="s">
        <v>4247</v>
      </c>
      <c r="C1747" s="796">
        <v>15400</v>
      </c>
      <c r="D1747" s="796">
        <v>15400</v>
      </c>
      <c r="E1747" s="796">
        <v>0</v>
      </c>
    </row>
    <row r="1748" spans="1:5" ht="15.75" x14ac:dyDescent="0.25">
      <c r="A1748" s="781" t="s">
        <v>4248</v>
      </c>
      <c r="B1748" s="778" t="s">
        <v>4249</v>
      </c>
      <c r="C1748" s="796">
        <v>8650</v>
      </c>
      <c r="D1748" s="796">
        <v>8650</v>
      </c>
      <c r="E1748" s="796">
        <v>0</v>
      </c>
    </row>
    <row r="1749" spans="1:5" ht="15.75" x14ac:dyDescent="0.25">
      <c r="A1749" s="781" t="s">
        <v>4250</v>
      </c>
      <c r="B1749" s="778" t="s">
        <v>4251</v>
      </c>
      <c r="C1749" s="796">
        <v>4500</v>
      </c>
      <c r="D1749" s="796">
        <v>4500</v>
      </c>
      <c r="E1749" s="796">
        <v>0</v>
      </c>
    </row>
    <row r="1750" spans="1:5" ht="15.75" x14ac:dyDescent="0.25">
      <c r="A1750" s="781" t="s">
        <v>4077</v>
      </c>
      <c r="B1750" s="778" t="s">
        <v>4252</v>
      </c>
      <c r="C1750" s="796">
        <v>14750</v>
      </c>
      <c r="D1750" s="796">
        <v>14750</v>
      </c>
      <c r="E1750" s="796">
        <v>0</v>
      </c>
    </row>
    <row r="1751" spans="1:5" ht="15.75" x14ac:dyDescent="0.25">
      <c r="A1751" s="781" t="s">
        <v>4120</v>
      </c>
      <c r="B1751" s="778" t="s">
        <v>4253</v>
      </c>
      <c r="C1751" s="796">
        <v>140550</v>
      </c>
      <c r="D1751" s="796">
        <v>140550</v>
      </c>
      <c r="E1751" s="796">
        <v>0</v>
      </c>
    </row>
    <row r="1752" spans="1:5" ht="15.75" x14ac:dyDescent="0.25">
      <c r="A1752" s="781" t="s">
        <v>4254</v>
      </c>
      <c r="B1752" s="778" t="s">
        <v>4255</v>
      </c>
      <c r="C1752" s="796">
        <v>48900</v>
      </c>
      <c r="D1752" s="796">
        <v>48900</v>
      </c>
      <c r="E1752" s="796">
        <v>0</v>
      </c>
    </row>
    <row r="1753" spans="1:5" ht="15.75" x14ac:dyDescent="0.25">
      <c r="A1753" s="781" t="s">
        <v>4256</v>
      </c>
      <c r="B1753" s="778" t="s">
        <v>4257</v>
      </c>
      <c r="C1753" s="796">
        <v>28000</v>
      </c>
      <c r="D1753" s="796">
        <v>28000</v>
      </c>
      <c r="E1753" s="796">
        <v>0</v>
      </c>
    </row>
    <row r="1754" spans="1:5" ht="15.75" x14ac:dyDescent="0.25">
      <c r="A1754" s="781" t="s">
        <v>4258</v>
      </c>
      <c r="B1754" s="778" t="s">
        <v>4259</v>
      </c>
      <c r="C1754" s="796">
        <v>57800</v>
      </c>
      <c r="D1754" s="796">
        <v>57800</v>
      </c>
      <c r="E1754" s="796">
        <v>0</v>
      </c>
    </row>
    <row r="1755" spans="1:5" ht="15.75" x14ac:dyDescent="0.25">
      <c r="A1755" s="781" t="s">
        <v>4260</v>
      </c>
      <c r="B1755" s="778" t="s">
        <v>4261</v>
      </c>
      <c r="C1755" s="796">
        <v>1937500</v>
      </c>
      <c r="D1755" s="796">
        <v>1937500</v>
      </c>
      <c r="E1755" s="796">
        <v>0</v>
      </c>
    </row>
    <row r="1756" spans="1:5" ht="15.75" x14ac:dyDescent="0.25">
      <c r="A1756" s="781" t="s">
        <v>4262</v>
      </c>
      <c r="B1756" s="778" t="s">
        <v>4263</v>
      </c>
      <c r="C1756" s="796">
        <v>35625</v>
      </c>
      <c r="D1756" s="796">
        <v>35625</v>
      </c>
      <c r="E1756" s="796">
        <v>0</v>
      </c>
    </row>
    <row r="1757" spans="1:5" ht="15.75" x14ac:dyDescent="0.25">
      <c r="A1757" s="781" t="s">
        <v>4163</v>
      </c>
      <c r="B1757" s="778" t="s">
        <v>4264</v>
      </c>
      <c r="C1757" s="796">
        <v>292600</v>
      </c>
      <c r="D1757" s="796">
        <v>292600</v>
      </c>
      <c r="E1757" s="796">
        <v>0</v>
      </c>
    </row>
    <row r="1758" spans="1:5" ht="15.75" x14ac:dyDescent="0.25">
      <c r="A1758" s="781" t="s">
        <v>4265</v>
      </c>
      <c r="B1758" s="778" t="s">
        <v>4266</v>
      </c>
      <c r="C1758" s="796">
        <v>65330</v>
      </c>
      <c r="D1758" s="796">
        <v>65330</v>
      </c>
      <c r="E1758" s="796">
        <v>0</v>
      </c>
    </row>
    <row r="1759" spans="1:5" ht="15.75" x14ac:dyDescent="0.25">
      <c r="A1759" s="781" t="s">
        <v>4267</v>
      </c>
      <c r="B1759" s="778" t="s">
        <v>4268</v>
      </c>
      <c r="C1759" s="796">
        <v>16560</v>
      </c>
      <c r="D1759" s="796">
        <v>16560</v>
      </c>
      <c r="E1759" s="796">
        <v>0</v>
      </c>
    </row>
    <row r="1760" spans="1:5" ht="15.75" x14ac:dyDescent="0.25">
      <c r="A1760" s="781" t="s">
        <v>4269</v>
      </c>
      <c r="B1760" s="778" t="s">
        <v>4270</v>
      </c>
      <c r="C1760" s="796">
        <v>80000</v>
      </c>
      <c r="D1760" s="796">
        <v>80000</v>
      </c>
      <c r="E1760" s="796">
        <v>0</v>
      </c>
    </row>
    <row r="1761" spans="1:5" ht="15.75" x14ac:dyDescent="0.25">
      <c r="A1761" s="781" t="s">
        <v>4271</v>
      </c>
      <c r="B1761" s="778" t="s">
        <v>4272</v>
      </c>
      <c r="C1761" s="796">
        <v>58800</v>
      </c>
      <c r="D1761" s="796">
        <v>58800</v>
      </c>
      <c r="E1761" s="796">
        <v>0</v>
      </c>
    </row>
    <row r="1762" spans="1:5" ht="15.75" x14ac:dyDescent="0.25">
      <c r="A1762" s="781" t="s">
        <v>4120</v>
      </c>
      <c r="B1762" s="778" t="s">
        <v>4273</v>
      </c>
      <c r="C1762" s="796">
        <v>194200</v>
      </c>
      <c r="D1762" s="796">
        <v>194200</v>
      </c>
      <c r="E1762" s="796">
        <v>0</v>
      </c>
    </row>
    <row r="1763" spans="1:5" ht="15.75" x14ac:dyDescent="0.25">
      <c r="A1763" s="781"/>
      <c r="B1763" s="781"/>
      <c r="C1763" s="797">
        <f>SUM(C1622:C1762)</f>
        <v>48980911</v>
      </c>
      <c r="D1763" s="797">
        <f>SUM(D1622:D1762)</f>
        <v>48980911</v>
      </c>
      <c r="E1763" s="797">
        <f>SUM(E1622:E1762)</f>
        <v>0</v>
      </c>
    </row>
    <row r="1764" spans="1:5" ht="15.75" x14ac:dyDescent="0.25">
      <c r="A1764" s="781"/>
      <c r="B1764" s="781"/>
      <c r="C1764" s="796"/>
      <c r="D1764" s="796"/>
      <c r="E1764" s="796"/>
    </row>
    <row r="1765" spans="1:5" ht="31.5" x14ac:dyDescent="0.25">
      <c r="A1765" s="779" t="s">
        <v>137</v>
      </c>
      <c r="B1765" s="780" t="s">
        <v>656</v>
      </c>
      <c r="C1765" s="795" t="s">
        <v>657</v>
      </c>
      <c r="D1765" s="795" t="s">
        <v>658</v>
      </c>
      <c r="E1765" s="795" t="s">
        <v>659</v>
      </c>
    </row>
    <row r="1766" spans="1:5" ht="15.75" x14ac:dyDescent="0.25">
      <c r="A1766" s="1036" t="s">
        <v>6127</v>
      </c>
      <c r="B1766" s="1037"/>
      <c r="C1766" s="1037"/>
      <c r="D1766" s="1037"/>
      <c r="E1766" s="1038"/>
    </row>
    <row r="1767" spans="1:5" ht="15.75" x14ac:dyDescent="0.25">
      <c r="A1767" s="781" t="s">
        <v>4274</v>
      </c>
      <c r="B1767" s="781" t="s">
        <v>1388</v>
      </c>
      <c r="C1767" s="796">
        <v>64567</v>
      </c>
      <c r="D1767" s="796">
        <v>64567</v>
      </c>
      <c r="E1767" s="796">
        <v>0</v>
      </c>
    </row>
    <row r="1768" spans="1:5" ht="15.75" x14ac:dyDescent="0.25">
      <c r="A1768" s="781" t="s">
        <v>4275</v>
      </c>
      <c r="B1768" s="781" t="s">
        <v>1390</v>
      </c>
      <c r="C1768" s="796">
        <v>110236</v>
      </c>
      <c r="D1768" s="796">
        <v>110236</v>
      </c>
      <c r="E1768" s="796">
        <v>0</v>
      </c>
    </row>
    <row r="1769" spans="1:5" ht="15.75" x14ac:dyDescent="0.25">
      <c r="A1769" s="781" t="s">
        <v>4276</v>
      </c>
      <c r="B1769" s="781" t="s">
        <v>4277</v>
      </c>
      <c r="C1769" s="796">
        <v>669</v>
      </c>
      <c r="D1769" s="796">
        <v>669</v>
      </c>
      <c r="E1769" s="796">
        <v>0</v>
      </c>
    </row>
    <row r="1770" spans="1:5" ht="15.75" x14ac:dyDescent="0.25">
      <c r="A1770" s="781" t="s">
        <v>4276</v>
      </c>
      <c r="B1770" s="781" t="s">
        <v>4278</v>
      </c>
      <c r="C1770" s="796">
        <v>669</v>
      </c>
      <c r="D1770" s="796">
        <v>669</v>
      </c>
      <c r="E1770" s="796">
        <v>0</v>
      </c>
    </row>
    <row r="1771" spans="1:5" ht="15.75" x14ac:dyDescent="0.25">
      <c r="A1771" s="781" t="s">
        <v>4276</v>
      </c>
      <c r="B1771" s="781" t="s">
        <v>4279</v>
      </c>
      <c r="C1771" s="796">
        <v>669</v>
      </c>
      <c r="D1771" s="796">
        <v>669</v>
      </c>
      <c r="E1771" s="796">
        <v>0</v>
      </c>
    </row>
    <row r="1772" spans="1:5" ht="15.75" x14ac:dyDescent="0.25">
      <c r="A1772" s="781" t="s">
        <v>4276</v>
      </c>
      <c r="B1772" s="781" t="s">
        <v>4280</v>
      </c>
      <c r="C1772" s="796">
        <v>669</v>
      </c>
      <c r="D1772" s="796">
        <v>669</v>
      </c>
      <c r="E1772" s="796">
        <v>0</v>
      </c>
    </row>
    <row r="1773" spans="1:5" ht="15.75" x14ac:dyDescent="0.25">
      <c r="A1773" s="781" t="s">
        <v>4276</v>
      </c>
      <c r="B1773" s="781" t="s">
        <v>4281</v>
      </c>
      <c r="C1773" s="796">
        <v>669</v>
      </c>
      <c r="D1773" s="796">
        <v>669</v>
      </c>
      <c r="E1773" s="796">
        <v>0</v>
      </c>
    </row>
    <row r="1774" spans="1:5" ht="15.75" x14ac:dyDescent="0.25">
      <c r="A1774" s="781" t="s">
        <v>4276</v>
      </c>
      <c r="B1774" s="781" t="s">
        <v>4282</v>
      </c>
      <c r="C1774" s="796">
        <v>669</v>
      </c>
      <c r="D1774" s="796">
        <v>669</v>
      </c>
      <c r="E1774" s="796">
        <v>0</v>
      </c>
    </row>
    <row r="1775" spans="1:5" ht="15.75" x14ac:dyDescent="0.25">
      <c r="A1775" s="781" t="s">
        <v>4276</v>
      </c>
      <c r="B1775" s="781" t="s">
        <v>4283</v>
      </c>
      <c r="C1775" s="796">
        <v>670</v>
      </c>
      <c r="D1775" s="796">
        <v>670</v>
      </c>
      <c r="E1775" s="796">
        <v>0</v>
      </c>
    </row>
    <row r="1776" spans="1:5" ht="15.75" x14ac:dyDescent="0.25">
      <c r="A1776" s="781" t="s">
        <v>4276</v>
      </c>
      <c r="B1776" s="781" t="s">
        <v>4284</v>
      </c>
      <c r="C1776" s="796">
        <v>670</v>
      </c>
      <c r="D1776" s="796">
        <v>670</v>
      </c>
      <c r="E1776" s="796">
        <v>0</v>
      </c>
    </row>
    <row r="1777" spans="1:5" ht="15.75" x14ac:dyDescent="0.25">
      <c r="A1777" s="781" t="s">
        <v>4276</v>
      </c>
      <c r="B1777" s="781" t="s">
        <v>4285</v>
      </c>
      <c r="C1777" s="796">
        <v>670</v>
      </c>
      <c r="D1777" s="796">
        <v>670</v>
      </c>
      <c r="E1777" s="796">
        <v>0</v>
      </c>
    </row>
    <row r="1778" spans="1:5" ht="15.75" x14ac:dyDescent="0.25">
      <c r="A1778" s="781" t="s">
        <v>4276</v>
      </c>
      <c r="B1778" s="781" t="s">
        <v>4286</v>
      </c>
      <c r="C1778" s="796">
        <v>669</v>
      </c>
      <c r="D1778" s="796">
        <v>669</v>
      </c>
      <c r="E1778" s="796">
        <v>0</v>
      </c>
    </row>
    <row r="1779" spans="1:5" ht="15.75" x14ac:dyDescent="0.25">
      <c r="A1779" s="781" t="s">
        <v>4276</v>
      </c>
      <c r="B1779" s="781" t="s">
        <v>4287</v>
      </c>
      <c r="C1779" s="796">
        <v>669</v>
      </c>
      <c r="D1779" s="796">
        <v>669</v>
      </c>
      <c r="E1779" s="796">
        <v>0</v>
      </c>
    </row>
    <row r="1780" spans="1:5" ht="15.75" x14ac:dyDescent="0.25">
      <c r="A1780" s="781" t="s">
        <v>4276</v>
      </c>
      <c r="B1780" s="781" t="s">
        <v>4288</v>
      </c>
      <c r="C1780" s="796">
        <v>669</v>
      </c>
      <c r="D1780" s="796">
        <v>669</v>
      </c>
      <c r="E1780" s="796">
        <v>0</v>
      </c>
    </row>
    <row r="1781" spans="1:5" ht="15.75" x14ac:dyDescent="0.25">
      <c r="A1781" s="781" t="s">
        <v>4276</v>
      </c>
      <c r="B1781" s="781" t="s">
        <v>4289</v>
      </c>
      <c r="C1781" s="796">
        <v>669</v>
      </c>
      <c r="D1781" s="796">
        <v>669</v>
      </c>
      <c r="E1781" s="796">
        <v>0</v>
      </c>
    </row>
    <row r="1782" spans="1:5" ht="15.75" x14ac:dyDescent="0.25">
      <c r="A1782" s="781" t="s">
        <v>4276</v>
      </c>
      <c r="B1782" s="781" t="s">
        <v>4290</v>
      </c>
      <c r="C1782" s="796">
        <v>669</v>
      </c>
      <c r="D1782" s="796">
        <v>669</v>
      </c>
      <c r="E1782" s="796">
        <v>0</v>
      </c>
    </row>
    <row r="1783" spans="1:5" ht="15.75" x14ac:dyDescent="0.25">
      <c r="A1783" s="781" t="s">
        <v>4276</v>
      </c>
      <c r="B1783" s="781" t="s">
        <v>4291</v>
      </c>
      <c r="C1783" s="796">
        <v>669</v>
      </c>
      <c r="D1783" s="796">
        <v>669</v>
      </c>
      <c r="E1783" s="796">
        <v>0</v>
      </c>
    </row>
    <row r="1784" spans="1:5" ht="15.75" x14ac:dyDescent="0.25">
      <c r="A1784" s="781" t="s">
        <v>4276</v>
      </c>
      <c r="B1784" s="781" t="s">
        <v>4292</v>
      </c>
      <c r="C1784" s="796">
        <v>670</v>
      </c>
      <c r="D1784" s="796">
        <v>670</v>
      </c>
      <c r="E1784" s="796">
        <v>0</v>
      </c>
    </row>
    <row r="1785" spans="1:5" ht="15.75" x14ac:dyDescent="0.25">
      <c r="A1785" s="781" t="s">
        <v>4276</v>
      </c>
      <c r="B1785" s="781" t="s">
        <v>4293</v>
      </c>
      <c r="C1785" s="796">
        <v>670</v>
      </c>
      <c r="D1785" s="796">
        <v>670</v>
      </c>
      <c r="E1785" s="796">
        <v>0</v>
      </c>
    </row>
    <row r="1786" spans="1:5" ht="15.75" x14ac:dyDescent="0.25">
      <c r="A1786" s="781" t="s">
        <v>4276</v>
      </c>
      <c r="B1786" s="781" t="s">
        <v>4294</v>
      </c>
      <c r="C1786" s="796">
        <v>670</v>
      </c>
      <c r="D1786" s="796">
        <v>670</v>
      </c>
      <c r="E1786" s="796">
        <v>0</v>
      </c>
    </row>
    <row r="1787" spans="1:5" ht="15.75" x14ac:dyDescent="0.25">
      <c r="A1787" s="781" t="s">
        <v>4295</v>
      </c>
      <c r="B1787" s="781" t="s">
        <v>4296</v>
      </c>
      <c r="C1787" s="796">
        <v>1221</v>
      </c>
      <c r="D1787" s="796">
        <v>1221</v>
      </c>
      <c r="E1787" s="796">
        <v>0</v>
      </c>
    </row>
    <row r="1788" spans="1:5" ht="15.75" x14ac:dyDescent="0.25">
      <c r="A1788" s="781" t="s">
        <v>4295</v>
      </c>
      <c r="B1788" s="781" t="s">
        <v>4297</v>
      </c>
      <c r="C1788" s="796">
        <v>1221</v>
      </c>
      <c r="D1788" s="796">
        <v>1221</v>
      </c>
      <c r="E1788" s="796">
        <v>0</v>
      </c>
    </row>
    <row r="1789" spans="1:5" ht="15.75" x14ac:dyDescent="0.25">
      <c r="A1789" s="781" t="s">
        <v>4295</v>
      </c>
      <c r="B1789" s="781" t="s">
        <v>4298</v>
      </c>
      <c r="C1789" s="796">
        <v>1221</v>
      </c>
      <c r="D1789" s="796">
        <v>1221</v>
      </c>
      <c r="E1789" s="796">
        <v>0</v>
      </c>
    </row>
    <row r="1790" spans="1:5" ht="15.75" x14ac:dyDescent="0.25">
      <c r="A1790" s="781" t="s">
        <v>4295</v>
      </c>
      <c r="B1790" s="781" t="s">
        <v>4299</v>
      </c>
      <c r="C1790" s="796">
        <v>1220</v>
      </c>
      <c r="D1790" s="796">
        <v>1220</v>
      </c>
      <c r="E1790" s="796">
        <v>0</v>
      </c>
    </row>
    <row r="1791" spans="1:5" ht="15.75" x14ac:dyDescent="0.25">
      <c r="A1791" s="781" t="s">
        <v>4295</v>
      </c>
      <c r="B1791" s="781" t="s">
        <v>4300</v>
      </c>
      <c r="C1791" s="796">
        <v>1220</v>
      </c>
      <c r="D1791" s="796">
        <v>1220</v>
      </c>
      <c r="E1791" s="796">
        <v>0</v>
      </c>
    </row>
    <row r="1792" spans="1:5" ht="15.75" x14ac:dyDescent="0.25">
      <c r="A1792" s="781" t="s">
        <v>4295</v>
      </c>
      <c r="B1792" s="781" t="s">
        <v>4301</v>
      </c>
      <c r="C1792" s="796">
        <v>1220</v>
      </c>
      <c r="D1792" s="796">
        <v>1220</v>
      </c>
      <c r="E1792" s="796">
        <v>0</v>
      </c>
    </row>
    <row r="1793" spans="1:5" ht="15.75" x14ac:dyDescent="0.25">
      <c r="A1793" s="781" t="s">
        <v>4295</v>
      </c>
      <c r="B1793" s="781" t="s">
        <v>4302</v>
      </c>
      <c r="C1793" s="796">
        <v>1220</v>
      </c>
      <c r="D1793" s="796">
        <v>1220</v>
      </c>
      <c r="E1793" s="796">
        <v>0</v>
      </c>
    </row>
    <row r="1794" spans="1:5" ht="15.75" x14ac:dyDescent="0.25">
      <c r="A1794" s="781" t="s">
        <v>4295</v>
      </c>
      <c r="B1794" s="781" t="s">
        <v>4303</v>
      </c>
      <c r="C1794" s="796">
        <v>1220</v>
      </c>
      <c r="D1794" s="796">
        <v>1220</v>
      </c>
      <c r="E1794" s="796">
        <v>0</v>
      </c>
    </row>
    <row r="1795" spans="1:5" ht="15.75" x14ac:dyDescent="0.25">
      <c r="A1795" s="781" t="s">
        <v>4295</v>
      </c>
      <c r="B1795" s="781" t="s">
        <v>4304</v>
      </c>
      <c r="C1795" s="796">
        <v>1221</v>
      </c>
      <c r="D1795" s="796">
        <v>1221</v>
      </c>
      <c r="E1795" s="796">
        <v>0</v>
      </c>
    </row>
    <row r="1796" spans="1:5" ht="15.75" x14ac:dyDescent="0.25">
      <c r="A1796" s="781" t="s">
        <v>4295</v>
      </c>
      <c r="B1796" s="781" t="s">
        <v>4305</v>
      </c>
      <c r="C1796" s="796">
        <v>1221</v>
      </c>
      <c r="D1796" s="796">
        <v>1221</v>
      </c>
      <c r="E1796" s="796">
        <v>0</v>
      </c>
    </row>
    <row r="1797" spans="1:5" ht="15.75" x14ac:dyDescent="0.25">
      <c r="A1797" s="781" t="s">
        <v>4295</v>
      </c>
      <c r="B1797" s="781" t="s">
        <v>4306</v>
      </c>
      <c r="C1797" s="796">
        <v>1221</v>
      </c>
      <c r="D1797" s="796">
        <v>1221</v>
      </c>
      <c r="E1797" s="796">
        <v>0</v>
      </c>
    </row>
    <row r="1798" spans="1:5" ht="15.75" x14ac:dyDescent="0.25">
      <c r="A1798" s="781" t="s">
        <v>4295</v>
      </c>
      <c r="B1798" s="781" t="s">
        <v>4307</v>
      </c>
      <c r="C1798" s="796">
        <v>1221</v>
      </c>
      <c r="D1798" s="796">
        <v>1221</v>
      </c>
      <c r="E1798" s="796">
        <v>0</v>
      </c>
    </row>
    <row r="1799" spans="1:5" ht="15.75" x14ac:dyDescent="0.25">
      <c r="A1799" s="781" t="s">
        <v>4295</v>
      </c>
      <c r="B1799" s="781" t="s">
        <v>4308</v>
      </c>
      <c r="C1799" s="796">
        <v>1221</v>
      </c>
      <c r="D1799" s="796">
        <v>1221</v>
      </c>
      <c r="E1799" s="796">
        <v>0</v>
      </c>
    </row>
    <row r="1800" spans="1:5" ht="15.75" x14ac:dyDescent="0.25">
      <c r="A1800" s="781" t="s">
        <v>4295</v>
      </c>
      <c r="B1800" s="781" t="s">
        <v>4309</v>
      </c>
      <c r="C1800" s="796">
        <v>1221</v>
      </c>
      <c r="D1800" s="796">
        <v>1221</v>
      </c>
      <c r="E1800" s="796">
        <v>0</v>
      </c>
    </row>
    <row r="1801" spans="1:5" ht="15.75" x14ac:dyDescent="0.25">
      <c r="A1801" s="781" t="s">
        <v>4295</v>
      </c>
      <c r="B1801" s="781" t="s">
        <v>4310</v>
      </c>
      <c r="C1801" s="796">
        <v>1220</v>
      </c>
      <c r="D1801" s="796">
        <v>1220</v>
      </c>
      <c r="E1801" s="796">
        <v>0</v>
      </c>
    </row>
    <row r="1802" spans="1:5" ht="15.75" x14ac:dyDescent="0.25">
      <c r="A1802" s="781" t="s">
        <v>4295</v>
      </c>
      <c r="B1802" s="781" t="s">
        <v>4311</v>
      </c>
      <c r="C1802" s="796">
        <v>1220</v>
      </c>
      <c r="D1802" s="796">
        <v>1220</v>
      </c>
      <c r="E1802" s="796">
        <v>0</v>
      </c>
    </row>
    <row r="1803" spans="1:5" ht="15.75" x14ac:dyDescent="0.25">
      <c r="A1803" s="781" t="s">
        <v>4295</v>
      </c>
      <c r="B1803" s="781" t="s">
        <v>4312</v>
      </c>
      <c r="C1803" s="796">
        <v>1220</v>
      </c>
      <c r="D1803" s="796">
        <v>1220</v>
      </c>
      <c r="E1803" s="796">
        <v>0</v>
      </c>
    </row>
    <row r="1804" spans="1:5" ht="15.75" x14ac:dyDescent="0.25">
      <c r="A1804" s="781" t="s">
        <v>4295</v>
      </c>
      <c r="B1804" s="781" t="s">
        <v>1910</v>
      </c>
      <c r="C1804" s="796">
        <v>1220</v>
      </c>
      <c r="D1804" s="796">
        <v>1220</v>
      </c>
      <c r="E1804" s="796">
        <v>0</v>
      </c>
    </row>
    <row r="1805" spans="1:5" ht="15.75" x14ac:dyDescent="0.25">
      <c r="A1805" s="781" t="s">
        <v>4313</v>
      </c>
      <c r="B1805" s="781" t="s">
        <v>1908</v>
      </c>
      <c r="C1805" s="796">
        <v>4803</v>
      </c>
      <c r="D1805" s="796">
        <v>4803</v>
      </c>
      <c r="E1805" s="796">
        <v>0</v>
      </c>
    </row>
    <row r="1806" spans="1:5" ht="15.75" x14ac:dyDescent="0.25">
      <c r="A1806" s="781" t="s">
        <v>4313</v>
      </c>
      <c r="B1806" s="781" t="s">
        <v>1907</v>
      </c>
      <c r="C1806" s="796">
        <v>4803</v>
      </c>
      <c r="D1806" s="796">
        <v>4803</v>
      </c>
      <c r="E1806" s="796">
        <v>0</v>
      </c>
    </row>
    <row r="1807" spans="1:5" ht="15.75" x14ac:dyDescent="0.25">
      <c r="A1807" s="781" t="s">
        <v>4313</v>
      </c>
      <c r="B1807" s="781" t="s">
        <v>1912</v>
      </c>
      <c r="C1807" s="796">
        <v>4803</v>
      </c>
      <c r="D1807" s="796">
        <v>4803</v>
      </c>
      <c r="E1807" s="796">
        <v>0</v>
      </c>
    </row>
    <row r="1808" spans="1:5" ht="15.75" x14ac:dyDescent="0.25">
      <c r="A1808" s="781" t="s">
        <v>4314</v>
      </c>
      <c r="B1808" s="781" t="s">
        <v>1916</v>
      </c>
      <c r="C1808" s="796">
        <v>2913</v>
      </c>
      <c r="D1808" s="796">
        <v>2913</v>
      </c>
      <c r="E1808" s="796">
        <v>0</v>
      </c>
    </row>
    <row r="1809" spans="1:5" ht="15.75" x14ac:dyDescent="0.25">
      <c r="A1809" s="781" t="s">
        <v>4315</v>
      </c>
      <c r="B1809" s="781" t="s">
        <v>1917</v>
      </c>
      <c r="C1809" s="796">
        <v>20866</v>
      </c>
      <c r="D1809" s="796">
        <v>20866</v>
      </c>
      <c r="E1809" s="796">
        <v>0</v>
      </c>
    </row>
    <row r="1810" spans="1:5" ht="15.75" x14ac:dyDescent="0.25">
      <c r="A1810" s="781" t="s">
        <v>4315</v>
      </c>
      <c r="B1810" s="781" t="s">
        <v>1919</v>
      </c>
      <c r="C1810" s="796">
        <v>20866</v>
      </c>
      <c r="D1810" s="796">
        <v>20866</v>
      </c>
      <c r="E1810" s="796">
        <v>0</v>
      </c>
    </row>
    <row r="1811" spans="1:5" ht="15.75" x14ac:dyDescent="0.25">
      <c r="A1811" s="781" t="s">
        <v>4316</v>
      </c>
      <c r="B1811" s="781" t="s">
        <v>1921</v>
      </c>
      <c r="C1811" s="796">
        <v>66800</v>
      </c>
      <c r="D1811" s="796">
        <v>66800</v>
      </c>
      <c r="E1811" s="796">
        <v>0</v>
      </c>
    </row>
    <row r="1812" spans="1:5" ht="15.75" x14ac:dyDescent="0.25">
      <c r="A1812" s="781" t="s">
        <v>4317</v>
      </c>
      <c r="B1812" s="781" t="s">
        <v>4318</v>
      </c>
      <c r="C1812" s="796">
        <v>77415</v>
      </c>
      <c r="D1812" s="796">
        <v>77415</v>
      </c>
      <c r="E1812" s="796">
        <v>0</v>
      </c>
    </row>
    <row r="1813" spans="1:5" ht="15.75" x14ac:dyDescent="0.25">
      <c r="A1813" s="781" t="s">
        <v>4319</v>
      </c>
      <c r="B1813" s="781" t="s">
        <v>4320</v>
      </c>
      <c r="C1813" s="796">
        <v>139250</v>
      </c>
      <c r="D1813" s="796">
        <v>139250</v>
      </c>
      <c r="E1813" s="796">
        <v>0</v>
      </c>
    </row>
    <row r="1814" spans="1:5" ht="15.75" x14ac:dyDescent="0.25">
      <c r="A1814" s="781" t="s">
        <v>4321</v>
      </c>
      <c r="B1814" s="781" t="s">
        <v>4322</v>
      </c>
      <c r="C1814" s="796">
        <v>10039</v>
      </c>
      <c r="D1814" s="796">
        <v>10039</v>
      </c>
      <c r="E1814" s="796">
        <v>0</v>
      </c>
    </row>
    <row r="1815" spans="1:5" ht="15.75" x14ac:dyDescent="0.25">
      <c r="A1815" s="781" t="s">
        <v>4323</v>
      </c>
      <c r="B1815" s="781" t="s">
        <v>4324</v>
      </c>
      <c r="C1815" s="796">
        <v>47243</v>
      </c>
      <c r="D1815" s="796">
        <v>47243</v>
      </c>
      <c r="E1815" s="796">
        <v>0</v>
      </c>
    </row>
    <row r="1816" spans="1:5" ht="15.75" x14ac:dyDescent="0.25">
      <c r="A1816" s="781" t="s">
        <v>4323</v>
      </c>
      <c r="B1816" s="781" t="s">
        <v>4325</v>
      </c>
      <c r="C1816" s="796">
        <v>47244</v>
      </c>
      <c r="D1816" s="796">
        <v>47244</v>
      </c>
      <c r="E1816" s="796">
        <v>0</v>
      </c>
    </row>
    <row r="1817" spans="1:5" ht="15.75" x14ac:dyDescent="0.25">
      <c r="A1817" s="781" t="s">
        <v>4326</v>
      </c>
      <c r="B1817" s="781" t="s">
        <v>4327</v>
      </c>
      <c r="C1817" s="796">
        <v>8750</v>
      </c>
      <c r="D1817" s="796">
        <v>8750</v>
      </c>
      <c r="E1817" s="796">
        <v>0</v>
      </c>
    </row>
    <row r="1818" spans="1:5" ht="15.75" x14ac:dyDescent="0.25">
      <c r="A1818" s="781" t="s">
        <v>4326</v>
      </c>
      <c r="B1818" s="781" t="s">
        <v>4328</v>
      </c>
      <c r="C1818" s="796">
        <v>8750</v>
      </c>
      <c r="D1818" s="796">
        <v>8750</v>
      </c>
      <c r="E1818" s="796">
        <v>0</v>
      </c>
    </row>
    <row r="1819" spans="1:5" ht="15.75" x14ac:dyDescent="0.25">
      <c r="A1819" s="781" t="s">
        <v>4329</v>
      </c>
      <c r="B1819" s="781" t="s">
        <v>4330</v>
      </c>
      <c r="C1819" s="796">
        <v>90600</v>
      </c>
      <c r="D1819" s="796">
        <v>90600</v>
      </c>
      <c r="E1819" s="796">
        <v>0</v>
      </c>
    </row>
    <row r="1820" spans="1:5" ht="15.75" x14ac:dyDescent="0.25">
      <c r="A1820" s="781" t="s">
        <v>4329</v>
      </c>
      <c r="B1820" s="781" t="s">
        <v>4331</v>
      </c>
      <c r="C1820" s="796">
        <v>90600</v>
      </c>
      <c r="D1820" s="796">
        <v>90600</v>
      </c>
      <c r="E1820" s="796">
        <v>0</v>
      </c>
    </row>
    <row r="1821" spans="1:5" ht="15.75" x14ac:dyDescent="0.25">
      <c r="A1821" s="781" t="s">
        <v>4329</v>
      </c>
      <c r="B1821" s="781" t="s">
        <v>4332</v>
      </c>
      <c r="C1821" s="796">
        <v>90600</v>
      </c>
      <c r="D1821" s="796">
        <v>90600</v>
      </c>
      <c r="E1821" s="796">
        <v>0</v>
      </c>
    </row>
    <row r="1822" spans="1:5" ht="15.75" x14ac:dyDescent="0.25">
      <c r="A1822" s="781" t="s">
        <v>4329</v>
      </c>
      <c r="B1822" s="781" t="s">
        <v>4333</v>
      </c>
      <c r="C1822" s="796">
        <v>90600</v>
      </c>
      <c r="D1822" s="796">
        <v>90600</v>
      </c>
      <c r="E1822" s="796">
        <v>0</v>
      </c>
    </row>
    <row r="1823" spans="1:5" ht="15.75" x14ac:dyDescent="0.25">
      <c r="A1823" s="781" t="s">
        <v>4329</v>
      </c>
      <c r="B1823" s="781" t="s">
        <v>4334</v>
      </c>
      <c r="C1823" s="796">
        <v>90600</v>
      </c>
      <c r="D1823" s="796">
        <v>90600</v>
      </c>
      <c r="E1823" s="796">
        <v>0</v>
      </c>
    </row>
    <row r="1824" spans="1:5" ht="15.75" x14ac:dyDescent="0.25">
      <c r="A1824" s="781" t="s">
        <v>4335</v>
      </c>
      <c r="B1824" s="781" t="s">
        <v>4336</v>
      </c>
      <c r="C1824" s="796">
        <v>49500</v>
      </c>
      <c r="D1824" s="796">
        <v>49500</v>
      </c>
      <c r="E1824" s="796">
        <v>0</v>
      </c>
    </row>
    <row r="1825" spans="1:5" ht="15.75" x14ac:dyDescent="0.25">
      <c r="A1825" s="781" t="s">
        <v>4335</v>
      </c>
      <c r="B1825" s="781" t="s">
        <v>4337</v>
      </c>
      <c r="C1825" s="796">
        <v>49500</v>
      </c>
      <c r="D1825" s="796">
        <v>49500</v>
      </c>
      <c r="E1825" s="796">
        <v>0</v>
      </c>
    </row>
    <row r="1826" spans="1:5" ht="15.75" x14ac:dyDescent="0.25">
      <c r="A1826" s="781" t="s">
        <v>4338</v>
      </c>
      <c r="B1826" s="781" t="s">
        <v>4339</v>
      </c>
      <c r="C1826" s="796">
        <v>27950</v>
      </c>
      <c r="D1826" s="796">
        <v>27950</v>
      </c>
      <c r="E1826" s="796">
        <v>0</v>
      </c>
    </row>
    <row r="1827" spans="1:5" ht="15.75" x14ac:dyDescent="0.25">
      <c r="A1827" s="781" t="s">
        <v>4338</v>
      </c>
      <c r="B1827" s="781" t="s">
        <v>4340</v>
      </c>
      <c r="C1827" s="796">
        <v>27950</v>
      </c>
      <c r="D1827" s="796">
        <v>27950</v>
      </c>
      <c r="E1827" s="796">
        <v>0</v>
      </c>
    </row>
    <row r="1828" spans="1:5" ht="15.75" x14ac:dyDescent="0.25">
      <c r="A1828" s="781" t="s">
        <v>4338</v>
      </c>
      <c r="B1828" s="781" t="s">
        <v>4341</v>
      </c>
      <c r="C1828" s="796">
        <v>27950</v>
      </c>
      <c r="D1828" s="796">
        <v>27950</v>
      </c>
      <c r="E1828" s="796">
        <v>0</v>
      </c>
    </row>
    <row r="1829" spans="1:5" ht="15.75" x14ac:dyDescent="0.25">
      <c r="A1829" s="781" t="s">
        <v>4338</v>
      </c>
      <c r="B1829" s="781" t="s">
        <v>4342</v>
      </c>
      <c r="C1829" s="796">
        <v>27950</v>
      </c>
      <c r="D1829" s="796">
        <v>27950</v>
      </c>
      <c r="E1829" s="796">
        <v>0</v>
      </c>
    </row>
    <row r="1830" spans="1:5" ht="15.75" x14ac:dyDescent="0.25">
      <c r="A1830" s="781" t="s">
        <v>4343</v>
      </c>
      <c r="B1830" s="781" t="s">
        <v>4344</v>
      </c>
      <c r="C1830" s="796">
        <v>24940</v>
      </c>
      <c r="D1830" s="796">
        <v>24940</v>
      </c>
      <c r="E1830" s="796">
        <v>0</v>
      </c>
    </row>
    <row r="1831" spans="1:5" ht="15.75" x14ac:dyDescent="0.25">
      <c r="A1831" s="781" t="s">
        <v>4343</v>
      </c>
      <c r="B1831" s="781" t="s">
        <v>4345</v>
      </c>
      <c r="C1831" s="796">
        <v>24940</v>
      </c>
      <c r="D1831" s="796">
        <v>24940</v>
      </c>
      <c r="E1831" s="796">
        <v>0</v>
      </c>
    </row>
    <row r="1832" spans="1:5" ht="15.75" x14ac:dyDescent="0.25">
      <c r="A1832" s="781" t="s">
        <v>4343</v>
      </c>
      <c r="B1832" s="781" t="s">
        <v>4346</v>
      </c>
      <c r="C1832" s="796">
        <v>24940</v>
      </c>
      <c r="D1832" s="796">
        <v>24940</v>
      </c>
      <c r="E1832" s="796">
        <v>0</v>
      </c>
    </row>
    <row r="1833" spans="1:5" ht="15.75" x14ac:dyDescent="0.25">
      <c r="A1833" s="781" t="s">
        <v>4343</v>
      </c>
      <c r="B1833" s="781" t="s">
        <v>4347</v>
      </c>
      <c r="C1833" s="796">
        <v>24940</v>
      </c>
      <c r="D1833" s="796">
        <v>24940</v>
      </c>
      <c r="E1833" s="796">
        <v>0</v>
      </c>
    </row>
    <row r="1834" spans="1:5" ht="15.75" x14ac:dyDescent="0.25">
      <c r="A1834" s="781" t="s">
        <v>4343</v>
      </c>
      <c r="B1834" s="781" t="s">
        <v>4348</v>
      </c>
      <c r="C1834" s="796">
        <v>24940</v>
      </c>
      <c r="D1834" s="796">
        <v>24940</v>
      </c>
      <c r="E1834" s="796">
        <v>0</v>
      </c>
    </row>
    <row r="1835" spans="1:5" ht="15.75" x14ac:dyDescent="0.25">
      <c r="A1835" s="781" t="s">
        <v>4349</v>
      </c>
      <c r="B1835" s="781" t="s">
        <v>4350</v>
      </c>
      <c r="C1835" s="796">
        <v>3740</v>
      </c>
      <c r="D1835" s="796">
        <v>3740</v>
      </c>
      <c r="E1835" s="796">
        <v>0</v>
      </c>
    </row>
    <row r="1836" spans="1:5" ht="15.75" x14ac:dyDescent="0.25">
      <c r="A1836" s="781" t="s">
        <v>4349</v>
      </c>
      <c r="B1836" s="781" t="s">
        <v>4351</v>
      </c>
      <c r="C1836" s="796">
        <v>3740</v>
      </c>
      <c r="D1836" s="796">
        <v>3740</v>
      </c>
      <c r="E1836" s="796">
        <v>0</v>
      </c>
    </row>
    <row r="1837" spans="1:5" ht="15.75" x14ac:dyDescent="0.25">
      <c r="A1837" s="781" t="s">
        <v>4349</v>
      </c>
      <c r="B1837" s="781" t="s">
        <v>4352</v>
      </c>
      <c r="C1837" s="796">
        <v>3740</v>
      </c>
      <c r="D1837" s="796">
        <v>3740</v>
      </c>
      <c r="E1837" s="796">
        <v>0</v>
      </c>
    </row>
    <row r="1838" spans="1:5" ht="15.75" x14ac:dyDescent="0.25">
      <c r="A1838" s="781" t="s">
        <v>4349</v>
      </c>
      <c r="B1838" s="781" t="s">
        <v>4353</v>
      </c>
      <c r="C1838" s="796">
        <v>3740</v>
      </c>
      <c r="D1838" s="796">
        <v>3740</v>
      </c>
      <c r="E1838" s="796">
        <v>0</v>
      </c>
    </row>
    <row r="1839" spans="1:5" ht="15.75" x14ac:dyDescent="0.25">
      <c r="A1839" s="781" t="s">
        <v>4349</v>
      </c>
      <c r="B1839" s="781" t="s">
        <v>4354</v>
      </c>
      <c r="C1839" s="796">
        <v>3740</v>
      </c>
      <c r="D1839" s="796">
        <v>3740</v>
      </c>
      <c r="E1839" s="796">
        <v>0</v>
      </c>
    </row>
    <row r="1840" spans="1:5" ht="15.75" x14ac:dyDescent="0.25">
      <c r="A1840" s="781" t="s">
        <v>4355</v>
      </c>
      <c r="B1840" s="781" t="s">
        <v>4356</v>
      </c>
      <c r="C1840" s="796">
        <v>4860</v>
      </c>
      <c r="D1840" s="796">
        <v>4860</v>
      </c>
      <c r="E1840" s="796">
        <v>0</v>
      </c>
    </row>
    <row r="1841" spans="1:5" ht="15.75" x14ac:dyDescent="0.25">
      <c r="A1841" s="781" t="s">
        <v>4355</v>
      </c>
      <c r="B1841" s="781" t="s">
        <v>4357</v>
      </c>
      <c r="C1841" s="796">
        <v>4860</v>
      </c>
      <c r="D1841" s="796">
        <v>4860</v>
      </c>
      <c r="E1841" s="796">
        <v>0</v>
      </c>
    </row>
    <row r="1842" spans="1:5" ht="15.75" x14ac:dyDescent="0.25">
      <c r="A1842" s="781" t="s">
        <v>4355</v>
      </c>
      <c r="B1842" s="781" t="s">
        <v>4358</v>
      </c>
      <c r="C1842" s="796">
        <v>4860</v>
      </c>
      <c r="D1842" s="796">
        <v>4860</v>
      </c>
      <c r="E1842" s="796">
        <v>0</v>
      </c>
    </row>
    <row r="1843" spans="1:5" ht="15.75" x14ac:dyDescent="0.25">
      <c r="A1843" s="781" t="s">
        <v>4355</v>
      </c>
      <c r="B1843" s="781" t="s">
        <v>4359</v>
      </c>
      <c r="C1843" s="796">
        <v>4860</v>
      </c>
      <c r="D1843" s="796">
        <v>4860</v>
      </c>
      <c r="E1843" s="796">
        <v>0</v>
      </c>
    </row>
    <row r="1844" spans="1:5" ht="15.75" x14ac:dyDescent="0.25">
      <c r="A1844" s="781" t="s">
        <v>4355</v>
      </c>
      <c r="B1844" s="781" t="s">
        <v>4360</v>
      </c>
      <c r="C1844" s="796">
        <v>4860</v>
      </c>
      <c r="D1844" s="796">
        <v>4860</v>
      </c>
      <c r="E1844" s="796">
        <v>0</v>
      </c>
    </row>
    <row r="1845" spans="1:5" ht="15.75" x14ac:dyDescent="0.25">
      <c r="A1845" s="781" t="s">
        <v>4361</v>
      </c>
      <c r="B1845" s="781" t="s">
        <v>4362</v>
      </c>
      <c r="C1845" s="796">
        <v>12620</v>
      </c>
      <c r="D1845" s="796">
        <v>12620</v>
      </c>
      <c r="E1845" s="796">
        <v>0</v>
      </c>
    </row>
    <row r="1846" spans="1:5" ht="15.75" x14ac:dyDescent="0.25">
      <c r="A1846" s="781" t="s">
        <v>4361</v>
      </c>
      <c r="B1846" s="781" t="s">
        <v>4363</v>
      </c>
      <c r="C1846" s="796">
        <v>12620</v>
      </c>
      <c r="D1846" s="796">
        <v>12620</v>
      </c>
      <c r="E1846" s="796">
        <v>0</v>
      </c>
    </row>
    <row r="1847" spans="1:5" ht="15.75" x14ac:dyDescent="0.25">
      <c r="A1847" s="781" t="s">
        <v>4361</v>
      </c>
      <c r="B1847" s="781" t="s">
        <v>4364</v>
      </c>
      <c r="C1847" s="796">
        <v>12620</v>
      </c>
      <c r="D1847" s="796">
        <v>12620</v>
      </c>
      <c r="E1847" s="796">
        <v>0</v>
      </c>
    </row>
    <row r="1848" spans="1:5" ht="15.75" x14ac:dyDescent="0.25">
      <c r="A1848" s="781" t="s">
        <v>4361</v>
      </c>
      <c r="B1848" s="781" t="s">
        <v>4365</v>
      </c>
      <c r="C1848" s="796">
        <v>12620</v>
      </c>
      <c r="D1848" s="796">
        <v>12620</v>
      </c>
      <c r="E1848" s="796">
        <v>0</v>
      </c>
    </row>
    <row r="1849" spans="1:5" ht="15.75" x14ac:dyDescent="0.25">
      <c r="A1849" s="781" t="s">
        <v>4361</v>
      </c>
      <c r="B1849" s="781" t="s">
        <v>4366</v>
      </c>
      <c r="C1849" s="796">
        <v>12620</v>
      </c>
      <c r="D1849" s="796">
        <v>12620</v>
      </c>
      <c r="E1849" s="796">
        <v>0</v>
      </c>
    </row>
    <row r="1850" spans="1:5" ht="15.75" x14ac:dyDescent="0.25">
      <c r="A1850" s="781" t="s">
        <v>4367</v>
      </c>
      <c r="B1850" s="781" t="s">
        <v>4368</v>
      </c>
      <c r="C1850" s="796">
        <v>4650</v>
      </c>
      <c r="D1850" s="796">
        <v>4650</v>
      </c>
      <c r="E1850" s="796">
        <v>0</v>
      </c>
    </row>
    <row r="1851" spans="1:5" ht="15.75" x14ac:dyDescent="0.25">
      <c r="A1851" s="781" t="s">
        <v>4367</v>
      </c>
      <c r="B1851" s="781" t="s">
        <v>4369</v>
      </c>
      <c r="C1851" s="796">
        <v>4650</v>
      </c>
      <c r="D1851" s="796">
        <v>4650</v>
      </c>
      <c r="E1851" s="796">
        <v>0</v>
      </c>
    </row>
    <row r="1852" spans="1:5" ht="15.75" x14ac:dyDescent="0.25">
      <c r="A1852" s="781" t="s">
        <v>4367</v>
      </c>
      <c r="B1852" s="781" t="s">
        <v>4370</v>
      </c>
      <c r="C1852" s="796">
        <v>4650</v>
      </c>
      <c r="D1852" s="796">
        <v>4650</v>
      </c>
      <c r="E1852" s="796">
        <v>0</v>
      </c>
    </row>
    <row r="1853" spans="1:5" ht="15.75" x14ac:dyDescent="0.25">
      <c r="A1853" s="781" t="s">
        <v>4367</v>
      </c>
      <c r="B1853" s="781" t="s">
        <v>4371</v>
      </c>
      <c r="C1853" s="796">
        <v>4650</v>
      </c>
      <c r="D1853" s="796">
        <v>4650</v>
      </c>
      <c r="E1853" s="796">
        <v>0</v>
      </c>
    </row>
    <row r="1854" spans="1:5" ht="15.75" x14ac:dyDescent="0.25">
      <c r="A1854" s="781" t="s">
        <v>4367</v>
      </c>
      <c r="B1854" s="781" t="s">
        <v>4372</v>
      </c>
      <c r="C1854" s="796">
        <v>4650</v>
      </c>
      <c r="D1854" s="796">
        <v>4650</v>
      </c>
      <c r="E1854" s="796">
        <v>0</v>
      </c>
    </row>
    <row r="1855" spans="1:5" ht="15.75" x14ac:dyDescent="0.25">
      <c r="A1855" s="781" t="s">
        <v>4373</v>
      </c>
      <c r="B1855" s="781" t="s">
        <v>4374</v>
      </c>
      <c r="C1855" s="796">
        <v>1930</v>
      </c>
      <c r="D1855" s="796">
        <v>1930</v>
      </c>
      <c r="E1855" s="796">
        <v>0</v>
      </c>
    </row>
    <row r="1856" spans="1:5" ht="15.75" x14ac:dyDescent="0.25">
      <c r="A1856" s="781" t="s">
        <v>4373</v>
      </c>
      <c r="B1856" s="781" t="s">
        <v>4375</v>
      </c>
      <c r="C1856" s="796">
        <v>1930</v>
      </c>
      <c r="D1856" s="796">
        <v>1930</v>
      </c>
      <c r="E1856" s="796">
        <v>0</v>
      </c>
    </row>
    <row r="1857" spans="1:5" ht="15.75" x14ac:dyDescent="0.25">
      <c r="A1857" s="781" t="s">
        <v>4373</v>
      </c>
      <c r="B1857" s="781" t="s">
        <v>4376</v>
      </c>
      <c r="C1857" s="796">
        <v>1930</v>
      </c>
      <c r="D1857" s="796">
        <v>1930</v>
      </c>
      <c r="E1857" s="796">
        <v>0</v>
      </c>
    </row>
    <row r="1858" spans="1:5" ht="15.75" x14ac:dyDescent="0.25">
      <c r="A1858" s="781" t="s">
        <v>4373</v>
      </c>
      <c r="B1858" s="781" t="s">
        <v>4377</v>
      </c>
      <c r="C1858" s="796">
        <v>1930</v>
      </c>
      <c r="D1858" s="796">
        <v>1930</v>
      </c>
      <c r="E1858" s="796">
        <v>0</v>
      </c>
    </row>
    <row r="1859" spans="1:5" ht="15.75" x14ac:dyDescent="0.25">
      <c r="A1859" s="781" t="s">
        <v>4373</v>
      </c>
      <c r="B1859" s="781" t="s">
        <v>4378</v>
      </c>
      <c r="C1859" s="796">
        <v>1930</v>
      </c>
      <c r="D1859" s="796">
        <v>1930</v>
      </c>
      <c r="E1859" s="796">
        <v>0</v>
      </c>
    </row>
    <row r="1860" spans="1:5" ht="15.75" x14ac:dyDescent="0.25">
      <c r="A1860" s="781" t="s">
        <v>4379</v>
      </c>
      <c r="B1860" s="781" t="s">
        <v>4380</v>
      </c>
      <c r="C1860" s="796">
        <v>2995</v>
      </c>
      <c r="D1860" s="796">
        <v>2995</v>
      </c>
      <c r="E1860" s="796">
        <v>0</v>
      </c>
    </row>
    <row r="1861" spans="1:5" ht="15.75" x14ac:dyDescent="0.25">
      <c r="A1861" s="781" t="s">
        <v>4379</v>
      </c>
      <c r="B1861" s="781" t="s">
        <v>4381</v>
      </c>
      <c r="C1861" s="796">
        <v>2995</v>
      </c>
      <c r="D1861" s="796">
        <v>2995</v>
      </c>
      <c r="E1861" s="796">
        <v>0</v>
      </c>
    </row>
    <row r="1862" spans="1:5" ht="15.75" x14ac:dyDescent="0.25">
      <c r="A1862" s="781" t="s">
        <v>4379</v>
      </c>
      <c r="B1862" s="781" t="s">
        <v>4382</v>
      </c>
      <c r="C1862" s="796">
        <v>2995</v>
      </c>
      <c r="D1862" s="796">
        <v>2995</v>
      </c>
      <c r="E1862" s="796">
        <v>0</v>
      </c>
    </row>
    <row r="1863" spans="1:5" ht="15.75" x14ac:dyDescent="0.25">
      <c r="A1863" s="781" t="s">
        <v>4379</v>
      </c>
      <c r="B1863" s="781" t="s">
        <v>4383</v>
      </c>
      <c r="C1863" s="796">
        <v>2995</v>
      </c>
      <c r="D1863" s="796">
        <v>2995</v>
      </c>
      <c r="E1863" s="796">
        <v>0</v>
      </c>
    </row>
    <row r="1864" spans="1:5" ht="15.75" x14ac:dyDescent="0.25">
      <c r="A1864" s="781" t="s">
        <v>4384</v>
      </c>
      <c r="B1864" s="781" t="s">
        <v>4385</v>
      </c>
      <c r="C1864" s="796">
        <v>2350</v>
      </c>
      <c r="D1864" s="796">
        <v>2350</v>
      </c>
      <c r="E1864" s="796">
        <v>0</v>
      </c>
    </row>
    <row r="1865" spans="1:5" ht="15.75" x14ac:dyDescent="0.25">
      <c r="A1865" s="781" t="s">
        <v>4384</v>
      </c>
      <c r="B1865" s="781" t="s">
        <v>4386</v>
      </c>
      <c r="C1865" s="796">
        <v>2350</v>
      </c>
      <c r="D1865" s="796">
        <v>2350</v>
      </c>
      <c r="E1865" s="796">
        <v>0</v>
      </c>
    </row>
    <row r="1866" spans="1:5" ht="15.75" x14ac:dyDescent="0.25">
      <c r="A1866" s="781" t="s">
        <v>4384</v>
      </c>
      <c r="B1866" s="781" t="s">
        <v>4387</v>
      </c>
      <c r="C1866" s="796">
        <v>2350</v>
      </c>
      <c r="D1866" s="796">
        <v>2350</v>
      </c>
      <c r="E1866" s="796">
        <v>0</v>
      </c>
    </row>
    <row r="1867" spans="1:5" ht="15.75" x14ac:dyDescent="0.25">
      <c r="A1867" s="781" t="s">
        <v>4384</v>
      </c>
      <c r="B1867" s="781" t="s">
        <v>4388</v>
      </c>
      <c r="C1867" s="796">
        <v>2350</v>
      </c>
      <c r="D1867" s="796">
        <v>2350</v>
      </c>
      <c r="E1867" s="796">
        <v>0</v>
      </c>
    </row>
    <row r="1868" spans="1:5" ht="15.75" x14ac:dyDescent="0.25">
      <c r="A1868" s="781" t="s">
        <v>4384</v>
      </c>
      <c r="B1868" s="781" t="s">
        <v>4389</v>
      </c>
      <c r="C1868" s="796">
        <v>2350</v>
      </c>
      <c r="D1868" s="796">
        <v>2350</v>
      </c>
      <c r="E1868" s="796">
        <v>0</v>
      </c>
    </row>
    <row r="1869" spans="1:5" ht="15.75" x14ac:dyDescent="0.25">
      <c r="A1869" s="781" t="s">
        <v>4390</v>
      </c>
      <c r="B1869" s="781" t="s">
        <v>4391</v>
      </c>
      <c r="C1869" s="796">
        <v>4670</v>
      </c>
      <c r="D1869" s="796">
        <v>4670</v>
      </c>
      <c r="E1869" s="796">
        <v>0</v>
      </c>
    </row>
    <row r="1870" spans="1:5" ht="15.75" x14ac:dyDescent="0.25">
      <c r="A1870" s="781" t="s">
        <v>4390</v>
      </c>
      <c r="B1870" s="781" t="s">
        <v>4392</v>
      </c>
      <c r="C1870" s="796">
        <v>4670</v>
      </c>
      <c r="D1870" s="796">
        <v>4670</v>
      </c>
      <c r="E1870" s="796">
        <v>0</v>
      </c>
    </row>
    <row r="1871" spans="1:5" ht="15.75" x14ac:dyDescent="0.25">
      <c r="A1871" s="781" t="s">
        <v>4390</v>
      </c>
      <c r="B1871" s="781" t="s">
        <v>4393</v>
      </c>
      <c r="C1871" s="796">
        <v>4670</v>
      </c>
      <c r="D1871" s="796">
        <v>4670</v>
      </c>
      <c r="E1871" s="796">
        <v>0</v>
      </c>
    </row>
    <row r="1872" spans="1:5" ht="15.75" x14ac:dyDescent="0.25">
      <c r="A1872" s="781" t="s">
        <v>4390</v>
      </c>
      <c r="B1872" s="781" t="s">
        <v>4394</v>
      </c>
      <c r="C1872" s="796">
        <v>4670</v>
      </c>
      <c r="D1872" s="796">
        <v>4670</v>
      </c>
      <c r="E1872" s="796">
        <v>0</v>
      </c>
    </row>
    <row r="1873" spans="1:5" ht="15.75" x14ac:dyDescent="0.25">
      <c r="A1873" s="781" t="s">
        <v>4390</v>
      </c>
      <c r="B1873" s="781" t="s">
        <v>4395</v>
      </c>
      <c r="C1873" s="796">
        <v>4670</v>
      </c>
      <c r="D1873" s="796">
        <v>4670</v>
      </c>
      <c r="E1873" s="796">
        <v>0</v>
      </c>
    </row>
    <row r="1874" spans="1:5" ht="15.75" x14ac:dyDescent="0.25">
      <c r="A1874" s="781" t="s">
        <v>4396</v>
      </c>
      <c r="B1874" s="781" t="s">
        <v>4397</v>
      </c>
      <c r="C1874" s="796">
        <v>11340</v>
      </c>
      <c r="D1874" s="796">
        <v>11340</v>
      </c>
      <c r="E1874" s="796">
        <v>0</v>
      </c>
    </row>
    <row r="1875" spans="1:5" ht="15.75" x14ac:dyDescent="0.25">
      <c r="A1875" s="781" t="s">
        <v>4396</v>
      </c>
      <c r="B1875" s="781" t="s">
        <v>4398</v>
      </c>
      <c r="C1875" s="796">
        <v>11340</v>
      </c>
      <c r="D1875" s="796">
        <v>11340</v>
      </c>
      <c r="E1875" s="796">
        <v>0</v>
      </c>
    </row>
    <row r="1876" spans="1:5" ht="15.75" x14ac:dyDescent="0.25">
      <c r="A1876" s="781" t="s">
        <v>4396</v>
      </c>
      <c r="B1876" s="781" t="s">
        <v>4399</v>
      </c>
      <c r="C1876" s="796">
        <v>11340</v>
      </c>
      <c r="D1876" s="796">
        <v>11340</v>
      </c>
      <c r="E1876" s="796">
        <v>0</v>
      </c>
    </row>
    <row r="1877" spans="1:5" ht="15.75" x14ac:dyDescent="0.25">
      <c r="A1877" s="781" t="s">
        <v>4396</v>
      </c>
      <c r="B1877" s="781" t="s">
        <v>4400</v>
      </c>
      <c r="C1877" s="796">
        <v>11340</v>
      </c>
      <c r="D1877" s="796">
        <v>11340</v>
      </c>
      <c r="E1877" s="796">
        <v>0</v>
      </c>
    </row>
    <row r="1878" spans="1:5" ht="15.75" x14ac:dyDescent="0.25">
      <c r="A1878" s="781" t="s">
        <v>4401</v>
      </c>
      <c r="B1878" s="781" t="s">
        <v>4402</v>
      </c>
      <c r="C1878" s="796">
        <v>19800</v>
      </c>
      <c r="D1878" s="796">
        <v>19800</v>
      </c>
      <c r="E1878" s="796">
        <v>0</v>
      </c>
    </row>
    <row r="1879" spans="1:5" ht="15.75" x14ac:dyDescent="0.25">
      <c r="A1879" s="781" t="s">
        <v>4401</v>
      </c>
      <c r="B1879" s="781" t="s">
        <v>4403</v>
      </c>
      <c r="C1879" s="796">
        <v>19800</v>
      </c>
      <c r="D1879" s="796">
        <v>19800</v>
      </c>
      <c r="E1879" s="796">
        <v>0</v>
      </c>
    </row>
    <row r="1880" spans="1:5" ht="15.75" x14ac:dyDescent="0.25">
      <c r="A1880" s="781" t="s">
        <v>4401</v>
      </c>
      <c r="B1880" s="781" t="s">
        <v>4404</v>
      </c>
      <c r="C1880" s="796">
        <v>19800</v>
      </c>
      <c r="D1880" s="796">
        <v>19800</v>
      </c>
      <c r="E1880" s="796">
        <v>0</v>
      </c>
    </row>
    <row r="1881" spans="1:5" ht="15.75" x14ac:dyDescent="0.25">
      <c r="A1881" s="781" t="s">
        <v>4401</v>
      </c>
      <c r="B1881" s="781" t="s">
        <v>4405</v>
      </c>
      <c r="C1881" s="796">
        <v>19800</v>
      </c>
      <c r="D1881" s="796">
        <v>19800</v>
      </c>
      <c r="E1881" s="796">
        <v>0</v>
      </c>
    </row>
    <row r="1882" spans="1:5" ht="15.75" x14ac:dyDescent="0.25">
      <c r="A1882" s="781" t="s">
        <v>4401</v>
      </c>
      <c r="B1882" s="781" t="s">
        <v>4406</v>
      </c>
      <c r="C1882" s="796">
        <v>19800</v>
      </c>
      <c r="D1882" s="796">
        <v>19800</v>
      </c>
      <c r="E1882" s="796">
        <v>0</v>
      </c>
    </row>
    <row r="1883" spans="1:5" ht="15.75" x14ac:dyDescent="0.25">
      <c r="A1883" s="781" t="s">
        <v>4396</v>
      </c>
      <c r="B1883" s="781" t="s">
        <v>4407</v>
      </c>
      <c r="C1883" s="796">
        <v>11340</v>
      </c>
      <c r="D1883" s="796">
        <v>11340</v>
      </c>
      <c r="E1883" s="796">
        <v>0</v>
      </c>
    </row>
    <row r="1884" spans="1:5" ht="15.75" x14ac:dyDescent="0.25">
      <c r="A1884" s="781" t="s">
        <v>4408</v>
      </c>
      <c r="B1884" s="781" t="s">
        <v>4409</v>
      </c>
      <c r="C1884" s="796">
        <v>29300</v>
      </c>
      <c r="D1884" s="796">
        <v>29300</v>
      </c>
      <c r="E1884" s="796">
        <v>0</v>
      </c>
    </row>
    <row r="1885" spans="1:5" ht="15.75" x14ac:dyDescent="0.25">
      <c r="A1885" s="781" t="s">
        <v>4408</v>
      </c>
      <c r="B1885" s="781" t="s">
        <v>4410</v>
      </c>
      <c r="C1885" s="796">
        <v>29300</v>
      </c>
      <c r="D1885" s="796">
        <v>29300</v>
      </c>
      <c r="E1885" s="796">
        <v>0</v>
      </c>
    </row>
    <row r="1886" spans="1:5" ht="15.75" x14ac:dyDescent="0.25">
      <c r="A1886" s="781" t="s">
        <v>4408</v>
      </c>
      <c r="B1886" s="781" t="s">
        <v>4411</v>
      </c>
      <c r="C1886" s="796">
        <v>29300</v>
      </c>
      <c r="D1886" s="796">
        <v>29300</v>
      </c>
      <c r="E1886" s="796">
        <v>0</v>
      </c>
    </row>
    <row r="1887" spans="1:5" ht="15.75" x14ac:dyDescent="0.25">
      <c r="A1887" s="781" t="s">
        <v>4408</v>
      </c>
      <c r="B1887" s="781" t="s">
        <v>4412</v>
      </c>
      <c r="C1887" s="796">
        <v>29300</v>
      </c>
      <c r="D1887" s="796">
        <v>29300</v>
      </c>
      <c r="E1887" s="796">
        <v>0</v>
      </c>
    </row>
    <row r="1888" spans="1:5" ht="15.75" x14ac:dyDescent="0.25">
      <c r="A1888" s="781" t="s">
        <v>4408</v>
      </c>
      <c r="B1888" s="781" t="s">
        <v>4413</v>
      </c>
      <c r="C1888" s="796">
        <v>29300</v>
      </c>
      <c r="D1888" s="796">
        <v>29300</v>
      </c>
      <c r="E1888" s="796">
        <v>0</v>
      </c>
    </row>
    <row r="1889" spans="1:5" ht="15.75" x14ac:dyDescent="0.25">
      <c r="A1889" s="781" t="s">
        <v>4414</v>
      </c>
      <c r="B1889" s="781" t="s">
        <v>4415</v>
      </c>
      <c r="C1889" s="796">
        <v>7080</v>
      </c>
      <c r="D1889" s="796">
        <v>7080</v>
      </c>
      <c r="E1889" s="796">
        <v>0</v>
      </c>
    </row>
    <row r="1890" spans="1:5" ht="15.75" x14ac:dyDescent="0.25">
      <c r="A1890" s="781" t="s">
        <v>4414</v>
      </c>
      <c r="B1890" s="781" t="s">
        <v>4416</v>
      </c>
      <c r="C1890" s="796">
        <v>7080</v>
      </c>
      <c r="D1890" s="796">
        <v>7080</v>
      </c>
      <c r="E1890" s="796">
        <v>0</v>
      </c>
    </row>
    <row r="1891" spans="1:5" ht="15.75" x14ac:dyDescent="0.25">
      <c r="A1891" s="781" t="s">
        <v>4414</v>
      </c>
      <c r="B1891" s="781" t="s">
        <v>4417</v>
      </c>
      <c r="C1891" s="796">
        <v>7080</v>
      </c>
      <c r="D1891" s="796">
        <v>7080</v>
      </c>
      <c r="E1891" s="796">
        <v>0</v>
      </c>
    </row>
    <row r="1892" spans="1:5" ht="15.75" x14ac:dyDescent="0.25">
      <c r="A1892" s="781" t="s">
        <v>4414</v>
      </c>
      <c r="B1892" s="781" t="s">
        <v>4418</v>
      </c>
      <c r="C1892" s="796">
        <v>7080</v>
      </c>
      <c r="D1892" s="796">
        <v>7080</v>
      </c>
      <c r="E1892" s="796">
        <v>0</v>
      </c>
    </row>
    <row r="1893" spans="1:5" ht="15.75" x14ac:dyDescent="0.25">
      <c r="A1893" s="781" t="s">
        <v>4414</v>
      </c>
      <c r="B1893" s="781" t="s">
        <v>4419</v>
      </c>
      <c r="C1893" s="796">
        <v>7080</v>
      </c>
      <c r="D1893" s="796">
        <v>7080</v>
      </c>
      <c r="E1893" s="796">
        <v>0</v>
      </c>
    </row>
    <row r="1894" spans="1:5" ht="15.75" x14ac:dyDescent="0.25">
      <c r="A1894" s="781" t="s">
        <v>4420</v>
      </c>
      <c r="B1894" s="781" t="s">
        <v>4421</v>
      </c>
      <c r="C1894" s="796">
        <v>9870</v>
      </c>
      <c r="D1894" s="796">
        <v>9870</v>
      </c>
      <c r="E1894" s="796">
        <v>0</v>
      </c>
    </row>
    <row r="1895" spans="1:5" ht="15.75" x14ac:dyDescent="0.25">
      <c r="A1895" s="781" t="s">
        <v>4420</v>
      </c>
      <c r="B1895" s="781" t="s">
        <v>4422</v>
      </c>
      <c r="C1895" s="796">
        <v>9870</v>
      </c>
      <c r="D1895" s="796">
        <v>9870</v>
      </c>
      <c r="E1895" s="796">
        <v>0</v>
      </c>
    </row>
    <row r="1896" spans="1:5" ht="15.75" x14ac:dyDescent="0.25">
      <c r="A1896" s="781" t="s">
        <v>4420</v>
      </c>
      <c r="B1896" s="781" t="s">
        <v>4423</v>
      </c>
      <c r="C1896" s="796">
        <v>9870</v>
      </c>
      <c r="D1896" s="796">
        <v>9870</v>
      </c>
      <c r="E1896" s="796">
        <v>0</v>
      </c>
    </row>
    <row r="1897" spans="1:5" ht="15.75" x14ac:dyDescent="0.25">
      <c r="A1897" s="781" t="s">
        <v>4420</v>
      </c>
      <c r="B1897" s="781" t="s">
        <v>4424</v>
      </c>
      <c r="C1897" s="796">
        <v>9870</v>
      </c>
      <c r="D1897" s="796">
        <v>9870</v>
      </c>
      <c r="E1897" s="796">
        <v>0</v>
      </c>
    </row>
    <row r="1898" spans="1:5" ht="15.75" x14ac:dyDescent="0.25">
      <c r="A1898" s="781" t="s">
        <v>4420</v>
      </c>
      <c r="B1898" s="781" t="s">
        <v>4425</v>
      </c>
      <c r="C1898" s="796">
        <v>9870</v>
      </c>
      <c r="D1898" s="796">
        <v>9870</v>
      </c>
      <c r="E1898" s="796">
        <v>0</v>
      </c>
    </row>
    <row r="1899" spans="1:5" ht="15.75" x14ac:dyDescent="0.25">
      <c r="A1899" s="781" t="s">
        <v>4426</v>
      </c>
      <c r="B1899" s="781" t="s">
        <v>4427</v>
      </c>
      <c r="C1899" s="796">
        <v>3870</v>
      </c>
      <c r="D1899" s="796">
        <v>3870</v>
      </c>
      <c r="E1899" s="796">
        <v>0</v>
      </c>
    </row>
    <row r="1900" spans="1:5" ht="15.75" x14ac:dyDescent="0.25">
      <c r="A1900" s="781" t="s">
        <v>4426</v>
      </c>
      <c r="B1900" s="781" t="s">
        <v>4428</v>
      </c>
      <c r="C1900" s="796">
        <v>3870</v>
      </c>
      <c r="D1900" s="796">
        <v>3870</v>
      </c>
      <c r="E1900" s="796">
        <v>0</v>
      </c>
    </row>
    <row r="1901" spans="1:5" ht="15.75" x14ac:dyDescent="0.25">
      <c r="A1901" s="781" t="s">
        <v>4426</v>
      </c>
      <c r="B1901" s="781" t="s">
        <v>4429</v>
      </c>
      <c r="C1901" s="796">
        <v>3870</v>
      </c>
      <c r="D1901" s="796">
        <v>3870</v>
      </c>
      <c r="E1901" s="796">
        <v>0</v>
      </c>
    </row>
    <row r="1902" spans="1:5" ht="15.75" x14ac:dyDescent="0.25">
      <c r="A1902" s="781" t="s">
        <v>4426</v>
      </c>
      <c r="B1902" s="781" t="s">
        <v>4430</v>
      </c>
      <c r="C1902" s="796">
        <v>3870</v>
      </c>
      <c r="D1902" s="796">
        <v>3870</v>
      </c>
      <c r="E1902" s="796">
        <v>0</v>
      </c>
    </row>
    <row r="1903" spans="1:5" ht="15.75" x14ac:dyDescent="0.25">
      <c r="A1903" s="781" t="s">
        <v>4426</v>
      </c>
      <c r="B1903" s="781" t="s">
        <v>4431</v>
      </c>
      <c r="C1903" s="796">
        <v>3870</v>
      </c>
      <c r="D1903" s="796">
        <v>3870</v>
      </c>
      <c r="E1903" s="796">
        <v>0</v>
      </c>
    </row>
    <row r="1904" spans="1:5" ht="15.75" x14ac:dyDescent="0.25">
      <c r="A1904" s="781" t="s">
        <v>4432</v>
      </c>
      <c r="B1904" s="781" t="s">
        <v>4433</v>
      </c>
      <c r="C1904" s="796">
        <v>12295</v>
      </c>
      <c r="D1904" s="796">
        <v>12295</v>
      </c>
      <c r="E1904" s="796">
        <v>0</v>
      </c>
    </row>
    <row r="1905" spans="1:5" ht="15.75" x14ac:dyDescent="0.25">
      <c r="A1905" s="781" t="s">
        <v>4432</v>
      </c>
      <c r="B1905" s="781" t="s">
        <v>4434</v>
      </c>
      <c r="C1905" s="796">
        <v>12295</v>
      </c>
      <c r="D1905" s="796">
        <v>12295</v>
      </c>
      <c r="E1905" s="796">
        <v>0</v>
      </c>
    </row>
    <row r="1906" spans="1:5" ht="15.75" x14ac:dyDescent="0.25">
      <c r="A1906" s="781" t="s">
        <v>4432</v>
      </c>
      <c r="B1906" s="781" t="s">
        <v>4435</v>
      </c>
      <c r="C1906" s="796">
        <v>12295</v>
      </c>
      <c r="D1906" s="796">
        <v>12295</v>
      </c>
      <c r="E1906" s="796">
        <v>0</v>
      </c>
    </row>
    <row r="1907" spans="1:5" ht="15.75" x14ac:dyDescent="0.25">
      <c r="A1907" s="781" t="s">
        <v>4432</v>
      </c>
      <c r="B1907" s="781" t="s">
        <v>4436</v>
      </c>
      <c r="C1907" s="796">
        <v>12295</v>
      </c>
      <c r="D1907" s="796">
        <v>12295</v>
      </c>
      <c r="E1907" s="796">
        <v>0</v>
      </c>
    </row>
    <row r="1908" spans="1:5" ht="15.75" x14ac:dyDescent="0.25">
      <c r="A1908" s="781" t="s">
        <v>4432</v>
      </c>
      <c r="B1908" s="781" t="s">
        <v>4437</v>
      </c>
      <c r="C1908" s="796">
        <v>12295</v>
      </c>
      <c r="D1908" s="796">
        <v>12295</v>
      </c>
      <c r="E1908" s="796">
        <v>0</v>
      </c>
    </row>
    <row r="1909" spans="1:5" ht="15.75" x14ac:dyDescent="0.25">
      <c r="A1909" s="781" t="s">
        <v>4438</v>
      </c>
      <c r="B1909" s="781" t="s">
        <v>4439</v>
      </c>
      <c r="C1909" s="796">
        <v>14995</v>
      </c>
      <c r="D1909" s="796">
        <v>14995</v>
      </c>
      <c r="E1909" s="796">
        <v>0</v>
      </c>
    </row>
    <row r="1910" spans="1:5" ht="15.75" x14ac:dyDescent="0.25">
      <c r="A1910" s="781" t="s">
        <v>4438</v>
      </c>
      <c r="B1910" s="781" t="s">
        <v>4440</v>
      </c>
      <c r="C1910" s="796">
        <v>14995</v>
      </c>
      <c r="D1910" s="796">
        <v>14995</v>
      </c>
      <c r="E1910" s="796">
        <v>0</v>
      </c>
    </row>
    <row r="1911" spans="1:5" ht="15.75" x14ac:dyDescent="0.25">
      <c r="A1911" s="781" t="s">
        <v>4438</v>
      </c>
      <c r="B1911" s="781" t="s">
        <v>4441</v>
      </c>
      <c r="C1911" s="796">
        <v>14995</v>
      </c>
      <c r="D1911" s="796">
        <v>14995</v>
      </c>
      <c r="E1911" s="796">
        <v>0</v>
      </c>
    </row>
    <row r="1912" spans="1:5" ht="15.75" x14ac:dyDescent="0.25">
      <c r="A1912" s="781" t="s">
        <v>4438</v>
      </c>
      <c r="B1912" s="781" t="s">
        <v>4442</v>
      </c>
      <c r="C1912" s="796">
        <v>14995</v>
      </c>
      <c r="D1912" s="796">
        <v>14995</v>
      </c>
      <c r="E1912" s="796">
        <v>0</v>
      </c>
    </row>
    <row r="1913" spans="1:5" ht="15.75" x14ac:dyDescent="0.25">
      <c r="A1913" s="781" t="s">
        <v>4443</v>
      </c>
      <c r="B1913" s="781" t="s">
        <v>4444</v>
      </c>
      <c r="C1913" s="796">
        <v>4995</v>
      </c>
      <c r="D1913" s="796">
        <v>4995</v>
      </c>
      <c r="E1913" s="796">
        <v>0</v>
      </c>
    </row>
    <row r="1914" spans="1:5" ht="15.75" x14ac:dyDescent="0.25">
      <c r="A1914" s="781" t="s">
        <v>4443</v>
      </c>
      <c r="B1914" s="781" t="s">
        <v>4445</v>
      </c>
      <c r="C1914" s="796">
        <v>4995</v>
      </c>
      <c r="D1914" s="796">
        <v>4995</v>
      </c>
      <c r="E1914" s="796">
        <v>0</v>
      </c>
    </row>
    <row r="1915" spans="1:5" ht="15.75" x14ac:dyDescent="0.25">
      <c r="A1915" s="781" t="s">
        <v>4446</v>
      </c>
      <c r="B1915" s="781" t="s">
        <v>4447</v>
      </c>
      <c r="C1915" s="796">
        <v>3150</v>
      </c>
      <c r="D1915" s="796">
        <v>3150</v>
      </c>
      <c r="E1915" s="796">
        <v>0</v>
      </c>
    </row>
    <row r="1916" spans="1:5" ht="15.75" x14ac:dyDescent="0.25">
      <c r="A1916" s="781" t="s">
        <v>4446</v>
      </c>
      <c r="B1916" s="781" t="s">
        <v>4448</v>
      </c>
      <c r="C1916" s="796">
        <v>3150</v>
      </c>
      <c r="D1916" s="796">
        <v>3150</v>
      </c>
      <c r="E1916" s="796">
        <v>0</v>
      </c>
    </row>
    <row r="1917" spans="1:5" ht="15.75" x14ac:dyDescent="0.25">
      <c r="A1917" s="781" t="s">
        <v>4446</v>
      </c>
      <c r="B1917" s="781" t="s">
        <v>4449</v>
      </c>
      <c r="C1917" s="796">
        <v>3150</v>
      </c>
      <c r="D1917" s="796">
        <v>3150</v>
      </c>
      <c r="E1917" s="796">
        <v>0</v>
      </c>
    </row>
    <row r="1918" spans="1:5" ht="15.75" x14ac:dyDescent="0.25">
      <c r="A1918" s="781" t="s">
        <v>4446</v>
      </c>
      <c r="B1918" s="781" t="s">
        <v>4450</v>
      </c>
      <c r="C1918" s="796">
        <v>3150</v>
      </c>
      <c r="D1918" s="796">
        <v>3150</v>
      </c>
      <c r="E1918" s="796">
        <v>0</v>
      </c>
    </row>
    <row r="1919" spans="1:5" ht="15.75" x14ac:dyDescent="0.25">
      <c r="A1919" s="781" t="s">
        <v>4446</v>
      </c>
      <c r="B1919" s="781" t="s">
        <v>4451</v>
      </c>
      <c r="C1919" s="796">
        <v>3150</v>
      </c>
      <c r="D1919" s="796">
        <v>3150</v>
      </c>
      <c r="E1919" s="796">
        <v>0</v>
      </c>
    </row>
    <row r="1920" spans="1:5" ht="15.75" x14ac:dyDescent="0.25">
      <c r="A1920" s="781" t="s">
        <v>4446</v>
      </c>
      <c r="B1920" s="781" t="s">
        <v>4452</v>
      </c>
      <c r="C1920" s="796">
        <v>3150</v>
      </c>
      <c r="D1920" s="796">
        <v>3150</v>
      </c>
      <c r="E1920" s="796">
        <v>0</v>
      </c>
    </row>
    <row r="1921" spans="1:5" ht="15.75" x14ac:dyDescent="0.25">
      <c r="A1921" s="781" t="s">
        <v>4453</v>
      </c>
      <c r="B1921" s="781" t="s">
        <v>4454</v>
      </c>
      <c r="C1921" s="796">
        <v>2495</v>
      </c>
      <c r="D1921" s="796">
        <v>2495</v>
      </c>
      <c r="E1921" s="796">
        <v>0</v>
      </c>
    </row>
    <row r="1922" spans="1:5" ht="15.75" x14ac:dyDescent="0.25">
      <c r="A1922" s="781" t="s">
        <v>4453</v>
      </c>
      <c r="B1922" s="781" t="s">
        <v>4455</v>
      </c>
      <c r="C1922" s="796">
        <v>2495</v>
      </c>
      <c r="D1922" s="796">
        <v>2495</v>
      </c>
      <c r="E1922" s="796">
        <v>0</v>
      </c>
    </row>
    <row r="1923" spans="1:5" ht="15.75" x14ac:dyDescent="0.25">
      <c r="A1923" s="781" t="s">
        <v>4456</v>
      </c>
      <c r="B1923" s="781" t="s">
        <v>4457</v>
      </c>
      <c r="C1923" s="796">
        <v>7600</v>
      </c>
      <c r="D1923" s="796">
        <v>7600</v>
      </c>
      <c r="E1923" s="796">
        <v>0</v>
      </c>
    </row>
    <row r="1924" spans="1:5" ht="15.75" x14ac:dyDescent="0.25">
      <c r="A1924" s="781" t="s">
        <v>4456</v>
      </c>
      <c r="B1924" s="781" t="s">
        <v>4458</v>
      </c>
      <c r="C1924" s="796">
        <v>7600</v>
      </c>
      <c r="D1924" s="796">
        <v>7600</v>
      </c>
      <c r="E1924" s="796">
        <v>0</v>
      </c>
    </row>
    <row r="1925" spans="1:5" ht="15.75" x14ac:dyDescent="0.25">
      <c r="A1925" s="781" t="s">
        <v>4456</v>
      </c>
      <c r="B1925" s="781" t="s">
        <v>4459</v>
      </c>
      <c r="C1925" s="796">
        <v>7600</v>
      </c>
      <c r="D1925" s="796">
        <v>7600</v>
      </c>
      <c r="E1925" s="796">
        <v>0</v>
      </c>
    </row>
    <row r="1926" spans="1:5" ht="15.75" x14ac:dyDescent="0.25">
      <c r="A1926" s="781" t="s">
        <v>4456</v>
      </c>
      <c r="B1926" s="781" t="s">
        <v>4460</v>
      </c>
      <c r="C1926" s="796">
        <v>7600</v>
      </c>
      <c r="D1926" s="796">
        <v>7600</v>
      </c>
      <c r="E1926" s="796">
        <v>0</v>
      </c>
    </row>
    <row r="1927" spans="1:5" ht="15.75" x14ac:dyDescent="0.25">
      <c r="A1927" s="781" t="s">
        <v>4456</v>
      </c>
      <c r="B1927" s="781" t="s">
        <v>4461</v>
      </c>
      <c r="C1927" s="796">
        <v>7600</v>
      </c>
      <c r="D1927" s="796">
        <v>7600</v>
      </c>
      <c r="E1927" s="796">
        <v>0</v>
      </c>
    </row>
    <row r="1928" spans="1:5" ht="15.75" x14ac:dyDescent="0.25">
      <c r="A1928" s="781" t="s">
        <v>4462</v>
      </c>
      <c r="B1928" s="781" t="s">
        <v>4463</v>
      </c>
      <c r="C1928" s="796">
        <v>3495</v>
      </c>
      <c r="D1928" s="796">
        <v>3495</v>
      </c>
      <c r="E1928" s="796">
        <v>0</v>
      </c>
    </row>
    <row r="1929" spans="1:5" ht="15.75" x14ac:dyDescent="0.25">
      <c r="A1929" s="781" t="s">
        <v>4464</v>
      </c>
      <c r="B1929" s="781" t="s">
        <v>4465</v>
      </c>
      <c r="C1929" s="796">
        <v>7250</v>
      </c>
      <c r="D1929" s="796">
        <v>7250</v>
      </c>
      <c r="E1929" s="796">
        <v>0</v>
      </c>
    </row>
    <row r="1930" spans="1:5" ht="15.75" x14ac:dyDescent="0.25">
      <c r="A1930" s="781" t="s">
        <v>4466</v>
      </c>
      <c r="B1930" s="781" t="s">
        <v>4467</v>
      </c>
      <c r="C1930" s="796">
        <v>115600</v>
      </c>
      <c r="D1930" s="796">
        <v>115600</v>
      </c>
      <c r="E1930" s="796">
        <v>0</v>
      </c>
    </row>
    <row r="1931" spans="1:5" ht="15.75" x14ac:dyDescent="0.25">
      <c r="A1931" s="781" t="s">
        <v>4466</v>
      </c>
      <c r="B1931" s="781" t="s">
        <v>4468</v>
      </c>
      <c r="C1931" s="796">
        <v>115600</v>
      </c>
      <c r="D1931" s="796">
        <v>115600</v>
      </c>
      <c r="E1931" s="796">
        <v>0</v>
      </c>
    </row>
    <row r="1932" spans="1:5" ht="15.75" x14ac:dyDescent="0.25">
      <c r="A1932" s="781" t="s">
        <v>4466</v>
      </c>
      <c r="B1932" s="781" t="s">
        <v>4469</v>
      </c>
      <c r="C1932" s="796">
        <v>115600</v>
      </c>
      <c r="D1932" s="796">
        <v>115600</v>
      </c>
      <c r="E1932" s="796">
        <v>0</v>
      </c>
    </row>
    <row r="1933" spans="1:5" ht="15.75" x14ac:dyDescent="0.25">
      <c r="A1933" s="781" t="s">
        <v>4466</v>
      </c>
      <c r="B1933" s="781" t="s">
        <v>4470</v>
      </c>
      <c r="C1933" s="796">
        <v>115600</v>
      </c>
      <c r="D1933" s="796">
        <v>115600</v>
      </c>
      <c r="E1933" s="796">
        <v>0</v>
      </c>
    </row>
    <row r="1934" spans="1:5" ht="15.75" x14ac:dyDescent="0.25">
      <c r="A1934" s="781" t="s">
        <v>4471</v>
      </c>
      <c r="B1934" s="781" t="s">
        <v>4472</v>
      </c>
      <c r="C1934" s="796">
        <v>83500</v>
      </c>
      <c r="D1934" s="796">
        <v>83500</v>
      </c>
      <c r="E1934" s="796">
        <v>0</v>
      </c>
    </row>
    <row r="1935" spans="1:5" ht="15.75" x14ac:dyDescent="0.25">
      <c r="A1935" s="781" t="s">
        <v>4471</v>
      </c>
      <c r="B1935" s="781" t="s">
        <v>4473</v>
      </c>
      <c r="C1935" s="796">
        <v>83500</v>
      </c>
      <c r="D1935" s="796">
        <v>83500</v>
      </c>
      <c r="E1935" s="796">
        <v>0</v>
      </c>
    </row>
    <row r="1936" spans="1:5" ht="15.75" x14ac:dyDescent="0.25">
      <c r="A1936" s="781" t="s">
        <v>4471</v>
      </c>
      <c r="B1936" s="781" t="s">
        <v>4474</v>
      </c>
      <c r="C1936" s="796">
        <v>83500</v>
      </c>
      <c r="D1936" s="796">
        <v>83500</v>
      </c>
      <c r="E1936" s="796">
        <v>0</v>
      </c>
    </row>
    <row r="1937" spans="1:5" ht="15.75" x14ac:dyDescent="0.25">
      <c r="A1937" s="781" t="s">
        <v>4471</v>
      </c>
      <c r="B1937" s="781" t="s">
        <v>4475</v>
      </c>
      <c r="C1937" s="796">
        <v>83500</v>
      </c>
      <c r="D1937" s="796">
        <v>83500</v>
      </c>
      <c r="E1937" s="796">
        <v>0</v>
      </c>
    </row>
    <row r="1938" spans="1:5" ht="15.75" x14ac:dyDescent="0.25">
      <c r="A1938" s="781" t="s">
        <v>4476</v>
      </c>
      <c r="B1938" s="781" t="s">
        <v>1949</v>
      </c>
      <c r="C1938" s="796">
        <v>21000</v>
      </c>
      <c r="D1938" s="796">
        <v>21000</v>
      </c>
      <c r="E1938" s="796">
        <v>0</v>
      </c>
    </row>
    <row r="1939" spans="1:5" ht="15.75" x14ac:dyDescent="0.25">
      <c r="A1939" s="781" t="s">
        <v>4477</v>
      </c>
      <c r="B1939" s="781" t="s">
        <v>1931</v>
      </c>
      <c r="C1939" s="796">
        <v>2835</v>
      </c>
      <c r="D1939" s="796">
        <v>2835</v>
      </c>
      <c r="E1939" s="796">
        <v>0</v>
      </c>
    </row>
    <row r="1940" spans="1:5" ht="15.75" x14ac:dyDescent="0.25">
      <c r="A1940" s="781" t="s">
        <v>4477</v>
      </c>
      <c r="B1940" s="781" t="s">
        <v>1930</v>
      </c>
      <c r="C1940" s="796">
        <v>2835</v>
      </c>
      <c r="D1940" s="796">
        <v>2835</v>
      </c>
      <c r="E1940" s="796">
        <v>0</v>
      </c>
    </row>
    <row r="1941" spans="1:5" ht="15.75" x14ac:dyDescent="0.25">
      <c r="A1941" s="781" t="s">
        <v>4477</v>
      </c>
      <c r="B1941" s="781" t="s">
        <v>1929</v>
      </c>
      <c r="C1941" s="796">
        <v>2835</v>
      </c>
      <c r="D1941" s="796">
        <v>2835</v>
      </c>
      <c r="E1941" s="796">
        <v>0</v>
      </c>
    </row>
    <row r="1942" spans="1:5" ht="15.75" x14ac:dyDescent="0.25">
      <c r="A1942" s="781" t="s">
        <v>4477</v>
      </c>
      <c r="B1942" s="781" t="s">
        <v>1914</v>
      </c>
      <c r="C1942" s="796">
        <v>2835</v>
      </c>
      <c r="D1942" s="796">
        <v>2835</v>
      </c>
      <c r="E1942" s="796">
        <v>0</v>
      </c>
    </row>
    <row r="1943" spans="1:5" ht="15.75" x14ac:dyDescent="0.25">
      <c r="A1943" s="781" t="s">
        <v>4477</v>
      </c>
      <c r="B1943" s="781" t="s">
        <v>4478</v>
      </c>
      <c r="C1943" s="796">
        <v>2834</v>
      </c>
      <c r="D1943" s="796">
        <v>2834</v>
      </c>
      <c r="E1943" s="796">
        <v>0</v>
      </c>
    </row>
    <row r="1944" spans="1:5" ht="15.75" x14ac:dyDescent="0.25">
      <c r="A1944" s="781" t="s">
        <v>4477</v>
      </c>
      <c r="B1944" s="781" t="s">
        <v>4479</v>
      </c>
      <c r="C1944" s="796">
        <v>2834</v>
      </c>
      <c r="D1944" s="796">
        <v>2834</v>
      </c>
      <c r="E1944" s="796">
        <v>0</v>
      </c>
    </row>
    <row r="1945" spans="1:5" ht="15.75" x14ac:dyDescent="0.25">
      <c r="A1945" s="781" t="s">
        <v>4480</v>
      </c>
      <c r="B1945" s="781" t="s">
        <v>1941</v>
      </c>
      <c r="C1945" s="796">
        <v>29990</v>
      </c>
      <c r="D1945" s="796">
        <v>29990</v>
      </c>
      <c r="E1945" s="796">
        <v>0</v>
      </c>
    </row>
    <row r="1946" spans="1:5" ht="15.75" x14ac:dyDescent="0.25">
      <c r="A1946" s="781" t="s">
        <v>4480</v>
      </c>
      <c r="B1946" s="781" t="s">
        <v>1942</v>
      </c>
      <c r="C1946" s="796">
        <v>29990</v>
      </c>
      <c r="D1946" s="796">
        <v>29990</v>
      </c>
      <c r="E1946" s="796">
        <v>0</v>
      </c>
    </row>
    <row r="1947" spans="1:5" ht="15.75" x14ac:dyDescent="0.25">
      <c r="A1947" s="781" t="s">
        <v>4480</v>
      </c>
      <c r="B1947" s="781" t="s">
        <v>1943</v>
      </c>
      <c r="C1947" s="796">
        <v>29990</v>
      </c>
      <c r="D1947" s="796">
        <v>29990</v>
      </c>
      <c r="E1947" s="796">
        <v>0</v>
      </c>
    </row>
    <row r="1948" spans="1:5" ht="15.75" x14ac:dyDescent="0.25">
      <c r="A1948" s="781" t="s">
        <v>4481</v>
      </c>
      <c r="B1948" s="781" t="s">
        <v>1932</v>
      </c>
      <c r="C1948" s="796">
        <v>23213</v>
      </c>
      <c r="D1948" s="796">
        <v>23213</v>
      </c>
      <c r="E1948" s="796">
        <v>0</v>
      </c>
    </row>
    <row r="1949" spans="1:5" ht="15.75" x14ac:dyDescent="0.25">
      <c r="A1949" s="781" t="s">
        <v>4482</v>
      </c>
      <c r="B1949" s="781" t="s">
        <v>1933</v>
      </c>
      <c r="C1949" s="796">
        <v>132846</v>
      </c>
      <c r="D1949" s="796">
        <v>132846</v>
      </c>
      <c r="E1949" s="796">
        <v>0</v>
      </c>
    </row>
    <row r="1950" spans="1:5" ht="15.75" x14ac:dyDescent="0.25">
      <c r="A1950" s="781" t="s">
        <v>4483</v>
      </c>
      <c r="B1950" s="781" t="s">
        <v>1934</v>
      </c>
      <c r="C1950" s="796">
        <v>56112</v>
      </c>
      <c r="D1950" s="796">
        <v>56112</v>
      </c>
      <c r="E1950" s="796">
        <v>0</v>
      </c>
    </row>
    <row r="1951" spans="1:5" ht="15.75" x14ac:dyDescent="0.25">
      <c r="A1951" s="781" t="s">
        <v>4484</v>
      </c>
      <c r="B1951" s="781" t="s">
        <v>1936</v>
      </c>
      <c r="C1951" s="796">
        <v>1045</v>
      </c>
      <c r="D1951" s="796">
        <v>1045</v>
      </c>
      <c r="E1951" s="796">
        <v>0</v>
      </c>
    </row>
    <row r="1952" spans="1:5" ht="15.75" x14ac:dyDescent="0.25">
      <c r="A1952" s="781" t="s">
        <v>4485</v>
      </c>
      <c r="B1952" s="781" t="s">
        <v>1937</v>
      </c>
      <c r="C1952" s="796">
        <v>880</v>
      </c>
      <c r="D1952" s="796">
        <v>880</v>
      </c>
      <c r="E1952" s="796">
        <v>0</v>
      </c>
    </row>
    <row r="1953" spans="1:5" ht="15.75" x14ac:dyDescent="0.25">
      <c r="A1953" s="781" t="s">
        <v>4485</v>
      </c>
      <c r="B1953" s="781" t="s">
        <v>1938</v>
      </c>
      <c r="C1953" s="796">
        <v>880</v>
      </c>
      <c r="D1953" s="796">
        <v>880</v>
      </c>
      <c r="E1953" s="796">
        <v>0</v>
      </c>
    </row>
    <row r="1954" spans="1:5" ht="15.75" x14ac:dyDescent="0.25">
      <c r="A1954" s="781" t="s">
        <v>4486</v>
      </c>
      <c r="B1954" s="781" t="s">
        <v>1939</v>
      </c>
      <c r="C1954" s="796">
        <v>2255</v>
      </c>
      <c r="D1954" s="796">
        <v>2255</v>
      </c>
      <c r="E1954" s="796">
        <v>0</v>
      </c>
    </row>
    <row r="1955" spans="1:5" ht="15.75" x14ac:dyDescent="0.25">
      <c r="A1955" s="781" t="s">
        <v>4487</v>
      </c>
      <c r="B1955" s="781" t="s">
        <v>1392</v>
      </c>
      <c r="C1955" s="796">
        <v>3060</v>
      </c>
      <c r="D1955" s="796">
        <v>3060</v>
      </c>
      <c r="E1955" s="796">
        <v>0</v>
      </c>
    </row>
    <row r="1956" spans="1:5" ht="15.75" x14ac:dyDescent="0.25">
      <c r="A1956" s="781" t="s">
        <v>4488</v>
      </c>
      <c r="B1956" s="781" t="s">
        <v>1430</v>
      </c>
      <c r="C1956" s="796">
        <v>1835</v>
      </c>
      <c r="D1956" s="796">
        <v>1835</v>
      </c>
      <c r="E1956" s="796">
        <v>0</v>
      </c>
    </row>
    <row r="1957" spans="1:5" ht="15.75" x14ac:dyDescent="0.25">
      <c r="A1957" s="781" t="s">
        <v>4489</v>
      </c>
      <c r="B1957" s="781" t="s">
        <v>1431</v>
      </c>
      <c r="C1957" s="796">
        <v>4615</v>
      </c>
      <c r="D1957" s="796">
        <v>4615</v>
      </c>
      <c r="E1957" s="796">
        <v>0</v>
      </c>
    </row>
    <row r="1958" spans="1:5" ht="15.75" x14ac:dyDescent="0.25">
      <c r="A1958" s="781" t="s">
        <v>4490</v>
      </c>
      <c r="B1958" s="781" t="s">
        <v>1432</v>
      </c>
      <c r="C1958" s="796">
        <v>990</v>
      </c>
      <c r="D1958" s="796">
        <v>990</v>
      </c>
      <c r="E1958" s="796">
        <v>0</v>
      </c>
    </row>
    <row r="1959" spans="1:5" ht="15.75" x14ac:dyDescent="0.25">
      <c r="A1959" s="781" t="s">
        <v>4491</v>
      </c>
      <c r="B1959" s="781" t="s">
        <v>1433</v>
      </c>
      <c r="C1959" s="796">
        <v>4920</v>
      </c>
      <c r="D1959" s="796">
        <v>4920</v>
      </c>
      <c r="E1959" s="796">
        <v>0</v>
      </c>
    </row>
    <row r="1960" spans="1:5" ht="15.75" x14ac:dyDescent="0.25">
      <c r="A1960" s="781" t="s">
        <v>4492</v>
      </c>
      <c r="B1960" s="781" t="s">
        <v>1975</v>
      </c>
      <c r="C1960" s="796">
        <v>1060</v>
      </c>
      <c r="D1960" s="796">
        <v>1060</v>
      </c>
      <c r="E1960" s="796">
        <v>0</v>
      </c>
    </row>
    <row r="1961" spans="1:5" ht="15.75" x14ac:dyDescent="0.25">
      <c r="A1961" s="781" t="s">
        <v>4493</v>
      </c>
      <c r="B1961" s="781" t="s">
        <v>4494</v>
      </c>
      <c r="C1961" s="796">
        <v>1900</v>
      </c>
      <c r="D1961" s="796">
        <v>1900</v>
      </c>
      <c r="E1961" s="796">
        <v>0</v>
      </c>
    </row>
    <row r="1962" spans="1:5" ht="15.75" x14ac:dyDescent="0.25">
      <c r="A1962" s="781" t="s">
        <v>4495</v>
      </c>
      <c r="B1962" s="781" t="s">
        <v>4496</v>
      </c>
      <c r="C1962" s="796">
        <v>7880</v>
      </c>
      <c r="D1962" s="796">
        <v>7880</v>
      </c>
      <c r="E1962" s="796">
        <v>0</v>
      </c>
    </row>
    <row r="1963" spans="1:5" ht="15.75" x14ac:dyDescent="0.25">
      <c r="A1963" s="781" t="s">
        <v>4497</v>
      </c>
      <c r="B1963" s="781" t="s">
        <v>1016</v>
      </c>
      <c r="C1963" s="796">
        <v>8480</v>
      </c>
      <c r="D1963" s="796">
        <v>8480</v>
      </c>
      <c r="E1963" s="796">
        <v>0</v>
      </c>
    </row>
    <row r="1964" spans="1:5" ht="15.75" x14ac:dyDescent="0.25">
      <c r="A1964" s="781" t="s">
        <v>4498</v>
      </c>
      <c r="B1964" s="781" t="s">
        <v>1524</v>
      </c>
      <c r="C1964" s="796">
        <v>110300</v>
      </c>
      <c r="D1964" s="796">
        <v>110300</v>
      </c>
      <c r="E1964" s="796">
        <v>0</v>
      </c>
    </row>
    <row r="1965" spans="1:5" ht="15.75" x14ac:dyDescent="0.25">
      <c r="A1965" s="781" t="s">
        <v>4499</v>
      </c>
      <c r="B1965" s="781" t="s">
        <v>1525</v>
      </c>
      <c r="C1965" s="796">
        <v>107000</v>
      </c>
      <c r="D1965" s="796">
        <v>107000</v>
      </c>
      <c r="E1965" s="796">
        <v>0</v>
      </c>
    </row>
    <row r="1966" spans="1:5" ht="15.75" x14ac:dyDescent="0.25">
      <c r="A1966" s="781" t="s">
        <v>4500</v>
      </c>
      <c r="B1966" s="781" t="s">
        <v>1538</v>
      </c>
      <c r="C1966" s="796">
        <v>105100</v>
      </c>
      <c r="D1966" s="796">
        <v>105100</v>
      </c>
      <c r="E1966" s="796">
        <v>0</v>
      </c>
    </row>
    <row r="1967" spans="1:5" ht="15.75" x14ac:dyDescent="0.25">
      <c r="A1967" s="781" t="s">
        <v>4501</v>
      </c>
      <c r="B1967" s="781" t="s">
        <v>1526</v>
      </c>
      <c r="C1967" s="796">
        <v>68400</v>
      </c>
      <c r="D1967" s="796">
        <v>68400</v>
      </c>
      <c r="E1967" s="796">
        <v>0</v>
      </c>
    </row>
    <row r="1968" spans="1:5" ht="15.75" x14ac:dyDescent="0.25">
      <c r="A1968" s="781" t="s">
        <v>4501</v>
      </c>
      <c r="B1968" s="781" t="s">
        <v>1527</v>
      </c>
      <c r="C1968" s="796">
        <v>68400</v>
      </c>
      <c r="D1968" s="796">
        <v>68400</v>
      </c>
      <c r="E1968" s="796">
        <v>0</v>
      </c>
    </row>
    <row r="1969" spans="1:5" ht="15.75" x14ac:dyDescent="0.25">
      <c r="A1969" s="781" t="s">
        <v>4501</v>
      </c>
      <c r="B1969" s="781" t="s">
        <v>1528</v>
      </c>
      <c r="C1969" s="796">
        <v>68400</v>
      </c>
      <c r="D1969" s="796">
        <v>68400</v>
      </c>
      <c r="E1969" s="796">
        <v>0</v>
      </c>
    </row>
    <row r="1970" spans="1:5" ht="15.75" x14ac:dyDescent="0.25">
      <c r="A1970" s="781" t="s">
        <v>4501</v>
      </c>
      <c r="B1970" s="781" t="s">
        <v>1529</v>
      </c>
      <c r="C1970" s="796">
        <v>68400</v>
      </c>
      <c r="D1970" s="796">
        <v>68400</v>
      </c>
      <c r="E1970" s="796">
        <v>0</v>
      </c>
    </row>
    <row r="1971" spans="1:5" ht="15.75" x14ac:dyDescent="0.25">
      <c r="A1971" s="781" t="s">
        <v>4501</v>
      </c>
      <c r="B1971" s="781" t="s">
        <v>1530</v>
      </c>
      <c r="C1971" s="796">
        <v>68400</v>
      </c>
      <c r="D1971" s="796">
        <v>68400</v>
      </c>
      <c r="E1971" s="796">
        <v>0</v>
      </c>
    </row>
    <row r="1972" spans="1:5" ht="15.75" x14ac:dyDescent="0.25">
      <c r="A1972" s="781" t="s">
        <v>4501</v>
      </c>
      <c r="B1972" s="781" t="s">
        <v>1531</v>
      </c>
      <c r="C1972" s="796">
        <v>68400</v>
      </c>
      <c r="D1972" s="796">
        <v>68400</v>
      </c>
      <c r="E1972" s="796">
        <v>0</v>
      </c>
    </row>
    <row r="1973" spans="1:5" ht="15.75" x14ac:dyDescent="0.25">
      <c r="A1973" s="781" t="s">
        <v>4501</v>
      </c>
      <c r="B1973" s="781" t="s">
        <v>1532</v>
      </c>
      <c r="C1973" s="796">
        <v>68400</v>
      </c>
      <c r="D1973" s="796">
        <v>68400</v>
      </c>
      <c r="E1973" s="796">
        <v>0</v>
      </c>
    </row>
    <row r="1974" spans="1:5" ht="15.75" x14ac:dyDescent="0.25">
      <c r="A1974" s="781" t="s">
        <v>4501</v>
      </c>
      <c r="B1974" s="781" t="s">
        <v>1533</v>
      </c>
      <c r="C1974" s="796">
        <v>68400</v>
      </c>
      <c r="D1974" s="796">
        <v>68400</v>
      </c>
      <c r="E1974" s="796">
        <v>0</v>
      </c>
    </row>
    <row r="1975" spans="1:5" ht="15.75" x14ac:dyDescent="0.25">
      <c r="A1975" s="781" t="s">
        <v>4501</v>
      </c>
      <c r="B1975" s="781" t="s">
        <v>1534</v>
      </c>
      <c r="C1975" s="796">
        <v>68400</v>
      </c>
      <c r="D1975" s="796">
        <v>68400</v>
      </c>
      <c r="E1975" s="796">
        <v>0</v>
      </c>
    </row>
    <row r="1976" spans="1:5" ht="15.75" x14ac:dyDescent="0.25">
      <c r="A1976" s="781" t="s">
        <v>4501</v>
      </c>
      <c r="B1976" s="781" t="s">
        <v>1535</v>
      </c>
      <c r="C1976" s="796">
        <v>68400</v>
      </c>
      <c r="D1976" s="796">
        <v>68400</v>
      </c>
      <c r="E1976" s="796">
        <v>0</v>
      </c>
    </row>
    <row r="1977" spans="1:5" ht="15.75" x14ac:dyDescent="0.25">
      <c r="A1977" s="781" t="s">
        <v>4501</v>
      </c>
      <c r="B1977" s="781" t="s">
        <v>1536</v>
      </c>
      <c r="C1977" s="796">
        <v>68400</v>
      </c>
      <c r="D1977" s="796">
        <v>68400</v>
      </c>
      <c r="E1977" s="796">
        <v>0</v>
      </c>
    </row>
    <row r="1978" spans="1:5" ht="15.75" x14ac:dyDescent="0.25">
      <c r="A1978" s="781" t="s">
        <v>4501</v>
      </c>
      <c r="B1978" s="781" t="s">
        <v>1537</v>
      </c>
      <c r="C1978" s="796">
        <v>68400</v>
      </c>
      <c r="D1978" s="796">
        <v>68400</v>
      </c>
      <c r="E1978" s="796">
        <v>0</v>
      </c>
    </row>
    <row r="1979" spans="1:5" ht="15.75" x14ac:dyDescent="0.25">
      <c r="A1979" s="781" t="s">
        <v>4502</v>
      </c>
      <c r="B1979" s="781" t="s">
        <v>1539</v>
      </c>
      <c r="C1979" s="796">
        <v>72600</v>
      </c>
      <c r="D1979" s="796">
        <v>72600</v>
      </c>
      <c r="E1979" s="796">
        <v>0</v>
      </c>
    </row>
    <row r="1980" spans="1:5" ht="15.75" x14ac:dyDescent="0.25">
      <c r="A1980" s="781" t="s">
        <v>4502</v>
      </c>
      <c r="B1980" s="781" t="s">
        <v>1540</v>
      </c>
      <c r="C1980" s="796">
        <v>72600</v>
      </c>
      <c r="D1980" s="796">
        <v>72600</v>
      </c>
      <c r="E1980" s="796">
        <v>0</v>
      </c>
    </row>
    <row r="1981" spans="1:5" ht="15.75" x14ac:dyDescent="0.25">
      <c r="A1981" s="781" t="s">
        <v>4502</v>
      </c>
      <c r="B1981" s="781" t="s">
        <v>1541</v>
      </c>
      <c r="C1981" s="796">
        <v>72600</v>
      </c>
      <c r="D1981" s="796">
        <v>72600</v>
      </c>
      <c r="E1981" s="796">
        <v>0</v>
      </c>
    </row>
    <row r="1982" spans="1:5" ht="15.75" x14ac:dyDescent="0.25">
      <c r="A1982" s="781" t="s">
        <v>4502</v>
      </c>
      <c r="B1982" s="781" t="s">
        <v>1542</v>
      </c>
      <c r="C1982" s="796">
        <v>72600</v>
      </c>
      <c r="D1982" s="796">
        <v>72600</v>
      </c>
      <c r="E1982" s="796">
        <v>0</v>
      </c>
    </row>
    <row r="1983" spans="1:5" ht="15.75" x14ac:dyDescent="0.25">
      <c r="A1983" s="781" t="s">
        <v>4502</v>
      </c>
      <c r="B1983" s="781" t="s">
        <v>1543</v>
      </c>
      <c r="C1983" s="796">
        <v>72600</v>
      </c>
      <c r="D1983" s="796">
        <v>72600</v>
      </c>
      <c r="E1983" s="796">
        <v>0</v>
      </c>
    </row>
    <row r="1984" spans="1:5" ht="15.75" x14ac:dyDescent="0.25">
      <c r="A1984" s="781" t="s">
        <v>4502</v>
      </c>
      <c r="B1984" s="781" t="s">
        <v>1544</v>
      </c>
      <c r="C1984" s="796">
        <v>72600</v>
      </c>
      <c r="D1984" s="796">
        <v>72600</v>
      </c>
      <c r="E1984" s="796">
        <v>0</v>
      </c>
    </row>
    <row r="1985" spans="1:5" ht="15.75" x14ac:dyDescent="0.25">
      <c r="A1985" s="781" t="s">
        <v>4502</v>
      </c>
      <c r="B1985" s="781" t="s">
        <v>1545</v>
      </c>
      <c r="C1985" s="796">
        <v>72600</v>
      </c>
      <c r="D1985" s="796">
        <v>72600</v>
      </c>
      <c r="E1985" s="796">
        <v>0</v>
      </c>
    </row>
    <row r="1986" spans="1:5" ht="15.75" x14ac:dyDescent="0.25">
      <c r="A1986" s="781" t="s">
        <v>4503</v>
      </c>
      <c r="B1986" s="781" t="s">
        <v>1546</v>
      </c>
      <c r="C1986" s="796">
        <v>61150</v>
      </c>
      <c r="D1986" s="796">
        <v>61150</v>
      </c>
      <c r="E1986" s="796">
        <v>0</v>
      </c>
    </row>
    <row r="1987" spans="1:5" ht="15.75" x14ac:dyDescent="0.25">
      <c r="A1987" s="781" t="s">
        <v>4503</v>
      </c>
      <c r="B1987" s="781" t="s">
        <v>1547</v>
      </c>
      <c r="C1987" s="796">
        <v>61150</v>
      </c>
      <c r="D1987" s="796">
        <v>61150</v>
      </c>
      <c r="E1987" s="796">
        <v>0</v>
      </c>
    </row>
    <row r="1988" spans="1:5" ht="15.75" x14ac:dyDescent="0.25">
      <c r="A1988" s="781" t="s">
        <v>4503</v>
      </c>
      <c r="B1988" s="781" t="s">
        <v>1548</v>
      </c>
      <c r="C1988" s="796">
        <v>61150</v>
      </c>
      <c r="D1988" s="796">
        <v>61150</v>
      </c>
      <c r="E1988" s="796">
        <v>0</v>
      </c>
    </row>
    <row r="1989" spans="1:5" ht="15.75" x14ac:dyDescent="0.25">
      <c r="A1989" s="781" t="s">
        <v>4504</v>
      </c>
      <c r="B1989" s="781" t="s">
        <v>1549</v>
      </c>
      <c r="C1989" s="796">
        <v>56550</v>
      </c>
      <c r="D1989" s="796">
        <v>56550</v>
      </c>
      <c r="E1989" s="796">
        <v>0</v>
      </c>
    </row>
    <row r="1990" spans="1:5" ht="15.75" x14ac:dyDescent="0.25">
      <c r="A1990" s="781" t="s">
        <v>4505</v>
      </c>
      <c r="B1990" s="781" t="s">
        <v>4506</v>
      </c>
      <c r="C1990" s="796">
        <v>138700</v>
      </c>
      <c r="D1990" s="796">
        <v>138700</v>
      </c>
      <c r="E1990" s="796">
        <v>0</v>
      </c>
    </row>
    <row r="1991" spans="1:5" ht="15.75" x14ac:dyDescent="0.25">
      <c r="A1991" s="781" t="s">
        <v>4505</v>
      </c>
      <c r="B1991" s="781" t="s">
        <v>4507</v>
      </c>
      <c r="C1991" s="796">
        <v>138700</v>
      </c>
      <c r="D1991" s="796">
        <v>138700</v>
      </c>
      <c r="E1991" s="796">
        <v>0</v>
      </c>
    </row>
    <row r="1992" spans="1:5" ht="15.75" x14ac:dyDescent="0.25">
      <c r="A1992" s="781" t="s">
        <v>4505</v>
      </c>
      <c r="B1992" s="781" t="s">
        <v>4508</v>
      </c>
      <c r="C1992" s="796">
        <v>138700</v>
      </c>
      <c r="D1992" s="796">
        <v>138700</v>
      </c>
      <c r="E1992" s="796">
        <v>0</v>
      </c>
    </row>
    <row r="1993" spans="1:5" ht="15.75" x14ac:dyDescent="0.25">
      <c r="A1993" s="781" t="s">
        <v>4505</v>
      </c>
      <c r="B1993" s="781" t="s">
        <v>4509</v>
      </c>
      <c r="C1993" s="796">
        <v>138700</v>
      </c>
      <c r="D1993" s="796">
        <v>138700</v>
      </c>
      <c r="E1993" s="796">
        <v>0</v>
      </c>
    </row>
    <row r="1994" spans="1:5" ht="15.75" x14ac:dyDescent="0.25">
      <c r="A1994" s="781" t="s">
        <v>4510</v>
      </c>
      <c r="B1994" s="781" t="s">
        <v>4511</v>
      </c>
      <c r="C1994" s="796">
        <v>9490</v>
      </c>
      <c r="D1994" s="796">
        <v>9490</v>
      </c>
      <c r="E1994" s="796">
        <v>0</v>
      </c>
    </row>
    <row r="1995" spans="1:5" ht="15.75" x14ac:dyDescent="0.25">
      <c r="A1995" s="781" t="s">
        <v>4510</v>
      </c>
      <c r="B1995" s="781" t="s">
        <v>4512</v>
      </c>
      <c r="C1995" s="796">
        <v>9490</v>
      </c>
      <c r="D1995" s="796">
        <v>9490</v>
      </c>
      <c r="E1995" s="796">
        <v>0</v>
      </c>
    </row>
    <row r="1996" spans="1:5" ht="15.75" x14ac:dyDescent="0.25">
      <c r="A1996" s="781" t="s">
        <v>4510</v>
      </c>
      <c r="B1996" s="781" t="s">
        <v>4513</v>
      </c>
      <c r="C1996" s="796">
        <v>9490</v>
      </c>
      <c r="D1996" s="796">
        <v>9490</v>
      </c>
      <c r="E1996" s="796">
        <v>0</v>
      </c>
    </row>
    <row r="1997" spans="1:5" ht="15.75" x14ac:dyDescent="0.25">
      <c r="A1997" s="781" t="s">
        <v>4510</v>
      </c>
      <c r="B1997" s="781" t="s">
        <v>4514</v>
      </c>
      <c r="C1997" s="796">
        <v>9490</v>
      </c>
      <c r="D1997" s="796">
        <v>9490</v>
      </c>
      <c r="E1997" s="796">
        <v>0</v>
      </c>
    </row>
    <row r="1998" spans="1:5" ht="15.75" x14ac:dyDescent="0.25">
      <c r="A1998" s="781" t="s">
        <v>4515</v>
      </c>
      <c r="B1998" s="781" t="s">
        <v>4516</v>
      </c>
      <c r="C1998" s="796">
        <v>9290</v>
      </c>
      <c r="D1998" s="796">
        <v>9290</v>
      </c>
      <c r="E1998" s="796">
        <v>0</v>
      </c>
    </row>
    <row r="1999" spans="1:5" ht="15.75" x14ac:dyDescent="0.25">
      <c r="A1999" s="781" t="s">
        <v>4515</v>
      </c>
      <c r="B1999" s="781" t="s">
        <v>4517</v>
      </c>
      <c r="C1999" s="796">
        <v>9290</v>
      </c>
      <c r="D1999" s="796">
        <v>9290</v>
      </c>
      <c r="E1999" s="796">
        <v>0</v>
      </c>
    </row>
    <row r="2000" spans="1:5" ht="15.75" x14ac:dyDescent="0.25">
      <c r="A2000" s="781" t="s">
        <v>4515</v>
      </c>
      <c r="B2000" s="781" t="s">
        <v>4518</v>
      </c>
      <c r="C2000" s="796">
        <v>9290</v>
      </c>
      <c r="D2000" s="796">
        <v>9290</v>
      </c>
      <c r="E2000" s="796">
        <v>0</v>
      </c>
    </row>
    <row r="2001" spans="1:5" ht="15.75" x14ac:dyDescent="0.25">
      <c r="A2001" s="781" t="s">
        <v>4515</v>
      </c>
      <c r="B2001" s="781" t="s">
        <v>4519</v>
      </c>
      <c r="C2001" s="796">
        <v>9290</v>
      </c>
      <c r="D2001" s="796">
        <v>9290</v>
      </c>
      <c r="E2001" s="796">
        <v>0</v>
      </c>
    </row>
    <row r="2002" spans="1:5" ht="15.75" x14ac:dyDescent="0.25">
      <c r="A2002" s="781" t="s">
        <v>4326</v>
      </c>
      <c r="B2002" s="781" t="s">
        <v>1989</v>
      </c>
      <c r="C2002" s="796">
        <v>11380</v>
      </c>
      <c r="D2002" s="796">
        <v>11380</v>
      </c>
      <c r="E2002" s="796">
        <v>0</v>
      </c>
    </row>
    <row r="2003" spans="1:5" ht="15.75" x14ac:dyDescent="0.25">
      <c r="A2003" s="781" t="s">
        <v>4326</v>
      </c>
      <c r="B2003" s="781" t="s">
        <v>4520</v>
      </c>
      <c r="C2003" s="796">
        <v>11380</v>
      </c>
      <c r="D2003" s="796">
        <v>11380</v>
      </c>
      <c r="E2003" s="796">
        <v>0</v>
      </c>
    </row>
    <row r="2004" spans="1:5" ht="15.75" x14ac:dyDescent="0.25">
      <c r="A2004" s="781" t="s">
        <v>4326</v>
      </c>
      <c r="B2004" s="781" t="s">
        <v>4521</v>
      </c>
      <c r="C2004" s="796">
        <v>11380</v>
      </c>
      <c r="D2004" s="796">
        <v>11380</v>
      </c>
      <c r="E2004" s="796">
        <v>0</v>
      </c>
    </row>
    <row r="2005" spans="1:5" ht="15.75" x14ac:dyDescent="0.25">
      <c r="A2005" s="781" t="s">
        <v>4326</v>
      </c>
      <c r="B2005" s="781" t="s">
        <v>4522</v>
      </c>
      <c r="C2005" s="796">
        <v>11380</v>
      </c>
      <c r="D2005" s="796">
        <v>11380</v>
      </c>
      <c r="E2005" s="796">
        <v>0</v>
      </c>
    </row>
    <row r="2006" spans="1:5" ht="15.75" x14ac:dyDescent="0.25">
      <c r="A2006" s="781" t="s">
        <v>4326</v>
      </c>
      <c r="B2006" s="781" t="s">
        <v>4523</v>
      </c>
      <c r="C2006" s="796">
        <v>11380</v>
      </c>
      <c r="D2006" s="796">
        <v>11380</v>
      </c>
      <c r="E2006" s="796">
        <v>0</v>
      </c>
    </row>
    <row r="2007" spans="1:5" ht="15.75" x14ac:dyDescent="0.25">
      <c r="A2007" s="781" t="s">
        <v>4326</v>
      </c>
      <c r="B2007" s="781" t="s">
        <v>4524</v>
      </c>
      <c r="C2007" s="796">
        <v>11380</v>
      </c>
      <c r="D2007" s="796">
        <v>11380</v>
      </c>
      <c r="E2007" s="796">
        <v>0</v>
      </c>
    </row>
    <row r="2008" spans="1:5" ht="15.75" x14ac:dyDescent="0.25">
      <c r="A2008" s="781" t="s">
        <v>4335</v>
      </c>
      <c r="B2008" s="781" t="s">
        <v>4525</v>
      </c>
      <c r="C2008" s="796">
        <v>66890</v>
      </c>
      <c r="D2008" s="796">
        <v>66890</v>
      </c>
      <c r="E2008" s="796">
        <v>0</v>
      </c>
    </row>
    <row r="2009" spans="1:5" ht="15.75" x14ac:dyDescent="0.25">
      <c r="A2009" s="781" t="s">
        <v>4335</v>
      </c>
      <c r="B2009" s="781" t="s">
        <v>4526</v>
      </c>
      <c r="C2009" s="796">
        <v>66890</v>
      </c>
      <c r="D2009" s="796">
        <v>66890</v>
      </c>
      <c r="E2009" s="796">
        <v>0</v>
      </c>
    </row>
    <row r="2010" spans="1:5" ht="15.75" x14ac:dyDescent="0.25">
      <c r="A2010" s="781" t="s">
        <v>4335</v>
      </c>
      <c r="B2010" s="781" t="s">
        <v>4527</v>
      </c>
      <c r="C2010" s="796">
        <v>66890</v>
      </c>
      <c r="D2010" s="796">
        <v>66890</v>
      </c>
      <c r="E2010" s="796">
        <v>0</v>
      </c>
    </row>
    <row r="2011" spans="1:5" ht="15.75" x14ac:dyDescent="0.25">
      <c r="A2011" s="781" t="s">
        <v>4335</v>
      </c>
      <c r="B2011" s="781" t="s">
        <v>4528</v>
      </c>
      <c r="C2011" s="796">
        <v>66890</v>
      </c>
      <c r="D2011" s="796">
        <v>66890</v>
      </c>
      <c r="E2011" s="796">
        <v>0</v>
      </c>
    </row>
    <row r="2012" spans="1:5" ht="15.75" x14ac:dyDescent="0.25">
      <c r="A2012" s="781" t="s">
        <v>4529</v>
      </c>
      <c r="B2012" s="781" t="s">
        <v>4530</v>
      </c>
      <c r="C2012" s="796">
        <v>34490</v>
      </c>
      <c r="D2012" s="796">
        <v>34490</v>
      </c>
      <c r="E2012" s="796">
        <v>0</v>
      </c>
    </row>
    <row r="2013" spans="1:5" ht="15.75" x14ac:dyDescent="0.25">
      <c r="A2013" s="781" t="s">
        <v>4529</v>
      </c>
      <c r="B2013" s="781" t="s">
        <v>4531</v>
      </c>
      <c r="C2013" s="796">
        <v>34490</v>
      </c>
      <c r="D2013" s="796">
        <v>34490</v>
      </c>
      <c r="E2013" s="796">
        <v>0</v>
      </c>
    </row>
    <row r="2014" spans="1:5" ht="15.75" x14ac:dyDescent="0.25">
      <c r="A2014" s="781" t="s">
        <v>4529</v>
      </c>
      <c r="B2014" s="781" t="s">
        <v>4532</v>
      </c>
      <c r="C2014" s="796">
        <v>34490</v>
      </c>
      <c r="D2014" s="796">
        <v>34490</v>
      </c>
      <c r="E2014" s="796">
        <v>0</v>
      </c>
    </row>
    <row r="2015" spans="1:5" ht="15.75" x14ac:dyDescent="0.25">
      <c r="A2015" s="781" t="s">
        <v>4529</v>
      </c>
      <c r="B2015" s="781" t="s">
        <v>4533</v>
      </c>
      <c r="C2015" s="796">
        <v>34490</v>
      </c>
      <c r="D2015" s="796">
        <v>34490</v>
      </c>
      <c r="E2015" s="796">
        <v>0</v>
      </c>
    </row>
    <row r="2016" spans="1:5" ht="15.75" x14ac:dyDescent="0.25">
      <c r="A2016" s="781" t="s">
        <v>4529</v>
      </c>
      <c r="B2016" s="781" t="s">
        <v>4534</v>
      </c>
      <c r="C2016" s="796">
        <v>34490</v>
      </c>
      <c r="D2016" s="796">
        <v>34490</v>
      </c>
      <c r="E2016" s="796">
        <v>0</v>
      </c>
    </row>
    <row r="2017" spans="1:5" ht="15.75" x14ac:dyDescent="0.25">
      <c r="A2017" s="781" t="s">
        <v>4535</v>
      </c>
      <c r="B2017" s="781" t="s">
        <v>4536</v>
      </c>
      <c r="C2017" s="796">
        <v>86575</v>
      </c>
      <c r="D2017" s="796">
        <v>86575</v>
      </c>
      <c r="E2017" s="796">
        <v>0</v>
      </c>
    </row>
    <row r="2018" spans="1:5" ht="15.75" x14ac:dyDescent="0.25">
      <c r="A2018" s="781" t="s">
        <v>4535</v>
      </c>
      <c r="B2018" s="781" t="s">
        <v>4537</v>
      </c>
      <c r="C2018" s="796">
        <v>86575</v>
      </c>
      <c r="D2018" s="796">
        <v>86575</v>
      </c>
      <c r="E2018" s="796">
        <v>0</v>
      </c>
    </row>
    <row r="2019" spans="1:5" ht="15.75" x14ac:dyDescent="0.25">
      <c r="A2019" s="781" t="s">
        <v>4535</v>
      </c>
      <c r="B2019" s="781" t="s">
        <v>4538</v>
      </c>
      <c r="C2019" s="796">
        <v>86575</v>
      </c>
      <c r="D2019" s="796">
        <v>86575</v>
      </c>
      <c r="E2019" s="796">
        <v>0</v>
      </c>
    </row>
    <row r="2020" spans="1:5" ht="15.75" x14ac:dyDescent="0.25">
      <c r="A2020" s="781" t="s">
        <v>4535</v>
      </c>
      <c r="B2020" s="781" t="s">
        <v>4539</v>
      </c>
      <c r="C2020" s="796">
        <v>86575</v>
      </c>
      <c r="D2020" s="796">
        <v>86575</v>
      </c>
      <c r="E2020" s="796">
        <v>0</v>
      </c>
    </row>
    <row r="2021" spans="1:5" ht="15.75" x14ac:dyDescent="0.25">
      <c r="A2021" s="781" t="s">
        <v>4535</v>
      </c>
      <c r="B2021" s="781" t="s">
        <v>4540</v>
      </c>
      <c r="C2021" s="796">
        <v>86575</v>
      </c>
      <c r="D2021" s="796">
        <v>86575</v>
      </c>
      <c r="E2021" s="796">
        <v>0</v>
      </c>
    </row>
    <row r="2022" spans="1:5" ht="15.75" x14ac:dyDescent="0.25">
      <c r="A2022" s="781" t="s">
        <v>4541</v>
      </c>
      <c r="B2022" s="781" t="s">
        <v>4542</v>
      </c>
      <c r="C2022" s="796">
        <v>17325</v>
      </c>
      <c r="D2022" s="796">
        <v>17325</v>
      </c>
      <c r="E2022" s="796">
        <v>0</v>
      </c>
    </row>
    <row r="2023" spans="1:5" ht="15.75" x14ac:dyDescent="0.25">
      <c r="A2023" s="781" t="s">
        <v>4541</v>
      </c>
      <c r="B2023" s="781" t="s">
        <v>4543</v>
      </c>
      <c r="C2023" s="796">
        <v>17325</v>
      </c>
      <c r="D2023" s="796">
        <v>17325</v>
      </c>
      <c r="E2023" s="796">
        <v>0</v>
      </c>
    </row>
    <row r="2024" spans="1:5" ht="15.75" x14ac:dyDescent="0.25">
      <c r="A2024" s="781" t="s">
        <v>4541</v>
      </c>
      <c r="B2024" s="781" t="s">
        <v>4544</v>
      </c>
      <c r="C2024" s="796">
        <v>17325</v>
      </c>
      <c r="D2024" s="796">
        <v>17325</v>
      </c>
      <c r="E2024" s="796">
        <v>0</v>
      </c>
    </row>
    <row r="2025" spans="1:5" ht="15.75" x14ac:dyDescent="0.25">
      <c r="A2025" s="781" t="s">
        <v>4545</v>
      </c>
      <c r="B2025" s="781" t="s">
        <v>4546</v>
      </c>
      <c r="C2025" s="796">
        <v>15652</v>
      </c>
      <c r="D2025" s="796">
        <v>15652</v>
      </c>
      <c r="E2025" s="796">
        <v>0</v>
      </c>
    </row>
    <row r="2026" spans="1:5" ht="15.75" x14ac:dyDescent="0.25">
      <c r="A2026" s="781" t="s">
        <v>4545</v>
      </c>
      <c r="B2026" s="781" t="s">
        <v>4547</v>
      </c>
      <c r="C2026" s="796">
        <v>15652</v>
      </c>
      <c r="D2026" s="796">
        <v>15652</v>
      </c>
      <c r="E2026" s="796">
        <v>0</v>
      </c>
    </row>
    <row r="2027" spans="1:5" ht="15.75" x14ac:dyDescent="0.25">
      <c r="A2027" s="781" t="s">
        <v>4548</v>
      </c>
      <c r="B2027" s="781" t="s">
        <v>4549</v>
      </c>
      <c r="C2027" s="796">
        <v>38780</v>
      </c>
      <c r="D2027" s="796">
        <v>38780</v>
      </c>
      <c r="E2027" s="796">
        <v>0</v>
      </c>
    </row>
    <row r="2028" spans="1:5" ht="15.75" x14ac:dyDescent="0.25">
      <c r="A2028" s="781" t="s">
        <v>4548</v>
      </c>
      <c r="B2028" s="781" t="s">
        <v>4550</v>
      </c>
      <c r="C2028" s="796">
        <v>38780</v>
      </c>
      <c r="D2028" s="796">
        <v>38780</v>
      </c>
      <c r="E2028" s="796">
        <v>0</v>
      </c>
    </row>
    <row r="2029" spans="1:5" ht="15.75" x14ac:dyDescent="0.25">
      <c r="A2029" s="781" t="s">
        <v>4548</v>
      </c>
      <c r="B2029" s="781" t="s">
        <v>4551</v>
      </c>
      <c r="C2029" s="796">
        <v>38780</v>
      </c>
      <c r="D2029" s="796">
        <v>38780</v>
      </c>
      <c r="E2029" s="796">
        <v>0</v>
      </c>
    </row>
    <row r="2030" spans="1:5" ht="15.75" x14ac:dyDescent="0.25">
      <c r="A2030" s="781" t="s">
        <v>4552</v>
      </c>
      <c r="B2030" s="781" t="s">
        <v>4553</v>
      </c>
      <c r="C2030" s="796">
        <v>14370</v>
      </c>
      <c r="D2030" s="796">
        <v>14370</v>
      </c>
      <c r="E2030" s="796">
        <v>0</v>
      </c>
    </row>
    <row r="2031" spans="1:5" ht="15.75" x14ac:dyDescent="0.25">
      <c r="A2031" s="781" t="s">
        <v>4552</v>
      </c>
      <c r="B2031" s="781" t="s">
        <v>4554</v>
      </c>
      <c r="C2031" s="796">
        <v>14370</v>
      </c>
      <c r="D2031" s="796">
        <v>14370</v>
      </c>
      <c r="E2031" s="796">
        <v>0</v>
      </c>
    </row>
    <row r="2032" spans="1:5" ht="15.75" x14ac:dyDescent="0.25">
      <c r="A2032" s="781" t="s">
        <v>4552</v>
      </c>
      <c r="B2032" s="781" t="s">
        <v>4555</v>
      </c>
      <c r="C2032" s="796">
        <v>14370</v>
      </c>
      <c r="D2032" s="796">
        <v>14370</v>
      </c>
      <c r="E2032" s="796">
        <v>0</v>
      </c>
    </row>
    <row r="2033" spans="1:5" ht="15.75" x14ac:dyDescent="0.25">
      <c r="A2033" s="781" t="s">
        <v>4552</v>
      </c>
      <c r="B2033" s="781" t="s">
        <v>4556</v>
      </c>
      <c r="C2033" s="796">
        <v>14370</v>
      </c>
      <c r="D2033" s="796">
        <v>14370</v>
      </c>
      <c r="E2033" s="796">
        <v>0</v>
      </c>
    </row>
    <row r="2034" spans="1:5" ht="15.75" x14ac:dyDescent="0.25">
      <c r="A2034" s="781" t="s">
        <v>4552</v>
      </c>
      <c r="B2034" s="781" t="s">
        <v>4557</v>
      </c>
      <c r="C2034" s="796">
        <v>14370</v>
      </c>
      <c r="D2034" s="796">
        <v>14370</v>
      </c>
      <c r="E2034" s="796">
        <v>0</v>
      </c>
    </row>
    <row r="2035" spans="1:5" ht="15.75" x14ac:dyDescent="0.25">
      <c r="A2035" s="781" t="s">
        <v>4552</v>
      </c>
      <c r="B2035" s="781" t="s">
        <v>4558</v>
      </c>
      <c r="C2035" s="796">
        <v>14370</v>
      </c>
      <c r="D2035" s="796">
        <v>14370</v>
      </c>
      <c r="E2035" s="796">
        <v>0</v>
      </c>
    </row>
    <row r="2036" spans="1:5" ht="15.75" x14ac:dyDescent="0.25">
      <c r="A2036" s="781" t="s">
        <v>4379</v>
      </c>
      <c r="B2036" s="781" t="s">
        <v>4559</v>
      </c>
      <c r="C2036" s="796">
        <v>3900</v>
      </c>
      <c r="D2036" s="796">
        <v>3900</v>
      </c>
      <c r="E2036" s="796">
        <v>0</v>
      </c>
    </row>
    <row r="2037" spans="1:5" ht="15.75" x14ac:dyDescent="0.25">
      <c r="A2037" s="781" t="s">
        <v>4379</v>
      </c>
      <c r="B2037" s="781" t="s">
        <v>4560</v>
      </c>
      <c r="C2037" s="796">
        <v>3900</v>
      </c>
      <c r="D2037" s="796">
        <v>3900</v>
      </c>
      <c r="E2037" s="796">
        <v>0</v>
      </c>
    </row>
    <row r="2038" spans="1:5" ht="15.75" x14ac:dyDescent="0.25">
      <c r="A2038" s="781" t="s">
        <v>4379</v>
      </c>
      <c r="B2038" s="781" t="s">
        <v>4561</v>
      </c>
      <c r="C2038" s="796">
        <v>3900</v>
      </c>
      <c r="D2038" s="796">
        <v>3900</v>
      </c>
      <c r="E2038" s="796">
        <v>0</v>
      </c>
    </row>
    <row r="2039" spans="1:5" ht="15.75" x14ac:dyDescent="0.25">
      <c r="A2039" s="781" t="s">
        <v>4379</v>
      </c>
      <c r="B2039" s="781" t="s">
        <v>4562</v>
      </c>
      <c r="C2039" s="796">
        <v>3900</v>
      </c>
      <c r="D2039" s="796">
        <v>3900</v>
      </c>
      <c r="E2039" s="796">
        <v>0</v>
      </c>
    </row>
    <row r="2040" spans="1:5" ht="15.75" x14ac:dyDescent="0.25">
      <c r="A2040" s="781" t="s">
        <v>4379</v>
      </c>
      <c r="B2040" s="781" t="s">
        <v>4563</v>
      </c>
      <c r="C2040" s="796">
        <v>3900</v>
      </c>
      <c r="D2040" s="796">
        <v>3900</v>
      </c>
      <c r="E2040" s="796">
        <v>0</v>
      </c>
    </row>
    <row r="2041" spans="1:5" ht="15.75" x14ac:dyDescent="0.25">
      <c r="A2041" s="781" t="s">
        <v>4379</v>
      </c>
      <c r="B2041" s="781" t="s">
        <v>4564</v>
      </c>
      <c r="C2041" s="796">
        <v>3900</v>
      </c>
      <c r="D2041" s="796">
        <v>3900</v>
      </c>
      <c r="E2041" s="796">
        <v>0</v>
      </c>
    </row>
    <row r="2042" spans="1:5" ht="15.75" x14ac:dyDescent="0.25">
      <c r="A2042" s="781" t="s">
        <v>4565</v>
      </c>
      <c r="B2042" s="781" t="s">
        <v>4566</v>
      </c>
      <c r="C2042" s="796">
        <v>17520</v>
      </c>
      <c r="D2042" s="796">
        <v>17520</v>
      </c>
      <c r="E2042" s="796">
        <v>0</v>
      </c>
    </row>
    <row r="2043" spans="1:5" ht="15.75" x14ac:dyDescent="0.25">
      <c r="A2043" s="781" t="s">
        <v>4565</v>
      </c>
      <c r="B2043" s="781" t="s">
        <v>4567</v>
      </c>
      <c r="C2043" s="796">
        <v>17520</v>
      </c>
      <c r="D2043" s="796">
        <v>17520</v>
      </c>
      <c r="E2043" s="796">
        <v>0</v>
      </c>
    </row>
    <row r="2044" spans="1:5" ht="15.75" x14ac:dyDescent="0.25">
      <c r="A2044" s="781" t="s">
        <v>4565</v>
      </c>
      <c r="B2044" s="781" t="s">
        <v>4568</v>
      </c>
      <c r="C2044" s="796">
        <v>17520</v>
      </c>
      <c r="D2044" s="796">
        <v>17520</v>
      </c>
      <c r="E2044" s="796">
        <v>0</v>
      </c>
    </row>
    <row r="2045" spans="1:5" ht="15.75" x14ac:dyDescent="0.25">
      <c r="A2045" s="781" t="s">
        <v>4565</v>
      </c>
      <c r="B2045" s="781" t="s">
        <v>4569</v>
      </c>
      <c r="C2045" s="796">
        <v>17520</v>
      </c>
      <c r="D2045" s="796">
        <v>17520</v>
      </c>
      <c r="E2045" s="796">
        <v>0</v>
      </c>
    </row>
    <row r="2046" spans="1:5" ht="15.75" x14ac:dyDescent="0.25">
      <c r="A2046" s="781" t="s">
        <v>4570</v>
      </c>
      <c r="B2046" s="781" t="s">
        <v>4571</v>
      </c>
      <c r="C2046" s="796">
        <v>24680</v>
      </c>
      <c r="D2046" s="796">
        <v>24680</v>
      </c>
      <c r="E2046" s="796">
        <v>0</v>
      </c>
    </row>
    <row r="2047" spans="1:5" ht="15.75" x14ac:dyDescent="0.25">
      <c r="A2047" s="781" t="s">
        <v>4570</v>
      </c>
      <c r="B2047" s="781" t="s">
        <v>4572</v>
      </c>
      <c r="C2047" s="796">
        <v>24680</v>
      </c>
      <c r="D2047" s="796">
        <v>24680</v>
      </c>
      <c r="E2047" s="796">
        <v>0</v>
      </c>
    </row>
    <row r="2048" spans="1:5" ht="15.75" x14ac:dyDescent="0.25">
      <c r="A2048" s="781" t="s">
        <v>4390</v>
      </c>
      <c r="B2048" s="781" t="s">
        <v>4573</v>
      </c>
      <c r="C2048" s="796">
        <v>12340</v>
      </c>
      <c r="D2048" s="796">
        <v>12340</v>
      </c>
      <c r="E2048" s="796">
        <v>0</v>
      </c>
    </row>
    <row r="2049" spans="1:5" ht="15.75" x14ac:dyDescent="0.25">
      <c r="A2049" s="781" t="s">
        <v>4574</v>
      </c>
      <c r="B2049" s="781" t="s">
        <v>4575</v>
      </c>
      <c r="C2049" s="796">
        <v>44250</v>
      </c>
      <c r="D2049" s="796">
        <v>44250</v>
      </c>
      <c r="E2049" s="796">
        <v>0</v>
      </c>
    </row>
    <row r="2050" spans="1:5" ht="15.75" x14ac:dyDescent="0.25">
      <c r="A2050" s="781" t="s">
        <v>4574</v>
      </c>
      <c r="B2050" s="781" t="s">
        <v>4576</v>
      </c>
      <c r="C2050" s="796">
        <v>44250</v>
      </c>
      <c r="D2050" s="796">
        <v>44250</v>
      </c>
      <c r="E2050" s="796">
        <v>0</v>
      </c>
    </row>
    <row r="2051" spans="1:5" ht="15.75" x14ac:dyDescent="0.25">
      <c r="A2051" s="781" t="s">
        <v>4574</v>
      </c>
      <c r="B2051" s="781" t="s">
        <v>4577</v>
      </c>
      <c r="C2051" s="796">
        <v>44250</v>
      </c>
      <c r="D2051" s="796">
        <v>44250</v>
      </c>
      <c r="E2051" s="796">
        <v>0</v>
      </c>
    </row>
    <row r="2052" spans="1:5" ht="15.75" x14ac:dyDescent="0.25">
      <c r="A2052" s="781" t="s">
        <v>4574</v>
      </c>
      <c r="B2052" s="781" t="s">
        <v>4578</v>
      </c>
      <c r="C2052" s="796">
        <v>44250</v>
      </c>
      <c r="D2052" s="796">
        <v>44250</v>
      </c>
      <c r="E2052" s="796">
        <v>0</v>
      </c>
    </row>
    <row r="2053" spans="1:5" ht="15.75" x14ac:dyDescent="0.25">
      <c r="A2053" s="781" t="s">
        <v>4574</v>
      </c>
      <c r="B2053" s="781" t="s">
        <v>4579</v>
      </c>
      <c r="C2053" s="796">
        <v>44250</v>
      </c>
      <c r="D2053" s="796">
        <v>44250</v>
      </c>
      <c r="E2053" s="796">
        <v>0</v>
      </c>
    </row>
    <row r="2054" spans="1:5" ht="15.75" x14ac:dyDescent="0.25">
      <c r="A2054" s="781" t="s">
        <v>4401</v>
      </c>
      <c r="B2054" s="781" t="s">
        <v>4580</v>
      </c>
      <c r="C2054" s="796">
        <v>29448</v>
      </c>
      <c r="D2054" s="796">
        <v>29448</v>
      </c>
      <c r="E2054" s="796">
        <v>0</v>
      </c>
    </row>
    <row r="2055" spans="1:5" ht="15.75" x14ac:dyDescent="0.25">
      <c r="A2055" s="781" t="s">
        <v>4401</v>
      </c>
      <c r="B2055" s="781" t="s">
        <v>4581</v>
      </c>
      <c r="C2055" s="796">
        <v>29448</v>
      </c>
      <c r="D2055" s="796">
        <v>29448</v>
      </c>
      <c r="E2055" s="796">
        <v>0</v>
      </c>
    </row>
    <row r="2056" spans="1:5" ht="15.75" x14ac:dyDescent="0.25">
      <c r="A2056" s="781" t="s">
        <v>4401</v>
      </c>
      <c r="B2056" s="781" t="s">
        <v>4582</v>
      </c>
      <c r="C2056" s="796">
        <v>29448</v>
      </c>
      <c r="D2056" s="796">
        <v>29448</v>
      </c>
      <c r="E2056" s="796">
        <v>0</v>
      </c>
    </row>
    <row r="2057" spans="1:5" ht="15.75" x14ac:dyDescent="0.25">
      <c r="A2057" s="781" t="s">
        <v>4401</v>
      </c>
      <c r="B2057" s="781" t="s">
        <v>4583</v>
      </c>
      <c r="C2057" s="796">
        <v>29448</v>
      </c>
      <c r="D2057" s="796">
        <v>29448</v>
      </c>
      <c r="E2057" s="796">
        <v>0</v>
      </c>
    </row>
    <row r="2058" spans="1:5" ht="15.75" x14ac:dyDescent="0.25">
      <c r="A2058" s="781" t="s">
        <v>4401</v>
      </c>
      <c r="B2058" s="781" t="s">
        <v>4584</v>
      </c>
      <c r="C2058" s="796">
        <v>29448</v>
      </c>
      <c r="D2058" s="796">
        <v>29448</v>
      </c>
      <c r="E2058" s="796">
        <v>0</v>
      </c>
    </row>
    <row r="2059" spans="1:5" ht="15.75" x14ac:dyDescent="0.25">
      <c r="A2059" s="781" t="s">
        <v>4408</v>
      </c>
      <c r="B2059" s="781" t="s">
        <v>4585</v>
      </c>
      <c r="C2059" s="796">
        <v>47024</v>
      </c>
      <c r="D2059" s="796">
        <v>47024</v>
      </c>
      <c r="E2059" s="796">
        <v>0</v>
      </c>
    </row>
    <row r="2060" spans="1:5" ht="15.75" x14ac:dyDescent="0.25">
      <c r="A2060" s="781" t="s">
        <v>4408</v>
      </c>
      <c r="B2060" s="781" t="s">
        <v>4586</v>
      </c>
      <c r="C2060" s="796">
        <v>47024</v>
      </c>
      <c r="D2060" s="796">
        <v>47024</v>
      </c>
      <c r="E2060" s="796">
        <v>0</v>
      </c>
    </row>
    <row r="2061" spans="1:5" ht="15.75" x14ac:dyDescent="0.25">
      <c r="A2061" s="781" t="s">
        <v>4408</v>
      </c>
      <c r="B2061" s="781" t="s">
        <v>4587</v>
      </c>
      <c r="C2061" s="796">
        <v>47024</v>
      </c>
      <c r="D2061" s="796">
        <v>47024</v>
      </c>
      <c r="E2061" s="796">
        <v>0</v>
      </c>
    </row>
    <row r="2062" spans="1:5" ht="15.75" x14ac:dyDescent="0.25">
      <c r="A2062" s="781" t="s">
        <v>4408</v>
      </c>
      <c r="B2062" s="781" t="s">
        <v>4588</v>
      </c>
      <c r="C2062" s="796">
        <v>47024</v>
      </c>
      <c r="D2062" s="796">
        <v>47024</v>
      </c>
      <c r="E2062" s="796">
        <v>0</v>
      </c>
    </row>
    <row r="2063" spans="1:5" ht="15.75" x14ac:dyDescent="0.25">
      <c r="A2063" s="781" t="s">
        <v>4408</v>
      </c>
      <c r="B2063" s="781" t="s">
        <v>4589</v>
      </c>
      <c r="C2063" s="796">
        <v>47024</v>
      </c>
      <c r="D2063" s="796">
        <v>47024</v>
      </c>
      <c r="E2063" s="796">
        <v>0</v>
      </c>
    </row>
    <row r="2064" spans="1:5" ht="15.75" x14ac:dyDescent="0.25">
      <c r="A2064" s="781" t="s">
        <v>4414</v>
      </c>
      <c r="B2064" s="781" t="s">
        <v>4590</v>
      </c>
      <c r="C2064" s="796">
        <v>9056</v>
      </c>
      <c r="D2064" s="796">
        <v>9056</v>
      </c>
      <c r="E2064" s="796">
        <v>0</v>
      </c>
    </row>
    <row r="2065" spans="1:5" ht="15.75" x14ac:dyDescent="0.25">
      <c r="A2065" s="781" t="s">
        <v>4414</v>
      </c>
      <c r="B2065" s="781" t="s">
        <v>4591</v>
      </c>
      <c r="C2065" s="796">
        <v>9056</v>
      </c>
      <c r="D2065" s="796">
        <v>9056</v>
      </c>
      <c r="E2065" s="796">
        <v>0</v>
      </c>
    </row>
    <row r="2066" spans="1:5" ht="15.75" x14ac:dyDescent="0.25">
      <c r="A2066" s="781" t="s">
        <v>4414</v>
      </c>
      <c r="B2066" s="781" t="s">
        <v>4592</v>
      </c>
      <c r="C2066" s="796">
        <v>9056</v>
      </c>
      <c r="D2066" s="796">
        <v>9056</v>
      </c>
      <c r="E2066" s="796">
        <v>0</v>
      </c>
    </row>
    <row r="2067" spans="1:5" ht="15.75" x14ac:dyDescent="0.25">
      <c r="A2067" s="781" t="s">
        <v>4414</v>
      </c>
      <c r="B2067" s="781" t="s">
        <v>4593</v>
      </c>
      <c r="C2067" s="796">
        <v>9056</v>
      </c>
      <c r="D2067" s="796">
        <v>9056</v>
      </c>
      <c r="E2067" s="796">
        <v>0</v>
      </c>
    </row>
    <row r="2068" spans="1:5" ht="15.75" x14ac:dyDescent="0.25">
      <c r="A2068" s="781" t="s">
        <v>4414</v>
      </c>
      <c r="B2068" s="781" t="s">
        <v>4594</v>
      </c>
      <c r="C2068" s="796">
        <v>9056</v>
      </c>
      <c r="D2068" s="796">
        <v>9056</v>
      </c>
      <c r="E2068" s="796">
        <v>0</v>
      </c>
    </row>
    <row r="2069" spans="1:5" ht="15.75" x14ac:dyDescent="0.25">
      <c r="A2069" s="781" t="s">
        <v>4595</v>
      </c>
      <c r="B2069" s="781" t="s">
        <v>4596</v>
      </c>
      <c r="C2069" s="796">
        <v>47409</v>
      </c>
      <c r="D2069" s="796">
        <v>47409</v>
      </c>
      <c r="E2069" s="796">
        <v>0</v>
      </c>
    </row>
    <row r="2070" spans="1:5" ht="15.75" x14ac:dyDescent="0.25">
      <c r="A2070" s="781" t="s">
        <v>4595</v>
      </c>
      <c r="B2070" s="781" t="s">
        <v>4597</v>
      </c>
      <c r="C2070" s="796">
        <v>47409</v>
      </c>
      <c r="D2070" s="796">
        <v>47409</v>
      </c>
      <c r="E2070" s="796">
        <v>0</v>
      </c>
    </row>
    <row r="2071" spans="1:5" ht="15.75" x14ac:dyDescent="0.25">
      <c r="A2071" s="781" t="s">
        <v>4595</v>
      </c>
      <c r="B2071" s="781" t="s">
        <v>4598</v>
      </c>
      <c r="C2071" s="796">
        <v>47409</v>
      </c>
      <c r="D2071" s="796">
        <v>47409</v>
      </c>
      <c r="E2071" s="796">
        <v>0</v>
      </c>
    </row>
    <row r="2072" spans="1:5" ht="15.75" x14ac:dyDescent="0.25">
      <c r="A2072" s="781" t="s">
        <v>4595</v>
      </c>
      <c r="B2072" s="781" t="s">
        <v>4599</v>
      </c>
      <c r="C2072" s="796">
        <v>47409</v>
      </c>
      <c r="D2072" s="796">
        <v>47409</v>
      </c>
      <c r="E2072" s="796">
        <v>0</v>
      </c>
    </row>
    <row r="2073" spans="1:5" ht="15.75" x14ac:dyDescent="0.25">
      <c r="A2073" s="781" t="s">
        <v>4595</v>
      </c>
      <c r="B2073" s="781" t="s">
        <v>4600</v>
      </c>
      <c r="C2073" s="796">
        <v>47409</v>
      </c>
      <c r="D2073" s="796">
        <v>47409</v>
      </c>
      <c r="E2073" s="796">
        <v>0</v>
      </c>
    </row>
    <row r="2074" spans="1:5" ht="15.75" x14ac:dyDescent="0.25">
      <c r="A2074" s="781" t="s">
        <v>4601</v>
      </c>
      <c r="B2074" s="781" t="s">
        <v>4602</v>
      </c>
      <c r="C2074" s="796">
        <v>21450</v>
      </c>
      <c r="D2074" s="796">
        <v>21450</v>
      </c>
      <c r="E2074" s="796">
        <v>0</v>
      </c>
    </row>
    <row r="2075" spans="1:5" ht="15.75" x14ac:dyDescent="0.25">
      <c r="A2075" s="781" t="s">
        <v>4601</v>
      </c>
      <c r="B2075" s="781" t="s">
        <v>4603</v>
      </c>
      <c r="C2075" s="796">
        <v>21450</v>
      </c>
      <c r="D2075" s="796">
        <v>21450</v>
      </c>
      <c r="E2075" s="796">
        <v>0</v>
      </c>
    </row>
    <row r="2076" spans="1:5" ht="15.75" x14ac:dyDescent="0.25">
      <c r="A2076" s="781" t="s">
        <v>4601</v>
      </c>
      <c r="B2076" s="781" t="s">
        <v>4604</v>
      </c>
      <c r="C2076" s="796">
        <v>21450</v>
      </c>
      <c r="D2076" s="796">
        <v>21450</v>
      </c>
      <c r="E2076" s="796">
        <v>0</v>
      </c>
    </row>
    <row r="2077" spans="1:5" ht="15.75" x14ac:dyDescent="0.25">
      <c r="A2077" s="781" t="s">
        <v>4605</v>
      </c>
      <c r="B2077" s="781" t="s">
        <v>4606</v>
      </c>
      <c r="C2077" s="796">
        <v>30480</v>
      </c>
      <c r="D2077" s="796">
        <v>30480</v>
      </c>
      <c r="E2077" s="796">
        <v>0</v>
      </c>
    </row>
    <row r="2078" spans="1:5" ht="15.75" x14ac:dyDescent="0.25">
      <c r="A2078" s="781" t="s">
        <v>4605</v>
      </c>
      <c r="B2078" s="781" t="s">
        <v>4607</v>
      </c>
      <c r="C2078" s="796">
        <v>30480</v>
      </c>
      <c r="D2078" s="796">
        <v>30480</v>
      </c>
      <c r="E2078" s="796">
        <v>0</v>
      </c>
    </row>
    <row r="2079" spans="1:5" ht="15.75" x14ac:dyDescent="0.25">
      <c r="A2079" s="781" t="s">
        <v>4605</v>
      </c>
      <c r="B2079" s="781" t="s">
        <v>4608</v>
      </c>
      <c r="C2079" s="796">
        <v>30480</v>
      </c>
      <c r="D2079" s="796">
        <v>30480</v>
      </c>
      <c r="E2079" s="796">
        <v>0</v>
      </c>
    </row>
    <row r="2080" spans="1:5" ht="15.75" x14ac:dyDescent="0.25">
      <c r="A2080" s="781" t="s">
        <v>4605</v>
      </c>
      <c r="B2080" s="781" t="s">
        <v>4609</v>
      </c>
      <c r="C2080" s="796">
        <v>30480</v>
      </c>
      <c r="D2080" s="796">
        <v>30480</v>
      </c>
      <c r="E2080" s="796">
        <v>0</v>
      </c>
    </row>
    <row r="2081" spans="1:5" ht="15.75" x14ac:dyDescent="0.25">
      <c r="A2081" s="781" t="s">
        <v>4605</v>
      </c>
      <c r="B2081" s="781" t="s">
        <v>4610</v>
      </c>
      <c r="C2081" s="796">
        <v>30480</v>
      </c>
      <c r="D2081" s="796">
        <v>30480</v>
      </c>
      <c r="E2081" s="796">
        <v>0</v>
      </c>
    </row>
    <row r="2082" spans="1:5" ht="15.75" x14ac:dyDescent="0.25">
      <c r="A2082" s="781" t="s">
        <v>4611</v>
      </c>
      <c r="B2082" s="781" t="s">
        <v>4612</v>
      </c>
      <c r="C2082" s="796">
        <v>5300</v>
      </c>
      <c r="D2082" s="796">
        <v>5300</v>
      </c>
      <c r="E2082" s="796">
        <v>0</v>
      </c>
    </row>
    <row r="2083" spans="1:5" ht="15.75" x14ac:dyDescent="0.25">
      <c r="A2083" s="781" t="s">
        <v>4611</v>
      </c>
      <c r="B2083" s="781" t="s">
        <v>4613</v>
      </c>
      <c r="C2083" s="796">
        <v>5300</v>
      </c>
      <c r="D2083" s="796">
        <v>5300</v>
      </c>
      <c r="E2083" s="796">
        <v>0</v>
      </c>
    </row>
    <row r="2084" spans="1:5" ht="15.75" x14ac:dyDescent="0.25">
      <c r="A2084" s="781" t="s">
        <v>4611</v>
      </c>
      <c r="B2084" s="781" t="s">
        <v>4614</v>
      </c>
      <c r="C2084" s="796">
        <v>5300</v>
      </c>
      <c r="D2084" s="796">
        <v>5300</v>
      </c>
      <c r="E2084" s="796">
        <v>0</v>
      </c>
    </row>
    <row r="2085" spans="1:5" ht="15.75" x14ac:dyDescent="0.25">
      <c r="A2085" s="781" t="s">
        <v>4615</v>
      </c>
      <c r="B2085" s="781" t="s">
        <v>4616</v>
      </c>
      <c r="C2085" s="796">
        <v>4450</v>
      </c>
      <c r="D2085" s="796">
        <v>4450</v>
      </c>
      <c r="E2085" s="796">
        <v>0</v>
      </c>
    </row>
    <row r="2086" spans="1:5" ht="15.75" x14ac:dyDescent="0.25">
      <c r="A2086" s="781" t="s">
        <v>4615</v>
      </c>
      <c r="B2086" s="781" t="s">
        <v>4617</v>
      </c>
      <c r="C2086" s="796">
        <v>4450</v>
      </c>
      <c r="D2086" s="796">
        <v>4450</v>
      </c>
      <c r="E2086" s="796">
        <v>0</v>
      </c>
    </row>
    <row r="2087" spans="1:5" ht="15.75" x14ac:dyDescent="0.25">
      <c r="A2087" s="781" t="s">
        <v>4615</v>
      </c>
      <c r="B2087" s="781" t="s">
        <v>4618</v>
      </c>
      <c r="C2087" s="796">
        <v>4450</v>
      </c>
      <c r="D2087" s="796">
        <v>4450</v>
      </c>
      <c r="E2087" s="796">
        <v>0</v>
      </c>
    </row>
    <row r="2088" spans="1:5" ht="15.75" x14ac:dyDescent="0.25">
      <c r="A2088" s="781" t="s">
        <v>4619</v>
      </c>
      <c r="B2088" s="781" t="s">
        <v>4620</v>
      </c>
      <c r="C2088" s="796">
        <v>2950</v>
      </c>
      <c r="D2088" s="796">
        <v>2950</v>
      </c>
      <c r="E2088" s="796">
        <v>0</v>
      </c>
    </row>
    <row r="2089" spans="1:5" ht="15.75" x14ac:dyDescent="0.25">
      <c r="A2089" s="781" t="s">
        <v>4619</v>
      </c>
      <c r="B2089" s="781" t="s">
        <v>4621</v>
      </c>
      <c r="C2089" s="796">
        <v>2950</v>
      </c>
      <c r="D2089" s="796">
        <v>2950</v>
      </c>
      <c r="E2089" s="796">
        <v>0</v>
      </c>
    </row>
    <row r="2090" spans="1:5" ht="15.75" x14ac:dyDescent="0.25">
      <c r="A2090" s="781" t="s">
        <v>4619</v>
      </c>
      <c r="B2090" s="781" t="s">
        <v>4622</v>
      </c>
      <c r="C2090" s="796">
        <v>2950</v>
      </c>
      <c r="D2090" s="796">
        <v>2950</v>
      </c>
      <c r="E2090" s="796">
        <v>0</v>
      </c>
    </row>
    <row r="2091" spans="1:5" ht="15.75" x14ac:dyDescent="0.25">
      <c r="A2091" s="781" t="s">
        <v>4623</v>
      </c>
      <c r="B2091" s="781" t="s">
        <v>4624</v>
      </c>
      <c r="C2091" s="796">
        <v>31180</v>
      </c>
      <c r="D2091" s="796">
        <v>31180</v>
      </c>
      <c r="E2091" s="796">
        <v>0</v>
      </c>
    </row>
    <row r="2092" spans="1:5" ht="15.75" x14ac:dyDescent="0.25">
      <c r="A2092" s="781" t="s">
        <v>4623</v>
      </c>
      <c r="B2092" s="781" t="s">
        <v>4625</v>
      </c>
      <c r="C2092" s="796">
        <v>31180</v>
      </c>
      <c r="D2092" s="796">
        <v>31180</v>
      </c>
      <c r="E2092" s="796">
        <v>0</v>
      </c>
    </row>
    <row r="2093" spans="1:5" ht="15.75" x14ac:dyDescent="0.25">
      <c r="A2093" s="781" t="s">
        <v>4626</v>
      </c>
      <c r="B2093" s="781" t="s">
        <v>4627</v>
      </c>
      <c r="C2093" s="796">
        <v>15590</v>
      </c>
      <c r="D2093" s="796">
        <v>15590</v>
      </c>
      <c r="E2093" s="796">
        <v>0</v>
      </c>
    </row>
    <row r="2094" spans="1:5" ht="15.75" x14ac:dyDescent="0.25">
      <c r="A2094" s="781" t="s">
        <v>4628</v>
      </c>
      <c r="B2094" s="781" t="s">
        <v>4629</v>
      </c>
      <c r="C2094" s="796">
        <v>22225</v>
      </c>
      <c r="D2094" s="796">
        <v>22225</v>
      </c>
      <c r="E2094" s="796">
        <v>0</v>
      </c>
    </row>
    <row r="2095" spans="1:5" ht="15.75" x14ac:dyDescent="0.25">
      <c r="A2095" s="781" t="s">
        <v>4628</v>
      </c>
      <c r="B2095" s="781" t="s">
        <v>4630</v>
      </c>
      <c r="C2095" s="796">
        <v>22225</v>
      </c>
      <c r="D2095" s="796">
        <v>22225</v>
      </c>
      <c r="E2095" s="796">
        <v>0</v>
      </c>
    </row>
    <row r="2096" spans="1:5" ht="15.75" x14ac:dyDescent="0.25">
      <c r="A2096" s="781" t="s">
        <v>4628</v>
      </c>
      <c r="B2096" s="781" t="s">
        <v>4631</v>
      </c>
      <c r="C2096" s="796">
        <v>22225</v>
      </c>
      <c r="D2096" s="796">
        <v>22225</v>
      </c>
      <c r="E2096" s="796">
        <v>0</v>
      </c>
    </row>
    <row r="2097" spans="1:5" ht="15.75" x14ac:dyDescent="0.25">
      <c r="A2097" s="781" t="s">
        <v>4632</v>
      </c>
      <c r="B2097" s="781" t="s">
        <v>4633</v>
      </c>
      <c r="C2097" s="796">
        <v>5050</v>
      </c>
      <c r="D2097" s="796">
        <v>5050</v>
      </c>
      <c r="E2097" s="796">
        <v>0</v>
      </c>
    </row>
    <row r="2098" spans="1:5" ht="15.75" x14ac:dyDescent="0.25">
      <c r="A2098" s="781" t="s">
        <v>4632</v>
      </c>
      <c r="B2098" s="781" t="s">
        <v>4634</v>
      </c>
      <c r="C2098" s="796">
        <v>5050</v>
      </c>
      <c r="D2098" s="796">
        <v>5050</v>
      </c>
      <c r="E2098" s="796">
        <v>0</v>
      </c>
    </row>
    <row r="2099" spans="1:5" ht="15.75" x14ac:dyDescent="0.25">
      <c r="A2099" s="781" t="s">
        <v>4464</v>
      </c>
      <c r="B2099" s="781" t="s">
        <v>4635</v>
      </c>
      <c r="C2099" s="796">
        <v>12400</v>
      </c>
      <c r="D2099" s="796">
        <v>12400</v>
      </c>
      <c r="E2099" s="796">
        <v>0</v>
      </c>
    </row>
    <row r="2100" spans="1:5" ht="15.75" x14ac:dyDescent="0.25">
      <c r="A2100" s="781" t="s">
        <v>4464</v>
      </c>
      <c r="B2100" s="781" t="s">
        <v>4636</v>
      </c>
      <c r="C2100" s="796">
        <v>12400</v>
      </c>
      <c r="D2100" s="796">
        <v>12400</v>
      </c>
      <c r="E2100" s="796">
        <v>0</v>
      </c>
    </row>
    <row r="2101" spans="1:5" ht="15.75" x14ac:dyDescent="0.25">
      <c r="A2101" s="781" t="s">
        <v>4637</v>
      </c>
      <c r="B2101" s="781" t="s">
        <v>4638</v>
      </c>
      <c r="C2101" s="796">
        <v>27400</v>
      </c>
      <c r="D2101" s="796">
        <v>27400</v>
      </c>
      <c r="E2101" s="796">
        <v>0</v>
      </c>
    </row>
    <row r="2102" spans="1:5" ht="15.75" x14ac:dyDescent="0.25">
      <c r="A2102" s="781" t="s">
        <v>4637</v>
      </c>
      <c r="B2102" s="781" t="s">
        <v>4639</v>
      </c>
      <c r="C2102" s="796">
        <v>27400</v>
      </c>
      <c r="D2102" s="796">
        <v>27400</v>
      </c>
      <c r="E2102" s="796">
        <v>0</v>
      </c>
    </row>
    <row r="2103" spans="1:5" ht="15.75" x14ac:dyDescent="0.25">
      <c r="A2103" s="781" t="s">
        <v>4640</v>
      </c>
      <c r="B2103" s="781" t="s">
        <v>4641</v>
      </c>
      <c r="C2103" s="796">
        <v>13700</v>
      </c>
      <c r="D2103" s="796">
        <v>13700</v>
      </c>
      <c r="E2103" s="796">
        <v>0</v>
      </c>
    </row>
    <row r="2104" spans="1:5" ht="15.75" x14ac:dyDescent="0.25">
      <c r="A2104" s="781" t="s">
        <v>4466</v>
      </c>
      <c r="B2104" s="781" t="s">
        <v>1020</v>
      </c>
      <c r="C2104" s="796">
        <v>154980</v>
      </c>
      <c r="D2104" s="796">
        <v>154980</v>
      </c>
      <c r="E2104" s="796">
        <v>0</v>
      </c>
    </row>
    <row r="2105" spans="1:5" ht="15.75" x14ac:dyDescent="0.25">
      <c r="A2105" s="781" t="s">
        <v>4466</v>
      </c>
      <c r="B2105" s="781" t="s">
        <v>1993</v>
      </c>
      <c r="C2105" s="796">
        <v>154980</v>
      </c>
      <c r="D2105" s="796">
        <v>154980</v>
      </c>
      <c r="E2105" s="796">
        <v>0</v>
      </c>
    </row>
    <row r="2106" spans="1:5" ht="15.75" x14ac:dyDescent="0.25">
      <c r="A2106" s="781" t="s">
        <v>4466</v>
      </c>
      <c r="B2106" s="781" t="s">
        <v>4642</v>
      </c>
      <c r="C2106" s="796">
        <v>154980</v>
      </c>
      <c r="D2106" s="796">
        <v>154980</v>
      </c>
      <c r="E2106" s="796">
        <v>0</v>
      </c>
    </row>
    <row r="2107" spans="1:5" ht="15.75" x14ac:dyDescent="0.25">
      <c r="A2107" s="781" t="s">
        <v>4466</v>
      </c>
      <c r="B2107" s="781" t="s">
        <v>4643</v>
      </c>
      <c r="C2107" s="796">
        <v>154980</v>
      </c>
      <c r="D2107" s="796">
        <v>154980</v>
      </c>
      <c r="E2107" s="796">
        <v>0</v>
      </c>
    </row>
    <row r="2108" spans="1:5" ht="15.75" x14ac:dyDescent="0.25">
      <c r="A2108" s="781" t="s">
        <v>4466</v>
      </c>
      <c r="B2108" s="781" t="s">
        <v>4644</v>
      </c>
      <c r="C2108" s="796">
        <v>154980</v>
      </c>
      <c r="D2108" s="796">
        <v>154980</v>
      </c>
      <c r="E2108" s="796">
        <v>0</v>
      </c>
    </row>
    <row r="2109" spans="1:5" ht="15.75" x14ac:dyDescent="0.25">
      <c r="A2109" s="781" t="s">
        <v>4466</v>
      </c>
      <c r="B2109" s="781" t="s">
        <v>4645</v>
      </c>
      <c r="C2109" s="796">
        <v>154980</v>
      </c>
      <c r="D2109" s="796">
        <v>154980</v>
      </c>
      <c r="E2109" s="796">
        <v>0</v>
      </c>
    </row>
    <row r="2110" spans="1:5" ht="15.75" x14ac:dyDescent="0.25">
      <c r="A2110" s="781" t="s">
        <v>4471</v>
      </c>
      <c r="B2110" s="781" t="s">
        <v>4646</v>
      </c>
      <c r="C2110" s="796">
        <v>120170</v>
      </c>
      <c r="D2110" s="796">
        <v>120170</v>
      </c>
      <c r="E2110" s="796">
        <v>0</v>
      </c>
    </row>
    <row r="2111" spans="1:5" ht="15.75" x14ac:dyDescent="0.25">
      <c r="A2111" s="781" t="s">
        <v>4471</v>
      </c>
      <c r="B2111" s="781" t="s">
        <v>4647</v>
      </c>
      <c r="C2111" s="796">
        <v>120170</v>
      </c>
      <c r="D2111" s="796">
        <v>120170</v>
      </c>
      <c r="E2111" s="796">
        <v>0</v>
      </c>
    </row>
    <row r="2112" spans="1:5" ht="15.75" x14ac:dyDescent="0.25">
      <c r="A2112" s="781" t="s">
        <v>4471</v>
      </c>
      <c r="B2112" s="781" t="s">
        <v>4648</v>
      </c>
      <c r="C2112" s="796">
        <v>120170</v>
      </c>
      <c r="D2112" s="796">
        <v>120170</v>
      </c>
      <c r="E2112" s="796">
        <v>0</v>
      </c>
    </row>
    <row r="2113" spans="1:5" ht="15.75" x14ac:dyDescent="0.25">
      <c r="A2113" s="781" t="s">
        <v>4471</v>
      </c>
      <c r="B2113" s="781" t="s">
        <v>4649</v>
      </c>
      <c r="C2113" s="796">
        <v>120170</v>
      </c>
      <c r="D2113" s="796">
        <v>120170</v>
      </c>
      <c r="E2113" s="796">
        <v>0</v>
      </c>
    </row>
    <row r="2114" spans="1:5" ht="15.75" x14ac:dyDescent="0.25">
      <c r="A2114" s="781" t="s">
        <v>4471</v>
      </c>
      <c r="B2114" s="781" t="s">
        <v>4650</v>
      </c>
      <c r="C2114" s="796">
        <v>120170</v>
      </c>
      <c r="D2114" s="796">
        <v>120170</v>
      </c>
      <c r="E2114" s="796">
        <v>0</v>
      </c>
    </row>
    <row r="2115" spans="1:5" ht="15.75" x14ac:dyDescent="0.25">
      <c r="A2115" s="781" t="s">
        <v>4471</v>
      </c>
      <c r="B2115" s="781" t="s">
        <v>4651</v>
      </c>
      <c r="C2115" s="796">
        <v>120170</v>
      </c>
      <c r="D2115" s="796">
        <v>120170</v>
      </c>
      <c r="E2115" s="796">
        <v>0</v>
      </c>
    </row>
    <row r="2116" spans="1:5" ht="15.75" x14ac:dyDescent="0.25">
      <c r="A2116" s="781" t="s">
        <v>4652</v>
      </c>
      <c r="B2116" s="781" t="s">
        <v>4653</v>
      </c>
      <c r="C2116" s="796">
        <v>89685</v>
      </c>
      <c r="D2116" s="796">
        <v>89685</v>
      </c>
      <c r="E2116" s="796">
        <v>0</v>
      </c>
    </row>
    <row r="2117" spans="1:5" ht="15.75" x14ac:dyDescent="0.25">
      <c r="A2117" s="781" t="s">
        <v>4654</v>
      </c>
      <c r="B2117" s="781" t="s">
        <v>4655</v>
      </c>
      <c r="C2117" s="796">
        <v>21181</v>
      </c>
      <c r="D2117" s="796">
        <v>21181</v>
      </c>
      <c r="E2117" s="796">
        <v>0</v>
      </c>
    </row>
    <row r="2118" spans="1:5" ht="15.75" x14ac:dyDescent="0.25">
      <c r="A2118" s="781" t="s">
        <v>1994</v>
      </c>
      <c r="B2118" s="781" t="s">
        <v>4656</v>
      </c>
      <c r="C2118" s="796">
        <v>58189</v>
      </c>
      <c r="D2118" s="796">
        <v>58189</v>
      </c>
      <c r="E2118" s="796">
        <v>0</v>
      </c>
    </row>
    <row r="2119" spans="1:5" ht="15.75" x14ac:dyDescent="0.25">
      <c r="A2119" s="781" t="s">
        <v>4657</v>
      </c>
      <c r="B2119" s="781" t="s">
        <v>4658</v>
      </c>
      <c r="C2119" s="796">
        <v>43228</v>
      </c>
      <c r="D2119" s="796">
        <v>43228</v>
      </c>
      <c r="E2119" s="796">
        <v>0</v>
      </c>
    </row>
    <row r="2120" spans="1:5" ht="15.75" x14ac:dyDescent="0.25">
      <c r="A2120" s="781" t="s">
        <v>4659</v>
      </c>
      <c r="B2120" s="781" t="s">
        <v>4660</v>
      </c>
      <c r="C2120" s="796">
        <v>102283</v>
      </c>
      <c r="D2120" s="796">
        <v>102283</v>
      </c>
      <c r="E2120" s="796">
        <v>0</v>
      </c>
    </row>
    <row r="2121" spans="1:5" ht="15.75" x14ac:dyDescent="0.25">
      <c r="A2121" s="781" t="s">
        <v>4661</v>
      </c>
      <c r="B2121" s="781" t="s">
        <v>4662</v>
      </c>
      <c r="C2121" s="796">
        <v>103079</v>
      </c>
      <c r="D2121" s="796">
        <v>103079</v>
      </c>
      <c r="E2121" s="796">
        <v>0</v>
      </c>
    </row>
    <row r="2122" spans="1:5" ht="15.75" x14ac:dyDescent="0.25">
      <c r="A2122" s="781" t="s">
        <v>4661</v>
      </c>
      <c r="B2122" s="781" t="s">
        <v>4663</v>
      </c>
      <c r="C2122" s="796">
        <v>103079</v>
      </c>
      <c r="D2122" s="796">
        <v>103079</v>
      </c>
      <c r="E2122" s="796">
        <v>0</v>
      </c>
    </row>
    <row r="2123" spans="1:5" ht="15.75" x14ac:dyDescent="0.25">
      <c r="A2123" s="781" t="s">
        <v>4661</v>
      </c>
      <c r="B2123" s="781" t="s">
        <v>4664</v>
      </c>
      <c r="C2123" s="796">
        <v>103079</v>
      </c>
      <c r="D2123" s="796">
        <v>103079</v>
      </c>
      <c r="E2123" s="796">
        <v>0</v>
      </c>
    </row>
    <row r="2124" spans="1:5" ht="15.75" x14ac:dyDescent="0.25">
      <c r="A2124" s="781" t="s">
        <v>4661</v>
      </c>
      <c r="B2124" s="781" t="s">
        <v>4665</v>
      </c>
      <c r="C2124" s="796">
        <v>103079</v>
      </c>
      <c r="D2124" s="796">
        <v>103079</v>
      </c>
      <c r="E2124" s="796">
        <v>0</v>
      </c>
    </row>
    <row r="2125" spans="1:5" ht="15.75" x14ac:dyDescent="0.25">
      <c r="A2125" s="781" t="s">
        <v>4661</v>
      </c>
      <c r="B2125" s="781" t="s">
        <v>4666</v>
      </c>
      <c r="C2125" s="796">
        <v>103079</v>
      </c>
      <c r="D2125" s="796">
        <v>103079</v>
      </c>
      <c r="E2125" s="796">
        <v>0</v>
      </c>
    </row>
    <row r="2126" spans="1:5" ht="15.75" x14ac:dyDescent="0.25">
      <c r="A2126" s="781" t="s">
        <v>4661</v>
      </c>
      <c r="B2126" s="781" t="s">
        <v>4667</v>
      </c>
      <c r="C2126" s="796">
        <v>103079</v>
      </c>
      <c r="D2126" s="796">
        <v>103079</v>
      </c>
      <c r="E2126" s="796">
        <v>0</v>
      </c>
    </row>
    <row r="2127" spans="1:5" ht="15.75" x14ac:dyDescent="0.25">
      <c r="A2127" s="781" t="s">
        <v>4668</v>
      </c>
      <c r="B2127" s="781" t="s">
        <v>4669</v>
      </c>
      <c r="C2127" s="796">
        <v>93771</v>
      </c>
      <c r="D2127" s="796">
        <v>93771</v>
      </c>
      <c r="E2127" s="796">
        <v>0</v>
      </c>
    </row>
    <row r="2128" spans="1:5" ht="15.75" x14ac:dyDescent="0.25">
      <c r="A2128" s="781" t="s">
        <v>4668</v>
      </c>
      <c r="B2128" s="781" t="s">
        <v>4670</v>
      </c>
      <c r="C2128" s="796">
        <v>93771</v>
      </c>
      <c r="D2128" s="796">
        <v>93771</v>
      </c>
      <c r="E2128" s="796">
        <v>0</v>
      </c>
    </row>
    <row r="2129" spans="1:5" ht="15.75" x14ac:dyDescent="0.25">
      <c r="A2129" s="781" t="s">
        <v>4668</v>
      </c>
      <c r="B2129" s="781" t="s">
        <v>4671</v>
      </c>
      <c r="C2129" s="796">
        <v>93771</v>
      </c>
      <c r="D2129" s="796">
        <v>93771</v>
      </c>
      <c r="E2129" s="796">
        <v>0</v>
      </c>
    </row>
    <row r="2130" spans="1:5" ht="15.75" x14ac:dyDescent="0.25">
      <c r="A2130" s="781" t="s">
        <v>4668</v>
      </c>
      <c r="B2130" s="781" t="s">
        <v>4672</v>
      </c>
      <c r="C2130" s="796">
        <v>93771</v>
      </c>
      <c r="D2130" s="796">
        <v>93771</v>
      </c>
      <c r="E2130" s="796">
        <v>0</v>
      </c>
    </row>
    <row r="2131" spans="1:5" ht="15.75" x14ac:dyDescent="0.25">
      <c r="A2131" s="781" t="s">
        <v>4668</v>
      </c>
      <c r="B2131" s="781" t="s">
        <v>4673</v>
      </c>
      <c r="C2131" s="796">
        <v>93771</v>
      </c>
      <c r="D2131" s="796">
        <v>93771</v>
      </c>
      <c r="E2131" s="796">
        <v>0</v>
      </c>
    </row>
    <row r="2132" spans="1:5" ht="15.75" x14ac:dyDescent="0.25">
      <c r="A2132" s="781" t="s">
        <v>4668</v>
      </c>
      <c r="B2132" s="781" t="s">
        <v>4674</v>
      </c>
      <c r="C2132" s="796">
        <v>93771</v>
      </c>
      <c r="D2132" s="796">
        <v>93771</v>
      </c>
      <c r="E2132" s="796">
        <v>0</v>
      </c>
    </row>
    <row r="2133" spans="1:5" ht="15.75" x14ac:dyDescent="0.25">
      <c r="A2133" s="781" t="s">
        <v>4675</v>
      </c>
      <c r="B2133" s="781" t="s">
        <v>4676</v>
      </c>
      <c r="C2133" s="796">
        <v>183747</v>
      </c>
      <c r="D2133" s="796">
        <v>183747</v>
      </c>
      <c r="E2133" s="796">
        <v>0</v>
      </c>
    </row>
    <row r="2134" spans="1:5" ht="15.75" x14ac:dyDescent="0.25">
      <c r="A2134" s="781" t="s">
        <v>4677</v>
      </c>
      <c r="B2134" s="781" t="s">
        <v>4678</v>
      </c>
      <c r="C2134" s="796">
        <v>103649</v>
      </c>
      <c r="D2134" s="796">
        <v>103649</v>
      </c>
      <c r="E2134" s="796">
        <v>0</v>
      </c>
    </row>
    <row r="2135" spans="1:5" ht="15.75" x14ac:dyDescent="0.25">
      <c r="A2135" s="781" t="s">
        <v>4677</v>
      </c>
      <c r="B2135" s="781" t="s">
        <v>4679</v>
      </c>
      <c r="C2135" s="796">
        <v>103649</v>
      </c>
      <c r="D2135" s="796">
        <v>103649</v>
      </c>
      <c r="E2135" s="796">
        <v>0</v>
      </c>
    </row>
    <row r="2136" spans="1:5" ht="15.75" x14ac:dyDescent="0.25">
      <c r="A2136" s="781" t="s">
        <v>4677</v>
      </c>
      <c r="B2136" s="781" t="s">
        <v>4680</v>
      </c>
      <c r="C2136" s="796">
        <v>103649</v>
      </c>
      <c r="D2136" s="796">
        <v>103649</v>
      </c>
      <c r="E2136" s="796">
        <v>0</v>
      </c>
    </row>
    <row r="2137" spans="1:5" ht="15.75" x14ac:dyDescent="0.25">
      <c r="A2137" s="781" t="s">
        <v>4677</v>
      </c>
      <c r="B2137" s="781" t="s">
        <v>4681</v>
      </c>
      <c r="C2137" s="796">
        <v>103649</v>
      </c>
      <c r="D2137" s="796">
        <v>103649</v>
      </c>
      <c r="E2137" s="796">
        <v>0</v>
      </c>
    </row>
    <row r="2138" spans="1:5" ht="15.75" x14ac:dyDescent="0.25">
      <c r="A2138" s="781" t="s">
        <v>4682</v>
      </c>
      <c r="B2138" s="781" t="s">
        <v>4683</v>
      </c>
      <c r="C2138" s="796">
        <v>185303</v>
      </c>
      <c r="D2138" s="796">
        <v>185303</v>
      </c>
      <c r="E2138" s="796">
        <v>0</v>
      </c>
    </row>
    <row r="2139" spans="1:5" ht="15.75" x14ac:dyDescent="0.25">
      <c r="A2139" s="781" t="s">
        <v>4684</v>
      </c>
      <c r="B2139" s="778" t="s">
        <v>2026</v>
      </c>
      <c r="C2139" s="796">
        <v>75803</v>
      </c>
      <c r="D2139" s="796">
        <v>75803</v>
      </c>
      <c r="E2139" s="796">
        <v>0</v>
      </c>
    </row>
    <row r="2140" spans="1:5" ht="15.75" x14ac:dyDescent="0.25">
      <c r="A2140" s="781" t="s">
        <v>4685</v>
      </c>
      <c r="B2140" s="781" t="s">
        <v>4686</v>
      </c>
      <c r="C2140" s="796">
        <v>62992</v>
      </c>
      <c r="D2140" s="796">
        <v>62992</v>
      </c>
      <c r="E2140" s="796">
        <v>0</v>
      </c>
    </row>
    <row r="2141" spans="1:5" ht="15.75" x14ac:dyDescent="0.25">
      <c r="A2141" s="781" t="s">
        <v>4687</v>
      </c>
      <c r="B2141" s="781" t="s">
        <v>4688</v>
      </c>
      <c r="C2141" s="796">
        <v>25189</v>
      </c>
      <c r="D2141" s="796">
        <v>25189</v>
      </c>
      <c r="E2141" s="796">
        <v>0</v>
      </c>
    </row>
    <row r="2142" spans="1:5" ht="15.75" x14ac:dyDescent="0.25">
      <c r="A2142" s="781" t="s">
        <v>4689</v>
      </c>
      <c r="B2142" s="781" t="s">
        <v>4690</v>
      </c>
      <c r="C2142" s="796">
        <v>10590</v>
      </c>
      <c r="D2142" s="796">
        <v>10590</v>
      </c>
      <c r="E2142" s="796">
        <v>0</v>
      </c>
    </row>
    <row r="2143" spans="1:5" ht="15.75" x14ac:dyDescent="0.25">
      <c r="A2143" s="781" t="s">
        <v>4689</v>
      </c>
      <c r="B2143" s="781" t="s">
        <v>4691</v>
      </c>
      <c r="C2143" s="796">
        <v>10590</v>
      </c>
      <c r="D2143" s="796">
        <v>10590</v>
      </c>
      <c r="E2143" s="796">
        <v>0</v>
      </c>
    </row>
    <row r="2144" spans="1:5" ht="15.75" x14ac:dyDescent="0.25">
      <c r="A2144" s="781" t="s">
        <v>4689</v>
      </c>
      <c r="B2144" s="781" t="s">
        <v>4692</v>
      </c>
      <c r="C2144" s="796">
        <v>10590</v>
      </c>
      <c r="D2144" s="796">
        <v>10590</v>
      </c>
      <c r="E2144" s="796">
        <v>0</v>
      </c>
    </row>
    <row r="2145" spans="1:5" ht="15.75" x14ac:dyDescent="0.25">
      <c r="A2145" s="781" t="s">
        <v>4689</v>
      </c>
      <c r="B2145" s="781" t="s">
        <v>4693</v>
      </c>
      <c r="C2145" s="796">
        <v>10590</v>
      </c>
      <c r="D2145" s="796">
        <v>10590</v>
      </c>
      <c r="E2145" s="796">
        <v>0</v>
      </c>
    </row>
    <row r="2146" spans="1:5" ht="15.75" x14ac:dyDescent="0.25">
      <c r="A2146" s="781" t="s">
        <v>4689</v>
      </c>
      <c r="B2146" s="781" t="s">
        <v>4694</v>
      </c>
      <c r="C2146" s="796">
        <v>10590</v>
      </c>
      <c r="D2146" s="796">
        <v>10590</v>
      </c>
      <c r="E2146" s="796">
        <v>0</v>
      </c>
    </row>
    <row r="2147" spans="1:5" ht="15.75" x14ac:dyDescent="0.25">
      <c r="A2147" s="781" t="s">
        <v>4689</v>
      </c>
      <c r="B2147" s="781" t="s">
        <v>4695</v>
      </c>
      <c r="C2147" s="796">
        <v>10590</v>
      </c>
      <c r="D2147" s="796">
        <v>10590</v>
      </c>
      <c r="E2147" s="796">
        <v>0</v>
      </c>
    </row>
    <row r="2148" spans="1:5" ht="15.75" x14ac:dyDescent="0.25">
      <c r="A2148" s="781" t="s">
        <v>4689</v>
      </c>
      <c r="B2148" s="781" t="s">
        <v>4696</v>
      </c>
      <c r="C2148" s="796">
        <v>10590</v>
      </c>
      <c r="D2148" s="796">
        <v>10590</v>
      </c>
      <c r="E2148" s="796">
        <v>0</v>
      </c>
    </row>
    <row r="2149" spans="1:5" ht="15.75" x14ac:dyDescent="0.25">
      <c r="A2149" s="781" t="s">
        <v>4689</v>
      </c>
      <c r="B2149" s="781" t="s">
        <v>4697</v>
      </c>
      <c r="C2149" s="796">
        <v>10590</v>
      </c>
      <c r="D2149" s="796">
        <v>10590</v>
      </c>
      <c r="E2149" s="796">
        <v>0</v>
      </c>
    </row>
    <row r="2150" spans="1:5" ht="15.75" x14ac:dyDescent="0.25">
      <c r="A2150" s="781" t="s">
        <v>4689</v>
      </c>
      <c r="B2150" s="781" t="s">
        <v>4698</v>
      </c>
      <c r="C2150" s="796">
        <v>10590</v>
      </c>
      <c r="D2150" s="796">
        <v>10590</v>
      </c>
      <c r="E2150" s="796">
        <v>0</v>
      </c>
    </row>
    <row r="2151" spans="1:5" ht="15.75" x14ac:dyDescent="0.25">
      <c r="A2151" s="781" t="s">
        <v>4689</v>
      </c>
      <c r="B2151" s="781" t="s">
        <v>4699</v>
      </c>
      <c r="C2151" s="796">
        <v>10590</v>
      </c>
      <c r="D2151" s="796">
        <v>10590</v>
      </c>
      <c r="E2151" s="796">
        <v>0</v>
      </c>
    </row>
    <row r="2152" spans="1:5" ht="15.75" x14ac:dyDescent="0.25">
      <c r="A2152" s="781" t="s">
        <v>4700</v>
      </c>
      <c r="B2152" s="781" t="s">
        <v>4701</v>
      </c>
      <c r="C2152" s="796">
        <v>32290</v>
      </c>
      <c r="D2152" s="796">
        <v>32290</v>
      </c>
      <c r="E2152" s="796">
        <v>0</v>
      </c>
    </row>
    <row r="2153" spans="1:5" ht="15.75" x14ac:dyDescent="0.25">
      <c r="A2153" s="781" t="s">
        <v>4700</v>
      </c>
      <c r="B2153" s="781" t="s">
        <v>4702</v>
      </c>
      <c r="C2153" s="796">
        <v>32290</v>
      </c>
      <c r="D2153" s="796">
        <v>32290</v>
      </c>
      <c r="E2153" s="796">
        <v>0</v>
      </c>
    </row>
    <row r="2154" spans="1:5" ht="15.75" x14ac:dyDescent="0.25">
      <c r="A2154" s="781" t="s">
        <v>4703</v>
      </c>
      <c r="B2154" s="781" t="s">
        <v>4704</v>
      </c>
      <c r="C2154" s="796">
        <v>16190</v>
      </c>
      <c r="D2154" s="796">
        <v>16190</v>
      </c>
      <c r="E2154" s="796">
        <v>0</v>
      </c>
    </row>
    <row r="2155" spans="1:5" ht="15.75" x14ac:dyDescent="0.25">
      <c r="A2155" s="781" t="s">
        <v>4703</v>
      </c>
      <c r="B2155" s="781" t="s">
        <v>4705</v>
      </c>
      <c r="C2155" s="796">
        <v>16190</v>
      </c>
      <c r="D2155" s="796">
        <v>16190</v>
      </c>
      <c r="E2155" s="796">
        <v>0</v>
      </c>
    </row>
    <row r="2156" spans="1:5" ht="15.75" x14ac:dyDescent="0.25">
      <c r="A2156" s="781" t="s">
        <v>4703</v>
      </c>
      <c r="B2156" s="781" t="s">
        <v>4706</v>
      </c>
      <c r="C2156" s="796">
        <v>16190</v>
      </c>
      <c r="D2156" s="796">
        <v>16190</v>
      </c>
      <c r="E2156" s="796">
        <v>0</v>
      </c>
    </row>
    <row r="2157" spans="1:5" ht="15.75" x14ac:dyDescent="0.25">
      <c r="A2157" s="781" t="s">
        <v>4703</v>
      </c>
      <c r="B2157" s="781" t="s">
        <v>4707</v>
      </c>
      <c r="C2157" s="796">
        <v>16190</v>
      </c>
      <c r="D2157" s="796">
        <v>16190</v>
      </c>
      <c r="E2157" s="796">
        <v>0</v>
      </c>
    </row>
    <row r="2158" spans="1:5" ht="15.75" x14ac:dyDescent="0.25">
      <c r="A2158" s="781" t="s">
        <v>4703</v>
      </c>
      <c r="B2158" s="781" t="s">
        <v>4708</v>
      </c>
      <c r="C2158" s="796">
        <v>16190</v>
      </c>
      <c r="D2158" s="796">
        <v>16190</v>
      </c>
      <c r="E2158" s="796">
        <v>0</v>
      </c>
    </row>
    <row r="2159" spans="1:5" ht="15.75" x14ac:dyDescent="0.25">
      <c r="A2159" s="781" t="s">
        <v>4703</v>
      </c>
      <c r="B2159" s="781" t="s">
        <v>4709</v>
      </c>
      <c r="C2159" s="796">
        <v>16190</v>
      </c>
      <c r="D2159" s="796">
        <v>16190</v>
      </c>
      <c r="E2159" s="796">
        <v>0</v>
      </c>
    </row>
    <row r="2160" spans="1:5" ht="15.75" x14ac:dyDescent="0.25">
      <c r="A2160" s="781" t="s">
        <v>4710</v>
      </c>
      <c r="B2160" s="781" t="s">
        <v>4711</v>
      </c>
      <c r="C2160" s="796">
        <v>14390</v>
      </c>
      <c r="D2160" s="796">
        <v>14390</v>
      </c>
      <c r="E2160" s="796">
        <v>0</v>
      </c>
    </row>
    <row r="2161" spans="1:5" ht="15.75" x14ac:dyDescent="0.25">
      <c r="A2161" s="781" t="s">
        <v>4710</v>
      </c>
      <c r="B2161" s="781" t="s">
        <v>4712</v>
      </c>
      <c r="C2161" s="796">
        <v>14390</v>
      </c>
      <c r="D2161" s="796">
        <v>14390</v>
      </c>
      <c r="E2161" s="796">
        <v>0</v>
      </c>
    </row>
    <row r="2162" spans="1:5" ht="15.75" x14ac:dyDescent="0.25">
      <c r="A2162" s="781" t="s">
        <v>4713</v>
      </c>
      <c r="B2162" s="781" t="s">
        <v>4714</v>
      </c>
      <c r="C2162" s="796">
        <v>28290</v>
      </c>
      <c r="D2162" s="796">
        <v>28290</v>
      </c>
      <c r="E2162" s="796">
        <v>0</v>
      </c>
    </row>
    <row r="2163" spans="1:5" ht="15.75" x14ac:dyDescent="0.25">
      <c r="A2163" s="781" t="s">
        <v>4713</v>
      </c>
      <c r="B2163" s="781" t="s">
        <v>4715</v>
      </c>
      <c r="C2163" s="796">
        <v>28290</v>
      </c>
      <c r="D2163" s="796">
        <v>28290</v>
      </c>
      <c r="E2163" s="796">
        <v>0</v>
      </c>
    </row>
    <row r="2164" spans="1:5" ht="15.75" x14ac:dyDescent="0.25">
      <c r="A2164" s="781" t="s">
        <v>4716</v>
      </c>
      <c r="B2164" s="781" t="s">
        <v>4717</v>
      </c>
      <c r="C2164" s="796">
        <v>112990</v>
      </c>
      <c r="D2164" s="796">
        <v>112990</v>
      </c>
      <c r="E2164" s="796">
        <v>0</v>
      </c>
    </row>
    <row r="2165" spans="1:5" ht="15.75" x14ac:dyDescent="0.25">
      <c r="A2165" s="781" t="s">
        <v>4718</v>
      </c>
      <c r="B2165" s="781" t="s">
        <v>4719</v>
      </c>
      <c r="C2165" s="796">
        <v>119900</v>
      </c>
      <c r="D2165" s="796">
        <v>119900</v>
      </c>
      <c r="E2165" s="796">
        <v>0</v>
      </c>
    </row>
    <row r="2166" spans="1:5" ht="15.75" x14ac:dyDescent="0.25">
      <c r="A2166" s="781" t="s">
        <v>4720</v>
      </c>
      <c r="B2166" s="781" t="s">
        <v>4721</v>
      </c>
      <c r="C2166" s="796">
        <v>2190</v>
      </c>
      <c r="D2166" s="796">
        <v>2190</v>
      </c>
      <c r="E2166" s="796">
        <v>0</v>
      </c>
    </row>
    <row r="2167" spans="1:5" ht="15.75" x14ac:dyDescent="0.25">
      <c r="A2167" s="781" t="s">
        <v>4720</v>
      </c>
      <c r="B2167" s="781" t="s">
        <v>4722</v>
      </c>
      <c r="C2167" s="796">
        <v>2190</v>
      </c>
      <c r="D2167" s="796">
        <v>2190</v>
      </c>
      <c r="E2167" s="796">
        <v>0</v>
      </c>
    </row>
    <row r="2168" spans="1:5" ht="15.75" x14ac:dyDescent="0.25">
      <c r="A2168" s="781" t="s">
        <v>4720</v>
      </c>
      <c r="B2168" s="781" t="s">
        <v>2022</v>
      </c>
      <c r="C2168" s="796">
        <v>2190</v>
      </c>
      <c r="D2168" s="796">
        <v>2190</v>
      </c>
      <c r="E2168" s="796">
        <v>0</v>
      </c>
    </row>
    <row r="2169" spans="1:5" ht="15.75" x14ac:dyDescent="0.25">
      <c r="A2169" s="781" t="s">
        <v>4720</v>
      </c>
      <c r="B2169" s="781" t="s">
        <v>4723</v>
      </c>
      <c r="C2169" s="796">
        <v>2190</v>
      </c>
      <c r="D2169" s="796">
        <v>2190</v>
      </c>
      <c r="E2169" s="796">
        <v>0</v>
      </c>
    </row>
    <row r="2170" spans="1:5" ht="15.75" x14ac:dyDescent="0.25">
      <c r="A2170" s="781" t="s">
        <v>4720</v>
      </c>
      <c r="B2170" s="781" t="s">
        <v>4724</v>
      </c>
      <c r="C2170" s="796">
        <v>2190</v>
      </c>
      <c r="D2170" s="796">
        <v>2190</v>
      </c>
      <c r="E2170" s="796">
        <v>0</v>
      </c>
    </row>
    <row r="2171" spans="1:5" ht="15.75" x14ac:dyDescent="0.25">
      <c r="A2171" s="781" t="s">
        <v>4720</v>
      </c>
      <c r="B2171" s="781" t="s">
        <v>4725</v>
      </c>
      <c r="C2171" s="796">
        <v>2190</v>
      </c>
      <c r="D2171" s="796">
        <v>2190</v>
      </c>
      <c r="E2171" s="796">
        <v>0</v>
      </c>
    </row>
    <row r="2172" spans="1:5" ht="15.75" x14ac:dyDescent="0.25">
      <c r="A2172" s="781" t="s">
        <v>4720</v>
      </c>
      <c r="B2172" s="781" t="s">
        <v>4726</v>
      </c>
      <c r="C2172" s="796">
        <v>2190</v>
      </c>
      <c r="D2172" s="796">
        <v>2190</v>
      </c>
      <c r="E2172" s="796">
        <v>0</v>
      </c>
    </row>
    <row r="2173" spans="1:5" ht="15.75" x14ac:dyDescent="0.25">
      <c r="A2173" s="781" t="s">
        <v>4720</v>
      </c>
      <c r="B2173" s="781" t="s">
        <v>4727</v>
      </c>
      <c r="C2173" s="796">
        <v>2190</v>
      </c>
      <c r="D2173" s="796">
        <v>2190</v>
      </c>
      <c r="E2173" s="796">
        <v>0</v>
      </c>
    </row>
    <row r="2174" spans="1:5" ht="15.75" x14ac:dyDescent="0.25">
      <c r="A2174" s="781" t="s">
        <v>4728</v>
      </c>
      <c r="B2174" s="781" t="s">
        <v>4729</v>
      </c>
      <c r="C2174" s="796">
        <v>29990</v>
      </c>
      <c r="D2174" s="796">
        <v>29990</v>
      </c>
      <c r="E2174" s="796">
        <v>0</v>
      </c>
    </row>
    <row r="2175" spans="1:5" ht="15.75" x14ac:dyDescent="0.25">
      <c r="A2175" s="781" t="s">
        <v>4728</v>
      </c>
      <c r="B2175" s="781" t="s">
        <v>4730</v>
      </c>
      <c r="C2175" s="796">
        <v>29990</v>
      </c>
      <c r="D2175" s="796">
        <v>29990</v>
      </c>
      <c r="E2175" s="796">
        <v>0</v>
      </c>
    </row>
    <row r="2176" spans="1:5" ht="15.75" x14ac:dyDescent="0.25">
      <c r="A2176" s="781" t="s">
        <v>4728</v>
      </c>
      <c r="B2176" s="781" t="s">
        <v>4731</v>
      </c>
      <c r="C2176" s="796">
        <v>29990</v>
      </c>
      <c r="D2176" s="796">
        <v>29990</v>
      </c>
      <c r="E2176" s="796">
        <v>0</v>
      </c>
    </row>
    <row r="2177" spans="1:5" ht="15.75" x14ac:dyDescent="0.25">
      <c r="A2177" s="781" t="s">
        <v>4728</v>
      </c>
      <c r="B2177" s="781" t="s">
        <v>4732</v>
      </c>
      <c r="C2177" s="796">
        <v>29990</v>
      </c>
      <c r="D2177" s="796">
        <v>29990</v>
      </c>
      <c r="E2177" s="796">
        <v>0</v>
      </c>
    </row>
    <row r="2178" spans="1:5" ht="15.75" x14ac:dyDescent="0.25">
      <c r="A2178" s="781" t="s">
        <v>4733</v>
      </c>
      <c r="B2178" s="781" t="s">
        <v>4734</v>
      </c>
      <c r="C2178" s="796">
        <v>1390</v>
      </c>
      <c r="D2178" s="796">
        <v>1390</v>
      </c>
      <c r="E2178" s="796">
        <v>0</v>
      </c>
    </row>
    <row r="2179" spans="1:5" ht="15.75" x14ac:dyDescent="0.25">
      <c r="A2179" s="781" t="s">
        <v>4733</v>
      </c>
      <c r="B2179" s="781" t="s">
        <v>4735</v>
      </c>
      <c r="C2179" s="796">
        <v>1390</v>
      </c>
      <c r="D2179" s="796">
        <v>1390</v>
      </c>
      <c r="E2179" s="796">
        <v>0</v>
      </c>
    </row>
    <row r="2180" spans="1:5" ht="15.75" x14ac:dyDescent="0.25">
      <c r="A2180" s="781" t="s">
        <v>4733</v>
      </c>
      <c r="B2180" s="781" t="s">
        <v>4736</v>
      </c>
      <c r="C2180" s="796">
        <v>1390</v>
      </c>
      <c r="D2180" s="796">
        <v>1390</v>
      </c>
      <c r="E2180" s="796">
        <v>0</v>
      </c>
    </row>
    <row r="2181" spans="1:5" ht="15.75" x14ac:dyDescent="0.25">
      <c r="A2181" s="781" t="s">
        <v>4733</v>
      </c>
      <c r="B2181" s="781" t="s">
        <v>4737</v>
      </c>
      <c r="C2181" s="796">
        <v>1390</v>
      </c>
      <c r="D2181" s="796">
        <v>1390</v>
      </c>
      <c r="E2181" s="796">
        <v>0</v>
      </c>
    </row>
    <row r="2182" spans="1:5" ht="15.75" x14ac:dyDescent="0.25">
      <c r="A2182" s="781" t="s">
        <v>4733</v>
      </c>
      <c r="B2182" s="781" t="s">
        <v>4738</v>
      </c>
      <c r="C2182" s="796">
        <v>1390</v>
      </c>
      <c r="D2182" s="796">
        <v>1390</v>
      </c>
      <c r="E2182" s="796">
        <v>0</v>
      </c>
    </row>
    <row r="2183" spans="1:5" ht="15.75" x14ac:dyDescent="0.25">
      <c r="A2183" s="781" t="s">
        <v>4733</v>
      </c>
      <c r="B2183" s="781" t="s">
        <v>4739</v>
      </c>
      <c r="C2183" s="796">
        <v>1390</v>
      </c>
      <c r="D2183" s="796">
        <v>1390</v>
      </c>
      <c r="E2183" s="796">
        <v>0</v>
      </c>
    </row>
    <row r="2184" spans="1:5" ht="15.75" x14ac:dyDescent="0.25">
      <c r="A2184" s="781" t="s">
        <v>4733</v>
      </c>
      <c r="B2184" s="781" t="s">
        <v>4740</v>
      </c>
      <c r="C2184" s="796">
        <v>1390</v>
      </c>
      <c r="D2184" s="796">
        <v>1390</v>
      </c>
      <c r="E2184" s="796">
        <v>0</v>
      </c>
    </row>
    <row r="2185" spans="1:5" ht="15.75" x14ac:dyDescent="0.25">
      <c r="A2185" s="781" t="s">
        <v>4733</v>
      </c>
      <c r="B2185" s="781" t="s">
        <v>4741</v>
      </c>
      <c r="C2185" s="796">
        <v>1390</v>
      </c>
      <c r="D2185" s="796">
        <v>1390</v>
      </c>
      <c r="E2185" s="796">
        <v>0</v>
      </c>
    </row>
    <row r="2186" spans="1:5" ht="15.75" x14ac:dyDescent="0.25">
      <c r="A2186" s="781" t="s">
        <v>4742</v>
      </c>
      <c r="B2186" s="781" t="s">
        <v>4743</v>
      </c>
      <c r="C2186" s="796">
        <v>29990</v>
      </c>
      <c r="D2186" s="796">
        <v>29990</v>
      </c>
      <c r="E2186" s="796">
        <v>0</v>
      </c>
    </row>
    <row r="2187" spans="1:5" ht="15.75" x14ac:dyDescent="0.25">
      <c r="A2187" s="781" t="s">
        <v>4742</v>
      </c>
      <c r="B2187" s="781" t="s">
        <v>4744</v>
      </c>
      <c r="C2187" s="796">
        <v>29990</v>
      </c>
      <c r="D2187" s="796">
        <v>29990</v>
      </c>
      <c r="E2187" s="796">
        <v>0</v>
      </c>
    </row>
    <row r="2188" spans="1:5" ht="15.75" x14ac:dyDescent="0.25">
      <c r="A2188" s="781" t="s">
        <v>4742</v>
      </c>
      <c r="B2188" s="781" t="s">
        <v>4745</v>
      </c>
      <c r="C2188" s="796">
        <v>29990</v>
      </c>
      <c r="D2188" s="796">
        <v>29990</v>
      </c>
      <c r="E2188" s="796">
        <v>0</v>
      </c>
    </row>
    <row r="2189" spans="1:5" ht="15.75" x14ac:dyDescent="0.25">
      <c r="A2189" s="781" t="s">
        <v>4742</v>
      </c>
      <c r="B2189" s="781" t="s">
        <v>4746</v>
      </c>
      <c r="C2189" s="796">
        <v>29990</v>
      </c>
      <c r="D2189" s="796">
        <v>29990</v>
      </c>
      <c r="E2189" s="796">
        <v>0</v>
      </c>
    </row>
    <row r="2190" spans="1:5" ht="15.75" x14ac:dyDescent="0.25">
      <c r="A2190" s="781" t="s">
        <v>4747</v>
      </c>
      <c r="B2190" s="781" t="s">
        <v>4748</v>
      </c>
      <c r="C2190" s="796">
        <v>53490</v>
      </c>
      <c r="D2190" s="796">
        <v>53490</v>
      </c>
      <c r="E2190" s="796">
        <v>0</v>
      </c>
    </row>
    <row r="2191" spans="1:5" ht="15.75" x14ac:dyDescent="0.25">
      <c r="A2191" s="781" t="s">
        <v>4747</v>
      </c>
      <c r="B2191" s="781" t="s">
        <v>4749</v>
      </c>
      <c r="C2191" s="796">
        <v>53490</v>
      </c>
      <c r="D2191" s="796">
        <v>53490</v>
      </c>
      <c r="E2191" s="796">
        <v>0</v>
      </c>
    </row>
    <row r="2192" spans="1:5" ht="15.75" x14ac:dyDescent="0.25">
      <c r="A2192" s="781" t="s">
        <v>4747</v>
      </c>
      <c r="B2192" s="781" t="s">
        <v>4750</v>
      </c>
      <c r="C2192" s="796">
        <v>53490</v>
      </c>
      <c r="D2192" s="796">
        <v>53490</v>
      </c>
      <c r="E2192" s="796">
        <v>0</v>
      </c>
    </row>
    <row r="2193" spans="1:5" ht="15.75" x14ac:dyDescent="0.25">
      <c r="A2193" s="781" t="s">
        <v>4747</v>
      </c>
      <c r="B2193" s="781" t="s">
        <v>4751</v>
      </c>
      <c r="C2193" s="796">
        <v>53490</v>
      </c>
      <c r="D2193" s="796">
        <v>53490</v>
      </c>
      <c r="E2193" s="796">
        <v>0</v>
      </c>
    </row>
    <row r="2194" spans="1:5" ht="15.75" x14ac:dyDescent="0.25">
      <c r="A2194" s="781" t="s">
        <v>4752</v>
      </c>
      <c r="B2194" s="781" t="s">
        <v>4753</v>
      </c>
      <c r="C2194" s="796">
        <v>9590</v>
      </c>
      <c r="D2194" s="796">
        <v>9590</v>
      </c>
      <c r="E2194" s="796">
        <v>0</v>
      </c>
    </row>
    <row r="2195" spans="1:5" ht="15.75" x14ac:dyDescent="0.25">
      <c r="A2195" s="781" t="s">
        <v>4752</v>
      </c>
      <c r="B2195" s="781" t="s">
        <v>4754</v>
      </c>
      <c r="C2195" s="796">
        <v>9590</v>
      </c>
      <c r="D2195" s="796">
        <v>9590</v>
      </c>
      <c r="E2195" s="796">
        <v>0</v>
      </c>
    </row>
    <row r="2196" spans="1:5" ht="15.75" x14ac:dyDescent="0.25">
      <c r="A2196" s="781" t="s">
        <v>4752</v>
      </c>
      <c r="B2196" s="781" t="s">
        <v>4755</v>
      </c>
      <c r="C2196" s="796">
        <v>9590</v>
      </c>
      <c r="D2196" s="796">
        <v>9590</v>
      </c>
      <c r="E2196" s="796">
        <v>0</v>
      </c>
    </row>
    <row r="2197" spans="1:5" ht="15.75" x14ac:dyDescent="0.25">
      <c r="A2197" s="781" t="s">
        <v>4752</v>
      </c>
      <c r="B2197" s="781" t="s">
        <v>4756</v>
      </c>
      <c r="C2197" s="796">
        <v>9590</v>
      </c>
      <c r="D2197" s="796">
        <v>9590</v>
      </c>
      <c r="E2197" s="796">
        <v>0</v>
      </c>
    </row>
    <row r="2198" spans="1:5" ht="15.75" x14ac:dyDescent="0.25">
      <c r="A2198" s="781" t="s">
        <v>4752</v>
      </c>
      <c r="B2198" s="781" t="s">
        <v>4757</v>
      </c>
      <c r="C2198" s="796">
        <v>9590</v>
      </c>
      <c r="D2198" s="796">
        <v>9590</v>
      </c>
      <c r="E2198" s="796">
        <v>0</v>
      </c>
    </row>
    <row r="2199" spans="1:5" ht="15.75" x14ac:dyDescent="0.25">
      <c r="A2199" s="781" t="s">
        <v>4752</v>
      </c>
      <c r="B2199" s="781" t="s">
        <v>4758</v>
      </c>
      <c r="C2199" s="796">
        <v>9590</v>
      </c>
      <c r="D2199" s="796">
        <v>9590</v>
      </c>
      <c r="E2199" s="796">
        <v>0</v>
      </c>
    </row>
    <row r="2200" spans="1:5" ht="15.75" x14ac:dyDescent="0.25">
      <c r="A2200" s="781" t="s">
        <v>4752</v>
      </c>
      <c r="B2200" s="781" t="s">
        <v>4759</v>
      </c>
      <c r="C2200" s="796">
        <v>9590</v>
      </c>
      <c r="D2200" s="796">
        <v>9590</v>
      </c>
      <c r="E2200" s="796">
        <v>0</v>
      </c>
    </row>
    <row r="2201" spans="1:5" ht="15.75" x14ac:dyDescent="0.25">
      <c r="A2201" s="781" t="s">
        <v>4752</v>
      </c>
      <c r="B2201" s="781" t="s">
        <v>4760</v>
      </c>
      <c r="C2201" s="796">
        <v>9590</v>
      </c>
      <c r="D2201" s="796">
        <v>9590</v>
      </c>
      <c r="E2201" s="796">
        <v>0</v>
      </c>
    </row>
    <row r="2202" spans="1:5" ht="15.75" x14ac:dyDescent="0.25">
      <c r="A2202" s="781" t="s">
        <v>4752</v>
      </c>
      <c r="B2202" s="781" t="s">
        <v>4761</v>
      </c>
      <c r="C2202" s="796">
        <v>9590</v>
      </c>
      <c r="D2202" s="796">
        <v>9590</v>
      </c>
      <c r="E2202" s="796">
        <v>0</v>
      </c>
    </row>
    <row r="2203" spans="1:5" ht="15.75" x14ac:dyDescent="0.25">
      <c r="A2203" s="781" t="s">
        <v>4752</v>
      </c>
      <c r="B2203" s="781" t="s">
        <v>4762</v>
      </c>
      <c r="C2203" s="796">
        <v>9590</v>
      </c>
      <c r="D2203" s="796">
        <v>9590</v>
      </c>
      <c r="E2203" s="796">
        <v>0</v>
      </c>
    </row>
    <row r="2204" spans="1:5" ht="15.75" x14ac:dyDescent="0.25">
      <c r="A2204" s="781" t="s">
        <v>4752</v>
      </c>
      <c r="B2204" s="781" t="s">
        <v>4763</v>
      </c>
      <c r="C2204" s="796">
        <v>9590</v>
      </c>
      <c r="D2204" s="796">
        <v>9590</v>
      </c>
      <c r="E2204" s="796">
        <v>0</v>
      </c>
    </row>
    <row r="2205" spans="1:5" ht="15.75" x14ac:dyDescent="0.25">
      <c r="A2205" s="781" t="s">
        <v>4752</v>
      </c>
      <c r="B2205" s="781" t="s">
        <v>4764</v>
      </c>
      <c r="C2205" s="796">
        <v>9590</v>
      </c>
      <c r="D2205" s="796">
        <v>9590</v>
      </c>
      <c r="E2205" s="796">
        <v>0</v>
      </c>
    </row>
    <row r="2206" spans="1:5" ht="15.75" x14ac:dyDescent="0.25">
      <c r="A2206" s="781" t="s">
        <v>4752</v>
      </c>
      <c r="B2206" s="781" t="s">
        <v>4765</v>
      </c>
      <c r="C2206" s="796">
        <v>9590</v>
      </c>
      <c r="D2206" s="796">
        <v>9590</v>
      </c>
      <c r="E2206" s="796">
        <v>0</v>
      </c>
    </row>
    <row r="2207" spans="1:5" ht="15.75" x14ac:dyDescent="0.25">
      <c r="A2207" s="781" t="s">
        <v>4752</v>
      </c>
      <c r="B2207" s="781" t="s">
        <v>4766</v>
      </c>
      <c r="C2207" s="796">
        <v>9590</v>
      </c>
      <c r="D2207" s="796">
        <v>9590</v>
      </c>
      <c r="E2207" s="796">
        <v>0</v>
      </c>
    </row>
    <row r="2208" spans="1:5" ht="15.75" x14ac:dyDescent="0.25">
      <c r="A2208" s="781" t="s">
        <v>4752</v>
      </c>
      <c r="B2208" s="781" t="s">
        <v>4767</v>
      </c>
      <c r="C2208" s="796">
        <v>9590</v>
      </c>
      <c r="D2208" s="796">
        <v>9590</v>
      </c>
      <c r="E2208" s="796">
        <v>0</v>
      </c>
    </row>
    <row r="2209" spans="1:5" ht="15.75" x14ac:dyDescent="0.25">
      <c r="A2209" s="781" t="s">
        <v>4752</v>
      </c>
      <c r="B2209" s="781" t="s">
        <v>4768</v>
      </c>
      <c r="C2209" s="796">
        <v>9590</v>
      </c>
      <c r="D2209" s="796">
        <v>9590</v>
      </c>
      <c r="E2209" s="796">
        <v>0</v>
      </c>
    </row>
    <row r="2210" spans="1:5" ht="15.75" x14ac:dyDescent="0.25">
      <c r="A2210" s="781" t="s">
        <v>4752</v>
      </c>
      <c r="B2210" s="781" t="s">
        <v>4769</v>
      </c>
      <c r="C2210" s="796">
        <v>9590</v>
      </c>
      <c r="D2210" s="796">
        <v>9590</v>
      </c>
      <c r="E2210" s="796">
        <v>0</v>
      </c>
    </row>
    <row r="2211" spans="1:5" ht="15.75" x14ac:dyDescent="0.25">
      <c r="A2211" s="781" t="s">
        <v>4752</v>
      </c>
      <c r="B2211" s="781" t="s">
        <v>4770</v>
      </c>
      <c r="C2211" s="796">
        <v>9590</v>
      </c>
      <c r="D2211" s="796">
        <v>9590</v>
      </c>
      <c r="E2211" s="796">
        <v>0</v>
      </c>
    </row>
    <row r="2212" spans="1:5" ht="15.75" x14ac:dyDescent="0.25">
      <c r="A2212" s="781" t="s">
        <v>4752</v>
      </c>
      <c r="B2212" s="781" t="s">
        <v>4771</v>
      </c>
      <c r="C2212" s="796">
        <v>9590</v>
      </c>
      <c r="D2212" s="796">
        <v>9590</v>
      </c>
      <c r="E2212" s="796">
        <v>0</v>
      </c>
    </row>
    <row r="2213" spans="1:5" ht="15.75" x14ac:dyDescent="0.25">
      <c r="A2213" s="781" t="s">
        <v>4752</v>
      </c>
      <c r="B2213" s="781" t="s">
        <v>4772</v>
      </c>
      <c r="C2213" s="796">
        <v>9590</v>
      </c>
      <c r="D2213" s="796">
        <v>9590</v>
      </c>
      <c r="E2213" s="796">
        <v>0</v>
      </c>
    </row>
    <row r="2214" spans="1:5" ht="15.75" x14ac:dyDescent="0.25">
      <c r="A2214" s="781" t="s">
        <v>4752</v>
      </c>
      <c r="B2214" s="781" t="s">
        <v>4773</v>
      </c>
      <c r="C2214" s="796">
        <v>9590</v>
      </c>
      <c r="D2214" s="796">
        <v>9590</v>
      </c>
      <c r="E2214" s="796">
        <v>0</v>
      </c>
    </row>
    <row r="2215" spans="1:5" ht="15.75" x14ac:dyDescent="0.25">
      <c r="A2215" s="781" t="s">
        <v>4752</v>
      </c>
      <c r="B2215" s="781" t="s">
        <v>4774</v>
      </c>
      <c r="C2215" s="796">
        <v>9590</v>
      </c>
      <c r="D2215" s="796">
        <v>9590</v>
      </c>
      <c r="E2215" s="796">
        <v>0</v>
      </c>
    </row>
    <row r="2216" spans="1:5" ht="15.75" x14ac:dyDescent="0.25">
      <c r="A2216" s="781" t="s">
        <v>4752</v>
      </c>
      <c r="B2216" s="781" t="s">
        <v>4775</v>
      </c>
      <c r="C2216" s="796">
        <v>9590</v>
      </c>
      <c r="D2216" s="796">
        <v>9590</v>
      </c>
      <c r="E2216" s="796">
        <v>0</v>
      </c>
    </row>
    <row r="2217" spans="1:5" ht="15.75" x14ac:dyDescent="0.25">
      <c r="A2217" s="781" t="s">
        <v>4752</v>
      </c>
      <c r="B2217" s="781" t="s">
        <v>4776</v>
      </c>
      <c r="C2217" s="796">
        <v>9590</v>
      </c>
      <c r="D2217" s="796">
        <v>9590</v>
      </c>
      <c r="E2217" s="796">
        <v>0</v>
      </c>
    </row>
    <row r="2218" spans="1:5" ht="15.75" x14ac:dyDescent="0.25">
      <c r="A2218" s="781" t="s">
        <v>4777</v>
      </c>
      <c r="B2218" s="781" t="s">
        <v>4778</v>
      </c>
      <c r="C2218" s="796">
        <v>1790</v>
      </c>
      <c r="D2218" s="796">
        <v>1790</v>
      </c>
      <c r="E2218" s="796">
        <v>0</v>
      </c>
    </row>
    <row r="2219" spans="1:5" ht="15.75" x14ac:dyDescent="0.25">
      <c r="A2219" s="781" t="s">
        <v>4777</v>
      </c>
      <c r="B2219" s="781" t="s">
        <v>4779</v>
      </c>
      <c r="C2219" s="796">
        <v>1790</v>
      </c>
      <c r="D2219" s="796">
        <v>1790</v>
      </c>
      <c r="E2219" s="796">
        <v>0</v>
      </c>
    </row>
    <row r="2220" spans="1:5" ht="15.75" x14ac:dyDescent="0.25">
      <c r="A2220" s="781" t="s">
        <v>4777</v>
      </c>
      <c r="B2220" s="781" t="s">
        <v>4780</v>
      </c>
      <c r="C2220" s="796">
        <v>1790</v>
      </c>
      <c r="D2220" s="796">
        <v>1790</v>
      </c>
      <c r="E2220" s="796">
        <v>0</v>
      </c>
    </row>
    <row r="2221" spans="1:5" ht="15.75" x14ac:dyDescent="0.25">
      <c r="A2221" s="781" t="s">
        <v>4777</v>
      </c>
      <c r="B2221" s="781" t="s">
        <v>4781</v>
      </c>
      <c r="C2221" s="796">
        <v>1790</v>
      </c>
      <c r="D2221" s="796">
        <v>1790</v>
      </c>
      <c r="E2221" s="796">
        <v>0</v>
      </c>
    </row>
    <row r="2222" spans="1:5" ht="15.75" x14ac:dyDescent="0.25">
      <c r="A2222" s="781" t="s">
        <v>4777</v>
      </c>
      <c r="B2222" s="781" t="s">
        <v>4782</v>
      </c>
      <c r="C2222" s="796">
        <v>1790</v>
      </c>
      <c r="D2222" s="796">
        <v>1790</v>
      </c>
      <c r="E2222" s="796">
        <v>0</v>
      </c>
    </row>
    <row r="2223" spans="1:5" ht="15.75" x14ac:dyDescent="0.25">
      <c r="A2223" s="781" t="s">
        <v>4777</v>
      </c>
      <c r="B2223" s="781" t="s">
        <v>4783</v>
      </c>
      <c r="C2223" s="796">
        <v>1790</v>
      </c>
      <c r="D2223" s="796">
        <v>1790</v>
      </c>
      <c r="E2223" s="796">
        <v>0</v>
      </c>
    </row>
    <row r="2224" spans="1:5" ht="15.75" x14ac:dyDescent="0.25">
      <c r="A2224" s="781" t="s">
        <v>4777</v>
      </c>
      <c r="B2224" s="781" t="s">
        <v>4784</v>
      </c>
      <c r="C2224" s="796">
        <v>1790</v>
      </c>
      <c r="D2224" s="796">
        <v>1790</v>
      </c>
      <c r="E2224" s="796">
        <v>0</v>
      </c>
    </row>
    <row r="2225" spans="1:5" ht="15.75" x14ac:dyDescent="0.25">
      <c r="A2225" s="781" t="s">
        <v>4777</v>
      </c>
      <c r="B2225" s="781" t="s">
        <v>4785</v>
      </c>
      <c r="C2225" s="796">
        <v>1790</v>
      </c>
      <c r="D2225" s="796">
        <v>1790</v>
      </c>
      <c r="E2225" s="796">
        <v>0</v>
      </c>
    </row>
    <row r="2226" spans="1:5" ht="15.75" x14ac:dyDescent="0.25">
      <c r="A2226" s="781" t="s">
        <v>4777</v>
      </c>
      <c r="B2226" s="781" t="s">
        <v>4786</v>
      </c>
      <c r="C2226" s="796">
        <v>1790</v>
      </c>
      <c r="D2226" s="796">
        <v>1790</v>
      </c>
      <c r="E2226" s="796">
        <v>0</v>
      </c>
    </row>
    <row r="2227" spans="1:5" ht="15.75" x14ac:dyDescent="0.25">
      <c r="A2227" s="781" t="s">
        <v>4777</v>
      </c>
      <c r="B2227" s="781" t="s">
        <v>4787</v>
      </c>
      <c r="C2227" s="796">
        <v>1790</v>
      </c>
      <c r="D2227" s="796">
        <v>1790</v>
      </c>
      <c r="E2227" s="796">
        <v>0</v>
      </c>
    </row>
    <row r="2228" spans="1:5" ht="15.75" x14ac:dyDescent="0.25">
      <c r="A2228" s="781" t="s">
        <v>4777</v>
      </c>
      <c r="B2228" s="781" t="s">
        <v>4788</v>
      </c>
      <c r="C2228" s="796">
        <v>1790</v>
      </c>
      <c r="D2228" s="796">
        <v>1790</v>
      </c>
      <c r="E2228" s="796">
        <v>0</v>
      </c>
    </row>
    <row r="2229" spans="1:5" ht="15.75" x14ac:dyDescent="0.25">
      <c r="A2229" s="781" t="s">
        <v>4777</v>
      </c>
      <c r="B2229" s="781" t="s">
        <v>4789</v>
      </c>
      <c r="C2229" s="796">
        <v>1790</v>
      </c>
      <c r="D2229" s="796">
        <v>1790</v>
      </c>
      <c r="E2229" s="796">
        <v>0</v>
      </c>
    </row>
    <row r="2230" spans="1:5" ht="15.75" x14ac:dyDescent="0.25">
      <c r="A2230" s="781" t="s">
        <v>4777</v>
      </c>
      <c r="B2230" s="781" t="s">
        <v>4790</v>
      </c>
      <c r="C2230" s="796">
        <v>1790</v>
      </c>
      <c r="D2230" s="796">
        <v>1790</v>
      </c>
      <c r="E2230" s="796">
        <v>0</v>
      </c>
    </row>
    <row r="2231" spans="1:5" ht="15.75" x14ac:dyDescent="0.25">
      <c r="A2231" s="781" t="s">
        <v>4777</v>
      </c>
      <c r="B2231" s="781" t="s">
        <v>4791</v>
      </c>
      <c r="C2231" s="796">
        <v>1790</v>
      </c>
      <c r="D2231" s="796">
        <v>1790</v>
      </c>
      <c r="E2231" s="796">
        <v>0</v>
      </c>
    </row>
    <row r="2232" spans="1:5" ht="15.75" x14ac:dyDescent="0.25">
      <c r="A2232" s="781" t="s">
        <v>4777</v>
      </c>
      <c r="B2232" s="781" t="s">
        <v>4792</v>
      </c>
      <c r="C2232" s="796">
        <v>1790</v>
      </c>
      <c r="D2232" s="796">
        <v>1790</v>
      </c>
      <c r="E2232" s="796">
        <v>0</v>
      </c>
    </row>
    <row r="2233" spans="1:5" ht="15.75" x14ac:dyDescent="0.25">
      <c r="A2233" s="781" t="s">
        <v>4777</v>
      </c>
      <c r="B2233" s="781" t="s">
        <v>4793</v>
      </c>
      <c r="C2233" s="796">
        <v>1790</v>
      </c>
      <c r="D2233" s="796">
        <v>1790</v>
      </c>
      <c r="E2233" s="796">
        <v>0</v>
      </c>
    </row>
    <row r="2234" spans="1:5" ht="15.75" x14ac:dyDescent="0.25">
      <c r="A2234" s="781" t="s">
        <v>4777</v>
      </c>
      <c r="B2234" s="781" t="s">
        <v>4794</v>
      </c>
      <c r="C2234" s="796">
        <v>1790</v>
      </c>
      <c r="D2234" s="796">
        <v>1790</v>
      </c>
      <c r="E2234" s="796">
        <v>0</v>
      </c>
    </row>
    <row r="2235" spans="1:5" ht="15.75" x14ac:dyDescent="0.25">
      <c r="A2235" s="781" t="s">
        <v>4777</v>
      </c>
      <c r="B2235" s="781" t="s">
        <v>4795</v>
      </c>
      <c r="C2235" s="796">
        <v>1790</v>
      </c>
      <c r="D2235" s="796">
        <v>1790</v>
      </c>
      <c r="E2235" s="796">
        <v>0</v>
      </c>
    </row>
    <row r="2236" spans="1:5" ht="15.75" x14ac:dyDescent="0.25">
      <c r="A2236" s="781" t="s">
        <v>4777</v>
      </c>
      <c r="B2236" s="781" t="s">
        <v>4796</v>
      </c>
      <c r="C2236" s="796">
        <v>1790</v>
      </c>
      <c r="D2236" s="796">
        <v>1790</v>
      </c>
      <c r="E2236" s="796">
        <v>0</v>
      </c>
    </row>
    <row r="2237" spans="1:5" ht="15.75" x14ac:dyDescent="0.25">
      <c r="A2237" s="781" t="s">
        <v>4777</v>
      </c>
      <c r="B2237" s="781" t="s">
        <v>4797</v>
      </c>
      <c r="C2237" s="796">
        <v>1790</v>
      </c>
      <c r="D2237" s="796">
        <v>1790</v>
      </c>
      <c r="E2237" s="796">
        <v>0</v>
      </c>
    </row>
    <row r="2238" spans="1:5" ht="15.75" x14ac:dyDescent="0.25">
      <c r="A2238" s="781" t="s">
        <v>4777</v>
      </c>
      <c r="B2238" s="781" t="s">
        <v>4798</v>
      </c>
      <c r="C2238" s="796">
        <v>1790</v>
      </c>
      <c r="D2238" s="796">
        <v>1790</v>
      </c>
      <c r="E2238" s="796">
        <v>0</v>
      </c>
    </row>
    <row r="2239" spans="1:5" ht="15.75" x14ac:dyDescent="0.25">
      <c r="A2239" s="781" t="s">
        <v>4777</v>
      </c>
      <c r="B2239" s="781" t="s">
        <v>4799</v>
      </c>
      <c r="C2239" s="796">
        <v>1790</v>
      </c>
      <c r="D2239" s="796">
        <v>1790</v>
      </c>
      <c r="E2239" s="796">
        <v>0</v>
      </c>
    </row>
    <row r="2240" spans="1:5" ht="15.75" x14ac:dyDescent="0.25">
      <c r="A2240" s="781" t="s">
        <v>4777</v>
      </c>
      <c r="B2240" s="781" t="s">
        <v>4800</v>
      </c>
      <c r="C2240" s="796">
        <v>1790</v>
      </c>
      <c r="D2240" s="796">
        <v>1790</v>
      </c>
      <c r="E2240" s="796">
        <v>0</v>
      </c>
    </row>
    <row r="2241" spans="1:5" ht="15.75" x14ac:dyDescent="0.25">
      <c r="A2241" s="781" t="s">
        <v>4777</v>
      </c>
      <c r="B2241" s="781" t="s">
        <v>4801</v>
      </c>
      <c r="C2241" s="796">
        <v>1790</v>
      </c>
      <c r="D2241" s="796">
        <v>1790</v>
      </c>
      <c r="E2241" s="796">
        <v>0</v>
      </c>
    </row>
    <row r="2242" spans="1:5" ht="15.75" x14ac:dyDescent="0.25">
      <c r="A2242" s="781" t="s">
        <v>4802</v>
      </c>
      <c r="B2242" s="781" t="s">
        <v>4803</v>
      </c>
      <c r="C2242" s="796">
        <v>840</v>
      </c>
      <c r="D2242" s="796">
        <v>840</v>
      </c>
      <c r="E2242" s="796">
        <v>0</v>
      </c>
    </row>
    <row r="2243" spans="1:5" ht="15.75" x14ac:dyDescent="0.25">
      <c r="A2243" s="781" t="s">
        <v>4802</v>
      </c>
      <c r="B2243" s="781" t="s">
        <v>4804</v>
      </c>
      <c r="C2243" s="796">
        <v>840</v>
      </c>
      <c r="D2243" s="796">
        <v>840</v>
      </c>
      <c r="E2243" s="796">
        <v>0</v>
      </c>
    </row>
    <row r="2244" spans="1:5" ht="15.75" x14ac:dyDescent="0.25">
      <c r="A2244" s="781" t="s">
        <v>4802</v>
      </c>
      <c r="B2244" s="781" t="s">
        <v>4805</v>
      </c>
      <c r="C2244" s="796">
        <v>840</v>
      </c>
      <c r="D2244" s="796">
        <v>840</v>
      </c>
      <c r="E2244" s="796">
        <v>0</v>
      </c>
    </row>
    <row r="2245" spans="1:5" ht="15.75" x14ac:dyDescent="0.25">
      <c r="A2245" s="781" t="s">
        <v>4802</v>
      </c>
      <c r="B2245" s="781" t="s">
        <v>4806</v>
      </c>
      <c r="C2245" s="796">
        <v>840</v>
      </c>
      <c r="D2245" s="796">
        <v>840</v>
      </c>
      <c r="E2245" s="796">
        <v>0</v>
      </c>
    </row>
    <row r="2246" spans="1:5" ht="15.75" x14ac:dyDescent="0.25">
      <c r="A2246" s="781" t="s">
        <v>4802</v>
      </c>
      <c r="B2246" s="781" t="s">
        <v>4807</v>
      </c>
      <c r="C2246" s="796">
        <v>840</v>
      </c>
      <c r="D2246" s="796">
        <v>840</v>
      </c>
      <c r="E2246" s="796">
        <v>0</v>
      </c>
    </row>
    <row r="2247" spans="1:5" ht="15.75" x14ac:dyDescent="0.25">
      <c r="A2247" s="781" t="s">
        <v>4802</v>
      </c>
      <c r="B2247" s="781" t="s">
        <v>4808</v>
      </c>
      <c r="C2247" s="796">
        <v>840</v>
      </c>
      <c r="D2247" s="796">
        <v>840</v>
      </c>
      <c r="E2247" s="796">
        <v>0</v>
      </c>
    </row>
    <row r="2248" spans="1:5" ht="15.75" x14ac:dyDescent="0.25">
      <c r="A2248" s="781" t="s">
        <v>4802</v>
      </c>
      <c r="B2248" s="781" t="s">
        <v>4809</v>
      </c>
      <c r="C2248" s="796">
        <v>840</v>
      </c>
      <c r="D2248" s="796">
        <v>840</v>
      </c>
      <c r="E2248" s="796">
        <v>0</v>
      </c>
    </row>
    <row r="2249" spans="1:5" ht="15.75" x14ac:dyDescent="0.25">
      <c r="A2249" s="781" t="s">
        <v>4802</v>
      </c>
      <c r="B2249" s="781" t="s">
        <v>4810</v>
      </c>
      <c r="C2249" s="796">
        <v>840</v>
      </c>
      <c r="D2249" s="796">
        <v>840</v>
      </c>
      <c r="E2249" s="796">
        <v>0</v>
      </c>
    </row>
    <row r="2250" spans="1:5" ht="15.75" x14ac:dyDescent="0.25">
      <c r="A2250" s="781" t="s">
        <v>4802</v>
      </c>
      <c r="B2250" s="781" t="s">
        <v>4811</v>
      </c>
      <c r="C2250" s="796">
        <v>840</v>
      </c>
      <c r="D2250" s="796">
        <v>840</v>
      </c>
      <c r="E2250" s="796">
        <v>0</v>
      </c>
    </row>
    <row r="2251" spans="1:5" ht="15.75" x14ac:dyDescent="0.25">
      <c r="A2251" s="781" t="s">
        <v>4802</v>
      </c>
      <c r="B2251" s="781" t="s">
        <v>4812</v>
      </c>
      <c r="C2251" s="796">
        <v>840</v>
      </c>
      <c r="D2251" s="796">
        <v>840</v>
      </c>
      <c r="E2251" s="796">
        <v>0</v>
      </c>
    </row>
    <row r="2252" spans="1:5" ht="15.75" x14ac:dyDescent="0.25">
      <c r="A2252" s="781" t="s">
        <v>4802</v>
      </c>
      <c r="B2252" s="781" t="s">
        <v>4813</v>
      </c>
      <c r="C2252" s="796">
        <v>840</v>
      </c>
      <c r="D2252" s="796">
        <v>840</v>
      </c>
      <c r="E2252" s="796">
        <v>0</v>
      </c>
    </row>
    <row r="2253" spans="1:5" ht="15.75" x14ac:dyDescent="0.25">
      <c r="A2253" s="781" t="s">
        <v>4802</v>
      </c>
      <c r="B2253" s="781" t="s">
        <v>4814</v>
      </c>
      <c r="C2253" s="796">
        <v>840</v>
      </c>
      <c r="D2253" s="796">
        <v>840</v>
      </c>
      <c r="E2253" s="796">
        <v>0</v>
      </c>
    </row>
    <row r="2254" spans="1:5" ht="15.75" x14ac:dyDescent="0.25">
      <c r="A2254" s="781" t="s">
        <v>4802</v>
      </c>
      <c r="B2254" s="781" t="s">
        <v>4815</v>
      </c>
      <c r="C2254" s="796">
        <v>840</v>
      </c>
      <c r="D2254" s="796">
        <v>840</v>
      </c>
      <c r="E2254" s="796">
        <v>0</v>
      </c>
    </row>
    <row r="2255" spans="1:5" ht="15.75" x14ac:dyDescent="0.25">
      <c r="A2255" s="781" t="s">
        <v>4802</v>
      </c>
      <c r="B2255" s="781" t="s">
        <v>4816</v>
      </c>
      <c r="C2255" s="796">
        <v>840</v>
      </c>
      <c r="D2255" s="796">
        <v>840</v>
      </c>
      <c r="E2255" s="796">
        <v>0</v>
      </c>
    </row>
    <row r="2256" spans="1:5" ht="15.75" x14ac:dyDescent="0.25">
      <c r="A2256" s="781" t="s">
        <v>4802</v>
      </c>
      <c r="B2256" s="781" t="s">
        <v>4817</v>
      </c>
      <c r="C2256" s="796">
        <v>840</v>
      </c>
      <c r="D2256" s="796">
        <v>840</v>
      </c>
      <c r="E2256" s="796">
        <v>0</v>
      </c>
    </row>
    <row r="2257" spans="1:5" ht="15.75" x14ac:dyDescent="0.25">
      <c r="A2257" s="781" t="s">
        <v>4802</v>
      </c>
      <c r="B2257" s="781" t="s">
        <v>4818</v>
      </c>
      <c r="C2257" s="796">
        <v>840</v>
      </c>
      <c r="D2257" s="796">
        <v>840</v>
      </c>
      <c r="E2257" s="796">
        <v>0</v>
      </c>
    </row>
    <row r="2258" spans="1:5" ht="15.75" x14ac:dyDescent="0.25">
      <c r="A2258" s="781" t="s">
        <v>4802</v>
      </c>
      <c r="B2258" s="781" t="s">
        <v>4819</v>
      </c>
      <c r="C2258" s="796">
        <v>840</v>
      </c>
      <c r="D2258" s="796">
        <v>840</v>
      </c>
      <c r="E2258" s="796">
        <v>0</v>
      </c>
    </row>
    <row r="2259" spans="1:5" ht="15.75" x14ac:dyDescent="0.25">
      <c r="A2259" s="781" t="s">
        <v>4802</v>
      </c>
      <c r="B2259" s="781" t="s">
        <v>4820</v>
      </c>
      <c r="C2259" s="796">
        <v>840</v>
      </c>
      <c r="D2259" s="796">
        <v>840</v>
      </c>
      <c r="E2259" s="796">
        <v>0</v>
      </c>
    </row>
    <row r="2260" spans="1:5" ht="15.75" x14ac:dyDescent="0.25">
      <c r="A2260" s="781" t="s">
        <v>4802</v>
      </c>
      <c r="B2260" s="781" t="s">
        <v>4821</v>
      </c>
      <c r="C2260" s="796">
        <v>840</v>
      </c>
      <c r="D2260" s="796">
        <v>840</v>
      </c>
      <c r="E2260" s="796">
        <v>0</v>
      </c>
    </row>
    <row r="2261" spans="1:5" ht="15.75" x14ac:dyDescent="0.25">
      <c r="A2261" s="781" t="s">
        <v>4802</v>
      </c>
      <c r="B2261" s="781" t="s">
        <v>4822</v>
      </c>
      <c r="C2261" s="796">
        <v>840</v>
      </c>
      <c r="D2261" s="796">
        <v>840</v>
      </c>
      <c r="E2261" s="796">
        <v>0</v>
      </c>
    </row>
    <row r="2262" spans="1:5" ht="15.75" x14ac:dyDescent="0.25">
      <c r="A2262" s="781" t="s">
        <v>4802</v>
      </c>
      <c r="B2262" s="781" t="s">
        <v>4823</v>
      </c>
      <c r="C2262" s="796">
        <v>840</v>
      </c>
      <c r="D2262" s="796">
        <v>840</v>
      </c>
      <c r="E2262" s="796">
        <v>0</v>
      </c>
    </row>
    <row r="2263" spans="1:5" ht="15.75" x14ac:dyDescent="0.25">
      <c r="A2263" s="781" t="s">
        <v>4802</v>
      </c>
      <c r="B2263" s="781" t="s">
        <v>4824</v>
      </c>
      <c r="C2263" s="796">
        <v>840</v>
      </c>
      <c r="D2263" s="796">
        <v>840</v>
      </c>
      <c r="E2263" s="796">
        <v>0</v>
      </c>
    </row>
    <row r="2264" spans="1:5" ht="15.75" x14ac:dyDescent="0.25">
      <c r="A2264" s="781" t="s">
        <v>4802</v>
      </c>
      <c r="B2264" s="781" t="s">
        <v>4825</v>
      </c>
      <c r="C2264" s="796">
        <v>840</v>
      </c>
      <c r="D2264" s="796">
        <v>840</v>
      </c>
      <c r="E2264" s="796">
        <v>0</v>
      </c>
    </row>
    <row r="2265" spans="1:5" ht="15.75" x14ac:dyDescent="0.25">
      <c r="A2265" s="781" t="s">
        <v>4802</v>
      </c>
      <c r="B2265" s="781" t="s">
        <v>4826</v>
      </c>
      <c r="C2265" s="796">
        <v>840</v>
      </c>
      <c r="D2265" s="796">
        <v>840</v>
      </c>
      <c r="E2265" s="796">
        <v>0</v>
      </c>
    </row>
    <row r="2266" spans="1:5" ht="15.75" x14ac:dyDescent="0.25">
      <c r="A2266" s="781" t="s">
        <v>4827</v>
      </c>
      <c r="B2266" s="781" t="s">
        <v>4828</v>
      </c>
      <c r="C2266" s="796">
        <v>41290</v>
      </c>
      <c r="D2266" s="796">
        <v>41290</v>
      </c>
      <c r="E2266" s="796">
        <v>0</v>
      </c>
    </row>
    <row r="2267" spans="1:5" ht="15.75" x14ac:dyDescent="0.25">
      <c r="A2267" s="781" t="s">
        <v>4827</v>
      </c>
      <c r="B2267" s="781" t="s">
        <v>4829</v>
      </c>
      <c r="C2267" s="796">
        <v>41290</v>
      </c>
      <c r="D2267" s="796">
        <v>41290</v>
      </c>
      <c r="E2267" s="796">
        <v>0</v>
      </c>
    </row>
    <row r="2268" spans="1:5" ht="15.75" x14ac:dyDescent="0.25">
      <c r="A2268" s="781" t="s">
        <v>4827</v>
      </c>
      <c r="B2268" s="781" t="s">
        <v>4830</v>
      </c>
      <c r="C2268" s="796">
        <v>41290</v>
      </c>
      <c r="D2268" s="796">
        <v>41290</v>
      </c>
      <c r="E2268" s="796">
        <v>0</v>
      </c>
    </row>
    <row r="2269" spans="1:5" ht="15.75" x14ac:dyDescent="0.25">
      <c r="A2269" s="781" t="s">
        <v>4827</v>
      </c>
      <c r="B2269" s="781" t="s">
        <v>4831</v>
      </c>
      <c r="C2269" s="796">
        <v>41290</v>
      </c>
      <c r="D2269" s="796">
        <v>41290</v>
      </c>
      <c r="E2269" s="796">
        <v>0</v>
      </c>
    </row>
    <row r="2270" spans="1:5" ht="15.75" x14ac:dyDescent="0.25">
      <c r="A2270" s="781" t="s">
        <v>4827</v>
      </c>
      <c r="B2270" s="781" t="s">
        <v>4832</v>
      </c>
      <c r="C2270" s="796">
        <v>41290</v>
      </c>
      <c r="D2270" s="796">
        <v>41290</v>
      </c>
      <c r="E2270" s="796">
        <v>0</v>
      </c>
    </row>
    <row r="2271" spans="1:5" ht="15.75" x14ac:dyDescent="0.25">
      <c r="A2271" s="781" t="s">
        <v>4827</v>
      </c>
      <c r="B2271" s="781" t="s">
        <v>4833</v>
      </c>
      <c r="C2271" s="796">
        <v>41290</v>
      </c>
      <c r="D2271" s="796">
        <v>41290</v>
      </c>
      <c r="E2271" s="796">
        <v>0</v>
      </c>
    </row>
    <row r="2272" spans="1:5" ht="15.75" x14ac:dyDescent="0.25">
      <c r="A2272" s="781" t="s">
        <v>4827</v>
      </c>
      <c r="B2272" s="781" t="s">
        <v>4834</v>
      </c>
      <c r="C2272" s="796">
        <v>41290</v>
      </c>
      <c r="D2272" s="796">
        <v>41290</v>
      </c>
      <c r="E2272" s="796">
        <v>0</v>
      </c>
    </row>
    <row r="2273" spans="1:5" ht="15.75" x14ac:dyDescent="0.25">
      <c r="A2273" s="781" t="s">
        <v>4827</v>
      </c>
      <c r="B2273" s="781" t="s">
        <v>4835</v>
      </c>
      <c r="C2273" s="796">
        <v>41290</v>
      </c>
      <c r="D2273" s="796">
        <v>41290</v>
      </c>
      <c r="E2273" s="796">
        <v>0</v>
      </c>
    </row>
    <row r="2274" spans="1:5" ht="15.75" x14ac:dyDescent="0.25">
      <c r="A2274" s="781" t="s">
        <v>4827</v>
      </c>
      <c r="B2274" s="781" t="s">
        <v>4836</v>
      </c>
      <c r="C2274" s="796">
        <v>41290</v>
      </c>
      <c r="D2274" s="796">
        <v>41290</v>
      </c>
      <c r="E2274" s="796">
        <v>0</v>
      </c>
    </row>
    <row r="2275" spans="1:5" ht="15.75" x14ac:dyDescent="0.25">
      <c r="A2275" s="781" t="s">
        <v>4827</v>
      </c>
      <c r="B2275" s="781" t="s">
        <v>4837</v>
      </c>
      <c r="C2275" s="796">
        <v>41290</v>
      </c>
      <c r="D2275" s="796">
        <v>41290</v>
      </c>
      <c r="E2275" s="796">
        <v>0</v>
      </c>
    </row>
    <row r="2276" spans="1:5" ht="15.75" x14ac:dyDescent="0.25">
      <c r="A2276" s="781" t="s">
        <v>4838</v>
      </c>
      <c r="B2276" s="781" t="s">
        <v>4839</v>
      </c>
      <c r="C2276" s="796">
        <v>33790</v>
      </c>
      <c r="D2276" s="796">
        <v>33790</v>
      </c>
      <c r="E2276" s="796">
        <v>0</v>
      </c>
    </row>
    <row r="2277" spans="1:5" ht="15.75" x14ac:dyDescent="0.25">
      <c r="A2277" s="781" t="s">
        <v>4838</v>
      </c>
      <c r="B2277" s="781" t="s">
        <v>4840</v>
      </c>
      <c r="C2277" s="796">
        <v>33790</v>
      </c>
      <c r="D2277" s="796">
        <v>33790</v>
      </c>
      <c r="E2277" s="796">
        <v>0</v>
      </c>
    </row>
    <row r="2278" spans="1:5" ht="15.75" x14ac:dyDescent="0.25">
      <c r="A2278" s="781" t="s">
        <v>4838</v>
      </c>
      <c r="B2278" s="781" t="s">
        <v>4841</v>
      </c>
      <c r="C2278" s="796">
        <v>33790</v>
      </c>
      <c r="D2278" s="796">
        <v>33790</v>
      </c>
      <c r="E2278" s="796">
        <v>0</v>
      </c>
    </row>
    <row r="2279" spans="1:5" ht="15.75" x14ac:dyDescent="0.25">
      <c r="A2279" s="781" t="s">
        <v>4838</v>
      </c>
      <c r="B2279" s="781" t="s">
        <v>4842</v>
      </c>
      <c r="C2279" s="796">
        <v>33790</v>
      </c>
      <c r="D2279" s="796">
        <v>33790</v>
      </c>
      <c r="E2279" s="796">
        <v>0</v>
      </c>
    </row>
    <row r="2280" spans="1:5" ht="15.75" x14ac:dyDescent="0.25">
      <c r="A2280" s="781" t="s">
        <v>4843</v>
      </c>
      <c r="B2280" s="781" t="s">
        <v>4844</v>
      </c>
      <c r="C2280" s="796">
        <v>3390</v>
      </c>
      <c r="D2280" s="796">
        <v>3390</v>
      </c>
      <c r="E2280" s="796">
        <v>0</v>
      </c>
    </row>
    <row r="2281" spans="1:5" ht="15.75" x14ac:dyDescent="0.25">
      <c r="A2281" s="781" t="s">
        <v>4843</v>
      </c>
      <c r="B2281" s="781" t="s">
        <v>4845</v>
      </c>
      <c r="C2281" s="796">
        <v>3390</v>
      </c>
      <c r="D2281" s="796">
        <v>3390</v>
      </c>
      <c r="E2281" s="796">
        <v>0</v>
      </c>
    </row>
    <row r="2282" spans="1:5" ht="15.75" x14ac:dyDescent="0.25">
      <c r="A2282" s="781" t="s">
        <v>4843</v>
      </c>
      <c r="B2282" s="781" t="s">
        <v>4846</v>
      </c>
      <c r="C2282" s="796">
        <v>3390</v>
      </c>
      <c r="D2282" s="796">
        <v>3390</v>
      </c>
      <c r="E2282" s="796">
        <v>0</v>
      </c>
    </row>
    <row r="2283" spans="1:5" ht="15.75" x14ac:dyDescent="0.25">
      <c r="A2283" s="781" t="s">
        <v>4843</v>
      </c>
      <c r="B2283" s="781" t="s">
        <v>4847</v>
      </c>
      <c r="C2283" s="796">
        <v>3390</v>
      </c>
      <c r="D2283" s="796">
        <v>3390</v>
      </c>
      <c r="E2283" s="796">
        <v>0</v>
      </c>
    </row>
    <row r="2284" spans="1:5" ht="15.75" x14ac:dyDescent="0.25">
      <c r="A2284" s="781" t="s">
        <v>4848</v>
      </c>
      <c r="B2284" s="781" t="s">
        <v>4849</v>
      </c>
      <c r="C2284" s="796">
        <v>3590</v>
      </c>
      <c r="D2284" s="796">
        <v>3590</v>
      </c>
      <c r="E2284" s="796">
        <v>0</v>
      </c>
    </row>
    <row r="2285" spans="1:5" ht="15.75" x14ac:dyDescent="0.25">
      <c r="A2285" s="781" t="s">
        <v>4848</v>
      </c>
      <c r="B2285" s="781" t="s">
        <v>4850</v>
      </c>
      <c r="C2285" s="796">
        <v>3590</v>
      </c>
      <c r="D2285" s="796">
        <v>3590</v>
      </c>
      <c r="E2285" s="796">
        <v>0</v>
      </c>
    </row>
    <row r="2286" spans="1:5" ht="15.75" x14ac:dyDescent="0.25">
      <c r="A2286" s="781" t="s">
        <v>4848</v>
      </c>
      <c r="B2286" s="781" t="s">
        <v>4851</v>
      </c>
      <c r="C2286" s="796">
        <v>3590</v>
      </c>
      <c r="D2286" s="796">
        <v>3590</v>
      </c>
      <c r="E2286" s="796">
        <v>0</v>
      </c>
    </row>
    <row r="2287" spans="1:5" ht="15.75" x14ac:dyDescent="0.25">
      <c r="A2287" s="781" t="s">
        <v>4848</v>
      </c>
      <c r="B2287" s="781" t="s">
        <v>4852</v>
      </c>
      <c r="C2287" s="796">
        <v>3590</v>
      </c>
      <c r="D2287" s="796">
        <v>3590</v>
      </c>
      <c r="E2287" s="796">
        <v>0</v>
      </c>
    </row>
    <row r="2288" spans="1:5" ht="15.75" x14ac:dyDescent="0.25">
      <c r="A2288" s="781" t="s">
        <v>4853</v>
      </c>
      <c r="B2288" s="781" t="s">
        <v>4854</v>
      </c>
      <c r="C2288" s="796">
        <v>7490</v>
      </c>
      <c r="D2288" s="796">
        <v>7490</v>
      </c>
      <c r="E2288" s="796">
        <v>0</v>
      </c>
    </row>
    <row r="2289" spans="1:5" ht="15.75" x14ac:dyDescent="0.25">
      <c r="A2289" s="781" t="s">
        <v>4853</v>
      </c>
      <c r="B2289" s="781" t="s">
        <v>4855</v>
      </c>
      <c r="C2289" s="796">
        <v>7490</v>
      </c>
      <c r="D2289" s="796">
        <v>7490</v>
      </c>
      <c r="E2289" s="796">
        <v>0</v>
      </c>
    </row>
    <row r="2290" spans="1:5" ht="15.75" x14ac:dyDescent="0.25">
      <c r="A2290" s="781" t="s">
        <v>4853</v>
      </c>
      <c r="B2290" s="781" t="s">
        <v>4856</v>
      </c>
      <c r="C2290" s="796">
        <v>7490</v>
      </c>
      <c r="D2290" s="796">
        <v>7490</v>
      </c>
      <c r="E2290" s="796">
        <v>0</v>
      </c>
    </row>
    <row r="2291" spans="1:5" ht="15.75" x14ac:dyDescent="0.25">
      <c r="A2291" s="781" t="s">
        <v>4853</v>
      </c>
      <c r="B2291" s="781" t="s">
        <v>4857</v>
      </c>
      <c r="C2291" s="796">
        <v>7490</v>
      </c>
      <c r="D2291" s="796">
        <v>7490</v>
      </c>
      <c r="E2291" s="796">
        <v>0</v>
      </c>
    </row>
    <row r="2292" spans="1:5" ht="15.75" x14ac:dyDescent="0.25">
      <c r="A2292" s="781" t="s">
        <v>4858</v>
      </c>
      <c r="B2292" s="781" t="s">
        <v>4859</v>
      </c>
      <c r="C2292" s="796">
        <v>3190</v>
      </c>
      <c r="D2292" s="796">
        <v>3190</v>
      </c>
      <c r="E2292" s="796">
        <v>0</v>
      </c>
    </row>
    <row r="2293" spans="1:5" ht="15.75" x14ac:dyDescent="0.25">
      <c r="A2293" s="781" t="s">
        <v>4858</v>
      </c>
      <c r="B2293" s="781" t="s">
        <v>4860</v>
      </c>
      <c r="C2293" s="796">
        <v>3190</v>
      </c>
      <c r="D2293" s="796">
        <v>3190</v>
      </c>
      <c r="E2293" s="796">
        <v>0</v>
      </c>
    </row>
    <row r="2294" spans="1:5" ht="15.75" x14ac:dyDescent="0.25">
      <c r="A2294" s="781" t="s">
        <v>4858</v>
      </c>
      <c r="B2294" s="781" t="s">
        <v>4861</v>
      </c>
      <c r="C2294" s="796">
        <v>3190</v>
      </c>
      <c r="D2294" s="796">
        <v>3190</v>
      </c>
      <c r="E2294" s="796">
        <v>0</v>
      </c>
    </row>
    <row r="2295" spans="1:5" ht="15.75" x14ac:dyDescent="0.25">
      <c r="A2295" s="781" t="s">
        <v>4858</v>
      </c>
      <c r="B2295" s="781" t="s">
        <v>4862</v>
      </c>
      <c r="C2295" s="796">
        <v>3190</v>
      </c>
      <c r="D2295" s="796">
        <v>3190</v>
      </c>
      <c r="E2295" s="796">
        <v>0</v>
      </c>
    </row>
    <row r="2296" spans="1:5" ht="15.75" x14ac:dyDescent="0.25">
      <c r="A2296" s="781" t="s">
        <v>4858</v>
      </c>
      <c r="B2296" s="781" t="s">
        <v>4863</v>
      </c>
      <c r="C2296" s="796">
        <v>3190</v>
      </c>
      <c r="D2296" s="796">
        <v>3190</v>
      </c>
      <c r="E2296" s="796">
        <v>0</v>
      </c>
    </row>
    <row r="2297" spans="1:5" ht="15.75" x14ac:dyDescent="0.25">
      <c r="A2297" s="781" t="s">
        <v>4858</v>
      </c>
      <c r="B2297" s="781" t="s">
        <v>4864</v>
      </c>
      <c r="C2297" s="796">
        <v>3190</v>
      </c>
      <c r="D2297" s="796">
        <v>3190</v>
      </c>
      <c r="E2297" s="796">
        <v>0</v>
      </c>
    </row>
    <row r="2298" spans="1:5" ht="15.75" x14ac:dyDescent="0.25">
      <c r="A2298" s="781" t="s">
        <v>4858</v>
      </c>
      <c r="B2298" s="781" t="s">
        <v>4865</v>
      </c>
      <c r="C2298" s="796">
        <v>3190</v>
      </c>
      <c r="D2298" s="796">
        <v>3190</v>
      </c>
      <c r="E2298" s="796">
        <v>0</v>
      </c>
    </row>
    <row r="2299" spans="1:5" ht="15.75" x14ac:dyDescent="0.25">
      <c r="A2299" s="781" t="s">
        <v>4858</v>
      </c>
      <c r="B2299" s="781" t="s">
        <v>4866</v>
      </c>
      <c r="C2299" s="796">
        <v>3190</v>
      </c>
      <c r="D2299" s="796">
        <v>3190</v>
      </c>
      <c r="E2299" s="796">
        <v>0</v>
      </c>
    </row>
    <row r="2300" spans="1:5" ht="15.75" x14ac:dyDescent="0.25">
      <c r="A2300" s="781" t="s">
        <v>4858</v>
      </c>
      <c r="B2300" s="781" t="s">
        <v>4867</v>
      </c>
      <c r="C2300" s="796">
        <v>3190</v>
      </c>
      <c r="D2300" s="796">
        <v>3190</v>
      </c>
      <c r="E2300" s="796">
        <v>0</v>
      </c>
    </row>
    <row r="2301" spans="1:5" ht="15.75" x14ac:dyDescent="0.25">
      <c r="A2301" s="781" t="s">
        <v>4858</v>
      </c>
      <c r="B2301" s="781" t="s">
        <v>4868</v>
      </c>
      <c r="C2301" s="796">
        <v>3190</v>
      </c>
      <c r="D2301" s="796">
        <v>3190</v>
      </c>
      <c r="E2301" s="796">
        <v>0</v>
      </c>
    </row>
    <row r="2302" spans="1:5" ht="15.75" x14ac:dyDescent="0.25">
      <c r="A2302" s="781" t="s">
        <v>4858</v>
      </c>
      <c r="B2302" s="781" t="s">
        <v>4869</v>
      </c>
      <c r="C2302" s="796">
        <v>3190</v>
      </c>
      <c r="D2302" s="796">
        <v>3190</v>
      </c>
      <c r="E2302" s="796">
        <v>0</v>
      </c>
    </row>
    <row r="2303" spans="1:5" ht="15.75" x14ac:dyDescent="0.25">
      <c r="A2303" s="781" t="s">
        <v>4858</v>
      </c>
      <c r="B2303" s="781" t="s">
        <v>4870</v>
      </c>
      <c r="C2303" s="796">
        <v>3190</v>
      </c>
      <c r="D2303" s="796">
        <v>3190</v>
      </c>
      <c r="E2303" s="796">
        <v>0</v>
      </c>
    </row>
    <row r="2304" spans="1:5" ht="15.75" x14ac:dyDescent="0.25">
      <c r="A2304" s="781" t="s">
        <v>4871</v>
      </c>
      <c r="B2304" s="781" t="s">
        <v>4872</v>
      </c>
      <c r="C2304" s="796">
        <v>18790</v>
      </c>
      <c r="D2304" s="796">
        <v>18790</v>
      </c>
      <c r="E2304" s="796">
        <v>0</v>
      </c>
    </row>
    <row r="2305" spans="1:5" ht="15.75" x14ac:dyDescent="0.25">
      <c r="A2305" s="781" t="s">
        <v>4871</v>
      </c>
      <c r="B2305" s="781" t="s">
        <v>4873</v>
      </c>
      <c r="C2305" s="796">
        <v>18790</v>
      </c>
      <c r="D2305" s="796">
        <v>18790</v>
      </c>
      <c r="E2305" s="796">
        <v>0</v>
      </c>
    </row>
    <row r="2306" spans="1:5" ht="15.75" x14ac:dyDescent="0.25">
      <c r="A2306" s="781" t="s">
        <v>4871</v>
      </c>
      <c r="B2306" s="781" t="s">
        <v>4874</v>
      </c>
      <c r="C2306" s="796">
        <v>18790</v>
      </c>
      <c r="D2306" s="796">
        <v>18790</v>
      </c>
      <c r="E2306" s="796">
        <v>0</v>
      </c>
    </row>
    <row r="2307" spans="1:5" ht="15.75" x14ac:dyDescent="0.25">
      <c r="A2307" s="781" t="s">
        <v>4871</v>
      </c>
      <c r="B2307" s="781" t="s">
        <v>4875</v>
      </c>
      <c r="C2307" s="796">
        <v>18790</v>
      </c>
      <c r="D2307" s="796">
        <v>18790</v>
      </c>
      <c r="E2307" s="796">
        <v>0</v>
      </c>
    </row>
    <row r="2308" spans="1:5" ht="15.75" x14ac:dyDescent="0.25">
      <c r="A2308" s="781" t="s">
        <v>4871</v>
      </c>
      <c r="B2308" s="781" t="s">
        <v>4876</v>
      </c>
      <c r="C2308" s="796">
        <v>18790</v>
      </c>
      <c r="D2308" s="796">
        <v>18790</v>
      </c>
      <c r="E2308" s="796">
        <v>0</v>
      </c>
    </row>
    <row r="2309" spans="1:5" ht="15.75" x14ac:dyDescent="0.25">
      <c r="A2309" s="781" t="s">
        <v>4871</v>
      </c>
      <c r="B2309" s="781" t="s">
        <v>4877</v>
      </c>
      <c r="C2309" s="796">
        <v>18790</v>
      </c>
      <c r="D2309" s="796">
        <v>18790</v>
      </c>
      <c r="E2309" s="796">
        <v>0</v>
      </c>
    </row>
    <row r="2310" spans="1:5" ht="15.75" x14ac:dyDescent="0.25">
      <c r="A2310" s="781" t="s">
        <v>4871</v>
      </c>
      <c r="B2310" s="781" t="s">
        <v>4878</v>
      </c>
      <c r="C2310" s="796">
        <v>18790</v>
      </c>
      <c r="D2310" s="796">
        <v>18790</v>
      </c>
      <c r="E2310" s="796">
        <v>0</v>
      </c>
    </row>
    <row r="2311" spans="1:5" ht="15.75" x14ac:dyDescent="0.25">
      <c r="A2311" s="781" t="s">
        <v>4871</v>
      </c>
      <c r="B2311" s="781" t="s">
        <v>4879</v>
      </c>
      <c r="C2311" s="796">
        <v>18790</v>
      </c>
      <c r="D2311" s="796">
        <v>18790</v>
      </c>
      <c r="E2311" s="796">
        <v>0</v>
      </c>
    </row>
    <row r="2312" spans="1:5" ht="15.75" x14ac:dyDescent="0.25">
      <c r="A2312" s="781" t="s">
        <v>4880</v>
      </c>
      <c r="B2312" s="781" t="s">
        <v>4881</v>
      </c>
      <c r="C2312" s="796">
        <v>51900</v>
      </c>
      <c r="D2312" s="796">
        <v>51900</v>
      </c>
      <c r="E2312" s="796">
        <v>0</v>
      </c>
    </row>
    <row r="2313" spans="1:5" ht="15.75" x14ac:dyDescent="0.25">
      <c r="A2313" s="781" t="s">
        <v>4880</v>
      </c>
      <c r="B2313" s="781" t="s">
        <v>4882</v>
      </c>
      <c r="C2313" s="796">
        <v>51900</v>
      </c>
      <c r="D2313" s="796">
        <v>51900</v>
      </c>
      <c r="E2313" s="796">
        <v>0</v>
      </c>
    </row>
    <row r="2314" spans="1:5" ht="15.75" x14ac:dyDescent="0.25">
      <c r="A2314" s="781" t="s">
        <v>4880</v>
      </c>
      <c r="B2314" s="781" t="s">
        <v>4883</v>
      </c>
      <c r="C2314" s="796">
        <v>51900</v>
      </c>
      <c r="D2314" s="796">
        <v>51900</v>
      </c>
      <c r="E2314" s="796">
        <v>0</v>
      </c>
    </row>
    <row r="2315" spans="1:5" ht="15.75" x14ac:dyDescent="0.25">
      <c r="A2315" s="781" t="s">
        <v>4880</v>
      </c>
      <c r="B2315" s="781" t="s">
        <v>4884</v>
      </c>
      <c r="C2315" s="796">
        <v>51900</v>
      </c>
      <c r="D2315" s="796">
        <v>51900</v>
      </c>
      <c r="E2315" s="796">
        <v>0</v>
      </c>
    </row>
    <row r="2316" spans="1:5" ht="15.75" x14ac:dyDescent="0.25">
      <c r="A2316" s="781" t="s">
        <v>4885</v>
      </c>
      <c r="B2316" s="781" t="s">
        <v>4886</v>
      </c>
      <c r="C2316" s="796">
        <v>115990</v>
      </c>
      <c r="D2316" s="796">
        <v>115990</v>
      </c>
      <c r="E2316" s="796">
        <v>0</v>
      </c>
    </row>
    <row r="2317" spans="1:5" ht="15.75" x14ac:dyDescent="0.25">
      <c r="A2317" s="781" t="s">
        <v>4885</v>
      </c>
      <c r="B2317" s="781" t="s">
        <v>4887</v>
      </c>
      <c r="C2317" s="796">
        <v>115990</v>
      </c>
      <c r="D2317" s="796">
        <v>115990</v>
      </c>
      <c r="E2317" s="796">
        <v>0</v>
      </c>
    </row>
    <row r="2318" spans="1:5" ht="15.75" x14ac:dyDescent="0.25">
      <c r="A2318" s="781" t="s">
        <v>4888</v>
      </c>
      <c r="B2318" s="781" t="s">
        <v>4889</v>
      </c>
      <c r="C2318" s="796">
        <v>24991</v>
      </c>
      <c r="D2318" s="796">
        <v>24991</v>
      </c>
      <c r="E2318" s="796">
        <v>0</v>
      </c>
    </row>
    <row r="2319" spans="1:5" ht="15.75" x14ac:dyDescent="0.25">
      <c r="A2319" s="781" t="s">
        <v>4890</v>
      </c>
      <c r="B2319" s="781" t="s">
        <v>4891</v>
      </c>
      <c r="C2319" s="796">
        <v>49449</v>
      </c>
      <c r="D2319" s="796">
        <v>49449</v>
      </c>
      <c r="E2319" s="796">
        <v>0</v>
      </c>
    </row>
    <row r="2320" spans="1:5" ht="15.75" x14ac:dyDescent="0.25">
      <c r="A2320" s="781" t="s">
        <v>4892</v>
      </c>
      <c r="B2320" s="781" t="s">
        <v>4893</v>
      </c>
      <c r="C2320" s="796">
        <v>68496</v>
      </c>
      <c r="D2320" s="796">
        <v>68496</v>
      </c>
      <c r="E2320" s="796">
        <v>0</v>
      </c>
    </row>
    <row r="2321" spans="1:5" ht="15.75" x14ac:dyDescent="0.25">
      <c r="A2321" s="781" t="s">
        <v>4892</v>
      </c>
      <c r="B2321" s="781" t="s">
        <v>4894</v>
      </c>
      <c r="C2321" s="796">
        <v>68496</v>
      </c>
      <c r="D2321" s="796">
        <v>68496</v>
      </c>
      <c r="E2321" s="796">
        <v>0</v>
      </c>
    </row>
    <row r="2322" spans="1:5" ht="15.75" x14ac:dyDescent="0.25">
      <c r="A2322" s="781" t="s">
        <v>4892</v>
      </c>
      <c r="B2322" s="781" t="s">
        <v>4895</v>
      </c>
      <c r="C2322" s="796">
        <v>68496</v>
      </c>
      <c r="D2322" s="796">
        <v>68496</v>
      </c>
      <c r="E2322" s="796">
        <v>0</v>
      </c>
    </row>
    <row r="2323" spans="1:5" ht="15.75" x14ac:dyDescent="0.25">
      <c r="A2323" s="781" t="s">
        <v>4892</v>
      </c>
      <c r="B2323" s="781" t="s">
        <v>4896</v>
      </c>
      <c r="C2323" s="796">
        <v>68496</v>
      </c>
      <c r="D2323" s="796">
        <v>68496</v>
      </c>
      <c r="E2323" s="796">
        <v>0</v>
      </c>
    </row>
    <row r="2324" spans="1:5" ht="15.75" x14ac:dyDescent="0.25">
      <c r="A2324" s="781" t="s">
        <v>4892</v>
      </c>
      <c r="B2324" s="781" t="s">
        <v>4897</v>
      </c>
      <c r="C2324" s="796">
        <v>68496</v>
      </c>
      <c r="D2324" s="796">
        <v>68496</v>
      </c>
      <c r="E2324" s="796">
        <v>0</v>
      </c>
    </row>
    <row r="2325" spans="1:5" ht="15.75" x14ac:dyDescent="0.25">
      <c r="A2325" s="781" t="s">
        <v>4898</v>
      </c>
      <c r="B2325" s="781" t="s">
        <v>4899</v>
      </c>
      <c r="C2325" s="796">
        <v>16370</v>
      </c>
      <c r="D2325" s="796">
        <v>16370</v>
      </c>
      <c r="E2325" s="796">
        <v>0</v>
      </c>
    </row>
    <row r="2326" spans="1:5" ht="15.75" x14ac:dyDescent="0.25">
      <c r="A2326" s="781" t="s">
        <v>4898</v>
      </c>
      <c r="B2326" s="781" t="s">
        <v>4900</v>
      </c>
      <c r="C2326" s="796">
        <v>16370</v>
      </c>
      <c r="D2326" s="796">
        <v>16370</v>
      </c>
      <c r="E2326" s="796">
        <v>0</v>
      </c>
    </row>
    <row r="2327" spans="1:5" ht="15.75" x14ac:dyDescent="0.25">
      <c r="A2327" s="781" t="s">
        <v>4898</v>
      </c>
      <c r="B2327" s="781" t="s">
        <v>4901</v>
      </c>
      <c r="C2327" s="796">
        <v>16370</v>
      </c>
      <c r="D2327" s="796">
        <v>16370</v>
      </c>
      <c r="E2327" s="796">
        <v>0</v>
      </c>
    </row>
    <row r="2328" spans="1:5" ht="15.75" x14ac:dyDescent="0.25">
      <c r="A2328" s="781" t="s">
        <v>4898</v>
      </c>
      <c r="B2328" s="781" t="s">
        <v>4902</v>
      </c>
      <c r="C2328" s="796">
        <v>16370</v>
      </c>
      <c r="D2328" s="796">
        <v>16370</v>
      </c>
      <c r="E2328" s="796">
        <v>0</v>
      </c>
    </row>
    <row r="2329" spans="1:5" ht="15.75" x14ac:dyDescent="0.25">
      <c r="A2329" s="781" t="s">
        <v>4898</v>
      </c>
      <c r="B2329" s="781" t="s">
        <v>4903</v>
      </c>
      <c r="C2329" s="796">
        <v>16370</v>
      </c>
      <c r="D2329" s="796">
        <v>16370</v>
      </c>
      <c r="E2329" s="796">
        <v>0</v>
      </c>
    </row>
    <row r="2330" spans="1:5" ht="15.75" x14ac:dyDescent="0.25">
      <c r="A2330" s="781" t="s">
        <v>4898</v>
      </c>
      <c r="B2330" s="781" t="s">
        <v>4904</v>
      </c>
      <c r="C2330" s="796">
        <v>16370</v>
      </c>
      <c r="D2330" s="796">
        <v>16370</v>
      </c>
      <c r="E2330" s="796">
        <v>0</v>
      </c>
    </row>
    <row r="2331" spans="1:5" ht="15.75" x14ac:dyDescent="0.25">
      <c r="A2331" s="781" t="s">
        <v>4898</v>
      </c>
      <c r="B2331" s="781" t="s">
        <v>4905</v>
      </c>
      <c r="C2331" s="796">
        <v>16370</v>
      </c>
      <c r="D2331" s="796">
        <v>16370</v>
      </c>
      <c r="E2331" s="796">
        <v>0</v>
      </c>
    </row>
    <row r="2332" spans="1:5" ht="15.75" x14ac:dyDescent="0.25">
      <c r="A2332" s="781" t="s">
        <v>4898</v>
      </c>
      <c r="B2332" s="781" t="s">
        <v>4906</v>
      </c>
      <c r="C2332" s="796">
        <v>16370</v>
      </c>
      <c r="D2332" s="796">
        <v>16370</v>
      </c>
      <c r="E2332" s="796">
        <v>0</v>
      </c>
    </row>
    <row r="2333" spans="1:5" ht="15.75" x14ac:dyDescent="0.25">
      <c r="A2333" s="781" t="s">
        <v>4907</v>
      </c>
      <c r="B2333" s="781" t="s">
        <v>4908</v>
      </c>
      <c r="C2333" s="796">
        <v>4717</v>
      </c>
      <c r="D2333" s="796">
        <v>4717</v>
      </c>
      <c r="E2333" s="796">
        <v>0</v>
      </c>
    </row>
    <row r="2334" spans="1:5" ht="15.75" x14ac:dyDescent="0.25">
      <c r="A2334" s="781" t="s">
        <v>4907</v>
      </c>
      <c r="B2334" s="781" t="s">
        <v>4909</v>
      </c>
      <c r="C2334" s="796">
        <v>4717</v>
      </c>
      <c r="D2334" s="796">
        <v>4717</v>
      </c>
      <c r="E2334" s="796">
        <v>0</v>
      </c>
    </row>
    <row r="2335" spans="1:5" ht="15.75" x14ac:dyDescent="0.25">
      <c r="A2335" s="781" t="s">
        <v>4907</v>
      </c>
      <c r="B2335" s="781" t="s">
        <v>4910</v>
      </c>
      <c r="C2335" s="796">
        <v>4717</v>
      </c>
      <c r="D2335" s="796">
        <v>4717</v>
      </c>
      <c r="E2335" s="796">
        <v>0</v>
      </c>
    </row>
    <row r="2336" spans="1:5" ht="15.75" x14ac:dyDescent="0.25">
      <c r="A2336" s="781" t="s">
        <v>4907</v>
      </c>
      <c r="B2336" s="781" t="s">
        <v>4911</v>
      </c>
      <c r="C2336" s="796">
        <v>4717</v>
      </c>
      <c r="D2336" s="796">
        <v>4717</v>
      </c>
      <c r="E2336" s="796">
        <v>0</v>
      </c>
    </row>
    <row r="2337" spans="1:5" ht="15.75" x14ac:dyDescent="0.25">
      <c r="A2337" s="781" t="s">
        <v>4907</v>
      </c>
      <c r="B2337" s="781" t="s">
        <v>4912</v>
      </c>
      <c r="C2337" s="796">
        <v>4717</v>
      </c>
      <c r="D2337" s="796">
        <v>4717</v>
      </c>
      <c r="E2337" s="796">
        <v>0</v>
      </c>
    </row>
    <row r="2338" spans="1:5" ht="15.75" x14ac:dyDescent="0.25">
      <c r="A2338" s="781" t="s">
        <v>4907</v>
      </c>
      <c r="B2338" s="781" t="s">
        <v>4913</v>
      </c>
      <c r="C2338" s="796">
        <v>4717</v>
      </c>
      <c r="D2338" s="796">
        <v>4717</v>
      </c>
      <c r="E2338" s="796">
        <v>0</v>
      </c>
    </row>
    <row r="2339" spans="1:5" ht="15.75" x14ac:dyDescent="0.25">
      <c r="A2339" s="781" t="s">
        <v>4907</v>
      </c>
      <c r="B2339" s="781" t="s">
        <v>4914</v>
      </c>
      <c r="C2339" s="796">
        <v>4717</v>
      </c>
      <c r="D2339" s="796">
        <v>4717</v>
      </c>
      <c r="E2339" s="796">
        <v>0</v>
      </c>
    </row>
    <row r="2340" spans="1:5" ht="15.75" x14ac:dyDescent="0.25">
      <c r="A2340" s="781" t="s">
        <v>4907</v>
      </c>
      <c r="B2340" s="781" t="s">
        <v>4915</v>
      </c>
      <c r="C2340" s="796">
        <v>4717</v>
      </c>
      <c r="D2340" s="796">
        <v>4717</v>
      </c>
      <c r="E2340" s="796">
        <v>0</v>
      </c>
    </row>
    <row r="2341" spans="1:5" ht="15.75" x14ac:dyDescent="0.25">
      <c r="A2341" s="781" t="s">
        <v>4907</v>
      </c>
      <c r="B2341" s="781" t="s">
        <v>4916</v>
      </c>
      <c r="C2341" s="796">
        <v>4717</v>
      </c>
      <c r="D2341" s="796">
        <v>4717</v>
      </c>
      <c r="E2341" s="796">
        <v>0</v>
      </c>
    </row>
    <row r="2342" spans="1:5" ht="15.75" x14ac:dyDescent="0.25">
      <c r="A2342" s="781" t="s">
        <v>4907</v>
      </c>
      <c r="B2342" s="781" t="s">
        <v>4917</v>
      </c>
      <c r="C2342" s="796">
        <v>4717</v>
      </c>
      <c r="D2342" s="796">
        <v>4717</v>
      </c>
      <c r="E2342" s="796">
        <v>0</v>
      </c>
    </row>
    <row r="2343" spans="1:5" ht="15.75" x14ac:dyDescent="0.25">
      <c r="A2343" s="781" t="s">
        <v>4907</v>
      </c>
      <c r="B2343" s="781" t="s">
        <v>4918</v>
      </c>
      <c r="C2343" s="796">
        <v>4716</v>
      </c>
      <c r="D2343" s="796">
        <v>4716</v>
      </c>
      <c r="E2343" s="796">
        <v>0</v>
      </c>
    </row>
    <row r="2344" spans="1:5" ht="15.75" x14ac:dyDescent="0.25">
      <c r="A2344" s="781" t="s">
        <v>4907</v>
      </c>
      <c r="B2344" s="781" t="s">
        <v>4919</v>
      </c>
      <c r="C2344" s="796">
        <v>4716</v>
      </c>
      <c r="D2344" s="796">
        <v>4716</v>
      </c>
      <c r="E2344" s="796">
        <v>0</v>
      </c>
    </row>
    <row r="2345" spans="1:5" ht="15.75" x14ac:dyDescent="0.25">
      <c r="A2345" s="781" t="s">
        <v>4907</v>
      </c>
      <c r="B2345" s="781" t="s">
        <v>4920</v>
      </c>
      <c r="C2345" s="796">
        <v>4716</v>
      </c>
      <c r="D2345" s="796">
        <v>4716</v>
      </c>
      <c r="E2345" s="796">
        <v>0</v>
      </c>
    </row>
    <row r="2346" spans="1:5" ht="15.75" x14ac:dyDescent="0.25">
      <c r="A2346" s="781" t="s">
        <v>4907</v>
      </c>
      <c r="B2346" s="781" t="s">
        <v>4921</v>
      </c>
      <c r="C2346" s="796">
        <v>4716</v>
      </c>
      <c r="D2346" s="796">
        <v>4716</v>
      </c>
      <c r="E2346" s="796">
        <v>0</v>
      </c>
    </row>
    <row r="2347" spans="1:5" ht="15.75" x14ac:dyDescent="0.25">
      <c r="A2347" s="781" t="s">
        <v>4907</v>
      </c>
      <c r="B2347" s="781" t="s">
        <v>4922</v>
      </c>
      <c r="C2347" s="796">
        <v>4716</v>
      </c>
      <c r="D2347" s="796">
        <v>4716</v>
      </c>
      <c r="E2347" s="796">
        <v>0</v>
      </c>
    </row>
    <row r="2348" spans="1:5" ht="15.75" x14ac:dyDescent="0.25">
      <c r="A2348" s="781" t="s">
        <v>4907</v>
      </c>
      <c r="B2348" s="781" t="s">
        <v>4923</v>
      </c>
      <c r="C2348" s="796">
        <v>4716</v>
      </c>
      <c r="D2348" s="796">
        <v>4716</v>
      </c>
      <c r="E2348" s="796">
        <v>0</v>
      </c>
    </row>
    <row r="2349" spans="1:5" ht="15.75" x14ac:dyDescent="0.25">
      <c r="A2349" s="781" t="s">
        <v>4907</v>
      </c>
      <c r="B2349" s="781" t="s">
        <v>4924</v>
      </c>
      <c r="C2349" s="796">
        <v>4716</v>
      </c>
      <c r="D2349" s="796">
        <v>4716</v>
      </c>
      <c r="E2349" s="796">
        <v>0</v>
      </c>
    </row>
    <row r="2350" spans="1:5" ht="15.75" x14ac:dyDescent="0.25">
      <c r="A2350" s="781" t="s">
        <v>4907</v>
      </c>
      <c r="B2350" s="781" t="s">
        <v>4925</v>
      </c>
      <c r="C2350" s="796">
        <v>4716</v>
      </c>
      <c r="D2350" s="796">
        <v>4716</v>
      </c>
      <c r="E2350" s="796">
        <v>0</v>
      </c>
    </row>
    <row r="2351" spans="1:5" ht="15.75" x14ac:dyDescent="0.25">
      <c r="A2351" s="781" t="s">
        <v>4907</v>
      </c>
      <c r="B2351" s="781" t="s">
        <v>4926</v>
      </c>
      <c r="C2351" s="796">
        <v>4716</v>
      </c>
      <c r="D2351" s="796">
        <v>4716</v>
      </c>
      <c r="E2351" s="796">
        <v>0</v>
      </c>
    </row>
    <row r="2352" spans="1:5" ht="15.75" x14ac:dyDescent="0.25">
      <c r="A2352" s="781" t="s">
        <v>4907</v>
      </c>
      <c r="B2352" s="781" t="s">
        <v>4927</v>
      </c>
      <c r="C2352" s="796">
        <v>4716</v>
      </c>
      <c r="D2352" s="796">
        <v>4716</v>
      </c>
      <c r="E2352" s="796">
        <v>0</v>
      </c>
    </row>
    <row r="2353" spans="1:5" ht="15.75" x14ac:dyDescent="0.25">
      <c r="A2353" s="781" t="s">
        <v>1331</v>
      </c>
      <c r="B2353" s="781" t="s">
        <v>4928</v>
      </c>
      <c r="C2353" s="796">
        <v>40787</v>
      </c>
      <c r="D2353" s="796">
        <v>40787</v>
      </c>
      <c r="E2353" s="796">
        <v>0</v>
      </c>
    </row>
    <row r="2354" spans="1:5" ht="15.75" x14ac:dyDescent="0.25">
      <c r="A2354" s="781" t="s">
        <v>1331</v>
      </c>
      <c r="B2354" s="781" t="s">
        <v>4929</v>
      </c>
      <c r="C2354" s="796">
        <v>40787</v>
      </c>
      <c r="D2354" s="796">
        <v>40787</v>
      </c>
      <c r="E2354" s="796">
        <v>0</v>
      </c>
    </row>
    <row r="2355" spans="1:5" ht="15.75" x14ac:dyDescent="0.25">
      <c r="A2355" s="781" t="s">
        <v>1331</v>
      </c>
      <c r="B2355" s="781" t="s">
        <v>4930</v>
      </c>
      <c r="C2355" s="796">
        <v>40788</v>
      </c>
      <c r="D2355" s="796">
        <v>40788</v>
      </c>
      <c r="E2355" s="796">
        <v>0</v>
      </c>
    </row>
    <row r="2356" spans="1:5" ht="15.75" x14ac:dyDescent="0.25">
      <c r="A2356" s="781" t="s">
        <v>1331</v>
      </c>
      <c r="B2356" s="781" t="s">
        <v>4931</v>
      </c>
      <c r="C2356" s="796">
        <v>40788</v>
      </c>
      <c r="D2356" s="796">
        <v>40788</v>
      </c>
      <c r="E2356" s="796">
        <v>0</v>
      </c>
    </row>
    <row r="2357" spans="1:5" ht="15.75" x14ac:dyDescent="0.25">
      <c r="A2357" s="781" t="s">
        <v>4932</v>
      </c>
      <c r="B2357" s="781" t="s">
        <v>4933</v>
      </c>
      <c r="C2357" s="796">
        <v>27952</v>
      </c>
      <c r="D2357" s="796">
        <v>27952</v>
      </c>
      <c r="E2357" s="796">
        <v>0</v>
      </c>
    </row>
    <row r="2358" spans="1:5" ht="15.75" x14ac:dyDescent="0.25">
      <c r="A2358" s="781" t="s">
        <v>4932</v>
      </c>
      <c r="B2358" s="781" t="s">
        <v>4934</v>
      </c>
      <c r="C2358" s="796">
        <v>27953</v>
      </c>
      <c r="D2358" s="796">
        <v>27953</v>
      </c>
      <c r="E2358" s="796">
        <v>0</v>
      </c>
    </row>
    <row r="2359" spans="1:5" ht="15.75" x14ac:dyDescent="0.25">
      <c r="A2359" s="781" t="s">
        <v>4932</v>
      </c>
      <c r="B2359" s="781" t="s">
        <v>4935</v>
      </c>
      <c r="C2359" s="796">
        <v>27953</v>
      </c>
      <c r="D2359" s="796">
        <v>27953</v>
      </c>
      <c r="E2359" s="796">
        <v>0</v>
      </c>
    </row>
    <row r="2360" spans="1:5" ht="15.75" x14ac:dyDescent="0.25">
      <c r="A2360" s="781" t="s">
        <v>4932</v>
      </c>
      <c r="B2360" s="781" t="s">
        <v>4936</v>
      </c>
      <c r="C2360" s="796">
        <v>27953</v>
      </c>
      <c r="D2360" s="796">
        <v>27953</v>
      </c>
      <c r="E2360" s="796">
        <v>0</v>
      </c>
    </row>
    <row r="2361" spans="1:5" ht="15.75" x14ac:dyDescent="0.25">
      <c r="A2361" s="781" t="s">
        <v>4937</v>
      </c>
      <c r="B2361" s="781" t="s">
        <v>4938</v>
      </c>
      <c r="C2361" s="796">
        <v>11733</v>
      </c>
      <c r="D2361" s="796">
        <v>11733</v>
      </c>
      <c r="E2361" s="796">
        <v>0</v>
      </c>
    </row>
    <row r="2362" spans="1:5" ht="15.75" x14ac:dyDescent="0.25">
      <c r="A2362" s="781" t="s">
        <v>4937</v>
      </c>
      <c r="B2362" s="781" t="s">
        <v>4939</v>
      </c>
      <c r="C2362" s="796">
        <v>11733</v>
      </c>
      <c r="D2362" s="796">
        <v>11733</v>
      </c>
      <c r="E2362" s="796">
        <v>0</v>
      </c>
    </row>
    <row r="2363" spans="1:5" ht="15.75" x14ac:dyDescent="0.25">
      <c r="A2363" s="781" t="s">
        <v>4937</v>
      </c>
      <c r="B2363" s="781" t="s">
        <v>4940</v>
      </c>
      <c r="C2363" s="796">
        <v>11733</v>
      </c>
      <c r="D2363" s="796">
        <v>11733</v>
      </c>
      <c r="E2363" s="796">
        <v>0</v>
      </c>
    </row>
    <row r="2364" spans="1:5" ht="15.75" x14ac:dyDescent="0.25">
      <c r="A2364" s="781" t="s">
        <v>4937</v>
      </c>
      <c r="B2364" s="781" t="s">
        <v>4941</v>
      </c>
      <c r="C2364" s="796">
        <v>11733</v>
      </c>
      <c r="D2364" s="796">
        <v>11733</v>
      </c>
      <c r="E2364" s="796">
        <v>0</v>
      </c>
    </row>
    <row r="2365" spans="1:5" ht="15.75" x14ac:dyDescent="0.25">
      <c r="A2365" s="781" t="s">
        <v>4937</v>
      </c>
      <c r="B2365" s="781" t="s">
        <v>4942</v>
      </c>
      <c r="C2365" s="796">
        <v>11733</v>
      </c>
      <c r="D2365" s="796">
        <v>11733</v>
      </c>
      <c r="E2365" s="796">
        <v>0</v>
      </c>
    </row>
    <row r="2366" spans="1:5" ht="15.75" x14ac:dyDescent="0.25">
      <c r="A2366" s="781" t="s">
        <v>4937</v>
      </c>
      <c r="B2366" s="781" t="s">
        <v>4943</v>
      </c>
      <c r="C2366" s="796">
        <v>11733</v>
      </c>
      <c r="D2366" s="796">
        <v>11733</v>
      </c>
      <c r="E2366" s="796">
        <v>0</v>
      </c>
    </row>
    <row r="2367" spans="1:5" ht="15.75" x14ac:dyDescent="0.25">
      <c r="A2367" s="781" t="s">
        <v>4937</v>
      </c>
      <c r="B2367" s="781" t="s">
        <v>4944</v>
      </c>
      <c r="C2367" s="796">
        <v>11733</v>
      </c>
      <c r="D2367" s="796">
        <v>11733</v>
      </c>
      <c r="E2367" s="796">
        <v>0</v>
      </c>
    </row>
    <row r="2368" spans="1:5" ht="15.75" x14ac:dyDescent="0.25">
      <c r="A2368" s="781" t="s">
        <v>4937</v>
      </c>
      <c r="B2368" s="781" t="s">
        <v>4945</v>
      </c>
      <c r="C2368" s="796">
        <v>11733</v>
      </c>
      <c r="D2368" s="796">
        <v>11733</v>
      </c>
      <c r="E2368" s="796">
        <v>0</v>
      </c>
    </row>
    <row r="2369" spans="1:5" ht="15.75" x14ac:dyDescent="0.25">
      <c r="A2369" s="781" t="s">
        <v>4937</v>
      </c>
      <c r="B2369" s="781" t="s">
        <v>4946</v>
      </c>
      <c r="C2369" s="796">
        <v>11733</v>
      </c>
      <c r="D2369" s="796">
        <v>11733</v>
      </c>
      <c r="E2369" s="796">
        <v>0</v>
      </c>
    </row>
    <row r="2370" spans="1:5" ht="15.75" x14ac:dyDescent="0.25">
      <c r="A2370" s="781" t="s">
        <v>4937</v>
      </c>
      <c r="B2370" s="781" t="s">
        <v>4947</v>
      </c>
      <c r="C2370" s="796">
        <v>11733</v>
      </c>
      <c r="D2370" s="796">
        <v>11733</v>
      </c>
      <c r="E2370" s="796">
        <v>0</v>
      </c>
    </row>
    <row r="2371" spans="1:5" ht="15.75" x14ac:dyDescent="0.25">
      <c r="A2371" s="781" t="s">
        <v>4937</v>
      </c>
      <c r="B2371" s="781" t="s">
        <v>4948</v>
      </c>
      <c r="C2371" s="796">
        <v>11733</v>
      </c>
      <c r="D2371" s="796">
        <v>11733</v>
      </c>
      <c r="E2371" s="796">
        <v>0</v>
      </c>
    </row>
    <row r="2372" spans="1:5" ht="15.75" x14ac:dyDescent="0.25">
      <c r="A2372" s="781" t="s">
        <v>4937</v>
      </c>
      <c r="B2372" s="781" t="s">
        <v>4949</v>
      </c>
      <c r="C2372" s="796">
        <v>11732</v>
      </c>
      <c r="D2372" s="796">
        <v>11732</v>
      </c>
      <c r="E2372" s="796">
        <v>0</v>
      </c>
    </row>
    <row r="2373" spans="1:5" ht="15.75" x14ac:dyDescent="0.25">
      <c r="A2373" s="781" t="s">
        <v>4937</v>
      </c>
      <c r="B2373" s="781" t="s">
        <v>4950</v>
      </c>
      <c r="C2373" s="796">
        <v>11732</v>
      </c>
      <c r="D2373" s="796">
        <v>11732</v>
      </c>
      <c r="E2373" s="796">
        <v>0</v>
      </c>
    </row>
    <row r="2374" spans="1:5" ht="15.75" x14ac:dyDescent="0.25">
      <c r="A2374" s="781" t="s">
        <v>4937</v>
      </c>
      <c r="B2374" s="781" t="s">
        <v>4951</v>
      </c>
      <c r="C2374" s="796">
        <v>11732</v>
      </c>
      <c r="D2374" s="796">
        <v>11732</v>
      </c>
      <c r="E2374" s="796">
        <v>0</v>
      </c>
    </row>
    <row r="2375" spans="1:5" ht="15.75" x14ac:dyDescent="0.25">
      <c r="A2375" s="781" t="s">
        <v>4937</v>
      </c>
      <c r="B2375" s="781" t="s">
        <v>4952</v>
      </c>
      <c r="C2375" s="796">
        <v>11732</v>
      </c>
      <c r="D2375" s="796">
        <v>11732</v>
      </c>
      <c r="E2375" s="796">
        <v>0</v>
      </c>
    </row>
    <row r="2376" spans="1:5" ht="15.75" x14ac:dyDescent="0.25">
      <c r="A2376" s="781" t="s">
        <v>4937</v>
      </c>
      <c r="B2376" s="781" t="s">
        <v>4953</v>
      </c>
      <c r="C2376" s="796">
        <v>11732</v>
      </c>
      <c r="D2376" s="796">
        <v>11732</v>
      </c>
      <c r="E2376" s="796">
        <v>0</v>
      </c>
    </row>
    <row r="2377" spans="1:5" ht="15.75" x14ac:dyDescent="0.25">
      <c r="A2377" s="781" t="s">
        <v>4937</v>
      </c>
      <c r="B2377" s="781" t="s">
        <v>4954</v>
      </c>
      <c r="C2377" s="796">
        <v>11732</v>
      </c>
      <c r="D2377" s="796">
        <v>11732</v>
      </c>
      <c r="E2377" s="796">
        <v>0</v>
      </c>
    </row>
    <row r="2378" spans="1:5" ht="15.75" x14ac:dyDescent="0.25">
      <c r="A2378" s="781" t="s">
        <v>4937</v>
      </c>
      <c r="B2378" s="781" t="s">
        <v>4955</v>
      </c>
      <c r="C2378" s="796">
        <v>11732</v>
      </c>
      <c r="D2378" s="796">
        <v>11732</v>
      </c>
      <c r="E2378" s="796">
        <v>0</v>
      </c>
    </row>
    <row r="2379" spans="1:5" ht="15.75" x14ac:dyDescent="0.25">
      <c r="A2379" s="781" t="s">
        <v>4937</v>
      </c>
      <c r="B2379" s="781" t="s">
        <v>4956</v>
      </c>
      <c r="C2379" s="796">
        <v>11732</v>
      </c>
      <c r="D2379" s="796">
        <v>11732</v>
      </c>
      <c r="E2379" s="796">
        <v>0</v>
      </c>
    </row>
    <row r="2380" spans="1:5" ht="15.75" x14ac:dyDescent="0.25">
      <c r="A2380" s="781" t="s">
        <v>4937</v>
      </c>
      <c r="B2380" s="781" t="s">
        <v>4957</v>
      </c>
      <c r="C2380" s="796">
        <v>11732</v>
      </c>
      <c r="D2380" s="796">
        <v>11732</v>
      </c>
      <c r="E2380" s="796">
        <v>0</v>
      </c>
    </row>
    <row r="2381" spans="1:5" ht="15.75" x14ac:dyDescent="0.25">
      <c r="A2381" s="781" t="s">
        <v>4937</v>
      </c>
      <c r="B2381" s="781" t="s">
        <v>4958</v>
      </c>
      <c r="C2381" s="796">
        <v>11732</v>
      </c>
      <c r="D2381" s="796">
        <v>11732</v>
      </c>
      <c r="E2381" s="796">
        <v>0</v>
      </c>
    </row>
    <row r="2382" spans="1:5" ht="15.75" x14ac:dyDescent="0.25">
      <c r="A2382" s="781" t="s">
        <v>4937</v>
      </c>
      <c r="B2382" s="781" t="s">
        <v>4959</v>
      </c>
      <c r="C2382" s="796">
        <v>11732</v>
      </c>
      <c r="D2382" s="796">
        <v>11732</v>
      </c>
      <c r="E2382" s="796">
        <v>0</v>
      </c>
    </row>
    <row r="2383" spans="1:5" ht="15.75" x14ac:dyDescent="0.25">
      <c r="A2383" s="781" t="s">
        <v>4937</v>
      </c>
      <c r="B2383" s="781" t="s">
        <v>4960</v>
      </c>
      <c r="C2383" s="796">
        <v>11732</v>
      </c>
      <c r="D2383" s="796">
        <v>11732</v>
      </c>
      <c r="E2383" s="796">
        <v>0</v>
      </c>
    </row>
    <row r="2384" spans="1:5" ht="15.75" x14ac:dyDescent="0.25">
      <c r="A2384" s="781" t="s">
        <v>4937</v>
      </c>
      <c r="B2384" s="781" t="s">
        <v>4961</v>
      </c>
      <c r="C2384" s="796">
        <v>11732</v>
      </c>
      <c r="D2384" s="796">
        <v>11732</v>
      </c>
      <c r="E2384" s="796">
        <v>0</v>
      </c>
    </row>
    <row r="2385" spans="1:5" ht="15.75" x14ac:dyDescent="0.25">
      <c r="A2385" s="781" t="s">
        <v>4937</v>
      </c>
      <c r="B2385" s="781" t="s">
        <v>4962</v>
      </c>
      <c r="C2385" s="796">
        <v>11732</v>
      </c>
      <c r="D2385" s="796">
        <v>11732</v>
      </c>
      <c r="E2385" s="796">
        <v>0</v>
      </c>
    </row>
    <row r="2386" spans="1:5" ht="15.75" x14ac:dyDescent="0.25">
      <c r="A2386" s="781" t="s">
        <v>4937</v>
      </c>
      <c r="B2386" s="781" t="s">
        <v>4963</v>
      </c>
      <c r="C2386" s="796">
        <v>11732</v>
      </c>
      <c r="D2386" s="796">
        <v>11732</v>
      </c>
      <c r="E2386" s="796">
        <v>0</v>
      </c>
    </row>
    <row r="2387" spans="1:5" ht="15.75" x14ac:dyDescent="0.25">
      <c r="A2387" s="781" t="s">
        <v>4937</v>
      </c>
      <c r="B2387" s="781" t="s">
        <v>4964</v>
      </c>
      <c r="C2387" s="796">
        <v>11732</v>
      </c>
      <c r="D2387" s="796">
        <v>11732</v>
      </c>
      <c r="E2387" s="796">
        <v>0</v>
      </c>
    </row>
    <row r="2388" spans="1:5" ht="15.75" x14ac:dyDescent="0.25">
      <c r="A2388" s="781" t="s">
        <v>4937</v>
      </c>
      <c r="B2388" s="781" t="s">
        <v>4965</v>
      </c>
      <c r="C2388" s="796">
        <v>11732</v>
      </c>
      <c r="D2388" s="796">
        <v>11732</v>
      </c>
      <c r="E2388" s="796">
        <v>0</v>
      </c>
    </row>
    <row r="2389" spans="1:5" ht="15.75" x14ac:dyDescent="0.25">
      <c r="A2389" s="781" t="s">
        <v>4937</v>
      </c>
      <c r="B2389" s="781" t="s">
        <v>4966</v>
      </c>
      <c r="C2389" s="796">
        <v>11732</v>
      </c>
      <c r="D2389" s="796">
        <v>11732</v>
      </c>
      <c r="E2389" s="796">
        <v>0</v>
      </c>
    </row>
    <row r="2390" spans="1:5" ht="15.75" x14ac:dyDescent="0.25">
      <c r="A2390" s="781" t="s">
        <v>4937</v>
      </c>
      <c r="B2390" s="781" t="s">
        <v>4967</v>
      </c>
      <c r="C2390" s="796">
        <v>11732</v>
      </c>
      <c r="D2390" s="796">
        <v>11732</v>
      </c>
      <c r="E2390" s="796">
        <v>0</v>
      </c>
    </row>
    <row r="2391" spans="1:5" ht="15.75" x14ac:dyDescent="0.25">
      <c r="A2391" s="781" t="s">
        <v>4937</v>
      </c>
      <c r="B2391" s="781" t="s">
        <v>4968</v>
      </c>
      <c r="C2391" s="796">
        <v>11732</v>
      </c>
      <c r="D2391" s="796">
        <v>11732</v>
      </c>
      <c r="E2391" s="796">
        <v>0</v>
      </c>
    </row>
    <row r="2392" spans="1:5" ht="15.75" x14ac:dyDescent="0.25">
      <c r="A2392" s="781" t="s">
        <v>4937</v>
      </c>
      <c r="B2392" s="781" t="s">
        <v>4969</v>
      </c>
      <c r="C2392" s="796">
        <v>11732</v>
      </c>
      <c r="D2392" s="796">
        <v>11732</v>
      </c>
      <c r="E2392" s="796">
        <v>0</v>
      </c>
    </row>
    <row r="2393" spans="1:5" ht="15.75" x14ac:dyDescent="0.25">
      <c r="A2393" s="781" t="s">
        <v>4937</v>
      </c>
      <c r="B2393" s="781" t="s">
        <v>4970</v>
      </c>
      <c r="C2393" s="796">
        <v>11732</v>
      </c>
      <c r="D2393" s="796">
        <v>11732</v>
      </c>
      <c r="E2393" s="796">
        <v>0</v>
      </c>
    </row>
    <row r="2394" spans="1:5" ht="15.75" x14ac:dyDescent="0.25">
      <c r="A2394" s="781" t="s">
        <v>4937</v>
      </c>
      <c r="B2394" s="781" t="s">
        <v>4971</v>
      </c>
      <c r="C2394" s="796">
        <v>11732</v>
      </c>
      <c r="D2394" s="796">
        <v>11732</v>
      </c>
      <c r="E2394" s="796">
        <v>0</v>
      </c>
    </row>
    <row r="2395" spans="1:5" ht="15.75" x14ac:dyDescent="0.25">
      <c r="A2395" s="781" t="s">
        <v>4937</v>
      </c>
      <c r="B2395" s="781" t="s">
        <v>4972</v>
      </c>
      <c r="C2395" s="796">
        <v>11732</v>
      </c>
      <c r="D2395" s="796">
        <v>11732</v>
      </c>
      <c r="E2395" s="796">
        <v>0</v>
      </c>
    </row>
    <row r="2396" spans="1:5" ht="15.75" x14ac:dyDescent="0.25">
      <c r="A2396" s="781" t="s">
        <v>4937</v>
      </c>
      <c r="B2396" s="781" t="s">
        <v>4973</v>
      </c>
      <c r="C2396" s="796">
        <v>11732</v>
      </c>
      <c r="D2396" s="796">
        <v>11732</v>
      </c>
      <c r="E2396" s="796">
        <v>0</v>
      </c>
    </row>
    <row r="2397" spans="1:5" ht="15.75" x14ac:dyDescent="0.25">
      <c r="A2397" s="781" t="s">
        <v>4937</v>
      </c>
      <c r="B2397" s="781" t="s">
        <v>4974</v>
      </c>
      <c r="C2397" s="796">
        <v>11732</v>
      </c>
      <c r="D2397" s="796">
        <v>11732</v>
      </c>
      <c r="E2397" s="796">
        <v>0</v>
      </c>
    </row>
    <row r="2398" spans="1:5" ht="15.75" x14ac:dyDescent="0.25">
      <c r="A2398" s="781" t="s">
        <v>4937</v>
      </c>
      <c r="B2398" s="781" t="s">
        <v>4975</v>
      </c>
      <c r="C2398" s="796">
        <v>11732</v>
      </c>
      <c r="D2398" s="796">
        <v>11732</v>
      </c>
      <c r="E2398" s="796">
        <v>0</v>
      </c>
    </row>
    <row r="2399" spans="1:5" ht="15.75" x14ac:dyDescent="0.25">
      <c r="A2399" s="781" t="s">
        <v>4937</v>
      </c>
      <c r="B2399" s="781" t="s">
        <v>4976</v>
      </c>
      <c r="C2399" s="796">
        <v>11732</v>
      </c>
      <c r="D2399" s="796">
        <v>11732</v>
      </c>
      <c r="E2399" s="796">
        <v>0</v>
      </c>
    </row>
    <row r="2400" spans="1:5" ht="15.75" x14ac:dyDescent="0.25">
      <c r="A2400" s="781" t="s">
        <v>4937</v>
      </c>
      <c r="B2400" s="781" t="s">
        <v>4977</v>
      </c>
      <c r="C2400" s="796">
        <v>11732</v>
      </c>
      <c r="D2400" s="796">
        <v>11732</v>
      </c>
      <c r="E2400" s="796">
        <v>0</v>
      </c>
    </row>
    <row r="2401" spans="1:5" ht="15.75" x14ac:dyDescent="0.25">
      <c r="A2401" s="781" t="s">
        <v>4978</v>
      </c>
      <c r="B2401" s="781" t="s">
        <v>4979</v>
      </c>
      <c r="C2401" s="796">
        <v>36142</v>
      </c>
      <c r="D2401" s="796">
        <v>36142</v>
      </c>
      <c r="E2401" s="796">
        <v>0</v>
      </c>
    </row>
    <row r="2402" spans="1:5" ht="15.75" x14ac:dyDescent="0.25">
      <c r="A2402" s="781" t="s">
        <v>4980</v>
      </c>
      <c r="B2402" s="781" t="s">
        <v>4981</v>
      </c>
      <c r="C2402" s="796">
        <v>44961</v>
      </c>
      <c r="D2402" s="796">
        <v>44961</v>
      </c>
      <c r="E2402" s="796">
        <v>0</v>
      </c>
    </row>
    <row r="2403" spans="1:5" ht="15.75" x14ac:dyDescent="0.25">
      <c r="A2403" s="781" t="s">
        <v>4980</v>
      </c>
      <c r="B2403" s="781" t="s">
        <v>4982</v>
      </c>
      <c r="C2403" s="796">
        <v>44961</v>
      </c>
      <c r="D2403" s="796">
        <v>44961</v>
      </c>
      <c r="E2403" s="796">
        <v>0</v>
      </c>
    </row>
    <row r="2404" spans="1:5" ht="15.75" x14ac:dyDescent="0.25">
      <c r="A2404" s="781" t="s">
        <v>4980</v>
      </c>
      <c r="B2404" s="781" t="s">
        <v>4983</v>
      </c>
      <c r="C2404" s="796">
        <v>44961</v>
      </c>
      <c r="D2404" s="796">
        <v>44961</v>
      </c>
      <c r="E2404" s="796">
        <v>0</v>
      </c>
    </row>
    <row r="2405" spans="1:5" ht="15.75" x14ac:dyDescent="0.25">
      <c r="A2405" s="781" t="s">
        <v>4980</v>
      </c>
      <c r="B2405" s="781" t="s">
        <v>4984</v>
      </c>
      <c r="C2405" s="796">
        <v>44961</v>
      </c>
      <c r="D2405" s="796">
        <v>44961</v>
      </c>
      <c r="E2405" s="796">
        <v>0</v>
      </c>
    </row>
    <row r="2406" spans="1:5" ht="15.75" x14ac:dyDescent="0.25">
      <c r="A2406" s="781" t="s">
        <v>4980</v>
      </c>
      <c r="B2406" s="781" t="s">
        <v>4985</v>
      </c>
      <c r="C2406" s="796">
        <v>44960</v>
      </c>
      <c r="D2406" s="796">
        <v>44960</v>
      </c>
      <c r="E2406" s="796">
        <v>0</v>
      </c>
    </row>
    <row r="2407" spans="1:5" ht="15.75" x14ac:dyDescent="0.25">
      <c r="A2407" s="781" t="s">
        <v>4980</v>
      </c>
      <c r="B2407" s="781" t="s">
        <v>4986</v>
      </c>
      <c r="C2407" s="796">
        <v>44960</v>
      </c>
      <c r="D2407" s="796">
        <v>44960</v>
      </c>
      <c r="E2407" s="796">
        <v>0</v>
      </c>
    </row>
    <row r="2408" spans="1:5" ht="15.75" x14ac:dyDescent="0.25">
      <c r="A2408" s="781" t="s">
        <v>4987</v>
      </c>
      <c r="B2408" s="781" t="s">
        <v>4988</v>
      </c>
      <c r="C2408" s="796">
        <v>7866</v>
      </c>
      <c r="D2408" s="796">
        <v>7866</v>
      </c>
      <c r="E2408" s="796">
        <v>0</v>
      </c>
    </row>
    <row r="2409" spans="1:5" ht="15.75" x14ac:dyDescent="0.25">
      <c r="A2409" s="781" t="s">
        <v>4989</v>
      </c>
      <c r="B2409" s="781" t="s">
        <v>4990</v>
      </c>
      <c r="C2409" s="796">
        <v>27992</v>
      </c>
      <c r="D2409" s="796">
        <v>27992</v>
      </c>
      <c r="E2409" s="796">
        <v>0</v>
      </c>
    </row>
    <row r="2410" spans="1:5" ht="15.75" x14ac:dyDescent="0.25">
      <c r="A2410" s="781" t="s">
        <v>4989</v>
      </c>
      <c r="B2410" s="781" t="s">
        <v>4991</v>
      </c>
      <c r="C2410" s="796">
        <v>27992</v>
      </c>
      <c r="D2410" s="796">
        <v>27992</v>
      </c>
      <c r="E2410" s="796">
        <v>0</v>
      </c>
    </row>
    <row r="2411" spans="1:5" ht="15.75" x14ac:dyDescent="0.25">
      <c r="A2411" s="781" t="s">
        <v>4989</v>
      </c>
      <c r="B2411" s="781" t="s">
        <v>4992</v>
      </c>
      <c r="C2411" s="796">
        <v>27992</v>
      </c>
      <c r="D2411" s="796">
        <v>27992</v>
      </c>
      <c r="E2411" s="796">
        <v>0</v>
      </c>
    </row>
    <row r="2412" spans="1:5" ht="15.75" x14ac:dyDescent="0.25">
      <c r="A2412" s="781" t="s">
        <v>4989</v>
      </c>
      <c r="B2412" s="781" t="s">
        <v>4993</v>
      </c>
      <c r="C2412" s="796">
        <v>27992</v>
      </c>
      <c r="D2412" s="796">
        <v>27992</v>
      </c>
      <c r="E2412" s="796">
        <v>0</v>
      </c>
    </row>
    <row r="2413" spans="1:5" ht="15.75" x14ac:dyDescent="0.25">
      <c r="A2413" s="781" t="s">
        <v>4989</v>
      </c>
      <c r="B2413" s="781" t="s">
        <v>4994</v>
      </c>
      <c r="C2413" s="796">
        <v>27992</v>
      </c>
      <c r="D2413" s="796">
        <v>27992</v>
      </c>
      <c r="E2413" s="796">
        <v>0</v>
      </c>
    </row>
    <row r="2414" spans="1:5" ht="15.75" x14ac:dyDescent="0.25">
      <c r="A2414" s="781" t="s">
        <v>4989</v>
      </c>
      <c r="B2414" s="781" t="s">
        <v>4995</v>
      </c>
      <c r="C2414" s="796">
        <v>27992</v>
      </c>
      <c r="D2414" s="796">
        <v>27992</v>
      </c>
      <c r="E2414" s="796">
        <v>0</v>
      </c>
    </row>
    <row r="2415" spans="1:5" ht="15.75" x14ac:dyDescent="0.25">
      <c r="A2415" s="781" t="s">
        <v>4989</v>
      </c>
      <c r="B2415" s="781" t="s">
        <v>4996</v>
      </c>
      <c r="C2415" s="796">
        <v>27992</v>
      </c>
      <c r="D2415" s="796">
        <v>27992</v>
      </c>
      <c r="E2415" s="796">
        <v>0</v>
      </c>
    </row>
    <row r="2416" spans="1:5" ht="15.75" x14ac:dyDescent="0.25">
      <c r="A2416" s="781" t="s">
        <v>4989</v>
      </c>
      <c r="B2416" s="781" t="s">
        <v>4997</v>
      </c>
      <c r="C2416" s="796">
        <v>27992</v>
      </c>
      <c r="D2416" s="796">
        <v>27992</v>
      </c>
      <c r="E2416" s="796">
        <v>0</v>
      </c>
    </row>
    <row r="2417" spans="1:5" ht="15.75" x14ac:dyDescent="0.25">
      <c r="A2417" s="781" t="s">
        <v>4989</v>
      </c>
      <c r="B2417" s="781" t="s">
        <v>4998</v>
      </c>
      <c r="C2417" s="796">
        <v>27992</v>
      </c>
      <c r="D2417" s="796">
        <v>27992</v>
      </c>
      <c r="E2417" s="796">
        <v>0</v>
      </c>
    </row>
    <row r="2418" spans="1:5" ht="15.75" x14ac:dyDescent="0.25">
      <c r="A2418" s="781" t="s">
        <v>4989</v>
      </c>
      <c r="B2418" s="781" t="s">
        <v>4999</v>
      </c>
      <c r="C2418" s="796">
        <v>27992</v>
      </c>
      <c r="D2418" s="796">
        <v>27992</v>
      </c>
      <c r="E2418" s="796">
        <v>0</v>
      </c>
    </row>
    <row r="2419" spans="1:5" ht="15.75" x14ac:dyDescent="0.25">
      <c r="A2419" s="781" t="s">
        <v>4989</v>
      </c>
      <c r="B2419" s="781" t="s">
        <v>5000</v>
      </c>
      <c r="C2419" s="796">
        <v>27992</v>
      </c>
      <c r="D2419" s="796">
        <v>27992</v>
      </c>
      <c r="E2419" s="796">
        <v>0</v>
      </c>
    </row>
    <row r="2420" spans="1:5" ht="15.75" x14ac:dyDescent="0.25">
      <c r="A2420" s="781" t="s">
        <v>4989</v>
      </c>
      <c r="B2420" s="781" t="s">
        <v>5001</v>
      </c>
      <c r="C2420" s="796">
        <v>27992</v>
      </c>
      <c r="D2420" s="796">
        <v>27992</v>
      </c>
      <c r="E2420" s="796">
        <v>0</v>
      </c>
    </row>
    <row r="2421" spans="1:5" ht="15.75" x14ac:dyDescent="0.25">
      <c r="A2421" s="781" t="s">
        <v>4989</v>
      </c>
      <c r="B2421" s="781" t="s">
        <v>5002</v>
      </c>
      <c r="C2421" s="796">
        <v>27992</v>
      </c>
      <c r="D2421" s="796">
        <v>27992</v>
      </c>
      <c r="E2421" s="796">
        <v>0</v>
      </c>
    </row>
    <row r="2422" spans="1:5" ht="15.75" x14ac:dyDescent="0.25">
      <c r="A2422" s="781" t="s">
        <v>4989</v>
      </c>
      <c r="B2422" s="781" t="s">
        <v>5003</v>
      </c>
      <c r="C2422" s="796">
        <v>27992</v>
      </c>
      <c r="D2422" s="796">
        <v>27992</v>
      </c>
      <c r="E2422" s="796">
        <v>0</v>
      </c>
    </row>
    <row r="2423" spans="1:5" ht="15.75" x14ac:dyDescent="0.25">
      <c r="A2423" s="781" t="s">
        <v>4989</v>
      </c>
      <c r="B2423" s="781" t="s">
        <v>5004</v>
      </c>
      <c r="C2423" s="796">
        <v>27992</v>
      </c>
      <c r="D2423" s="796">
        <v>27992</v>
      </c>
      <c r="E2423" s="796">
        <v>0</v>
      </c>
    </row>
    <row r="2424" spans="1:5" ht="15.75" x14ac:dyDescent="0.25">
      <c r="A2424" s="781" t="s">
        <v>4989</v>
      </c>
      <c r="B2424" s="781" t="s">
        <v>5005</v>
      </c>
      <c r="C2424" s="796">
        <v>27992</v>
      </c>
      <c r="D2424" s="796">
        <v>27992</v>
      </c>
      <c r="E2424" s="796">
        <v>0</v>
      </c>
    </row>
    <row r="2425" spans="1:5" ht="15.75" x14ac:dyDescent="0.25">
      <c r="A2425" s="781" t="s">
        <v>4989</v>
      </c>
      <c r="B2425" s="781" t="s">
        <v>5006</v>
      </c>
      <c r="C2425" s="796">
        <v>27992</v>
      </c>
      <c r="D2425" s="796">
        <v>27992</v>
      </c>
      <c r="E2425" s="796">
        <v>0</v>
      </c>
    </row>
    <row r="2426" spans="1:5" ht="15.75" x14ac:dyDescent="0.25">
      <c r="A2426" s="781" t="s">
        <v>4989</v>
      </c>
      <c r="B2426" s="781" t="s">
        <v>5007</v>
      </c>
      <c r="C2426" s="796">
        <v>27993</v>
      </c>
      <c r="D2426" s="796">
        <v>27993</v>
      </c>
      <c r="E2426" s="796">
        <v>0</v>
      </c>
    </row>
    <row r="2427" spans="1:5" ht="15.75" x14ac:dyDescent="0.25">
      <c r="A2427" s="781" t="s">
        <v>4989</v>
      </c>
      <c r="B2427" s="781" t="s">
        <v>5008</v>
      </c>
      <c r="C2427" s="796">
        <v>27993</v>
      </c>
      <c r="D2427" s="796">
        <v>27993</v>
      </c>
      <c r="E2427" s="796">
        <v>0</v>
      </c>
    </row>
    <row r="2428" spans="1:5" ht="15.75" x14ac:dyDescent="0.25">
      <c r="A2428" s="781" t="s">
        <v>4989</v>
      </c>
      <c r="B2428" s="781" t="s">
        <v>5009</v>
      </c>
      <c r="C2428" s="796">
        <v>27993</v>
      </c>
      <c r="D2428" s="796">
        <v>27993</v>
      </c>
      <c r="E2428" s="796">
        <v>0</v>
      </c>
    </row>
    <row r="2429" spans="1:5" ht="15.75" x14ac:dyDescent="0.25">
      <c r="A2429" s="781" t="s">
        <v>5010</v>
      </c>
      <c r="B2429" s="781" t="s">
        <v>5011</v>
      </c>
      <c r="C2429" s="796">
        <v>31418</v>
      </c>
      <c r="D2429" s="796">
        <v>31418</v>
      </c>
      <c r="E2429" s="796">
        <v>0</v>
      </c>
    </row>
    <row r="2430" spans="1:5" ht="15.75" x14ac:dyDescent="0.25">
      <c r="A2430" s="781" t="s">
        <v>5010</v>
      </c>
      <c r="B2430" s="781" t="s">
        <v>5012</v>
      </c>
      <c r="C2430" s="796">
        <v>31417</v>
      </c>
      <c r="D2430" s="796">
        <v>31417</v>
      </c>
      <c r="E2430" s="796">
        <v>0</v>
      </c>
    </row>
    <row r="2431" spans="1:5" ht="15.75" x14ac:dyDescent="0.25">
      <c r="A2431" s="781" t="s">
        <v>5010</v>
      </c>
      <c r="B2431" s="781" t="s">
        <v>5013</v>
      </c>
      <c r="C2431" s="796">
        <v>31417</v>
      </c>
      <c r="D2431" s="796">
        <v>31417</v>
      </c>
      <c r="E2431" s="796">
        <v>0</v>
      </c>
    </row>
    <row r="2432" spans="1:5" ht="15.75" x14ac:dyDescent="0.25">
      <c r="A2432" s="781" t="s">
        <v>5014</v>
      </c>
      <c r="B2432" s="781" t="s">
        <v>5015</v>
      </c>
      <c r="C2432" s="796">
        <v>43307</v>
      </c>
      <c r="D2432" s="796">
        <v>43307</v>
      </c>
      <c r="E2432" s="796">
        <v>0</v>
      </c>
    </row>
    <row r="2433" spans="1:5" ht="15.75" x14ac:dyDescent="0.25">
      <c r="A2433" s="781" t="s">
        <v>5016</v>
      </c>
      <c r="B2433" s="781" t="s">
        <v>5017</v>
      </c>
      <c r="C2433" s="796">
        <v>9449</v>
      </c>
      <c r="D2433" s="796">
        <v>9449</v>
      </c>
      <c r="E2433" s="796">
        <v>0</v>
      </c>
    </row>
    <row r="2434" spans="1:5" ht="15.75" x14ac:dyDescent="0.25">
      <c r="A2434" s="781" t="s">
        <v>5016</v>
      </c>
      <c r="B2434" s="781" t="s">
        <v>5018</v>
      </c>
      <c r="C2434" s="796">
        <v>9449</v>
      </c>
      <c r="D2434" s="796">
        <v>9449</v>
      </c>
      <c r="E2434" s="796">
        <v>0</v>
      </c>
    </row>
    <row r="2435" spans="1:5" ht="15.75" x14ac:dyDescent="0.25">
      <c r="A2435" s="781" t="s">
        <v>5019</v>
      </c>
      <c r="B2435" s="781" t="s">
        <v>5020</v>
      </c>
      <c r="C2435" s="796">
        <v>55110</v>
      </c>
      <c r="D2435" s="796">
        <v>55110</v>
      </c>
      <c r="E2435" s="796">
        <v>0</v>
      </c>
    </row>
    <row r="2436" spans="1:5" ht="15.75" x14ac:dyDescent="0.25">
      <c r="A2436" s="781" t="s">
        <v>5019</v>
      </c>
      <c r="B2436" s="781" t="s">
        <v>5021</v>
      </c>
      <c r="C2436" s="796">
        <v>55110</v>
      </c>
      <c r="D2436" s="796">
        <v>55110</v>
      </c>
      <c r="E2436" s="796">
        <v>0</v>
      </c>
    </row>
    <row r="2437" spans="1:5" ht="15.75" x14ac:dyDescent="0.25">
      <c r="A2437" s="781" t="s">
        <v>5022</v>
      </c>
      <c r="B2437" s="781" t="s">
        <v>5023</v>
      </c>
      <c r="C2437" s="796">
        <v>1016</v>
      </c>
      <c r="D2437" s="796">
        <v>1016</v>
      </c>
      <c r="E2437" s="796">
        <v>0</v>
      </c>
    </row>
    <row r="2438" spans="1:5" ht="15.75" x14ac:dyDescent="0.25">
      <c r="A2438" s="781" t="s">
        <v>5022</v>
      </c>
      <c r="B2438" s="781" t="s">
        <v>5024</v>
      </c>
      <c r="C2438" s="796">
        <v>1016</v>
      </c>
      <c r="D2438" s="796">
        <v>1016</v>
      </c>
      <c r="E2438" s="796">
        <v>0</v>
      </c>
    </row>
    <row r="2439" spans="1:5" ht="15.75" x14ac:dyDescent="0.25">
      <c r="A2439" s="781" t="s">
        <v>5022</v>
      </c>
      <c r="B2439" s="781" t="s">
        <v>5025</v>
      </c>
      <c r="C2439" s="796">
        <v>1016</v>
      </c>
      <c r="D2439" s="796">
        <v>1016</v>
      </c>
      <c r="E2439" s="796">
        <v>0</v>
      </c>
    </row>
    <row r="2440" spans="1:5" ht="15.75" x14ac:dyDescent="0.25">
      <c r="A2440" s="781" t="s">
        <v>5022</v>
      </c>
      <c r="B2440" s="781" t="s">
        <v>5026</v>
      </c>
      <c r="C2440" s="796">
        <v>1016</v>
      </c>
      <c r="D2440" s="796">
        <v>1016</v>
      </c>
      <c r="E2440" s="796">
        <v>0</v>
      </c>
    </row>
    <row r="2441" spans="1:5" ht="15.75" x14ac:dyDescent="0.25">
      <c r="A2441" s="781" t="s">
        <v>5022</v>
      </c>
      <c r="B2441" s="781" t="s">
        <v>5027</v>
      </c>
      <c r="C2441" s="796">
        <v>1016</v>
      </c>
      <c r="D2441" s="796">
        <v>1016</v>
      </c>
      <c r="E2441" s="796">
        <v>0</v>
      </c>
    </row>
    <row r="2442" spans="1:5" ht="15.75" x14ac:dyDescent="0.25">
      <c r="A2442" s="781" t="s">
        <v>5022</v>
      </c>
      <c r="B2442" s="781" t="s">
        <v>5028</v>
      </c>
      <c r="C2442" s="796">
        <v>1016</v>
      </c>
      <c r="D2442" s="796">
        <v>1016</v>
      </c>
      <c r="E2442" s="796">
        <v>0</v>
      </c>
    </row>
    <row r="2443" spans="1:5" ht="15.75" x14ac:dyDescent="0.25">
      <c r="A2443" s="781" t="s">
        <v>5022</v>
      </c>
      <c r="B2443" s="781" t="s">
        <v>5029</v>
      </c>
      <c r="C2443" s="796">
        <v>1016</v>
      </c>
      <c r="D2443" s="796">
        <v>1016</v>
      </c>
      <c r="E2443" s="796">
        <v>0</v>
      </c>
    </row>
    <row r="2444" spans="1:5" ht="15.75" x14ac:dyDescent="0.25">
      <c r="A2444" s="781" t="s">
        <v>5022</v>
      </c>
      <c r="B2444" s="781" t="s">
        <v>5030</v>
      </c>
      <c r="C2444" s="796">
        <v>1016</v>
      </c>
      <c r="D2444" s="796">
        <v>1016</v>
      </c>
      <c r="E2444" s="796">
        <v>0</v>
      </c>
    </row>
    <row r="2445" spans="1:5" ht="15.75" x14ac:dyDescent="0.25">
      <c r="A2445" s="781" t="s">
        <v>5022</v>
      </c>
      <c r="B2445" s="781" t="s">
        <v>5031</v>
      </c>
      <c r="C2445" s="796">
        <v>1016</v>
      </c>
      <c r="D2445" s="796">
        <v>1016</v>
      </c>
      <c r="E2445" s="796">
        <v>0</v>
      </c>
    </row>
    <row r="2446" spans="1:5" ht="15.75" x14ac:dyDescent="0.25">
      <c r="A2446" s="781" t="s">
        <v>5022</v>
      </c>
      <c r="B2446" s="781" t="s">
        <v>5032</v>
      </c>
      <c r="C2446" s="796">
        <v>1016</v>
      </c>
      <c r="D2446" s="796">
        <v>1016</v>
      </c>
      <c r="E2446" s="796">
        <v>0</v>
      </c>
    </row>
    <row r="2447" spans="1:5" ht="15.75" x14ac:dyDescent="0.25">
      <c r="A2447" s="781" t="s">
        <v>5022</v>
      </c>
      <c r="B2447" s="781" t="s">
        <v>5033</v>
      </c>
      <c r="C2447" s="796">
        <v>1016</v>
      </c>
      <c r="D2447" s="796">
        <v>1016</v>
      </c>
      <c r="E2447" s="796">
        <v>0</v>
      </c>
    </row>
    <row r="2448" spans="1:5" ht="15.75" x14ac:dyDescent="0.25">
      <c r="A2448" s="781" t="s">
        <v>5022</v>
      </c>
      <c r="B2448" s="781" t="s">
        <v>5034</v>
      </c>
      <c r="C2448" s="796">
        <v>1016</v>
      </c>
      <c r="D2448" s="796">
        <v>1016</v>
      </c>
      <c r="E2448" s="796">
        <v>0</v>
      </c>
    </row>
    <row r="2449" spans="1:5" ht="15.75" x14ac:dyDescent="0.25">
      <c r="A2449" s="781" t="s">
        <v>5022</v>
      </c>
      <c r="B2449" s="781" t="s">
        <v>5035</v>
      </c>
      <c r="C2449" s="796">
        <v>1016</v>
      </c>
      <c r="D2449" s="796">
        <v>1016</v>
      </c>
      <c r="E2449" s="796">
        <v>0</v>
      </c>
    </row>
    <row r="2450" spans="1:5" ht="15.75" x14ac:dyDescent="0.25">
      <c r="A2450" s="781" t="s">
        <v>5022</v>
      </c>
      <c r="B2450" s="781" t="s">
        <v>5036</v>
      </c>
      <c r="C2450" s="796">
        <v>1016</v>
      </c>
      <c r="D2450" s="796">
        <v>1016</v>
      </c>
      <c r="E2450" s="796">
        <v>0</v>
      </c>
    </row>
    <row r="2451" spans="1:5" ht="15.75" x14ac:dyDescent="0.25">
      <c r="A2451" s="781" t="s">
        <v>5022</v>
      </c>
      <c r="B2451" s="781" t="s">
        <v>5037</v>
      </c>
      <c r="C2451" s="796">
        <v>1016</v>
      </c>
      <c r="D2451" s="796">
        <v>1016</v>
      </c>
      <c r="E2451" s="796">
        <v>0</v>
      </c>
    </row>
    <row r="2452" spans="1:5" ht="15.75" x14ac:dyDescent="0.25">
      <c r="A2452" s="781" t="s">
        <v>5022</v>
      </c>
      <c r="B2452" s="781" t="s">
        <v>5038</v>
      </c>
      <c r="C2452" s="796">
        <v>1016</v>
      </c>
      <c r="D2452" s="796">
        <v>1016</v>
      </c>
      <c r="E2452" s="796">
        <v>0</v>
      </c>
    </row>
    <row r="2453" spans="1:5" ht="15.75" x14ac:dyDescent="0.25">
      <c r="A2453" s="781" t="s">
        <v>5022</v>
      </c>
      <c r="B2453" s="781" t="s">
        <v>5039</v>
      </c>
      <c r="C2453" s="796">
        <v>1016</v>
      </c>
      <c r="D2453" s="796">
        <v>1016</v>
      </c>
      <c r="E2453" s="796">
        <v>0</v>
      </c>
    </row>
    <row r="2454" spans="1:5" ht="15.75" x14ac:dyDescent="0.25">
      <c r="A2454" s="781" t="s">
        <v>5022</v>
      </c>
      <c r="B2454" s="781" t="s">
        <v>5040</v>
      </c>
      <c r="C2454" s="796">
        <v>1016</v>
      </c>
      <c r="D2454" s="796">
        <v>1016</v>
      </c>
      <c r="E2454" s="796">
        <v>0</v>
      </c>
    </row>
    <row r="2455" spans="1:5" ht="15.75" x14ac:dyDescent="0.25">
      <c r="A2455" s="781" t="s">
        <v>5022</v>
      </c>
      <c r="B2455" s="781" t="s">
        <v>5041</v>
      </c>
      <c r="C2455" s="796">
        <v>1016</v>
      </c>
      <c r="D2455" s="796">
        <v>1016</v>
      </c>
      <c r="E2455" s="796">
        <v>0</v>
      </c>
    </row>
    <row r="2456" spans="1:5" ht="15.75" x14ac:dyDescent="0.25">
      <c r="A2456" s="781" t="s">
        <v>5022</v>
      </c>
      <c r="B2456" s="781" t="s">
        <v>5042</v>
      </c>
      <c r="C2456" s="796">
        <v>1016</v>
      </c>
      <c r="D2456" s="796">
        <v>1016</v>
      </c>
      <c r="E2456" s="796">
        <v>0</v>
      </c>
    </row>
    <row r="2457" spans="1:5" ht="15.75" x14ac:dyDescent="0.25">
      <c r="A2457" s="781" t="s">
        <v>5022</v>
      </c>
      <c r="B2457" s="781" t="s">
        <v>5043</v>
      </c>
      <c r="C2457" s="796">
        <v>1016</v>
      </c>
      <c r="D2457" s="796">
        <v>1016</v>
      </c>
      <c r="E2457" s="796">
        <v>0</v>
      </c>
    </row>
    <row r="2458" spans="1:5" ht="15.75" x14ac:dyDescent="0.25">
      <c r="A2458" s="781" t="s">
        <v>5022</v>
      </c>
      <c r="B2458" s="781" t="s">
        <v>5044</v>
      </c>
      <c r="C2458" s="796">
        <v>1016</v>
      </c>
      <c r="D2458" s="796">
        <v>1016</v>
      </c>
      <c r="E2458" s="796">
        <v>0</v>
      </c>
    </row>
    <row r="2459" spans="1:5" ht="15.75" x14ac:dyDescent="0.25">
      <c r="A2459" s="781" t="s">
        <v>5022</v>
      </c>
      <c r="B2459" s="781" t="s">
        <v>5045</v>
      </c>
      <c r="C2459" s="796">
        <v>1015</v>
      </c>
      <c r="D2459" s="796">
        <v>1015</v>
      </c>
      <c r="E2459" s="796">
        <v>0</v>
      </c>
    </row>
    <row r="2460" spans="1:5" ht="15.75" x14ac:dyDescent="0.25">
      <c r="A2460" s="781" t="s">
        <v>5022</v>
      </c>
      <c r="B2460" s="781" t="s">
        <v>5046</v>
      </c>
      <c r="C2460" s="796">
        <v>1015</v>
      </c>
      <c r="D2460" s="796">
        <v>1015</v>
      </c>
      <c r="E2460" s="796">
        <v>0</v>
      </c>
    </row>
    <row r="2461" spans="1:5" ht="15.75" x14ac:dyDescent="0.25">
      <c r="A2461" s="781" t="s">
        <v>5022</v>
      </c>
      <c r="B2461" s="781" t="s">
        <v>5047</v>
      </c>
      <c r="C2461" s="796">
        <v>1015</v>
      </c>
      <c r="D2461" s="796">
        <v>1015</v>
      </c>
      <c r="E2461" s="796">
        <v>0</v>
      </c>
    </row>
    <row r="2462" spans="1:5" ht="15.75" x14ac:dyDescent="0.25">
      <c r="A2462" s="781" t="s">
        <v>5022</v>
      </c>
      <c r="B2462" s="781" t="s">
        <v>5048</v>
      </c>
      <c r="C2462" s="796">
        <v>1015</v>
      </c>
      <c r="D2462" s="796">
        <v>1015</v>
      </c>
      <c r="E2462" s="796">
        <v>0</v>
      </c>
    </row>
    <row r="2463" spans="1:5" ht="15.75" x14ac:dyDescent="0.25">
      <c r="A2463" s="781" t="s">
        <v>5022</v>
      </c>
      <c r="B2463" s="781" t="s">
        <v>5049</v>
      </c>
      <c r="C2463" s="796">
        <v>1015</v>
      </c>
      <c r="D2463" s="796">
        <v>1015</v>
      </c>
      <c r="E2463" s="796">
        <v>0</v>
      </c>
    </row>
    <row r="2464" spans="1:5" ht="15.75" x14ac:dyDescent="0.25">
      <c r="A2464" s="781" t="s">
        <v>5022</v>
      </c>
      <c r="B2464" s="781" t="s">
        <v>5050</v>
      </c>
      <c r="C2464" s="796">
        <v>1015</v>
      </c>
      <c r="D2464" s="796">
        <v>1015</v>
      </c>
      <c r="E2464" s="796">
        <v>0</v>
      </c>
    </row>
    <row r="2465" spans="1:5" ht="15.75" x14ac:dyDescent="0.25">
      <c r="A2465" s="781" t="s">
        <v>5022</v>
      </c>
      <c r="B2465" s="781" t="s">
        <v>5051</v>
      </c>
      <c r="C2465" s="796">
        <v>1015</v>
      </c>
      <c r="D2465" s="796">
        <v>1015</v>
      </c>
      <c r="E2465" s="796">
        <v>0</v>
      </c>
    </row>
    <row r="2466" spans="1:5" ht="15.75" x14ac:dyDescent="0.25">
      <c r="A2466" s="781" t="s">
        <v>5022</v>
      </c>
      <c r="B2466" s="781" t="s">
        <v>5052</v>
      </c>
      <c r="C2466" s="796">
        <v>1015</v>
      </c>
      <c r="D2466" s="796">
        <v>1015</v>
      </c>
      <c r="E2466" s="796">
        <v>0</v>
      </c>
    </row>
    <row r="2467" spans="1:5" ht="15.75" x14ac:dyDescent="0.25">
      <c r="A2467" s="781" t="s">
        <v>5053</v>
      </c>
      <c r="B2467" s="781" t="s">
        <v>5054</v>
      </c>
      <c r="C2467" s="796">
        <v>7874</v>
      </c>
      <c r="D2467" s="796">
        <v>7874</v>
      </c>
      <c r="E2467" s="796">
        <v>0</v>
      </c>
    </row>
    <row r="2468" spans="1:5" ht="15.75" x14ac:dyDescent="0.25">
      <c r="A2468" s="781" t="s">
        <v>5053</v>
      </c>
      <c r="B2468" s="781" t="s">
        <v>5055</v>
      </c>
      <c r="C2468" s="796">
        <v>7874</v>
      </c>
      <c r="D2468" s="796">
        <v>7874</v>
      </c>
      <c r="E2468" s="796">
        <v>0</v>
      </c>
    </row>
    <row r="2469" spans="1:5" ht="15.75" x14ac:dyDescent="0.25">
      <c r="A2469" s="781" t="s">
        <v>5053</v>
      </c>
      <c r="B2469" s="781" t="s">
        <v>5056</v>
      </c>
      <c r="C2469" s="796">
        <v>7874</v>
      </c>
      <c r="D2469" s="796">
        <v>7874</v>
      </c>
      <c r="E2469" s="796">
        <v>0</v>
      </c>
    </row>
    <row r="2470" spans="1:5" ht="15.75" x14ac:dyDescent="0.25">
      <c r="A2470" s="781" t="s">
        <v>5053</v>
      </c>
      <c r="B2470" s="781" t="s">
        <v>5057</v>
      </c>
      <c r="C2470" s="796">
        <v>7874</v>
      </c>
      <c r="D2470" s="796">
        <v>7874</v>
      </c>
      <c r="E2470" s="796">
        <v>0</v>
      </c>
    </row>
    <row r="2471" spans="1:5" ht="15.75" x14ac:dyDescent="0.25">
      <c r="A2471" s="781" t="s">
        <v>5053</v>
      </c>
      <c r="B2471" s="781" t="s">
        <v>5058</v>
      </c>
      <c r="C2471" s="796">
        <v>7874</v>
      </c>
      <c r="D2471" s="796">
        <v>7874</v>
      </c>
      <c r="E2471" s="796">
        <v>0</v>
      </c>
    </row>
    <row r="2472" spans="1:5" ht="15.75" x14ac:dyDescent="0.25">
      <c r="A2472" s="781" t="s">
        <v>5053</v>
      </c>
      <c r="B2472" s="781" t="s">
        <v>5059</v>
      </c>
      <c r="C2472" s="796">
        <v>7874</v>
      </c>
      <c r="D2472" s="796">
        <v>7874</v>
      </c>
      <c r="E2472" s="796">
        <v>0</v>
      </c>
    </row>
    <row r="2473" spans="1:5" ht="15.75" x14ac:dyDescent="0.25">
      <c r="A2473" s="781" t="s">
        <v>5053</v>
      </c>
      <c r="B2473" s="781" t="s">
        <v>5060</v>
      </c>
      <c r="C2473" s="796">
        <v>7874</v>
      </c>
      <c r="D2473" s="796">
        <v>7874</v>
      </c>
      <c r="E2473" s="796">
        <v>0</v>
      </c>
    </row>
    <row r="2474" spans="1:5" ht="15.75" x14ac:dyDescent="0.25">
      <c r="A2474" s="781" t="s">
        <v>5053</v>
      </c>
      <c r="B2474" s="781" t="s">
        <v>5061</v>
      </c>
      <c r="C2474" s="796">
        <v>7874</v>
      </c>
      <c r="D2474" s="796">
        <v>7874</v>
      </c>
      <c r="E2474" s="796">
        <v>0</v>
      </c>
    </row>
    <row r="2475" spans="1:5" ht="15.75" x14ac:dyDescent="0.25">
      <c r="A2475" s="781" t="s">
        <v>5053</v>
      </c>
      <c r="B2475" s="781" t="s">
        <v>5062</v>
      </c>
      <c r="C2475" s="796">
        <v>7874</v>
      </c>
      <c r="D2475" s="796">
        <v>7874</v>
      </c>
      <c r="E2475" s="796">
        <v>0</v>
      </c>
    </row>
    <row r="2476" spans="1:5" ht="15.75" x14ac:dyDescent="0.25">
      <c r="A2476" s="781" t="s">
        <v>5053</v>
      </c>
      <c r="B2476" s="781" t="s">
        <v>5063</v>
      </c>
      <c r="C2476" s="796">
        <v>7874</v>
      </c>
      <c r="D2476" s="796">
        <v>7874</v>
      </c>
      <c r="E2476" s="796">
        <v>0</v>
      </c>
    </row>
    <row r="2477" spans="1:5" ht="15.75" x14ac:dyDescent="0.25">
      <c r="A2477" s="781" t="s">
        <v>5064</v>
      </c>
      <c r="B2477" s="781" t="s">
        <v>5065</v>
      </c>
      <c r="C2477" s="796">
        <v>104961</v>
      </c>
      <c r="D2477" s="796">
        <v>104961</v>
      </c>
      <c r="E2477" s="796">
        <v>0</v>
      </c>
    </row>
    <row r="2478" spans="1:5" ht="15.75" x14ac:dyDescent="0.25">
      <c r="A2478" s="781" t="s">
        <v>5066</v>
      </c>
      <c r="B2478" s="781" t="s">
        <v>5067</v>
      </c>
      <c r="C2478" s="796">
        <v>79921</v>
      </c>
      <c r="D2478" s="796">
        <v>79921</v>
      </c>
      <c r="E2478" s="796">
        <v>0</v>
      </c>
    </row>
    <row r="2479" spans="1:5" ht="15.75" x14ac:dyDescent="0.25">
      <c r="A2479" s="781" t="s">
        <v>5066</v>
      </c>
      <c r="B2479" s="781" t="s">
        <v>5068</v>
      </c>
      <c r="C2479" s="796">
        <v>79921</v>
      </c>
      <c r="D2479" s="796">
        <v>79921</v>
      </c>
      <c r="E2479" s="796">
        <v>0</v>
      </c>
    </row>
    <row r="2480" spans="1:5" ht="15.75" x14ac:dyDescent="0.25">
      <c r="A2480" s="781" t="s">
        <v>5066</v>
      </c>
      <c r="B2480" s="781" t="s">
        <v>5069</v>
      </c>
      <c r="C2480" s="796">
        <v>79921</v>
      </c>
      <c r="D2480" s="796">
        <v>79921</v>
      </c>
      <c r="E2480" s="796">
        <v>0</v>
      </c>
    </row>
    <row r="2481" spans="1:5" ht="15.75" x14ac:dyDescent="0.25">
      <c r="A2481" s="781" t="s">
        <v>5066</v>
      </c>
      <c r="B2481" s="781" t="s">
        <v>5070</v>
      </c>
      <c r="C2481" s="796">
        <v>79921</v>
      </c>
      <c r="D2481" s="796">
        <v>79921</v>
      </c>
      <c r="E2481" s="796">
        <v>0</v>
      </c>
    </row>
    <row r="2482" spans="1:5" ht="15.75" x14ac:dyDescent="0.25">
      <c r="A2482" s="781" t="s">
        <v>5066</v>
      </c>
      <c r="B2482" s="781" t="s">
        <v>5071</v>
      </c>
      <c r="C2482" s="796">
        <v>79922</v>
      </c>
      <c r="D2482" s="796">
        <v>79922</v>
      </c>
      <c r="E2482" s="796">
        <v>0</v>
      </c>
    </row>
    <row r="2483" spans="1:5" ht="15.75" x14ac:dyDescent="0.25">
      <c r="A2483" s="781" t="s">
        <v>5066</v>
      </c>
      <c r="B2483" s="781" t="s">
        <v>5072</v>
      </c>
      <c r="C2483" s="796">
        <v>79922</v>
      </c>
      <c r="D2483" s="796">
        <v>79922</v>
      </c>
      <c r="E2483" s="796">
        <v>0</v>
      </c>
    </row>
    <row r="2484" spans="1:5" ht="15.75" x14ac:dyDescent="0.25">
      <c r="A2484" s="781" t="s">
        <v>5073</v>
      </c>
      <c r="B2484" s="781" t="s">
        <v>5074</v>
      </c>
      <c r="C2484" s="796">
        <v>50984</v>
      </c>
      <c r="D2484" s="796">
        <v>50984</v>
      </c>
      <c r="E2484" s="796">
        <v>0</v>
      </c>
    </row>
    <row r="2485" spans="1:5" ht="15.75" x14ac:dyDescent="0.25">
      <c r="A2485" s="781" t="s">
        <v>5073</v>
      </c>
      <c r="B2485" s="781" t="s">
        <v>5075</v>
      </c>
      <c r="C2485" s="796">
        <v>50984</v>
      </c>
      <c r="D2485" s="796">
        <v>50984</v>
      </c>
      <c r="E2485" s="796">
        <v>0</v>
      </c>
    </row>
    <row r="2486" spans="1:5" ht="15.75" x14ac:dyDescent="0.25">
      <c r="A2486" s="781" t="s">
        <v>5073</v>
      </c>
      <c r="B2486" s="781" t="s">
        <v>5076</v>
      </c>
      <c r="C2486" s="796">
        <v>50984</v>
      </c>
      <c r="D2486" s="796">
        <v>50984</v>
      </c>
      <c r="E2486" s="796">
        <v>0</v>
      </c>
    </row>
    <row r="2487" spans="1:5" ht="15.75" x14ac:dyDescent="0.25">
      <c r="A2487" s="781" t="s">
        <v>5073</v>
      </c>
      <c r="B2487" s="781" t="s">
        <v>5077</v>
      </c>
      <c r="C2487" s="796">
        <v>50984</v>
      </c>
      <c r="D2487" s="796">
        <v>50984</v>
      </c>
      <c r="E2487" s="796">
        <v>0</v>
      </c>
    </row>
    <row r="2488" spans="1:5" ht="15.75" x14ac:dyDescent="0.25">
      <c r="A2488" s="781" t="s">
        <v>5073</v>
      </c>
      <c r="B2488" s="781" t="s">
        <v>5078</v>
      </c>
      <c r="C2488" s="796">
        <v>50985</v>
      </c>
      <c r="D2488" s="796">
        <v>50985</v>
      </c>
      <c r="E2488" s="796">
        <v>0</v>
      </c>
    </row>
    <row r="2489" spans="1:5" ht="15.75" x14ac:dyDescent="0.25">
      <c r="A2489" s="781" t="s">
        <v>5079</v>
      </c>
      <c r="B2489" s="781" t="s">
        <v>5080</v>
      </c>
      <c r="C2489" s="796">
        <v>31417</v>
      </c>
      <c r="D2489" s="796">
        <v>31417</v>
      </c>
      <c r="E2489" s="796">
        <v>0</v>
      </c>
    </row>
    <row r="2490" spans="1:5" ht="15.75" x14ac:dyDescent="0.25">
      <c r="A2490" s="781" t="s">
        <v>5079</v>
      </c>
      <c r="B2490" s="781" t="s">
        <v>5081</v>
      </c>
      <c r="C2490" s="796">
        <v>31417</v>
      </c>
      <c r="D2490" s="796">
        <v>31417</v>
      </c>
      <c r="E2490" s="796">
        <v>0</v>
      </c>
    </row>
    <row r="2491" spans="1:5" ht="15.75" x14ac:dyDescent="0.25">
      <c r="A2491" s="781" t="s">
        <v>5079</v>
      </c>
      <c r="B2491" s="781" t="s">
        <v>5082</v>
      </c>
      <c r="C2491" s="796">
        <v>31417</v>
      </c>
      <c r="D2491" s="796">
        <v>31417</v>
      </c>
      <c r="E2491" s="796">
        <v>0</v>
      </c>
    </row>
    <row r="2492" spans="1:5" ht="15.75" x14ac:dyDescent="0.25">
      <c r="A2492" s="781" t="s">
        <v>5079</v>
      </c>
      <c r="B2492" s="781" t="s">
        <v>5083</v>
      </c>
      <c r="C2492" s="796">
        <v>31418</v>
      </c>
      <c r="D2492" s="796">
        <v>31418</v>
      </c>
      <c r="E2492" s="796">
        <v>0</v>
      </c>
    </row>
    <row r="2493" spans="1:5" ht="15.75" x14ac:dyDescent="0.25">
      <c r="A2493" s="781" t="s">
        <v>5084</v>
      </c>
      <c r="B2493" s="781" t="s">
        <v>5085</v>
      </c>
      <c r="C2493" s="796">
        <v>31489</v>
      </c>
      <c r="D2493" s="796">
        <v>31489</v>
      </c>
      <c r="E2493" s="796">
        <v>0</v>
      </c>
    </row>
    <row r="2494" spans="1:5" ht="15.75" x14ac:dyDescent="0.25">
      <c r="A2494" s="781" t="s">
        <v>5084</v>
      </c>
      <c r="B2494" s="781" t="s">
        <v>5086</v>
      </c>
      <c r="C2494" s="796">
        <v>31488</v>
      </c>
      <c r="D2494" s="796">
        <v>31488</v>
      </c>
      <c r="E2494" s="796">
        <v>0</v>
      </c>
    </row>
    <row r="2495" spans="1:5" ht="15.75" x14ac:dyDescent="0.25">
      <c r="A2495" s="781" t="s">
        <v>5084</v>
      </c>
      <c r="B2495" s="781" t="s">
        <v>5087</v>
      </c>
      <c r="C2495" s="796">
        <v>31488</v>
      </c>
      <c r="D2495" s="796">
        <v>31488</v>
      </c>
      <c r="E2495" s="796">
        <v>0</v>
      </c>
    </row>
    <row r="2496" spans="1:5" ht="15.75" x14ac:dyDescent="0.25">
      <c r="A2496" s="781" t="s">
        <v>5084</v>
      </c>
      <c r="B2496" s="781" t="s">
        <v>5088</v>
      </c>
      <c r="C2496" s="796">
        <v>31488</v>
      </c>
      <c r="D2496" s="796">
        <v>31488</v>
      </c>
      <c r="E2496" s="796">
        <v>0</v>
      </c>
    </row>
    <row r="2497" spans="1:5" ht="15.75" x14ac:dyDescent="0.25">
      <c r="A2497" s="781" t="s">
        <v>5089</v>
      </c>
      <c r="B2497" s="781" t="s">
        <v>5090</v>
      </c>
      <c r="C2497" s="796">
        <v>23615</v>
      </c>
      <c r="D2497" s="796">
        <v>23615</v>
      </c>
      <c r="E2497" s="796">
        <v>0</v>
      </c>
    </row>
    <row r="2498" spans="1:5" ht="15.75" x14ac:dyDescent="0.25">
      <c r="A2498" s="781" t="s">
        <v>5089</v>
      </c>
      <c r="B2498" s="781" t="s">
        <v>5091</v>
      </c>
      <c r="C2498" s="796">
        <v>23614</v>
      </c>
      <c r="D2498" s="796">
        <v>23614</v>
      </c>
      <c r="E2498" s="796">
        <v>0</v>
      </c>
    </row>
    <row r="2499" spans="1:5" ht="15.75" x14ac:dyDescent="0.25">
      <c r="A2499" s="781" t="s">
        <v>5089</v>
      </c>
      <c r="B2499" s="781" t="s">
        <v>5092</v>
      </c>
      <c r="C2499" s="796">
        <v>23614</v>
      </c>
      <c r="D2499" s="796">
        <v>23614</v>
      </c>
      <c r="E2499" s="796">
        <v>0</v>
      </c>
    </row>
    <row r="2500" spans="1:5" ht="15.75" x14ac:dyDescent="0.25">
      <c r="A2500" s="781" t="s">
        <v>5089</v>
      </c>
      <c r="B2500" s="781" t="s">
        <v>5093</v>
      </c>
      <c r="C2500" s="796">
        <v>23614</v>
      </c>
      <c r="D2500" s="796">
        <v>23614</v>
      </c>
      <c r="E2500" s="796">
        <v>0</v>
      </c>
    </row>
    <row r="2501" spans="1:5" ht="15.75" x14ac:dyDescent="0.25">
      <c r="A2501" s="781" t="s">
        <v>5089</v>
      </c>
      <c r="B2501" s="781" t="s">
        <v>5094</v>
      </c>
      <c r="C2501" s="796">
        <v>23614</v>
      </c>
      <c r="D2501" s="796">
        <v>23614</v>
      </c>
      <c r="E2501" s="796">
        <v>0</v>
      </c>
    </row>
    <row r="2502" spans="1:5" ht="15.75" x14ac:dyDescent="0.25">
      <c r="A2502" s="781" t="s">
        <v>5095</v>
      </c>
      <c r="B2502" s="781" t="s">
        <v>5096</v>
      </c>
      <c r="C2502" s="796">
        <v>29527</v>
      </c>
      <c r="D2502" s="796">
        <v>29527</v>
      </c>
      <c r="E2502" s="796">
        <v>0</v>
      </c>
    </row>
    <row r="2503" spans="1:5" ht="15.75" x14ac:dyDescent="0.25">
      <c r="A2503" s="781" t="s">
        <v>5095</v>
      </c>
      <c r="B2503" s="781" t="s">
        <v>5097</v>
      </c>
      <c r="C2503" s="796">
        <v>29527</v>
      </c>
      <c r="D2503" s="796">
        <v>29527</v>
      </c>
      <c r="E2503" s="796">
        <v>0</v>
      </c>
    </row>
    <row r="2504" spans="1:5" ht="15.75" x14ac:dyDescent="0.25">
      <c r="A2504" s="781" t="s">
        <v>5095</v>
      </c>
      <c r="B2504" s="781" t="s">
        <v>5098</v>
      </c>
      <c r="C2504" s="796">
        <v>29528</v>
      </c>
      <c r="D2504" s="796">
        <v>29528</v>
      </c>
      <c r="E2504" s="796">
        <v>0</v>
      </c>
    </row>
    <row r="2505" spans="1:5" ht="15.75" x14ac:dyDescent="0.25">
      <c r="A2505" s="781" t="s">
        <v>5095</v>
      </c>
      <c r="B2505" s="781" t="s">
        <v>5099</v>
      </c>
      <c r="C2505" s="796">
        <v>29528</v>
      </c>
      <c r="D2505" s="796">
        <v>29528</v>
      </c>
      <c r="E2505" s="796">
        <v>0</v>
      </c>
    </row>
    <row r="2506" spans="1:5" ht="15.75" x14ac:dyDescent="0.25">
      <c r="A2506" s="781" t="s">
        <v>5095</v>
      </c>
      <c r="B2506" s="781" t="s">
        <v>5100</v>
      </c>
      <c r="C2506" s="796">
        <v>29528</v>
      </c>
      <c r="D2506" s="796">
        <v>29528</v>
      </c>
      <c r="E2506" s="796">
        <v>0</v>
      </c>
    </row>
    <row r="2507" spans="1:5" ht="15.75" x14ac:dyDescent="0.25">
      <c r="A2507" s="781" t="s">
        <v>4890</v>
      </c>
      <c r="B2507" s="781" t="s">
        <v>5101</v>
      </c>
      <c r="C2507" s="796">
        <v>49449</v>
      </c>
      <c r="D2507" s="796">
        <v>49449</v>
      </c>
      <c r="E2507" s="796">
        <v>0</v>
      </c>
    </row>
    <row r="2508" spans="1:5" ht="15.75" x14ac:dyDescent="0.25">
      <c r="A2508" s="781" t="s">
        <v>4890</v>
      </c>
      <c r="B2508" s="781" t="s">
        <v>5102</v>
      </c>
      <c r="C2508" s="796">
        <v>49449</v>
      </c>
      <c r="D2508" s="796">
        <v>49449</v>
      </c>
      <c r="E2508" s="796">
        <v>0</v>
      </c>
    </row>
    <row r="2509" spans="1:5" ht="15.75" x14ac:dyDescent="0.25">
      <c r="A2509" s="781" t="s">
        <v>5103</v>
      </c>
      <c r="B2509" s="781" t="s">
        <v>1556</v>
      </c>
      <c r="C2509" s="796">
        <v>114882</v>
      </c>
      <c r="D2509" s="796">
        <v>114882</v>
      </c>
      <c r="E2509" s="796">
        <v>0</v>
      </c>
    </row>
    <row r="2510" spans="1:5" ht="15.75" x14ac:dyDescent="0.25">
      <c r="A2510" s="781" t="s">
        <v>5104</v>
      </c>
      <c r="B2510" s="781" t="s">
        <v>5105</v>
      </c>
      <c r="C2510" s="796">
        <v>39362</v>
      </c>
      <c r="D2510" s="796">
        <v>39362</v>
      </c>
      <c r="E2510" s="796">
        <v>0</v>
      </c>
    </row>
    <row r="2511" spans="1:5" ht="15.75" x14ac:dyDescent="0.25">
      <c r="A2511" s="781" t="s">
        <v>5104</v>
      </c>
      <c r="B2511" s="781" t="s">
        <v>5106</v>
      </c>
      <c r="C2511" s="796">
        <v>39362</v>
      </c>
      <c r="D2511" s="796">
        <v>39362</v>
      </c>
      <c r="E2511" s="796">
        <v>0</v>
      </c>
    </row>
    <row r="2512" spans="1:5" ht="15.75" x14ac:dyDescent="0.25">
      <c r="A2512" s="781" t="s">
        <v>5107</v>
      </c>
      <c r="B2512" s="778" t="s">
        <v>5108</v>
      </c>
      <c r="C2512" s="796">
        <v>6299</v>
      </c>
      <c r="D2512" s="796">
        <v>6299</v>
      </c>
      <c r="E2512" s="796">
        <v>0</v>
      </c>
    </row>
    <row r="2513" spans="1:5" ht="15.75" x14ac:dyDescent="0.25">
      <c r="A2513" s="781" t="s">
        <v>5109</v>
      </c>
      <c r="B2513" s="778" t="s">
        <v>5110</v>
      </c>
      <c r="C2513" s="796">
        <v>94488</v>
      </c>
      <c r="D2513" s="796">
        <v>94488</v>
      </c>
      <c r="E2513" s="796">
        <v>0</v>
      </c>
    </row>
    <row r="2514" spans="1:5" ht="15.75" x14ac:dyDescent="0.25">
      <c r="A2514" s="781" t="s">
        <v>5111</v>
      </c>
      <c r="B2514" s="778" t="s">
        <v>5112</v>
      </c>
      <c r="C2514" s="796">
        <v>48819</v>
      </c>
      <c r="D2514" s="796">
        <v>48819</v>
      </c>
      <c r="E2514" s="796">
        <v>0</v>
      </c>
    </row>
    <row r="2515" spans="1:5" ht="15.75" x14ac:dyDescent="0.25">
      <c r="A2515" s="781" t="s">
        <v>5113</v>
      </c>
      <c r="B2515" s="778" t="s">
        <v>5114</v>
      </c>
      <c r="C2515" s="796">
        <v>38583</v>
      </c>
      <c r="D2515" s="796">
        <v>38583</v>
      </c>
      <c r="E2515" s="796">
        <v>0</v>
      </c>
    </row>
    <row r="2516" spans="1:5" ht="15.75" x14ac:dyDescent="0.25">
      <c r="A2516" s="781" t="s">
        <v>5115</v>
      </c>
      <c r="B2516" s="778" t="s">
        <v>5116</v>
      </c>
      <c r="C2516" s="796">
        <v>22835</v>
      </c>
      <c r="D2516" s="796">
        <v>22835</v>
      </c>
      <c r="E2516" s="796">
        <v>0</v>
      </c>
    </row>
    <row r="2517" spans="1:5" ht="15.75" x14ac:dyDescent="0.25">
      <c r="A2517" s="781" t="s">
        <v>5117</v>
      </c>
      <c r="B2517" s="778" t="s">
        <v>5118</v>
      </c>
      <c r="C2517" s="796">
        <v>19685</v>
      </c>
      <c r="D2517" s="796">
        <v>19685</v>
      </c>
      <c r="E2517" s="796">
        <v>0</v>
      </c>
    </row>
    <row r="2518" spans="1:5" ht="15.75" x14ac:dyDescent="0.25">
      <c r="A2518" s="781" t="s">
        <v>5119</v>
      </c>
      <c r="B2518" s="778" t="s">
        <v>5120</v>
      </c>
      <c r="C2518" s="796">
        <v>62992</v>
      </c>
      <c r="D2518" s="796">
        <v>62992</v>
      </c>
      <c r="E2518" s="796">
        <v>0</v>
      </c>
    </row>
    <row r="2519" spans="1:5" ht="15.75" x14ac:dyDescent="0.25">
      <c r="A2519" s="781" t="s">
        <v>5121</v>
      </c>
      <c r="B2519" s="778" t="s">
        <v>5122</v>
      </c>
      <c r="C2519" s="796">
        <v>4857</v>
      </c>
      <c r="D2519" s="796">
        <v>4857</v>
      </c>
      <c r="E2519" s="796">
        <v>0</v>
      </c>
    </row>
    <row r="2520" spans="1:5" ht="15.75" x14ac:dyDescent="0.25">
      <c r="A2520" s="781" t="s">
        <v>5123</v>
      </c>
      <c r="B2520" s="778" t="s">
        <v>5124</v>
      </c>
      <c r="C2520" s="796">
        <v>630</v>
      </c>
      <c r="D2520" s="796">
        <v>630</v>
      </c>
      <c r="E2520" s="796">
        <v>0</v>
      </c>
    </row>
    <row r="2521" spans="1:5" ht="15.75" x14ac:dyDescent="0.25">
      <c r="A2521" s="781" t="s">
        <v>5125</v>
      </c>
      <c r="B2521" s="778" t="s">
        <v>5126</v>
      </c>
      <c r="C2521" s="796">
        <v>29921</v>
      </c>
      <c r="D2521" s="796">
        <v>29921</v>
      </c>
      <c r="E2521" s="796">
        <v>0</v>
      </c>
    </row>
    <row r="2522" spans="1:5" ht="15.75" x14ac:dyDescent="0.25">
      <c r="A2522" s="781" t="s">
        <v>5127</v>
      </c>
      <c r="B2522" s="778" t="s">
        <v>5128</v>
      </c>
      <c r="C2522" s="796">
        <v>37008</v>
      </c>
      <c r="D2522" s="796">
        <v>37008</v>
      </c>
      <c r="E2522" s="796">
        <v>0</v>
      </c>
    </row>
    <row r="2523" spans="1:5" ht="15.75" x14ac:dyDescent="0.25">
      <c r="A2523" s="781" t="s">
        <v>5129</v>
      </c>
      <c r="B2523" s="778" t="s">
        <v>5130</v>
      </c>
      <c r="C2523" s="796">
        <v>5984</v>
      </c>
      <c r="D2523" s="796">
        <v>5984</v>
      </c>
      <c r="E2523" s="796">
        <v>0</v>
      </c>
    </row>
    <row r="2524" spans="1:5" ht="15.75" x14ac:dyDescent="0.25">
      <c r="A2524" s="781" t="s">
        <v>5129</v>
      </c>
      <c r="B2524" s="778" t="s">
        <v>5131</v>
      </c>
      <c r="C2524" s="796">
        <v>5985</v>
      </c>
      <c r="D2524" s="796">
        <v>5985</v>
      </c>
      <c r="E2524" s="796">
        <v>0</v>
      </c>
    </row>
    <row r="2525" spans="1:5" ht="15.75" x14ac:dyDescent="0.25">
      <c r="A2525" s="781" t="s">
        <v>5132</v>
      </c>
      <c r="B2525" s="778" t="s">
        <v>5133</v>
      </c>
      <c r="C2525" s="796">
        <v>6299</v>
      </c>
      <c r="D2525" s="796">
        <v>6299</v>
      </c>
      <c r="E2525" s="796">
        <v>0</v>
      </c>
    </row>
    <row r="2526" spans="1:5" ht="15.75" x14ac:dyDescent="0.25">
      <c r="A2526" s="781" t="s">
        <v>5134</v>
      </c>
      <c r="B2526" s="778" t="s">
        <v>5135</v>
      </c>
      <c r="C2526" s="796">
        <v>14094</v>
      </c>
      <c r="D2526" s="796">
        <v>14094</v>
      </c>
      <c r="E2526" s="796">
        <v>0</v>
      </c>
    </row>
    <row r="2527" spans="1:5" ht="15.75" x14ac:dyDescent="0.25">
      <c r="A2527" s="781" t="s">
        <v>5136</v>
      </c>
      <c r="B2527" s="778" t="s">
        <v>5137</v>
      </c>
      <c r="C2527" s="796">
        <v>11811</v>
      </c>
      <c r="D2527" s="796">
        <v>11811</v>
      </c>
      <c r="E2527" s="796">
        <v>0</v>
      </c>
    </row>
    <row r="2528" spans="1:5" ht="15.75" x14ac:dyDescent="0.25">
      <c r="A2528" s="781" t="s">
        <v>5138</v>
      </c>
      <c r="B2528" s="778" t="s">
        <v>5139</v>
      </c>
      <c r="C2528" s="796">
        <v>39370</v>
      </c>
      <c r="D2528" s="796">
        <v>39370</v>
      </c>
      <c r="E2528" s="796">
        <v>0</v>
      </c>
    </row>
    <row r="2529" spans="1:5" ht="15.75" x14ac:dyDescent="0.25">
      <c r="A2529" s="781" t="s">
        <v>5140</v>
      </c>
      <c r="B2529" s="778" t="s">
        <v>5141</v>
      </c>
      <c r="C2529" s="796">
        <v>32441</v>
      </c>
      <c r="D2529" s="796">
        <v>32441</v>
      </c>
      <c r="E2529" s="796">
        <v>0</v>
      </c>
    </row>
    <row r="2530" spans="1:5" ht="15.75" x14ac:dyDescent="0.25">
      <c r="A2530" s="781" t="s">
        <v>5142</v>
      </c>
      <c r="B2530" s="778" t="s">
        <v>5143</v>
      </c>
      <c r="C2530" s="796">
        <v>30709</v>
      </c>
      <c r="D2530" s="796">
        <v>30709</v>
      </c>
      <c r="E2530" s="796">
        <v>0</v>
      </c>
    </row>
    <row r="2531" spans="1:5" ht="15.75" x14ac:dyDescent="0.25">
      <c r="A2531" s="781" t="s">
        <v>5144</v>
      </c>
      <c r="B2531" s="778" t="s">
        <v>5145</v>
      </c>
      <c r="C2531" s="796">
        <v>11181</v>
      </c>
      <c r="D2531" s="796">
        <v>11181</v>
      </c>
      <c r="E2531" s="796">
        <v>0</v>
      </c>
    </row>
    <row r="2532" spans="1:5" ht="15.75" x14ac:dyDescent="0.25">
      <c r="A2532" s="781" t="s">
        <v>5146</v>
      </c>
      <c r="B2532" s="778" t="s">
        <v>5147</v>
      </c>
      <c r="C2532" s="796">
        <v>94488</v>
      </c>
      <c r="D2532" s="796">
        <v>94488</v>
      </c>
      <c r="E2532" s="796">
        <v>0</v>
      </c>
    </row>
    <row r="2533" spans="1:5" ht="15.75" x14ac:dyDescent="0.25">
      <c r="A2533" s="781" t="s">
        <v>5148</v>
      </c>
      <c r="B2533" s="778" t="s">
        <v>5149</v>
      </c>
      <c r="C2533" s="796">
        <v>4094</v>
      </c>
      <c r="D2533" s="796">
        <v>4094</v>
      </c>
      <c r="E2533" s="796">
        <v>0</v>
      </c>
    </row>
    <row r="2534" spans="1:5" ht="15.75" x14ac:dyDescent="0.25">
      <c r="A2534" s="781" t="s">
        <v>5148</v>
      </c>
      <c r="B2534" s="778" t="s">
        <v>5150</v>
      </c>
      <c r="C2534" s="796">
        <v>4095</v>
      </c>
      <c r="D2534" s="796">
        <v>4095</v>
      </c>
      <c r="E2534" s="796">
        <v>0</v>
      </c>
    </row>
    <row r="2535" spans="1:5" ht="15.75" x14ac:dyDescent="0.25">
      <c r="A2535" s="781" t="s">
        <v>5151</v>
      </c>
      <c r="B2535" s="778" t="s">
        <v>5152</v>
      </c>
      <c r="C2535" s="796">
        <v>4094</v>
      </c>
      <c r="D2535" s="796">
        <v>4094</v>
      </c>
      <c r="E2535" s="796">
        <v>0</v>
      </c>
    </row>
    <row r="2536" spans="1:5" ht="15.75" x14ac:dyDescent="0.25">
      <c r="A2536" s="781" t="s">
        <v>5153</v>
      </c>
      <c r="B2536" s="778" t="s">
        <v>5154</v>
      </c>
      <c r="C2536" s="796">
        <v>31496</v>
      </c>
      <c r="D2536" s="796">
        <v>31496</v>
      </c>
      <c r="E2536" s="796">
        <v>0</v>
      </c>
    </row>
    <row r="2537" spans="1:5" ht="15.75" x14ac:dyDescent="0.25">
      <c r="A2537" s="781" t="s">
        <v>5155</v>
      </c>
      <c r="B2537" s="778" t="s">
        <v>5156</v>
      </c>
      <c r="C2537" s="796">
        <v>7795</v>
      </c>
      <c r="D2537" s="796">
        <v>7795</v>
      </c>
      <c r="E2537" s="796">
        <v>0</v>
      </c>
    </row>
    <row r="2538" spans="1:5" ht="15.75" x14ac:dyDescent="0.25">
      <c r="A2538" s="781" t="s">
        <v>5157</v>
      </c>
      <c r="B2538" s="778" t="s">
        <v>5158</v>
      </c>
      <c r="C2538" s="796">
        <v>31496</v>
      </c>
      <c r="D2538" s="796">
        <v>31496</v>
      </c>
      <c r="E2538" s="796">
        <v>0</v>
      </c>
    </row>
    <row r="2539" spans="1:5" ht="15.75" x14ac:dyDescent="0.25">
      <c r="A2539" s="781" t="s">
        <v>5159</v>
      </c>
      <c r="B2539" s="778" t="s">
        <v>5160</v>
      </c>
      <c r="C2539" s="796">
        <v>24016</v>
      </c>
      <c r="D2539" s="796">
        <v>24016</v>
      </c>
      <c r="E2539" s="796">
        <v>0</v>
      </c>
    </row>
    <row r="2540" spans="1:5" ht="15.75" x14ac:dyDescent="0.25">
      <c r="A2540" s="781" t="s">
        <v>5161</v>
      </c>
      <c r="B2540" s="778" t="s">
        <v>5162</v>
      </c>
      <c r="C2540" s="796">
        <v>23622</v>
      </c>
      <c r="D2540" s="796">
        <v>23622</v>
      </c>
      <c r="E2540" s="796">
        <v>0</v>
      </c>
    </row>
    <row r="2541" spans="1:5" ht="15.75" x14ac:dyDescent="0.25">
      <c r="A2541" s="781" t="s">
        <v>5163</v>
      </c>
      <c r="B2541" s="778" t="s">
        <v>5164</v>
      </c>
      <c r="C2541" s="796">
        <v>102362</v>
      </c>
      <c r="D2541" s="796">
        <v>102362</v>
      </c>
      <c r="E2541" s="796">
        <v>0</v>
      </c>
    </row>
    <row r="2542" spans="1:5" ht="15.75" x14ac:dyDescent="0.25">
      <c r="A2542" s="781" t="s">
        <v>5165</v>
      </c>
      <c r="B2542" s="778" t="s">
        <v>5166</v>
      </c>
      <c r="C2542" s="796">
        <v>93700</v>
      </c>
      <c r="D2542" s="796">
        <v>93700</v>
      </c>
      <c r="E2542" s="796">
        <v>0</v>
      </c>
    </row>
    <row r="2543" spans="1:5" ht="15.75" x14ac:dyDescent="0.25">
      <c r="A2543" s="781" t="s">
        <v>5165</v>
      </c>
      <c r="B2543" s="778" t="s">
        <v>5167</v>
      </c>
      <c r="C2543" s="796">
        <v>93701</v>
      </c>
      <c r="D2543" s="796">
        <v>93701</v>
      </c>
      <c r="E2543" s="796">
        <v>0</v>
      </c>
    </row>
    <row r="2544" spans="1:5" ht="15.75" x14ac:dyDescent="0.25">
      <c r="A2544" s="781" t="s">
        <v>5165</v>
      </c>
      <c r="B2544" s="778" t="s">
        <v>5168</v>
      </c>
      <c r="C2544" s="796">
        <v>93701</v>
      </c>
      <c r="D2544" s="796">
        <v>93701</v>
      </c>
      <c r="E2544" s="796">
        <v>0</v>
      </c>
    </row>
    <row r="2545" spans="1:5" ht="15.75" x14ac:dyDescent="0.25">
      <c r="A2545" s="781" t="s">
        <v>5165</v>
      </c>
      <c r="B2545" s="778" t="s">
        <v>5169</v>
      </c>
      <c r="C2545" s="796">
        <v>93701</v>
      </c>
      <c r="D2545" s="796">
        <v>93701</v>
      </c>
      <c r="E2545" s="796">
        <v>0</v>
      </c>
    </row>
    <row r="2546" spans="1:5" ht="15.75" x14ac:dyDescent="0.25">
      <c r="A2546" s="781" t="s">
        <v>5165</v>
      </c>
      <c r="B2546" s="778" t="s">
        <v>5170</v>
      </c>
      <c r="C2546" s="796">
        <v>93701</v>
      </c>
      <c r="D2546" s="796">
        <v>93701</v>
      </c>
      <c r="E2546" s="796">
        <v>0</v>
      </c>
    </row>
    <row r="2547" spans="1:5" ht="15.75" x14ac:dyDescent="0.25">
      <c r="A2547" s="781" t="s">
        <v>5165</v>
      </c>
      <c r="B2547" s="778" t="s">
        <v>5171</v>
      </c>
      <c r="C2547" s="796">
        <v>93701</v>
      </c>
      <c r="D2547" s="796">
        <v>93701</v>
      </c>
      <c r="E2547" s="796">
        <v>0</v>
      </c>
    </row>
    <row r="2548" spans="1:5" ht="15.75" x14ac:dyDescent="0.25">
      <c r="A2548" s="781" t="s">
        <v>5172</v>
      </c>
      <c r="B2548" s="778" t="s">
        <v>5173</v>
      </c>
      <c r="C2548" s="796">
        <v>55905</v>
      </c>
      <c r="D2548" s="796">
        <v>55905</v>
      </c>
      <c r="E2548" s="796">
        <v>0</v>
      </c>
    </row>
    <row r="2549" spans="1:5" ht="15.75" x14ac:dyDescent="0.25">
      <c r="A2549" s="781" t="s">
        <v>5172</v>
      </c>
      <c r="B2549" s="778" t="s">
        <v>5174</v>
      </c>
      <c r="C2549" s="796">
        <v>55906</v>
      </c>
      <c r="D2549" s="796">
        <v>55906</v>
      </c>
      <c r="E2549" s="796">
        <v>0</v>
      </c>
    </row>
    <row r="2550" spans="1:5" ht="15.75" x14ac:dyDescent="0.25">
      <c r="A2550" s="781" t="s">
        <v>5175</v>
      </c>
      <c r="B2550" s="778" t="s">
        <v>5176</v>
      </c>
      <c r="C2550" s="796">
        <v>43307</v>
      </c>
      <c r="D2550" s="796">
        <v>43307</v>
      </c>
      <c r="E2550" s="796">
        <v>0</v>
      </c>
    </row>
    <row r="2551" spans="1:5" ht="15.75" x14ac:dyDescent="0.25">
      <c r="A2551" s="781" t="s">
        <v>5177</v>
      </c>
      <c r="B2551" s="778" t="s">
        <v>5178</v>
      </c>
      <c r="C2551" s="796">
        <v>22835</v>
      </c>
      <c r="D2551" s="796">
        <v>22835</v>
      </c>
      <c r="E2551" s="796">
        <v>0</v>
      </c>
    </row>
    <row r="2552" spans="1:5" ht="15.75" x14ac:dyDescent="0.25">
      <c r="A2552" s="781" t="s">
        <v>5179</v>
      </c>
      <c r="B2552" s="778" t="s">
        <v>5180</v>
      </c>
      <c r="C2552" s="796">
        <v>103937</v>
      </c>
      <c r="D2552" s="796">
        <v>103937</v>
      </c>
      <c r="E2552" s="796">
        <v>0</v>
      </c>
    </row>
    <row r="2553" spans="1:5" ht="15.75" x14ac:dyDescent="0.25">
      <c r="A2553" s="781" t="s">
        <v>5181</v>
      </c>
      <c r="B2553" s="778" t="s">
        <v>5182</v>
      </c>
      <c r="C2553" s="796">
        <v>185827</v>
      </c>
      <c r="D2553" s="796">
        <v>185827</v>
      </c>
      <c r="E2553" s="796">
        <v>0</v>
      </c>
    </row>
    <row r="2554" spans="1:5" ht="15.75" x14ac:dyDescent="0.25">
      <c r="A2554" s="781" t="s">
        <v>5183</v>
      </c>
      <c r="B2554" s="778" t="s">
        <v>5184</v>
      </c>
      <c r="C2554" s="796">
        <v>9763</v>
      </c>
      <c r="D2554" s="796">
        <v>9763</v>
      </c>
      <c r="E2554" s="796">
        <v>0</v>
      </c>
    </row>
    <row r="2555" spans="1:5" ht="15.75" x14ac:dyDescent="0.25">
      <c r="A2555" s="781" t="s">
        <v>5183</v>
      </c>
      <c r="B2555" s="778" t="s">
        <v>5185</v>
      </c>
      <c r="C2555" s="796">
        <v>9764</v>
      </c>
      <c r="D2555" s="796">
        <v>9764</v>
      </c>
      <c r="E2555" s="796">
        <v>0</v>
      </c>
    </row>
    <row r="2556" spans="1:5" ht="15.75" x14ac:dyDescent="0.25">
      <c r="A2556" s="781" t="s">
        <v>5183</v>
      </c>
      <c r="B2556" s="778" t="s">
        <v>5186</v>
      </c>
      <c r="C2556" s="796">
        <v>9764</v>
      </c>
      <c r="D2556" s="796">
        <v>9764</v>
      </c>
      <c r="E2556" s="796">
        <v>0</v>
      </c>
    </row>
    <row r="2557" spans="1:5" ht="15.75" x14ac:dyDescent="0.25">
      <c r="A2557" s="781" t="s">
        <v>5183</v>
      </c>
      <c r="B2557" s="778" t="s">
        <v>5187</v>
      </c>
      <c r="C2557" s="796">
        <v>9764</v>
      </c>
      <c r="D2557" s="796">
        <v>9764</v>
      </c>
      <c r="E2557" s="796">
        <v>0</v>
      </c>
    </row>
    <row r="2558" spans="1:5" ht="15.75" x14ac:dyDescent="0.25">
      <c r="A2558" s="781" t="s">
        <v>5183</v>
      </c>
      <c r="B2558" s="778" t="s">
        <v>5188</v>
      </c>
      <c r="C2558" s="796">
        <v>9764</v>
      </c>
      <c r="D2558" s="796">
        <v>9764</v>
      </c>
      <c r="E2558" s="796">
        <v>0</v>
      </c>
    </row>
    <row r="2559" spans="1:5" ht="15.75" x14ac:dyDescent="0.25">
      <c r="A2559" s="781" t="s">
        <v>5183</v>
      </c>
      <c r="B2559" s="778" t="s">
        <v>5189</v>
      </c>
      <c r="C2559" s="796">
        <v>9764</v>
      </c>
      <c r="D2559" s="796">
        <v>9764</v>
      </c>
      <c r="E2559" s="796">
        <v>0</v>
      </c>
    </row>
    <row r="2560" spans="1:5" ht="15.75" x14ac:dyDescent="0.25">
      <c r="A2560" s="781" t="s">
        <v>5190</v>
      </c>
      <c r="B2560" s="778" t="s">
        <v>5191</v>
      </c>
      <c r="C2560" s="796">
        <v>27559</v>
      </c>
      <c r="D2560" s="796">
        <v>27559</v>
      </c>
      <c r="E2560" s="796">
        <v>0</v>
      </c>
    </row>
    <row r="2561" spans="1:5" ht="15.75" x14ac:dyDescent="0.25">
      <c r="A2561" s="781" t="s">
        <v>5192</v>
      </c>
      <c r="B2561" s="778" t="s">
        <v>5193</v>
      </c>
      <c r="C2561" s="796">
        <v>62992</v>
      </c>
      <c r="D2561" s="796">
        <v>62992</v>
      </c>
      <c r="E2561" s="796">
        <v>0</v>
      </c>
    </row>
    <row r="2562" spans="1:5" ht="15.75" x14ac:dyDescent="0.25">
      <c r="A2562" s="781" t="s">
        <v>5192</v>
      </c>
      <c r="B2562" s="778" t="s">
        <v>5194</v>
      </c>
      <c r="C2562" s="796">
        <v>62992</v>
      </c>
      <c r="D2562" s="796">
        <v>62992</v>
      </c>
      <c r="E2562" s="796">
        <v>0</v>
      </c>
    </row>
    <row r="2563" spans="1:5" ht="15.75" x14ac:dyDescent="0.25">
      <c r="A2563" s="781" t="s">
        <v>3434</v>
      </c>
      <c r="B2563" s="778" t="s">
        <v>5195</v>
      </c>
      <c r="C2563" s="796">
        <v>80406</v>
      </c>
      <c r="D2563" s="796">
        <v>80406</v>
      </c>
      <c r="E2563" s="796">
        <v>0</v>
      </c>
    </row>
    <row r="2564" spans="1:5" ht="15.75" x14ac:dyDescent="0.25">
      <c r="A2564" s="781" t="s">
        <v>5196</v>
      </c>
      <c r="B2564" s="778" t="s">
        <v>5197</v>
      </c>
      <c r="C2564" s="796">
        <v>15748</v>
      </c>
      <c r="D2564" s="796">
        <v>15748</v>
      </c>
      <c r="E2564" s="796">
        <v>0</v>
      </c>
    </row>
    <row r="2565" spans="1:5" ht="15.75" x14ac:dyDescent="0.25">
      <c r="A2565" s="781" t="s">
        <v>5198</v>
      </c>
      <c r="B2565" s="778" t="s">
        <v>1098</v>
      </c>
      <c r="C2565" s="796">
        <v>26000</v>
      </c>
      <c r="D2565" s="796">
        <v>26000</v>
      </c>
      <c r="E2565" s="796">
        <v>0</v>
      </c>
    </row>
    <row r="2566" spans="1:5" ht="15.75" x14ac:dyDescent="0.25">
      <c r="A2566" s="781" t="s">
        <v>5198</v>
      </c>
      <c r="B2566" s="778" t="s">
        <v>1100</v>
      </c>
      <c r="C2566" s="796">
        <v>26000</v>
      </c>
      <c r="D2566" s="796">
        <v>26000</v>
      </c>
      <c r="E2566" s="796">
        <v>0</v>
      </c>
    </row>
    <row r="2567" spans="1:5" ht="15.75" x14ac:dyDescent="0.25">
      <c r="A2567" s="781" t="s">
        <v>5199</v>
      </c>
      <c r="B2567" s="778" t="s">
        <v>5200</v>
      </c>
      <c r="C2567" s="796">
        <v>110156</v>
      </c>
      <c r="D2567" s="796">
        <v>110156</v>
      </c>
      <c r="E2567" s="796">
        <v>0</v>
      </c>
    </row>
    <row r="2568" spans="1:5" ht="15.75" x14ac:dyDescent="0.25">
      <c r="A2568" s="781" t="s">
        <v>5201</v>
      </c>
      <c r="B2568" s="778" t="s">
        <v>5202</v>
      </c>
      <c r="C2568" s="796">
        <v>105800</v>
      </c>
      <c r="D2568" s="796">
        <v>105800</v>
      </c>
      <c r="E2568" s="796">
        <v>0</v>
      </c>
    </row>
    <row r="2569" spans="1:5" ht="15.75" x14ac:dyDescent="0.25">
      <c r="A2569" s="781" t="s">
        <v>5203</v>
      </c>
      <c r="B2569" s="778" t="s">
        <v>5204</v>
      </c>
      <c r="C2569" s="796">
        <v>55040</v>
      </c>
      <c r="D2569" s="796">
        <v>55040</v>
      </c>
      <c r="E2569" s="796">
        <v>0</v>
      </c>
    </row>
    <row r="2570" spans="1:5" ht="15.75" x14ac:dyDescent="0.25">
      <c r="A2570" s="781" t="s">
        <v>5205</v>
      </c>
      <c r="B2570" s="778" t="s">
        <v>5206</v>
      </c>
      <c r="C2570" s="796">
        <v>34843</v>
      </c>
      <c r="D2570" s="796">
        <v>34843</v>
      </c>
      <c r="E2570" s="796">
        <v>0</v>
      </c>
    </row>
    <row r="2571" spans="1:5" ht="15.75" x14ac:dyDescent="0.25">
      <c r="A2571" s="781" t="s">
        <v>5207</v>
      </c>
      <c r="B2571" s="778" t="s">
        <v>5208</v>
      </c>
      <c r="C2571" s="796">
        <v>12362</v>
      </c>
      <c r="D2571" s="796">
        <v>12362</v>
      </c>
      <c r="E2571" s="796">
        <v>0</v>
      </c>
    </row>
    <row r="2572" spans="1:5" ht="15.75" x14ac:dyDescent="0.25">
      <c r="A2572" s="781" t="s">
        <v>5209</v>
      </c>
      <c r="B2572" s="778" t="s">
        <v>5210</v>
      </c>
      <c r="C2572" s="796">
        <v>27854</v>
      </c>
      <c r="D2572" s="796">
        <v>27854</v>
      </c>
      <c r="E2572" s="796">
        <v>0</v>
      </c>
    </row>
    <row r="2573" spans="1:5" ht="15.75" x14ac:dyDescent="0.25">
      <c r="A2573" s="781" t="s">
        <v>5211</v>
      </c>
      <c r="B2573" s="778" t="s">
        <v>5212</v>
      </c>
      <c r="C2573" s="796">
        <v>94800</v>
      </c>
      <c r="D2573" s="796">
        <v>94800</v>
      </c>
      <c r="E2573" s="796">
        <v>0</v>
      </c>
    </row>
    <row r="2574" spans="1:5" ht="15.75" x14ac:dyDescent="0.25">
      <c r="A2574" s="781" t="s">
        <v>5207</v>
      </c>
      <c r="B2574" s="778" t="s">
        <v>5213</v>
      </c>
      <c r="C2574" s="796">
        <v>12362</v>
      </c>
      <c r="D2574" s="796">
        <v>12362</v>
      </c>
      <c r="E2574" s="796">
        <v>0</v>
      </c>
    </row>
    <row r="2575" spans="1:5" ht="15.75" x14ac:dyDescent="0.25">
      <c r="A2575" s="781" t="s">
        <v>5214</v>
      </c>
      <c r="B2575" s="778" t="s">
        <v>5215</v>
      </c>
      <c r="C2575" s="796">
        <v>33000</v>
      </c>
      <c r="D2575" s="796">
        <v>33000</v>
      </c>
      <c r="E2575" s="796">
        <v>0</v>
      </c>
    </row>
    <row r="2576" spans="1:5" ht="15.75" x14ac:dyDescent="0.25">
      <c r="A2576" s="781" t="s">
        <v>5216</v>
      </c>
      <c r="B2576" s="778" t="s">
        <v>5217</v>
      </c>
      <c r="C2576" s="796">
        <v>94800</v>
      </c>
      <c r="D2576" s="796">
        <v>94800</v>
      </c>
      <c r="E2576" s="796">
        <v>0</v>
      </c>
    </row>
    <row r="2577" spans="1:5" ht="15.75" x14ac:dyDescent="0.25">
      <c r="A2577" s="781" t="s">
        <v>5216</v>
      </c>
      <c r="B2577" s="778" t="s">
        <v>5218</v>
      </c>
      <c r="C2577" s="796">
        <v>94800</v>
      </c>
      <c r="D2577" s="796">
        <v>94800</v>
      </c>
      <c r="E2577" s="796">
        <v>0</v>
      </c>
    </row>
    <row r="2578" spans="1:5" ht="15.75" x14ac:dyDescent="0.25">
      <c r="A2578" s="781" t="s">
        <v>5219</v>
      </c>
      <c r="B2578" s="778" t="s">
        <v>5220</v>
      </c>
      <c r="C2578" s="796">
        <v>16531</v>
      </c>
      <c r="D2578" s="796">
        <v>16531</v>
      </c>
      <c r="E2578" s="796">
        <v>0</v>
      </c>
    </row>
    <row r="2579" spans="1:5" ht="15.75" x14ac:dyDescent="0.25">
      <c r="A2579" s="781" t="s">
        <v>5219</v>
      </c>
      <c r="B2579" s="778" t="s">
        <v>5221</v>
      </c>
      <c r="C2579" s="796">
        <v>16531</v>
      </c>
      <c r="D2579" s="796">
        <v>16531</v>
      </c>
      <c r="E2579" s="796">
        <v>0</v>
      </c>
    </row>
    <row r="2580" spans="1:5" ht="15.75" x14ac:dyDescent="0.25">
      <c r="A2580" s="781" t="s">
        <v>5222</v>
      </c>
      <c r="B2580" s="778" t="s">
        <v>5223</v>
      </c>
      <c r="C2580" s="796">
        <v>15740</v>
      </c>
      <c r="D2580" s="796">
        <v>15740</v>
      </c>
      <c r="E2580" s="796">
        <v>0</v>
      </c>
    </row>
    <row r="2581" spans="1:5" ht="15.75" x14ac:dyDescent="0.25">
      <c r="A2581" s="781" t="s">
        <v>5224</v>
      </c>
      <c r="B2581" s="778" t="s">
        <v>5225</v>
      </c>
      <c r="C2581" s="796">
        <v>27854</v>
      </c>
      <c r="D2581" s="796">
        <v>27854</v>
      </c>
      <c r="E2581" s="796">
        <v>0</v>
      </c>
    </row>
    <row r="2582" spans="1:5" ht="15.75" x14ac:dyDescent="0.25">
      <c r="A2582" s="781" t="s">
        <v>5207</v>
      </c>
      <c r="B2582" s="778" t="s">
        <v>5226</v>
      </c>
      <c r="C2582" s="796">
        <v>12362</v>
      </c>
      <c r="D2582" s="796">
        <v>12362</v>
      </c>
      <c r="E2582" s="796">
        <v>0</v>
      </c>
    </row>
    <row r="2583" spans="1:5" ht="15.75" x14ac:dyDescent="0.25">
      <c r="A2583" s="781" t="s">
        <v>5214</v>
      </c>
      <c r="B2583" s="778" t="s">
        <v>5227</v>
      </c>
      <c r="C2583" s="796">
        <v>33000</v>
      </c>
      <c r="D2583" s="796">
        <v>33000</v>
      </c>
      <c r="E2583" s="796">
        <v>0</v>
      </c>
    </row>
    <row r="2584" spans="1:5" ht="15.75" x14ac:dyDescent="0.25">
      <c r="A2584" s="781" t="s">
        <v>5228</v>
      </c>
      <c r="B2584" s="778" t="s">
        <v>5229</v>
      </c>
      <c r="C2584" s="796">
        <v>20473</v>
      </c>
      <c r="D2584" s="796">
        <v>20473</v>
      </c>
      <c r="E2584" s="796">
        <v>0</v>
      </c>
    </row>
    <row r="2585" spans="1:5" ht="15.75" x14ac:dyDescent="0.25">
      <c r="A2585" s="781" t="s">
        <v>5230</v>
      </c>
      <c r="B2585" s="778" t="s">
        <v>5231</v>
      </c>
      <c r="C2585" s="796">
        <v>10229</v>
      </c>
      <c r="D2585" s="796">
        <v>10229</v>
      </c>
      <c r="E2585" s="796">
        <v>0</v>
      </c>
    </row>
    <row r="2586" spans="1:5" ht="15.75" x14ac:dyDescent="0.25">
      <c r="A2586" s="781" t="s">
        <v>5230</v>
      </c>
      <c r="B2586" s="778" t="s">
        <v>5232</v>
      </c>
      <c r="C2586" s="796">
        <v>10229</v>
      </c>
      <c r="D2586" s="796">
        <v>10229</v>
      </c>
      <c r="E2586" s="796">
        <v>0</v>
      </c>
    </row>
    <row r="2587" spans="1:5" ht="15.75" x14ac:dyDescent="0.25">
      <c r="A2587" s="781" t="s">
        <v>5233</v>
      </c>
      <c r="B2587" s="778" t="s">
        <v>5234</v>
      </c>
      <c r="C2587" s="796">
        <v>5898</v>
      </c>
      <c r="D2587" s="796">
        <v>5898</v>
      </c>
      <c r="E2587" s="796">
        <v>0</v>
      </c>
    </row>
    <row r="2588" spans="1:5" ht="15.75" x14ac:dyDescent="0.25">
      <c r="A2588" s="781" t="s">
        <v>5235</v>
      </c>
      <c r="B2588" s="778" t="s">
        <v>5236</v>
      </c>
      <c r="C2588" s="796">
        <v>5709</v>
      </c>
      <c r="D2588" s="796">
        <v>5709</v>
      </c>
      <c r="E2588" s="796">
        <v>0</v>
      </c>
    </row>
    <row r="2589" spans="1:5" ht="15.75" x14ac:dyDescent="0.25">
      <c r="A2589" s="781" t="s">
        <v>5237</v>
      </c>
      <c r="B2589" s="778" t="s">
        <v>5238</v>
      </c>
      <c r="C2589" s="796">
        <v>27854</v>
      </c>
      <c r="D2589" s="796">
        <v>27854</v>
      </c>
      <c r="E2589" s="796">
        <v>0</v>
      </c>
    </row>
    <row r="2590" spans="1:5" ht="15.75" x14ac:dyDescent="0.25">
      <c r="A2590" s="781" t="s">
        <v>5239</v>
      </c>
      <c r="B2590" s="778" t="s">
        <v>5240</v>
      </c>
      <c r="C2590" s="796">
        <v>11803</v>
      </c>
      <c r="D2590" s="796">
        <v>11803</v>
      </c>
      <c r="E2590" s="796">
        <v>0</v>
      </c>
    </row>
    <row r="2591" spans="1:5" ht="15.75" x14ac:dyDescent="0.25">
      <c r="A2591" s="781" t="s">
        <v>5241</v>
      </c>
      <c r="B2591" s="778" t="s">
        <v>5242</v>
      </c>
      <c r="C2591" s="796">
        <v>14165</v>
      </c>
      <c r="D2591" s="796">
        <v>14165</v>
      </c>
      <c r="E2591" s="796">
        <v>0</v>
      </c>
    </row>
    <row r="2592" spans="1:5" ht="15.75" x14ac:dyDescent="0.25">
      <c r="A2592" s="781" t="s">
        <v>5243</v>
      </c>
      <c r="B2592" s="778" t="s">
        <v>5244</v>
      </c>
      <c r="C2592" s="796">
        <v>61260</v>
      </c>
      <c r="D2592" s="796">
        <v>61260</v>
      </c>
      <c r="E2592" s="796">
        <v>0</v>
      </c>
    </row>
    <row r="2593" spans="1:5" ht="15.75" x14ac:dyDescent="0.25">
      <c r="A2593" s="781" t="s">
        <v>5245</v>
      </c>
      <c r="B2593" s="778" t="s">
        <v>5246</v>
      </c>
      <c r="C2593" s="796">
        <v>61260</v>
      </c>
      <c r="D2593" s="796">
        <v>61260</v>
      </c>
      <c r="E2593" s="796">
        <v>0</v>
      </c>
    </row>
    <row r="2594" spans="1:5" ht="15.75" x14ac:dyDescent="0.25">
      <c r="A2594" s="781" t="s">
        <v>5247</v>
      </c>
      <c r="B2594" s="778" t="s">
        <v>5248</v>
      </c>
      <c r="C2594" s="796">
        <v>20000</v>
      </c>
      <c r="D2594" s="796">
        <v>20000</v>
      </c>
      <c r="E2594" s="796">
        <v>0</v>
      </c>
    </row>
    <row r="2595" spans="1:5" ht="15.75" x14ac:dyDescent="0.25">
      <c r="A2595" s="781" t="s">
        <v>5249</v>
      </c>
      <c r="B2595" s="778" t="s">
        <v>5250</v>
      </c>
      <c r="C2595" s="796">
        <v>88189</v>
      </c>
      <c r="D2595" s="796">
        <v>88189</v>
      </c>
      <c r="E2595" s="796">
        <v>0</v>
      </c>
    </row>
    <row r="2596" spans="1:5" ht="15.75" x14ac:dyDescent="0.25">
      <c r="A2596" s="781" t="s">
        <v>5251</v>
      </c>
      <c r="B2596" s="778" t="s">
        <v>5252</v>
      </c>
      <c r="C2596" s="796">
        <v>88189</v>
      </c>
      <c r="D2596" s="796">
        <v>88189</v>
      </c>
      <c r="E2596" s="796">
        <v>0</v>
      </c>
    </row>
    <row r="2597" spans="1:5" ht="15.75" x14ac:dyDescent="0.25">
      <c r="A2597" s="781" t="s">
        <v>5249</v>
      </c>
      <c r="B2597" s="778" t="s">
        <v>5253</v>
      </c>
      <c r="C2597" s="796">
        <v>88189</v>
      </c>
      <c r="D2597" s="796">
        <v>88189</v>
      </c>
      <c r="E2597" s="796">
        <v>0</v>
      </c>
    </row>
    <row r="2598" spans="1:5" ht="15.75" x14ac:dyDescent="0.25">
      <c r="A2598" s="781" t="s">
        <v>5254</v>
      </c>
      <c r="B2598" s="778" t="s">
        <v>5255</v>
      </c>
      <c r="C2598" s="796">
        <v>35354</v>
      </c>
      <c r="D2598" s="796">
        <v>35354</v>
      </c>
      <c r="E2598" s="796">
        <v>0</v>
      </c>
    </row>
    <row r="2599" spans="1:5" ht="15.75" x14ac:dyDescent="0.25">
      <c r="A2599" s="781" t="s">
        <v>5256</v>
      </c>
      <c r="B2599" s="778" t="s">
        <v>5257</v>
      </c>
      <c r="C2599" s="796">
        <v>35354</v>
      </c>
      <c r="D2599" s="796">
        <v>35354</v>
      </c>
      <c r="E2599" s="796">
        <v>0</v>
      </c>
    </row>
    <row r="2600" spans="1:5" ht="15.75" x14ac:dyDescent="0.25">
      <c r="A2600" s="781" t="s">
        <v>5258</v>
      </c>
      <c r="B2600" s="778" t="s">
        <v>5259</v>
      </c>
      <c r="C2600" s="796">
        <v>50386</v>
      </c>
      <c r="D2600" s="796">
        <v>50386</v>
      </c>
      <c r="E2600" s="796">
        <v>0</v>
      </c>
    </row>
    <row r="2601" spans="1:5" ht="15.75" x14ac:dyDescent="0.25">
      <c r="A2601" s="781" t="s">
        <v>5260</v>
      </c>
      <c r="B2601" s="778" t="s">
        <v>5261</v>
      </c>
      <c r="C2601" s="796">
        <v>34843</v>
      </c>
      <c r="D2601" s="796">
        <v>34843</v>
      </c>
      <c r="E2601" s="796">
        <v>0</v>
      </c>
    </row>
    <row r="2602" spans="1:5" ht="15.75" x14ac:dyDescent="0.25">
      <c r="A2602" s="781" t="s">
        <v>5262</v>
      </c>
      <c r="B2602" s="778" t="s">
        <v>5263</v>
      </c>
      <c r="C2602" s="796">
        <v>16531</v>
      </c>
      <c r="D2602" s="796">
        <v>16531</v>
      </c>
      <c r="E2602" s="796">
        <v>0</v>
      </c>
    </row>
    <row r="2603" spans="1:5" ht="15.75" x14ac:dyDescent="0.25">
      <c r="A2603" s="781" t="s">
        <v>5264</v>
      </c>
      <c r="B2603" s="778" t="s">
        <v>5265</v>
      </c>
      <c r="C2603" s="796">
        <v>15740</v>
      </c>
      <c r="D2603" s="796">
        <v>15740</v>
      </c>
      <c r="E2603" s="796">
        <v>0</v>
      </c>
    </row>
    <row r="2604" spans="1:5" ht="15.75" x14ac:dyDescent="0.25">
      <c r="A2604" s="781" t="s">
        <v>5266</v>
      </c>
      <c r="B2604" s="778" t="s">
        <v>1560</v>
      </c>
      <c r="C2604" s="796">
        <v>31520</v>
      </c>
      <c r="D2604" s="796">
        <v>31520</v>
      </c>
      <c r="E2604" s="796">
        <v>0</v>
      </c>
    </row>
    <row r="2605" spans="1:5" ht="15.75" x14ac:dyDescent="0.25">
      <c r="A2605" s="781" t="s">
        <v>5267</v>
      </c>
      <c r="B2605" s="778" t="s">
        <v>1561</v>
      </c>
      <c r="C2605" s="796">
        <v>61260</v>
      </c>
      <c r="D2605" s="796">
        <v>61260</v>
      </c>
      <c r="E2605" s="796">
        <v>0</v>
      </c>
    </row>
    <row r="2606" spans="1:5" ht="15.75" x14ac:dyDescent="0.25">
      <c r="A2606" s="781" t="s">
        <v>5268</v>
      </c>
      <c r="B2606" s="778" t="s">
        <v>5269</v>
      </c>
      <c r="C2606" s="796">
        <v>1802</v>
      </c>
      <c r="D2606" s="796">
        <v>1802</v>
      </c>
      <c r="E2606" s="796">
        <v>0</v>
      </c>
    </row>
    <row r="2607" spans="1:5" ht="15.75" x14ac:dyDescent="0.25">
      <c r="A2607" s="781" t="s">
        <v>5268</v>
      </c>
      <c r="B2607" s="778" t="s">
        <v>5270</v>
      </c>
      <c r="C2607" s="796">
        <v>1802</v>
      </c>
      <c r="D2607" s="796">
        <v>1802</v>
      </c>
      <c r="E2607" s="796">
        <v>0</v>
      </c>
    </row>
    <row r="2608" spans="1:5" ht="15.75" x14ac:dyDescent="0.25">
      <c r="A2608" s="781" t="s">
        <v>5268</v>
      </c>
      <c r="B2608" s="778" t="s">
        <v>5271</v>
      </c>
      <c r="C2608" s="796">
        <v>1802</v>
      </c>
      <c r="D2608" s="796">
        <v>1802</v>
      </c>
      <c r="E2608" s="796">
        <v>0</v>
      </c>
    </row>
    <row r="2609" spans="1:5" ht="15.75" x14ac:dyDescent="0.25">
      <c r="A2609" s="781" t="s">
        <v>5230</v>
      </c>
      <c r="B2609" s="778" t="s">
        <v>5272</v>
      </c>
      <c r="C2609" s="796">
        <v>10229</v>
      </c>
      <c r="D2609" s="796">
        <v>10229</v>
      </c>
      <c r="E2609" s="796">
        <v>0</v>
      </c>
    </row>
    <row r="2610" spans="1:5" ht="15.75" x14ac:dyDescent="0.25">
      <c r="A2610" s="781" t="s">
        <v>5230</v>
      </c>
      <c r="B2610" s="778" t="s">
        <v>5273</v>
      </c>
      <c r="C2610" s="796">
        <v>10229</v>
      </c>
      <c r="D2610" s="796">
        <v>10229</v>
      </c>
      <c r="E2610" s="796">
        <v>0</v>
      </c>
    </row>
    <row r="2611" spans="1:5" ht="15.75" x14ac:dyDescent="0.25">
      <c r="A2611" s="781" t="s">
        <v>5274</v>
      </c>
      <c r="B2611" s="778" t="s">
        <v>5275</v>
      </c>
      <c r="C2611" s="796">
        <v>5898</v>
      </c>
      <c r="D2611" s="796">
        <v>5898</v>
      </c>
      <c r="E2611" s="796">
        <v>0</v>
      </c>
    </row>
    <row r="2612" spans="1:5" ht="15.75" x14ac:dyDescent="0.25">
      <c r="A2612" s="781" t="s">
        <v>5274</v>
      </c>
      <c r="B2612" s="778" t="s">
        <v>5276</v>
      </c>
      <c r="C2612" s="796">
        <v>5898</v>
      </c>
      <c r="D2612" s="796">
        <v>5898</v>
      </c>
      <c r="E2612" s="796">
        <v>0</v>
      </c>
    </row>
    <row r="2613" spans="1:5" ht="15.75" x14ac:dyDescent="0.25">
      <c r="A2613" s="781" t="s">
        <v>5277</v>
      </c>
      <c r="B2613" s="778" t="s">
        <v>5278</v>
      </c>
      <c r="C2613" s="796">
        <v>88189</v>
      </c>
      <c r="D2613" s="796">
        <v>88189</v>
      </c>
      <c r="E2613" s="796">
        <v>0</v>
      </c>
    </row>
    <row r="2614" spans="1:5" ht="15.75" x14ac:dyDescent="0.25">
      <c r="A2614" s="781" t="s">
        <v>5279</v>
      </c>
      <c r="B2614" s="778" t="s">
        <v>5280</v>
      </c>
      <c r="C2614" s="796">
        <v>34843</v>
      </c>
      <c r="D2614" s="796">
        <v>34843</v>
      </c>
      <c r="E2614" s="796">
        <v>0</v>
      </c>
    </row>
    <row r="2615" spans="1:5" ht="15.75" x14ac:dyDescent="0.25">
      <c r="A2615" s="781" t="s">
        <v>5281</v>
      </c>
      <c r="B2615" s="778" t="s">
        <v>5282</v>
      </c>
      <c r="C2615" s="796">
        <v>5709</v>
      </c>
      <c r="D2615" s="796">
        <v>5709</v>
      </c>
      <c r="E2615" s="796">
        <v>0</v>
      </c>
    </row>
    <row r="2616" spans="1:5" ht="15.75" x14ac:dyDescent="0.25">
      <c r="A2616" s="781" t="s">
        <v>5281</v>
      </c>
      <c r="B2616" s="778" t="s">
        <v>5283</v>
      </c>
      <c r="C2616" s="796">
        <v>5709</v>
      </c>
      <c r="D2616" s="796">
        <v>5709</v>
      </c>
      <c r="E2616" s="796">
        <v>0</v>
      </c>
    </row>
    <row r="2617" spans="1:5" ht="15.75" x14ac:dyDescent="0.25">
      <c r="A2617" s="781" t="s">
        <v>5224</v>
      </c>
      <c r="B2617" s="778" t="s">
        <v>5284</v>
      </c>
      <c r="C2617" s="796">
        <v>27854</v>
      </c>
      <c r="D2617" s="796">
        <v>27854</v>
      </c>
      <c r="E2617" s="796">
        <v>0</v>
      </c>
    </row>
    <row r="2618" spans="1:5" ht="15.75" x14ac:dyDescent="0.25">
      <c r="A2618" s="781"/>
      <c r="B2618" s="781"/>
      <c r="C2618" s="797">
        <f>SUM(C1767:C2617)</f>
        <v>23736170</v>
      </c>
      <c r="D2618" s="797">
        <f>SUM(D1767:D2617)</f>
        <v>23736170</v>
      </c>
      <c r="E2618" s="797">
        <f>SUM(E1767:E2617)</f>
        <v>0</v>
      </c>
    </row>
    <row r="2619" spans="1:5" ht="15.75" x14ac:dyDescent="0.25">
      <c r="A2619" s="781"/>
      <c r="B2619" s="781"/>
      <c r="C2619" s="796"/>
      <c r="D2619" s="796"/>
      <c r="E2619" s="796"/>
    </row>
    <row r="2620" spans="1:5" ht="31.5" x14ac:dyDescent="0.25">
      <c r="A2620" s="779" t="s">
        <v>137</v>
      </c>
      <c r="B2620" s="780" t="s">
        <v>656</v>
      </c>
      <c r="C2620" s="795" t="s">
        <v>657</v>
      </c>
      <c r="D2620" s="795" t="s">
        <v>658</v>
      </c>
      <c r="E2620" s="795" t="s">
        <v>659</v>
      </c>
    </row>
    <row r="2621" spans="1:5" ht="15.75" x14ac:dyDescent="0.25">
      <c r="A2621" s="1036" t="s">
        <v>5636</v>
      </c>
      <c r="B2621" s="1037"/>
      <c r="C2621" s="1037"/>
      <c r="D2621" s="1037"/>
      <c r="E2621" s="1038"/>
    </row>
    <row r="2622" spans="1:5" ht="15.75" x14ac:dyDescent="0.25">
      <c r="A2622" s="781" t="s">
        <v>5285</v>
      </c>
      <c r="B2622" s="781" t="s">
        <v>5286</v>
      </c>
      <c r="C2622" s="796">
        <v>5828100</v>
      </c>
      <c r="D2622" s="796">
        <v>5828100</v>
      </c>
      <c r="E2622" s="796">
        <v>0</v>
      </c>
    </row>
    <row r="2623" spans="1:5" ht="15.75" x14ac:dyDescent="0.25">
      <c r="A2623" s="781" t="s">
        <v>5287</v>
      </c>
      <c r="B2623" s="781" t="s">
        <v>5288</v>
      </c>
      <c r="C2623" s="796">
        <v>310000</v>
      </c>
      <c r="D2623" s="796">
        <v>310000</v>
      </c>
      <c r="E2623" s="796">
        <v>0</v>
      </c>
    </row>
    <row r="2624" spans="1:5" ht="15.75" x14ac:dyDescent="0.25">
      <c r="A2624" s="781" t="s">
        <v>5289</v>
      </c>
      <c r="B2624" s="778" t="s">
        <v>5290</v>
      </c>
      <c r="C2624" s="796">
        <v>4295000</v>
      </c>
      <c r="D2624" s="796">
        <v>4295000</v>
      </c>
      <c r="E2624" s="796">
        <v>0</v>
      </c>
    </row>
    <row r="2625" spans="1:5" ht="15.75" x14ac:dyDescent="0.25">
      <c r="A2625" s="781" t="s">
        <v>5291</v>
      </c>
      <c r="B2625" s="778" t="s">
        <v>5292</v>
      </c>
      <c r="C2625" s="796">
        <v>10043000</v>
      </c>
      <c r="D2625" s="796">
        <v>10043000</v>
      </c>
      <c r="E2625" s="796">
        <v>0</v>
      </c>
    </row>
    <row r="2626" spans="1:5" ht="15.75" x14ac:dyDescent="0.25">
      <c r="A2626" s="781" t="s">
        <v>5293</v>
      </c>
      <c r="B2626" s="778" t="s">
        <v>5294</v>
      </c>
      <c r="C2626" s="796">
        <v>5933758</v>
      </c>
      <c r="D2626" s="796">
        <v>5933758</v>
      </c>
      <c r="E2626" s="796">
        <v>0</v>
      </c>
    </row>
    <row r="2627" spans="1:5" ht="15.75" x14ac:dyDescent="0.25">
      <c r="A2627" s="781"/>
      <c r="B2627" s="781"/>
      <c r="C2627" s="797">
        <f>SUM(C2622:C2626)</f>
        <v>26409858</v>
      </c>
      <c r="D2627" s="797">
        <f>SUM(D2622:D2626)</f>
        <v>26409858</v>
      </c>
      <c r="E2627" s="797">
        <f>SUM(E2622:E2626)</f>
        <v>0</v>
      </c>
    </row>
    <row r="2628" spans="1:5" ht="15.75" x14ac:dyDescent="0.25">
      <c r="A2628" s="781"/>
      <c r="B2628" s="781"/>
      <c r="C2628" s="796"/>
      <c r="D2628" s="796"/>
      <c r="E2628" s="796"/>
    </row>
    <row r="2629" spans="1:5" ht="31.5" x14ac:dyDescent="0.25">
      <c r="A2629" s="779" t="s">
        <v>137</v>
      </c>
      <c r="B2629" s="780" t="s">
        <v>656</v>
      </c>
      <c r="C2629" s="795" t="s">
        <v>657</v>
      </c>
      <c r="D2629" s="795" t="s">
        <v>658</v>
      </c>
      <c r="E2629" s="795" t="s">
        <v>659</v>
      </c>
    </row>
    <row r="2630" spans="1:5" ht="15.75" x14ac:dyDescent="0.25">
      <c r="A2630" s="1036" t="s">
        <v>5637</v>
      </c>
      <c r="B2630" s="1037"/>
      <c r="C2630" s="1037"/>
      <c r="D2630" s="1037"/>
      <c r="E2630" s="1038"/>
    </row>
    <row r="2631" spans="1:5" ht="15.75" x14ac:dyDescent="0.25">
      <c r="A2631" s="781" t="s">
        <v>5295</v>
      </c>
      <c r="B2631" s="778" t="s">
        <v>5296</v>
      </c>
      <c r="C2631" s="796">
        <v>421266</v>
      </c>
      <c r="D2631" s="796">
        <v>421266</v>
      </c>
      <c r="E2631" s="796">
        <v>0</v>
      </c>
    </row>
    <row r="2632" spans="1:5" ht="15.75" x14ac:dyDescent="0.25">
      <c r="A2632" s="781" t="s">
        <v>5297</v>
      </c>
      <c r="B2632" s="778" t="s">
        <v>5298</v>
      </c>
      <c r="C2632" s="796">
        <v>470044</v>
      </c>
      <c r="D2632" s="796">
        <v>470044</v>
      </c>
      <c r="E2632" s="796">
        <v>0</v>
      </c>
    </row>
    <row r="2633" spans="1:5" ht="15.75" x14ac:dyDescent="0.25">
      <c r="A2633" s="781" t="s">
        <v>5299</v>
      </c>
      <c r="B2633" s="778" t="s">
        <v>5300</v>
      </c>
      <c r="C2633" s="796">
        <v>421266</v>
      </c>
      <c r="D2633" s="796">
        <v>421266</v>
      </c>
      <c r="E2633" s="796">
        <v>0</v>
      </c>
    </row>
    <row r="2634" spans="1:5" ht="15.75" x14ac:dyDescent="0.25">
      <c r="A2634" s="781" t="s">
        <v>5301</v>
      </c>
      <c r="B2634" s="778" t="s">
        <v>5302</v>
      </c>
      <c r="C2634" s="796">
        <v>421266</v>
      </c>
      <c r="D2634" s="796">
        <v>421266</v>
      </c>
      <c r="E2634" s="796">
        <v>0</v>
      </c>
    </row>
    <row r="2635" spans="1:5" ht="15.75" x14ac:dyDescent="0.25">
      <c r="A2635" s="781" t="s">
        <v>5303</v>
      </c>
      <c r="B2635" s="778" t="s">
        <v>5304</v>
      </c>
      <c r="C2635" s="796">
        <v>338841</v>
      </c>
      <c r="D2635" s="796">
        <v>338841</v>
      </c>
      <c r="E2635" s="796">
        <v>0</v>
      </c>
    </row>
    <row r="2636" spans="1:5" ht="15.75" x14ac:dyDescent="0.25">
      <c r="A2636" s="781" t="s">
        <v>5305</v>
      </c>
      <c r="B2636" s="778" t="s">
        <v>5306</v>
      </c>
      <c r="C2636" s="796">
        <v>421266</v>
      </c>
      <c r="D2636" s="796">
        <v>421266</v>
      </c>
      <c r="E2636" s="796">
        <v>0</v>
      </c>
    </row>
    <row r="2637" spans="1:5" ht="15.75" x14ac:dyDescent="0.25">
      <c r="A2637" s="781" t="s">
        <v>5307</v>
      </c>
      <c r="B2637" s="778" t="s">
        <v>5308</v>
      </c>
      <c r="C2637" s="796">
        <v>421266</v>
      </c>
      <c r="D2637" s="796">
        <v>421266</v>
      </c>
      <c r="E2637" s="796">
        <v>0</v>
      </c>
    </row>
    <row r="2638" spans="1:5" ht="15.75" x14ac:dyDescent="0.25">
      <c r="A2638" s="781" t="s">
        <v>5309</v>
      </c>
      <c r="B2638" s="778" t="s">
        <v>5310</v>
      </c>
      <c r="C2638" s="796">
        <v>338841</v>
      </c>
      <c r="D2638" s="796">
        <v>338841</v>
      </c>
      <c r="E2638" s="796">
        <v>0</v>
      </c>
    </row>
    <row r="2639" spans="1:5" ht="15.75" x14ac:dyDescent="0.25">
      <c r="A2639" s="781" t="s">
        <v>5311</v>
      </c>
      <c r="B2639" s="778" t="s">
        <v>5312</v>
      </c>
      <c r="C2639" s="796">
        <v>338841</v>
      </c>
      <c r="D2639" s="796">
        <v>338841</v>
      </c>
      <c r="E2639" s="796">
        <v>0</v>
      </c>
    </row>
    <row r="2640" spans="1:5" ht="15.75" x14ac:dyDescent="0.25">
      <c r="A2640" s="781" t="s">
        <v>5313</v>
      </c>
      <c r="B2640" s="778" t="s">
        <v>5314</v>
      </c>
      <c r="C2640" s="796">
        <v>421266</v>
      </c>
      <c r="D2640" s="796">
        <v>421266</v>
      </c>
      <c r="E2640" s="796">
        <v>0</v>
      </c>
    </row>
    <row r="2641" spans="1:5" ht="15.75" x14ac:dyDescent="0.25">
      <c r="A2641" s="781" t="s">
        <v>5315</v>
      </c>
      <c r="B2641" s="778" t="s">
        <v>5316</v>
      </c>
      <c r="C2641" s="796">
        <v>421266</v>
      </c>
      <c r="D2641" s="796">
        <v>421266</v>
      </c>
      <c r="E2641" s="796">
        <v>0</v>
      </c>
    </row>
    <row r="2642" spans="1:5" ht="15.75" x14ac:dyDescent="0.25">
      <c r="A2642" s="781" t="s">
        <v>5317</v>
      </c>
      <c r="B2642" s="778" t="s">
        <v>5318</v>
      </c>
      <c r="C2642" s="796">
        <v>421266</v>
      </c>
      <c r="D2642" s="796">
        <v>421266</v>
      </c>
      <c r="E2642" s="796">
        <v>0</v>
      </c>
    </row>
    <row r="2643" spans="1:5" ht="15.75" x14ac:dyDescent="0.25">
      <c r="A2643" s="781" t="s">
        <v>5319</v>
      </c>
      <c r="B2643" s="778" t="s">
        <v>5320</v>
      </c>
      <c r="C2643" s="796">
        <v>421266</v>
      </c>
      <c r="D2643" s="796">
        <v>421266</v>
      </c>
      <c r="E2643" s="796">
        <v>0</v>
      </c>
    </row>
    <row r="2644" spans="1:5" ht="15.75" x14ac:dyDescent="0.25">
      <c r="A2644" s="781" t="s">
        <v>5321</v>
      </c>
      <c r="B2644" s="778" t="s">
        <v>5322</v>
      </c>
      <c r="C2644" s="796">
        <v>421266</v>
      </c>
      <c r="D2644" s="796">
        <v>421266</v>
      </c>
      <c r="E2644" s="796">
        <v>0</v>
      </c>
    </row>
    <row r="2645" spans="1:5" ht="15.75" x14ac:dyDescent="0.25">
      <c r="A2645" s="781" t="s">
        <v>5323</v>
      </c>
      <c r="B2645" s="778" t="s">
        <v>5324</v>
      </c>
      <c r="C2645" s="796">
        <v>421266</v>
      </c>
      <c r="D2645" s="796">
        <v>421266</v>
      </c>
      <c r="E2645" s="796">
        <v>0</v>
      </c>
    </row>
    <row r="2646" spans="1:5" ht="15.75" x14ac:dyDescent="0.25">
      <c r="A2646" s="781" t="s">
        <v>5323</v>
      </c>
      <c r="B2646" s="778" t="s">
        <v>5325</v>
      </c>
      <c r="C2646" s="796">
        <v>421266</v>
      </c>
      <c r="D2646" s="796">
        <v>421266</v>
      </c>
      <c r="E2646" s="796">
        <v>0</v>
      </c>
    </row>
    <row r="2647" spans="1:5" ht="15.75" x14ac:dyDescent="0.25">
      <c r="A2647" s="781" t="s">
        <v>5326</v>
      </c>
      <c r="B2647" s="778" t="s">
        <v>5327</v>
      </c>
      <c r="C2647" s="796">
        <v>421266</v>
      </c>
      <c r="D2647" s="796">
        <v>421266</v>
      </c>
      <c r="E2647" s="796">
        <v>0</v>
      </c>
    </row>
    <row r="2648" spans="1:5" ht="15.75" x14ac:dyDescent="0.25">
      <c r="A2648" s="781" t="s">
        <v>5328</v>
      </c>
      <c r="B2648" s="778" t="s">
        <v>5329</v>
      </c>
      <c r="C2648" s="796">
        <v>421266</v>
      </c>
      <c r="D2648" s="796">
        <v>421266</v>
      </c>
      <c r="E2648" s="796">
        <v>0</v>
      </c>
    </row>
    <row r="2649" spans="1:5" ht="15.75" x14ac:dyDescent="0.25">
      <c r="A2649" s="781" t="s">
        <v>5330</v>
      </c>
      <c r="B2649" s="778" t="s">
        <v>5331</v>
      </c>
      <c r="C2649" s="796">
        <v>421266</v>
      </c>
      <c r="D2649" s="796">
        <v>421266</v>
      </c>
      <c r="E2649" s="796">
        <v>0</v>
      </c>
    </row>
    <row r="2650" spans="1:5" ht="15.75" x14ac:dyDescent="0.25">
      <c r="A2650" s="781" t="s">
        <v>5332</v>
      </c>
      <c r="B2650" s="778" t="s">
        <v>5333</v>
      </c>
      <c r="C2650" s="796">
        <v>470044</v>
      </c>
      <c r="D2650" s="796">
        <v>470044</v>
      </c>
      <c r="E2650" s="796">
        <v>0</v>
      </c>
    </row>
    <row r="2651" spans="1:5" ht="15.75" x14ac:dyDescent="0.25">
      <c r="A2651" s="781" t="s">
        <v>5334</v>
      </c>
      <c r="B2651" s="778" t="s">
        <v>5335</v>
      </c>
      <c r="C2651" s="796">
        <v>421266</v>
      </c>
      <c r="D2651" s="796">
        <v>421266</v>
      </c>
      <c r="E2651" s="796">
        <v>0</v>
      </c>
    </row>
    <row r="2652" spans="1:5" ht="15.75" x14ac:dyDescent="0.25">
      <c r="A2652" s="781"/>
      <c r="B2652" s="781"/>
      <c r="C2652" s="797">
        <f>SUM(C2631:C2651)</f>
        <v>8696867</v>
      </c>
      <c r="D2652" s="797">
        <f>SUM(D2631:D2651)</f>
        <v>8696867</v>
      </c>
      <c r="E2652" s="797">
        <f>SUM(E2631:E2651)</f>
        <v>0</v>
      </c>
    </row>
    <row r="2653" spans="1:5" ht="15.75" x14ac:dyDescent="0.25">
      <c r="A2653" s="781"/>
      <c r="B2653" s="781"/>
      <c r="C2653" s="796"/>
      <c r="D2653" s="796"/>
      <c r="E2653" s="796"/>
    </row>
    <row r="2654" spans="1:5" ht="31.5" x14ac:dyDescent="0.25">
      <c r="A2654" s="779" t="s">
        <v>137</v>
      </c>
      <c r="B2654" s="780" t="s">
        <v>656</v>
      </c>
      <c r="C2654" s="795" t="s">
        <v>657</v>
      </c>
      <c r="D2654" s="795" t="s">
        <v>658</v>
      </c>
      <c r="E2654" s="795" t="s">
        <v>659</v>
      </c>
    </row>
    <row r="2655" spans="1:5" ht="15.75" x14ac:dyDescent="0.25">
      <c r="A2655" s="1036" t="s">
        <v>5638</v>
      </c>
      <c r="B2655" s="1037"/>
      <c r="C2655" s="1037"/>
      <c r="D2655" s="1037"/>
      <c r="E2655" s="1038"/>
    </row>
    <row r="2656" spans="1:5" ht="15.75" x14ac:dyDescent="0.25">
      <c r="A2656" s="781" t="s">
        <v>5336</v>
      </c>
      <c r="B2656" s="778" t="s">
        <v>5337</v>
      </c>
      <c r="C2656" s="796">
        <v>361110</v>
      </c>
      <c r="D2656" s="796">
        <v>361110</v>
      </c>
      <c r="E2656" s="796">
        <v>0</v>
      </c>
    </row>
    <row r="2657" spans="1:8" ht="15.75" x14ac:dyDescent="0.25">
      <c r="A2657" s="781" t="s">
        <v>5338</v>
      </c>
      <c r="B2657" s="778" t="s">
        <v>5339</v>
      </c>
      <c r="C2657" s="796">
        <v>340000</v>
      </c>
      <c r="D2657" s="796">
        <v>340000</v>
      </c>
      <c r="E2657" s="796">
        <v>0</v>
      </c>
    </row>
    <row r="2658" spans="1:8" ht="15.75" x14ac:dyDescent="0.25">
      <c r="A2658" s="781" t="s">
        <v>5340</v>
      </c>
      <c r="B2658" s="778" t="s">
        <v>5341</v>
      </c>
      <c r="C2658" s="796">
        <v>271890</v>
      </c>
      <c r="D2658" s="796">
        <v>271890</v>
      </c>
      <c r="E2658" s="796">
        <v>0</v>
      </c>
    </row>
    <row r="2659" spans="1:8" ht="15.75" x14ac:dyDescent="0.25">
      <c r="A2659" s="781" t="s">
        <v>5342</v>
      </c>
      <c r="B2659" s="778" t="s">
        <v>5343</v>
      </c>
      <c r="C2659" s="796">
        <v>135228</v>
      </c>
      <c r="D2659" s="796">
        <v>135228</v>
      </c>
      <c r="E2659" s="796">
        <v>0</v>
      </c>
    </row>
    <row r="2660" spans="1:8" ht="15.75" x14ac:dyDescent="0.25">
      <c r="A2660" s="781" t="s">
        <v>5344</v>
      </c>
      <c r="B2660" s="778" t="s">
        <v>5345</v>
      </c>
      <c r="C2660" s="796">
        <v>963750</v>
      </c>
      <c r="D2660" s="796">
        <v>963750</v>
      </c>
      <c r="E2660" s="796">
        <v>0</v>
      </c>
    </row>
    <row r="2661" spans="1:8" ht="15.75" x14ac:dyDescent="0.25">
      <c r="A2661" s="781" t="s">
        <v>5346</v>
      </c>
      <c r="B2661" s="778" t="s">
        <v>5347</v>
      </c>
      <c r="C2661" s="796">
        <v>158898</v>
      </c>
      <c r="D2661" s="796">
        <v>158898</v>
      </c>
      <c r="E2661" s="796">
        <v>0</v>
      </c>
    </row>
    <row r="2662" spans="1:8" ht="15.75" x14ac:dyDescent="0.25">
      <c r="A2662" s="781" t="s">
        <v>5348</v>
      </c>
      <c r="B2662" s="778" t="s">
        <v>5349</v>
      </c>
      <c r="C2662" s="796">
        <v>209250</v>
      </c>
      <c r="D2662" s="796">
        <v>209250</v>
      </c>
      <c r="E2662" s="796">
        <v>0</v>
      </c>
    </row>
    <row r="2663" spans="1:8" ht="15.75" x14ac:dyDescent="0.25">
      <c r="A2663" s="781" t="s">
        <v>5350</v>
      </c>
      <c r="B2663" s="778" t="s">
        <v>5351</v>
      </c>
      <c r="C2663" s="796">
        <v>388530</v>
      </c>
      <c r="D2663" s="796">
        <v>388530</v>
      </c>
      <c r="E2663" s="796">
        <v>0</v>
      </c>
    </row>
    <row r="2664" spans="1:8" ht="15.75" x14ac:dyDescent="0.25">
      <c r="A2664" s="781" t="s">
        <v>5352</v>
      </c>
      <c r="B2664" s="778" t="s">
        <v>5353</v>
      </c>
      <c r="C2664" s="796">
        <v>246750</v>
      </c>
      <c r="D2664" s="796">
        <v>246750</v>
      </c>
      <c r="E2664" s="796">
        <v>0</v>
      </c>
    </row>
    <row r="2665" spans="1:8" ht="15.75" x14ac:dyDescent="0.25">
      <c r="A2665" s="781" t="s">
        <v>5354</v>
      </c>
      <c r="B2665" s="778" t="s">
        <v>5355</v>
      </c>
      <c r="C2665" s="796">
        <v>913955</v>
      </c>
      <c r="D2665" s="796">
        <v>913955</v>
      </c>
      <c r="E2665" s="796">
        <v>0</v>
      </c>
    </row>
    <row r="2666" spans="1:8" ht="15.75" x14ac:dyDescent="0.25">
      <c r="A2666" s="781" t="s">
        <v>4173</v>
      </c>
      <c r="B2666" s="778" t="s">
        <v>5356</v>
      </c>
      <c r="C2666" s="796">
        <v>235413</v>
      </c>
      <c r="D2666" s="796">
        <v>235413</v>
      </c>
      <c r="E2666" s="796">
        <v>0</v>
      </c>
    </row>
    <row r="2667" spans="1:8" ht="15.75" x14ac:dyDescent="0.25">
      <c r="A2667" s="781" t="s">
        <v>5357</v>
      </c>
      <c r="B2667" s="778" t="s">
        <v>5358</v>
      </c>
      <c r="C2667" s="796">
        <v>166750</v>
      </c>
      <c r="D2667" s="796">
        <v>166750</v>
      </c>
      <c r="E2667" s="796">
        <v>0</v>
      </c>
    </row>
    <row r="2668" spans="1:8" ht="15.75" x14ac:dyDescent="0.25">
      <c r="A2668" s="781" t="s">
        <v>5338</v>
      </c>
      <c r="B2668" s="778" t="s">
        <v>5359</v>
      </c>
      <c r="C2668" s="796">
        <v>340000</v>
      </c>
      <c r="D2668" s="796">
        <v>340000</v>
      </c>
      <c r="E2668" s="796">
        <v>0</v>
      </c>
    </row>
    <row r="2669" spans="1:8" ht="15.75" x14ac:dyDescent="0.25">
      <c r="A2669" s="781"/>
      <c r="B2669" s="781"/>
      <c r="C2669" s="797">
        <f>SUM(C2656:C2668)</f>
        <v>4731524</v>
      </c>
      <c r="D2669" s="797">
        <f>SUM(D2656:D2668)</f>
        <v>4731524</v>
      </c>
      <c r="E2669" s="797">
        <f>SUM(E2656:E2668)</f>
        <v>0</v>
      </c>
    </row>
    <row r="2670" spans="1:8" ht="15.6" customHeight="1" x14ac:dyDescent="0.25">
      <c r="A2670" s="781"/>
      <c r="B2670" s="781"/>
      <c r="C2670" s="781"/>
      <c r="D2670" s="781"/>
      <c r="E2670" s="781"/>
      <c r="F2670" s="781"/>
      <c r="G2670" s="781"/>
      <c r="H2670" s="781"/>
    </row>
    <row r="2671" spans="1:8" ht="15.75" x14ac:dyDescent="0.25">
      <c r="A2671" s="804" t="s">
        <v>1169</v>
      </c>
      <c r="B2671" s="805"/>
      <c r="C2671" s="805"/>
      <c r="D2671" s="805"/>
      <c r="E2671" s="834">
        <f>E1097+E1107+E1155+E1162+E1169+E1270+E1283+E1316+E1384+E1618+E1763+E2618+E2627+E2652+E2669</f>
        <v>109869400</v>
      </c>
      <c r="F2671" s="817"/>
      <c r="G2671" s="817"/>
    </row>
    <row r="2672" spans="1:8" ht="15.75" x14ac:dyDescent="0.25">
      <c r="A2672" s="781"/>
      <c r="B2672" s="781"/>
      <c r="C2672" s="781"/>
      <c r="D2672" s="781"/>
      <c r="E2672" s="781"/>
      <c r="F2672" s="781"/>
      <c r="G2672" s="781"/>
      <c r="H2672" s="781"/>
    </row>
    <row r="2673" spans="1:8" ht="15.75" x14ac:dyDescent="0.25">
      <c r="A2673" s="833" t="s">
        <v>5671</v>
      </c>
      <c r="B2673" s="781"/>
      <c r="C2673" s="796"/>
      <c r="D2673" s="796"/>
      <c r="E2673" s="796"/>
    </row>
    <row r="2674" spans="1:8" ht="30" customHeight="1" x14ac:dyDescent="0.25">
      <c r="A2674" s="779" t="s">
        <v>137</v>
      </c>
      <c r="B2674" s="780" t="s">
        <v>656</v>
      </c>
      <c r="C2674" s="795" t="s">
        <v>657</v>
      </c>
      <c r="D2674" s="795" t="s">
        <v>658</v>
      </c>
      <c r="E2674" s="795" t="s">
        <v>659</v>
      </c>
      <c r="F2674" s="787"/>
      <c r="G2674" s="787"/>
      <c r="H2674" s="787"/>
    </row>
    <row r="2675" spans="1:8" ht="15.6" customHeight="1" x14ac:dyDescent="0.25">
      <c r="A2675" s="1036" t="s">
        <v>5654</v>
      </c>
      <c r="B2675" s="1037"/>
      <c r="C2675" s="1037"/>
      <c r="D2675" s="1037"/>
      <c r="E2675" s="1038"/>
      <c r="F2675" s="787"/>
      <c r="G2675" s="787"/>
      <c r="H2675" s="787"/>
    </row>
    <row r="2676" spans="1:8" ht="15.6" customHeight="1" x14ac:dyDescent="0.25">
      <c r="A2676" s="781" t="s">
        <v>5655</v>
      </c>
      <c r="B2676" s="778" t="s">
        <v>5656</v>
      </c>
      <c r="C2676" s="796">
        <v>3100000</v>
      </c>
      <c r="D2676" s="796">
        <v>0</v>
      </c>
      <c r="E2676" s="796">
        <v>3100000</v>
      </c>
      <c r="F2676" s="787"/>
      <c r="G2676" s="787"/>
      <c r="H2676" s="787"/>
    </row>
    <row r="2677" spans="1:8" ht="15.6" customHeight="1" x14ac:dyDescent="0.25">
      <c r="A2677" s="781" t="s">
        <v>5657</v>
      </c>
      <c r="B2677" s="778" t="s">
        <v>5672</v>
      </c>
      <c r="C2677" s="796">
        <v>23716530</v>
      </c>
      <c r="D2677" s="796">
        <v>0</v>
      </c>
      <c r="E2677" s="796">
        <v>23716530</v>
      </c>
      <c r="F2677" s="787"/>
      <c r="G2677" s="787"/>
      <c r="H2677" s="787"/>
    </row>
    <row r="2678" spans="1:8" ht="15.6" customHeight="1" x14ac:dyDescent="0.25">
      <c r="A2678" s="781" t="s">
        <v>5658</v>
      </c>
      <c r="B2678" s="778" t="s">
        <v>5659</v>
      </c>
      <c r="C2678" s="796">
        <v>249396789</v>
      </c>
      <c r="D2678" s="796">
        <v>0</v>
      </c>
      <c r="E2678" s="796">
        <v>249396789</v>
      </c>
      <c r="F2678" s="787"/>
      <c r="G2678" s="787"/>
      <c r="H2678" s="787"/>
    </row>
    <row r="2679" spans="1:8" ht="15.6" customHeight="1" x14ac:dyDescent="0.25">
      <c r="A2679" s="781"/>
      <c r="B2679" s="781"/>
      <c r="C2679" s="797">
        <f>SUM(C2676:C2678)</f>
        <v>276213319</v>
      </c>
      <c r="D2679" s="797">
        <f>SUM(D2676:D2678)</f>
        <v>0</v>
      </c>
      <c r="E2679" s="797">
        <f>SUM(E2676:E2678)</f>
        <v>276213319</v>
      </c>
      <c r="F2679" s="787"/>
      <c r="G2679" s="787"/>
      <c r="H2679" s="787"/>
    </row>
    <row r="2680" spans="1:8" ht="15.6" customHeight="1" x14ac:dyDescent="0.25">
      <c r="A2680" s="781"/>
      <c r="B2680" s="787"/>
      <c r="C2680" s="787"/>
      <c r="D2680" s="787"/>
      <c r="E2680" s="787"/>
      <c r="F2680" s="787"/>
      <c r="G2680" s="787"/>
      <c r="H2680" s="787"/>
    </row>
    <row r="2681" spans="1:8" ht="15.75" x14ac:dyDescent="0.25">
      <c r="A2681" s="804" t="s">
        <v>5679</v>
      </c>
      <c r="B2681" s="805"/>
      <c r="C2681" s="805"/>
      <c r="D2681" s="805"/>
      <c r="E2681" s="834">
        <f>E2679</f>
        <v>276213319</v>
      </c>
      <c r="F2681" s="817"/>
      <c r="G2681" s="817"/>
    </row>
    <row r="2682" spans="1:8" ht="15.6" customHeight="1" x14ac:dyDescent="0.25">
      <c r="A2682" s="781"/>
      <c r="B2682" s="787"/>
      <c r="C2682" s="787"/>
      <c r="D2682" s="787"/>
      <c r="E2682" s="787"/>
      <c r="F2682" s="787"/>
      <c r="G2682" s="787"/>
      <c r="H2682" s="787"/>
    </row>
    <row r="2683" spans="1:8" s="823" customFormat="1" ht="15.75" x14ac:dyDescent="0.25">
      <c r="A2683" s="835" t="s">
        <v>5680</v>
      </c>
      <c r="B2683" s="836"/>
      <c r="C2683" s="836"/>
      <c r="D2683" s="836"/>
      <c r="E2683" s="818">
        <f>E1087+E2671+E2681</f>
        <v>4525969490</v>
      </c>
      <c r="F2683" s="837"/>
      <c r="G2683" s="837"/>
    </row>
    <row r="2684" spans="1:8" s="825" customFormat="1" ht="15.75" x14ac:dyDescent="0.25">
      <c r="C2684" s="826"/>
      <c r="D2684" s="826"/>
      <c r="E2684" s="826"/>
    </row>
    <row r="2685" spans="1:8" s="825" customFormat="1" ht="15.75" x14ac:dyDescent="0.25">
      <c r="A2685" s="824" t="s">
        <v>5673</v>
      </c>
      <c r="C2685" s="826"/>
      <c r="D2685" s="826"/>
      <c r="E2685" s="826"/>
    </row>
    <row r="2686" spans="1:8" x14ac:dyDescent="0.25">
      <c r="A2686" s="827" t="s">
        <v>5674</v>
      </c>
    </row>
    <row r="2687" spans="1:8" ht="29.45" customHeight="1" x14ac:dyDescent="0.25">
      <c r="A2687" s="779" t="s">
        <v>137</v>
      </c>
      <c r="B2687" s="780" t="s">
        <v>656</v>
      </c>
      <c r="C2687" s="795" t="s">
        <v>657</v>
      </c>
      <c r="D2687" s="795" t="s">
        <v>5660</v>
      </c>
      <c r="E2687" s="795" t="s">
        <v>659</v>
      </c>
      <c r="F2687" s="787"/>
      <c r="G2687" s="787"/>
      <c r="H2687" s="787"/>
    </row>
    <row r="2688" spans="1:8" ht="15.6" customHeight="1" x14ac:dyDescent="0.25">
      <c r="A2688" s="1036" t="s">
        <v>5664</v>
      </c>
      <c r="B2688" s="1037"/>
      <c r="C2688" s="1037"/>
      <c r="D2688" s="1037"/>
      <c r="E2688" s="1038"/>
      <c r="F2688" s="787"/>
      <c r="G2688" s="787"/>
      <c r="H2688" s="787"/>
    </row>
    <row r="2689" spans="1:8" ht="15.6" customHeight="1" x14ac:dyDescent="0.25">
      <c r="A2689" s="781" t="s">
        <v>5661</v>
      </c>
      <c r="B2689" s="778"/>
      <c r="C2689" s="796">
        <v>3923000</v>
      </c>
      <c r="D2689" s="796">
        <v>923000</v>
      </c>
      <c r="E2689" s="796">
        <v>3000000</v>
      </c>
      <c r="F2689" s="787"/>
      <c r="G2689" s="787"/>
      <c r="H2689" s="787"/>
    </row>
    <row r="2690" spans="1:8" ht="15.6" customHeight="1" x14ac:dyDescent="0.25">
      <c r="A2690" s="781"/>
      <c r="B2690" s="781"/>
      <c r="C2690" s="797">
        <f>SUM(C2689:C2689)</f>
        <v>3923000</v>
      </c>
      <c r="D2690" s="797">
        <f>SUM(D2689:D2689)</f>
        <v>923000</v>
      </c>
      <c r="E2690" s="797">
        <f>SUM(E2689:E2689)</f>
        <v>3000000</v>
      </c>
      <c r="F2690" s="787"/>
      <c r="G2690" s="787"/>
      <c r="H2690" s="787"/>
    </row>
    <row r="2691" spans="1:8" ht="15.6" customHeight="1" x14ac:dyDescent="0.25">
      <c r="A2691" s="781"/>
      <c r="B2691" s="787"/>
      <c r="C2691" s="787"/>
      <c r="D2691" s="787"/>
      <c r="E2691" s="787"/>
      <c r="F2691" s="787"/>
      <c r="G2691" s="787"/>
      <c r="H2691" s="787"/>
    </row>
    <row r="2692" spans="1:8" ht="15.6" customHeight="1" x14ac:dyDescent="0.25">
      <c r="A2692" s="779" t="s">
        <v>137</v>
      </c>
      <c r="B2692" s="780" t="s">
        <v>656</v>
      </c>
      <c r="C2692" s="795" t="s">
        <v>657</v>
      </c>
      <c r="D2692" s="795" t="s">
        <v>5660</v>
      </c>
      <c r="E2692" s="795" t="s">
        <v>659</v>
      </c>
      <c r="F2692" s="787"/>
      <c r="G2692" s="787"/>
      <c r="H2692" s="787"/>
    </row>
    <row r="2693" spans="1:8" ht="15.6" customHeight="1" x14ac:dyDescent="0.25">
      <c r="A2693" s="1036" t="s">
        <v>5663</v>
      </c>
      <c r="B2693" s="1037"/>
      <c r="C2693" s="1037"/>
      <c r="D2693" s="1037"/>
      <c r="E2693" s="1038"/>
      <c r="F2693" s="787"/>
      <c r="G2693" s="787"/>
      <c r="H2693" s="787"/>
    </row>
    <row r="2694" spans="1:8" ht="15.6" customHeight="1" x14ac:dyDescent="0.25">
      <c r="A2694" s="781" t="s">
        <v>5662</v>
      </c>
      <c r="B2694" s="778"/>
      <c r="C2694" s="796">
        <v>1000000</v>
      </c>
      <c r="D2694" s="796">
        <v>0</v>
      </c>
      <c r="E2694" s="796">
        <v>1000000</v>
      </c>
      <c r="F2694" s="787"/>
      <c r="G2694" s="787"/>
      <c r="H2694" s="787"/>
    </row>
    <row r="2695" spans="1:8" ht="15.6" customHeight="1" x14ac:dyDescent="0.25">
      <c r="A2695" s="781"/>
      <c r="B2695" s="781"/>
      <c r="C2695" s="797">
        <f>SUM(C2694:C2694)</f>
        <v>1000000</v>
      </c>
      <c r="D2695" s="797">
        <f>SUM(D2694:D2694)</f>
        <v>0</v>
      </c>
      <c r="E2695" s="797">
        <f>SUM(E2694:E2694)</f>
        <v>1000000</v>
      </c>
      <c r="F2695" s="787"/>
      <c r="G2695" s="787"/>
      <c r="H2695" s="787"/>
    </row>
    <row r="2696" spans="1:8" ht="15.75" x14ac:dyDescent="0.25">
      <c r="A2696" s="781"/>
      <c r="B2696" s="787"/>
      <c r="C2696" s="798"/>
      <c r="D2696" s="798"/>
      <c r="E2696" s="798"/>
      <c r="F2696" s="787"/>
      <c r="G2696" s="787"/>
    </row>
    <row r="2697" spans="1:8" ht="15.75" x14ac:dyDescent="0.25">
      <c r="A2697" s="804" t="s">
        <v>5681</v>
      </c>
      <c r="B2697" s="805"/>
      <c r="C2697" s="805"/>
      <c r="D2697" s="805"/>
      <c r="E2697" s="834">
        <f>E2690+E2695</f>
        <v>4000000</v>
      </c>
      <c r="F2697" s="817"/>
      <c r="G2697" s="817"/>
    </row>
    <row r="2698" spans="1:8" ht="15.75" x14ac:dyDescent="0.25">
      <c r="A2698" s="781"/>
      <c r="B2698" s="787"/>
      <c r="C2698" s="798"/>
      <c r="D2698" s="798"/>
      <c r="E2698" s="798"/>
      <c r="F2698" s="787"/>
      <c r="G2698" s="787"/>
    </row>
    <row r="2699" spans="1:8" s="823" customFormat="1" ht="15.75" x14ac:dyDescent="0.25">
      <c r="A2699" s="835" t="s">
        <v>5682</v>
      </c>
      <c r="B2699" s="836"/>
      <c r="C2699" s="836"/>
      <c r="D2699" s="836"/>
      <c r="E2699" s="818">
        <f>E2697</f>
        <v>4000000</v>
      </c>
      <c r="F2699" s="837"/>
      <c r="G2699" s="837"/>
    </row>
    <row r="2700" spans="1:8" ht="15.75" x14ac:dyDescent="0.25">
      <c r="A2700" s="781"/>
      <c r="B2700" s="787"/>
      <c r="C2700" s="798"/>
      <c r="D2700" s="798"/>
      <c r="E2700" s="798"/>
      <c r="F2700" s="787"/>
      <c r="G2700" s="787"/>
    </row>
    <row r="2701" spans="1:8" s="825" customFormat="1" ht="15.75" x14ac:dyDescent="0.25">
      <c r="A2701" s="824" t="s">
        <v>264</v>
      </c>
      <c r="C2701" s="826"/>
      <c r="D2701" s="826"/>
      <c r="E2701" s="826"/>
    </row>
    <row r="2702" spans="1:8" ht="31.5" x14ac:dyDescent="0.25">
      <c r="A2702" s="779" t="s">
        <v>137</v>
      </c>
      <c r="B2702" s="780" t="s">
        <v>656</v>
      </c>
      <c r="C2702" s="795" t="s">
        <v>657</v>
      </c>
      <c r="D2702" s="795" t="s">
        <v>658</v>
      </c>
      <c r="E2702" s="795" t="s">
        <v>659</v>
      </c>
    </row>
    <row r="2703" spans="1:8" ht="15.75" x14ac:dyDescent="0.25">
      <c r="A2703" s="1036" t="s">
        <v>5639</v>
      </c>
      <c r="B2703" s="1037"/>
      <c r="C2703" s="1037"/>
      <c r="D2703" s="1037"/>
      <c r="E2703" s="1038"/>
    </row>
    <row r="2704" spans="1:8" ht="15.75" x14ac:dyDescent="0.25">
      <c r="A2704" s="781" t="s">
        <v>5360</v>
      </c>
      <c r="B2704" s="778" t="s">
        <v>5361</v>
      </c>
      <c r="C2704" s="796">
        <v>4177000</v>
      </c>
      <c r="D2704" s="796">
        <v>2249724</v>
      </c>
      <c r="E2704" s="796">
        <v>1927276</v>
      </c>
    </row>
    <row r="2705" spans="1:5" ht="15.75" x14ac:dyDescent="0.25">
      <c r="A2705" s="781" t="s">
        <v>5362</v>
      </c>
      <c r="B2705" s="778" t="s">
        <v>5363</v>
      </c>
      <c r="C2705" s="796">
        <v>134596711</v>
      </c>
      <c r="D2705" s="796">
        <v>41708575</v>
      </c>
      <c r="E2705" s="796">
        <v>92888136</v>
      </c>
    </row>
    <row r="2706" spans="1:5" ht="15.75" x14ac:dyDescent="0.25">
      <c r="A2706" s="781" t="s">
        <v>5364</v>
      </c>
      <c r="B2706" s="778" t="s">
        <v>5365</v>
      </c>
      <c r="C2706" s="796">
        <v>128917547</v>
      </c>
      <c r="D2706" s="796">
        <v>48653407</v>
      </c>
      <c r="E2706" s="796">
        <v>80264140</v>
      </c>
    </row>
    <row r="2707" spans="1:5" ht="15.75" x14ac:dyDescent="0.25">
      <c r="A2707" s="781"/>
      <c r="B2707" s="781"/>
      <c r="C2707" s="797">
        <f>SUM(C2704:C2706)</f>
        <v>267691258</v>
      </c>
      <c r="D2707" s="797">
        <f>SUM(D2704:D2706)</f>
        <v>92611706</v>
      </c>
      <c r="E2707" s="797">
        <f>SUM(E2704:E2706)</f>
        <v>175079552</v>
      </c>
    </row>
    <row r="2708" spans="1:5" ht="15.75" x14ac:dyDescent="0.25">
      <c r="A2708" s="781"/>
      <c r="B2708" s="781"/>
      <c r="C2708" s="796"/>
      <c r="D2708" s="796"/>
      <c r="E2708" s="796"/>
    </row>
    <row r="2709" spans="1:5" ht="31.5" x14ac:dyDescent="0.25">
      <c r="A2709" s="779" t="s">
        <v>137</v>
      </c>
      <c r="B2709" s="780" t="s">
        <v>656</v>
      </c>
      <c r="C2709" s="795" t="s">
        <v>657</v>
      </c>
      <c r="D2709" s="795" t="s">
        <v>658</v>
      </c>
      <c r="E2709" s="795" t="s">
        <v>659</v>
      </c>
    </row>
    <row r="2710" spans="1:5" ht="15.75" x14ac:dyDescent="0.25">
      <c r="A2710" s="1036" t="s">
        <v>5640</v>
      </c>
      <c r="B2710" s="1037"/>
      <c r="C2710" s="1037"/>
      <c r="D2710" s="1037"/>
      <c r="E2710" s="1038"/>
    </row>
    <row r="2711" spans="1:5" ht="15.75" x14ac:dyDescent="0.25">
      <c r="A2711" s="781" t="s">
        <v>5366</v>
      </c>
      <c r="B2711" s="781" t="s">
        <v>5367</v>
      </c>
      <c r="C2711" s="796">
        <v>591377</v>
      </c>
      <c r="D2711" s="796">
        <v>3458</v>
      </c>
      <c r="E2711" s="796">
        <v>587919</v>
      </c>
    </row>
    <row r="2712" spans="1:5" ht="15.75" x14ac:dyDescent="0.25">
      <c r="A2712" s="781" t="s">
        <v>5368</v>
      </c>
      <c r="B2712" s="778" t="s">
        <v>5369</v>
      </c>
      <c r="C2712" s="796">
        <v>413237</v>
      </c>
      <c r="D2712" s="796">
        <v>8241</v>
      </c>
      <c r="E2712" s="796">
        <v>404996</v>
      </c>
    </row>
    <row r="2713" spans="1:5" ht="15.75" x14ac:dyDescent="0.25">
      <c r="A2713" s="781" t="s">
        <v>5370</v>
      </c>
      <c r="B2713" s="778" t="s">
        <v>5371</v>
      </c>
      <c r="C2713" s="796">
        <v>1274620</v>
      </c>
      <c r="D2713" s="796">
        <v>50984</v>
      </c>
      <c r="E2713" s="796">
        <v>1223636</v>
      </c>
    </row>
    <row r="2714" spans="1:5" ht="15.75" x14ac:dyDescent="0.25">
      <c r="A2714" s="781" t="s">
        <v>5372</v>
      </c>
      <c r="B2714" s="778" t="s">
        <v>5373</v>
      </c>
      <c r="C2714" s="796">
        <v>850000</v>
      </c>
      <c r="D2714" s="796">
        <v>418622</v>
      </c>
      <c r="E2714" s="796">
        <v>431378</v>
      </c>
    </row>
    <row r="2715" spans="1:5" ht="15.75" x14ac:dyDescent="0.25">
      <c r="A2715" s="781" t="s">
        <v>5374</v>
      </c>
      <c r="B2715" s="778" t="s">
        <v>5375</v>
      </c>
      <c r="C2715" s="796">
        <v>38950000</v>
      </c>
      <c r="D2715" s="796">
        <v>16935544</v>
      </c>
      <c r="E2715" s="796">
        <v>22014456</v>
      </c>
    </row>
    <row r="2716" spans="1:5" ht="15.75" x14ac:dyDescent="0.25">
      <c r="A2716" s="781" t="s">
        <v>5376</v>
      </c>
      <c r="B2716" s="778" t="s">
        <v>5377</v>
      </c>
      <c r="C2716" s="796">
        <v>1726290</v>
      </c>
      <c r="D2716" s="796">
        <v>137895</v>
      </c>
      <c r="E2716" s="796">
        <v>1588395</v>
      </c>
    </row>
    <row r="2717" spans="1:5" ht="15.75" x14ac:dyDescent="0.25">
      <c r="A2717" s="781" t="s">
        <v>5378</v>
      </c>
      <c r="B2717" s="778" t="s">
        <v>5379</v>
      </c>
      <c r="C2717" s="796">
        <v>172792</v>
      </c>
      <c r="D2717" s="796">
        <v>117508</v>
      </c>
      <c r="E2717" s="796">
        <v>55284</v>
      </c>
    </row>
    <row r="2718" spans="1:5" ht="15.75" x14ac:dyDescent="0.25">
      <c r="A2718" s="781" t="s">
        <v>5380</v>
      </c>
      <c r="B2718" s="778" t="s">
        <v>5381</v>
      </c>
      <c r="C2718" s="796">
        <v>8656759</v>
      </c>
      <c r="D2718" s="796">
        <v>1038812</v>
      </c>
      <c r="E2718" s="796">
        <v>7617947</v>
      </c>
    </row>
    <row r="2719" spans="1:5" ht="15.75" x14ac:dyDescent="0.25">
      <c r="A2719" s="781" t="s">
        <v>5382</v>
      </c>
      <c r="B2719" s="778" t="s">
        <v>5383</v>
      </c>
      <c r="C2719" s="796">
        <v>923400</v>
      </c>
      <c r="D2719" s="796">
        <v>166288</v>
      </c>
      <c r="E2719" s="796">
        <v>757112</v>
      </c>
    </row>
    <row r="2720" spans="1:5" ht="15.75" x14ac:dyDescent="0.25">
      <c r="A2720" s="781" t="s">
        <v>5384</v>
      </c>
      <c r="B2720" s="778" t="s">
        <v>5385</v>
      </c>
      <c r="C2720" s="796">
        <v>393091</v>
      </c>
      <c r="D2720" s="796">
        <v>267320</v>
      </c>
      <c r="E2720" s="796">
        <v>125771</v>
      </c>
    </row>
    <row r="2721" spans="1:5" ht="15.75" x14ac:dyDescent="0.25">
      <c r="A2721" s="781" t="s">
        <v>5386</v>
      </c>
      <c r="B2721" s="778" t="s">
        <v>5387</v>
      </c>
      <c r="C2721" s="796">
        <v>1950118</v>
      </c>
      <c r="D2721" s="796">
        <v>1326179</v>
      </c>
      <c r="E2721" s="796">
        <v>623939</v>
      </c>
    </row>
    <row r="2722" spans="1:5" ht="15.75" x14ac:dyDescent="0.25">
      <c r="A2722" s="781" t="s">
        <v>5388</v>
      </c>
      <c r="B2722" s="778" t="s">
        <v>5389</v>
      </c>
      <c r="C2722" s="796">
        <v>2724585</v>
      </c>
      <c r="D2722" s="796">
        <v>1495205</v>
      </c>
      <c r="E2722" s="796">
        <v>1229380</v>
      </c>
    </row>
    <row r="2723" spans="1:5" ht="15.75" x14ac:dyDescent="0.25">
      <c r="A2723" s="781" t="s">
        <v>5390</v>
      </c>
      <c r="B2723" s="778" t="s">
        <v>5391</v>
      </c>
      <c r="C2723" s="796">
        <v>2836458</v>
      </c>
      <c r="D2723" s="796">
        <v>1673447</v>
      </c>
      <c r="E2723" s="796">
        <v>1163011</v>
      </c>
    </row>
    <row r="2724" spans="1:5" ht="15.75" x14ac:dyDescent="0.25">
      <c r="A2724" s="781" t="s">
        <v>5392</v>
      </c>
      <c r="B2724" s="778" t="s">
        <v>5393</v>
      </c>
      <c r="C2724" s="796">
        <v>2487444</v>
      </c>
      <c r="D2724" s="796">
        <v>1706860</v>
      </c>
      <c r="E2724" s="796">
        <v>780584</v>
      </c>
    </row>
    <row r="2725" spans="1:5" ht="15.75" x14ac:dyDescent="0.25">
      <c r="A2725" s="781" t="s">
        <v>5394</v>
      </c>
      <c r="B2725" s="778" t="s">
        <v>5395</v>
      </c>
      <c r="C2725" s="796">
        <v>2622923</v>
      </c>
      <c r="D2725" s="796">
        <v>1783717</v>
      </c>
      <c r="E2725" s="796">
        <v>839206</v>
      </c>
    </row>
    <row r="2726" spans="1:5" ht="15.75" x14ac:dyDescent="0.25">
      <c r="A2726" s="781" t="s">
        <v>5396</v>
      </c>
      <c r="B2726" s="778" t="s">
        <v>5397</v>
      </c>
      <c r="C2726" s="796">
        <v>2645095</v>
      </c>
      <c r="D2726" s="796">
        <v>1798799</v>
      </c>
      <c r="E2726" s="796">
        <v>846296</v>
      </c>
    </row>
    <row r="2727" spans="1:5" ht="15.75" x14ac:dyDescent="0.25">
      <c r="A2727" s="781" t="s">
        <v>5398</v>
      </c>
      <c r="B2727" s="778" t="s">
        <v>5399</v>
      </c>
      <c r="C2727" s="796">
        <v>3365993</v>
      </c>
      <c r="D2727" s="796">
        <v>2289047</v>
      </c>
      <c r="E2727" s="796">
        <v>1076946</v>
      </c>
    </row>
    <row r="2728" spans="1:5" ht="15.75" x14ac:dyDescent="0.25">
      <c r="A2728" s="781" t="s">
        <v>5400</v>
      </c>
      <c r="B2728" s="778" t="s">
        <v>5401</v>
      </c>
      <c r="C2728" s="796">
        <v>3480729</v>
      </c>
      <c r="D2728" s="796">
        <v>2304546</v>
      </c>
      <c r="E2728" s="796">
        <v>1176183</v>
      </c>
    </row>
    <row r="2729" spans="1:5" ht="15.75" x14ac:dyDescent="0.25">
      <c r="A2729" s="781" t="s">
        <v>5402</v>
      </c>
      <c r="B2729" s="778" t="s">
        <v>5403</v>
      </c>
      <c r="C2729" s="796">
        <v>4047534</v>
      </c>
      <c r="D2729" s="796">
        <v>2752527</v>
      </c>
      <c r="E2729" s="796">
        <v>1295007</v>
      </c>
    </row>
    <row r="2730" spans="1:5" ht="15.75" x14ac:dyDescent="0.25">
      <c r="A2730" s="781" t="s">
        <v>5404</v>
      </c>
      <c r="B2730" s="778" t="s">
        <v>5405</v>
      </c>
      <c r="C2730" s="796">
        <v>175818</v>
      </c>
      <c r="D2730" s="796">
        <v>119567</v>
      </c>
      <c r="E2730" s="796">
        <v>56251</v>
      </c>
    </row>
    <row r="2731" spans="1:5" ht="15.75" x14ac:dyDescent="0.25">
      <c r="A2731" s="781" t="s">
        <v>5406</v>
      </c>
      <c r="B2731" s="778" t="s">
        <v>5407</v>
      </c>
      <c r="C2731" s="796">
        <v>177680</v>
      </c>
      <c r="D2731" s="796">
        <v>120831</v>
      </c>
      <c r="E2731" s="796">
        <v>56849</v>
      </c>
    </row>
    <row r="2732" spans="1:5" ht="15.75" x14ac:dyDescent="0.25">
      <c r="A2732" s="781" t="s">
        <v>5408</v>
      </c>
      <c r="B2732" s="778" t="s">
        <v>5409</v>
      </c>
      <c r="C2732" s="796">
        <v>194146</v>
      </c>
      <c r="D2732" s="796">
        <v>132030</v>
      </c>
      <c r="E2732" s="796">
        <v>62116</v>
      </c>
    </row>
    <row r="2733" spans="1:5" ht="15.75" x14ac:dyDescent="0.25">
      <c r="A2733" s="781" t="s">
        <v>5410</v>
      </c>
      <c r="B2733" s="778" t="s">
        <v>5411</v>
      </c>
      <c r="C2733" s="796">
        <v>198981</v>
      </c>
      <c r="D2733" s="796">
        <v>135318</v>
      </c>
      <c r="E2733" s="796">
        <v>63663</v>
      </c>
    </row>
    <row r="2734" spans="1:5" ht="15.75" x14ac:dyDescent="0.25">
      <c r="A2734" s="781" t="s">
        <v>5412</v>
      </c>
      <c r="B2734" s="778" t="s">
        <v>5413</v>
      </c>
      <c r="C2734" s="796">
        <v>205571</v>
      </c>
      <c r="D2734" s="796">
        <v>139802</v>
      </c>
      <c r="E2734" s="796">
        <v>65769</v>
      </c>
    </row>
    <row r="2735" spans="1:5" ht="15.75" x14ac:dyDescent="0.25">
      <c r="A2735" s="781" t="s">
        <v>5414</v>
      </c>
      <c r="B2735" s="778" t="s">
        <v>5415</v>
      </c>
      <c r="C2735" s="796">
        <v>208083</v>
      </c>
      <c r="D2735" s="796">
        <v>141507</v>
      </c>
      <c r="E2735" s="796">
        <v>66576</v>
      </c>
    </row>
    <row r="2736" spans="1:5" ht="15.75" x14ac:dyDescent="0.25">
      <c r="A2736" s="781" t="s">
        <v>5416</v>
      </c>
      <c r="B2736" s="778" t="s">
        <v>5417</v>
      </c>
      <c r="C2736" s="796">
        <v>213976</v>
      </c>
      <c r="D2736" s="796">
        <v>145517</v>
      </c>
      <c r="E2736" s="796">
        <v>68459</v>
      </c>
    </row>
    <row r="2737" spans="1:5" ht="15.75" x14ac:dyDescent="0.25">
      <c r="A2737" s="781" t="s">
        <v>5418</v>
      </c>
      <c r="B2737" s="778" t="s">
        <v>5419</v>
      </c>
      <c r="C2737" s="796">
        <v>233179</v>
      </c>
      <c r="D2737" s="796">
        <v>158574</v>
      </c>
      <c r="E2737" s="796">
        <v>74605</v>
      </c>
    </row>
    <row r="2738" spans="1:5" ht="15.75" x14ac:dyDescent="0.25">
      <c r="A2738" s="781" t="s">
        <v>5420</v>
      </c>
      <c r="B2738" s="778" t="s">
        <v>5421</v>
      </c>
      <c r="C2738" s="796">
        <v>249693</v>
      </c>
      <c r="D2738" s="796">
        <v>169803</v>
      </c>
      <c r="E2738" s="796">
        <v>79890</v>
      </c>
    </row>
    <row r="2739" spans="1:5" ht="15.75" x14ac:dyDescent="0.25">
      <c r="A2739" s="781" t="s">
        <v>5422</v>
      </c>
      <c r="B2739" s="778" t="s">
        <v>5423</v>
      </c>
      <c r="C2739" s="796">
        <v>270857</v>
      </c>
      <c r="D2739" s="796">
        <v>184197</v>
      </c>
      <c r="E2739" s="796">
        <v>86660</v>
      </c>
    </row>
    <row r="2740" spans="1:5" ht="15.75" x14ac:dyDescent="0.25">
      <c r="A2740" s="781" t="s">
        <v>5424</v>
      </c>
      <c r="B2740" s="778" t="s">
        <v>5425</v>
      </c>
      <c r="C2740" s="796">
        <v>287921</v>
      </c>
      <c r="D2740" s="796">
        <v>195800</v>
      </c>
      <c r="E2740" s="796">
        <v>92121</v>
      </c>
    </row>
    <row r="2741" spans="1:5" ht="15.75" x14ac:dyDescent="0.25">
      <c r="A2741" s="781" t="s">
        <v>5426</v>
      </c>
      <c r="B2741" s="778" t="s">
        <v>5427</v>
      </c>
      <c r="C2741" s="796">
        <v>289207</v>
      </c>
      <c r="D2741" s="796">
        <v>196675</v>
      </c>
      <c r="E2741" s="796">
        <v>92532</v>
      </c>
    </row>
    <row r="2742" spans="1:5" ht="15.75" x14ac:dyDescent="0.25">
      <c r="A2742" s="781" t="s">
        <v>5428</v>
      </c>
      <c r="B2742" s="778" t="s">
        <v>5429</v>
      </c>
      <c r="C2742" s="796">
        <v>299838</v>
      </c>
      <c r="D2742" s="796">
        <v>203907</v>
      </c>
      <c r="E2742" s="796">
        <v>95931</v>
      </c>
    </row>
    <row r="2743" spans="1:5" ht="15.75" x14ac:dyDescent="0.25">
      <c r="A2743" s="781" t="s">
        <v>5430</v>
      </c>
      <c r="B2743" s="778" t="s">
        <v>5431</v>
      </c>
      <c r="C2743" s="796">
        <v>324213</v>
      </c>
      <c r="D2743" s="796">
        <v>220484</v>
      </c>
      <c r="E2743" s="796">
        <v>103729</v>
      </c>
    </row>
    <row r="2744" spans="1:5" ht="15.75" x14ac:dyDescent="0.25">
      <c r="A2744" s="781" t="s">
        <v>5418</v>
      </c>
      <c r="B2744" s="778" t="s">
        <v>5432</v>
      </c>
      <c r="C2744" s="796">
        <v>330019</v>
      </c>
      <c r="D2744" s="796">
        <v>224426</v>
      </c>
      <c r="E2744" s="796">
        <v>105593</v>
      </c>
    </row>
    <row r="2745" spans="1:5" ht="15.75" x14ac:dyDescent="0.25">
      <c r="A2745" s="781" t="s">
        <v>5433</v>
      </c>
      <c r="B2745" s="778" t="s">
        <v>5434</v>
      </c>
      <c r="C2745" s="796">
        <v>576283</v>
      </c>
      <c r="D2745" s="796">
        <v>286571</v>
      </c>
      <c r="E2745" s="796">
        <v>289712</v>
      </c>
    </row>
    <row r="2746" spans="1:5" ht="15.75" x14ac:dyDescent="0.25">
      <c r="A2746" s="781" t="s">
        <v>5435</v>
      </c>
      <c r="B2746" s="778" t="s">
        <v>5436</v>
      </c>
      <c r="C2746" s="796">
        <v>747028</v>
      </c>
      <c r="D2746" s="796">
        <v>252533</v>
      </c>
      <c r="E2746" s="796">
        <v>494495</v>
      </c>
    </row>
    <row r="2747" spans="1:5" ht="15.75" x14ac:dyDescent="0.25">
      <c r="A2747" s="781" t="s">
        <v>5437</v>
      </c>
      <c r="B2747" s="778" t="s">
        <v>5438</v>
      </c>
      <c r="C2747" s="796">
        <v>337601</v>
      </c>
      <c r="D2747" s="796">
        <v>229584</v>
      </c>
      <c r="E2747" s="796">
        <v>108017</v>
      </c>
    </row>
    <row r="2748" spans="1:5" ht="15.75" x14ac:dyDescent="0.25">
      <c r="A2748" s="781" t="s">
        <v>5439</v>
      </c>
      <c r="B2748" s="778" t="s">
        <v>5440</v>
      </c>
      <c r="C2748" s="796">
        <v>159199</v>
      </c>
      <c r="D2748" s="796">
        <v>108265</v>
      </c>
      <c r="E2748" s="796">
        <v>50934</v>
      </c>
    </row>
    <row r="2749" spans="1:5" ht="15.75" x14ac:dyDescent="0.25">
      <c r="A2749" s="781" t="s">
        <v>5441</v>
      </c>
      <c r="B2749" s="778" t="s">
        <v>5442</v>
      </c>
      <c r="C2749" s="796">
        <v>435368</v>
      </c>
      <c r="D2749" s="796">
        <v>161387</v>
      </c>
      <c r="E2749" s="796">
        <v>273981</v>
      </c>
    </row>
    <row r="2750" spans="1:5" ht="15.75" x14ac:dyDescent="0.25">
      <c r="A2750" s="781" t="s">
        <v>5388</v>
      </c>
      <c r="B2750" s="778" t="s">
        <v>5443</v>
      </c>
      <c r="C2750" s="796">
        <v>1154637</v>
      </c>
      <c r="D2750" s="796">
        <v>529728</v>
      </c>
      <c r="E2750" s="796">
        <v>624909</v>
      </c>
    </row>
    <row r="2751" spans="1:5" ht="15.75" x14ac:dyDescent="0.25">
      <c r="A2751" s="781" t="s">
        <v>5444</v>
      </c>
      <c r="B2751" s="778" t="s">
        <v>5445</v>
      </c>
      <c r="C2751" s="796">
        <v>786476</v>
      </c>
      <c r="D2751" s="796">
        <v>534845</v>
      </c>
      <c r="E2751" s="796">
        <v>251631</v>
      </c>
    </row>
    <row r="2752" spans="1:5" ht="15.75" x14ac:dyDescent="0.25">
      <c r="A2752" s="781" t="s">
        <v>5446</v>
      </c>
      <c r="B2752" s="778" t="s">
        <v>5447</v>
      </c>
      <c r="C2752" s="796">
        <v>3152143</v>
      </c>
      <c r="D2752" s="796">
        <v>406413</v>
      </c>
      <c r="E2752" s="796">
        <v>2745730</v>
      </c>
    </row>
    <row r="2753" spans="1:5" ht="15.75" x14ac:dyDescent="0.25">
      <c r="A2753" s="781" t="s">
        <v>5448</v>
      </c>
      <c r="B2753" s="778" t="s">
        <v>5449</v>
      </c>
      <c r="C2753" s="796">
        <v>641700</v>
      </c>
      <c r="D2753" s="796">
        <v>301702</v>
      </c>
      <c r="E2753" s="796">
        <v>339998</v>
      </c>
    </row>
    <row r="2754" spans="1:5" ht="15.75" x14ac:dyDescent="0.25">
      <c r="A2754" s="781" t="s">
        <v>5398</v>
      </c>
      <c r="B2754" s="778" t="s">
        <v>5450</v>
      </c>
      <c r="C2754" s="796">
        <v>6965</v>
      </c>
      <c r="D2754" s="796">
        <v>4737</v>
      </c>
      <c r="E2754" s="796">
        <v>2228</v>
      </c>
    </row>
    <row r="2755" spans="1:5" ht="15.75" x14ac:dyDescent="0.25">
      <c r="A2755" s="781" t="s">
        <v>5451</v>
      </c>
      <c r="B2755" s="778" t="s">
        <v>5452</v>
      </c>
      <c r="C2755" s="796">
        <v>13732</v>
      </c>
      <c r="D2755" s="796">
        <v>9341</v>
      </c>
      <c r="E2755" s="796">
        <v>4391</v>
      </c>
    </row>
    <row r="2756" spans="1:5" ht="15.75" x14ac:dyDescent="0.25">
      <c r="A2756" s="781" t="s">
        <v>5453</v>
      </c>
      <c r="B2756" s="778" t="s">
        <v>5454</v>
      </c>
      <c r="C2756" s="796">
        <v>16740</v>
      </c>
      <c r="D2756" s="796">
        <v>11387</v>
      </c>
      <c r="E2756" s="796">
        <v>5353</v>
      </c>
    </row>
    <row r="2757" spans="1:5" ht="15.75" x14ac:dyDescent="0.25">
      <c r="A2757" s="781" t="s">
        <v>5388</v>
      </c>
      <c r="B2757" s="778" t="s">
        <v>5455</v>
      </c>
      <c r="C2757" s="796">
        <v>437249</v>
      </c>
      <c r="D2757" s="796">
        <v>41866</v>
      </c>
      <c r="E2757" s="796">
        <v>395383</v>
      </c>
    </row>
    <row r="2758" spans="1:5" ht="15.75" x14ac:dyDescent="0.25">
      <c r="A2758" s="781" t="s">
        <v>5456</v>
      </c>
      <c r="B2758" s="778" t="s">
        <v>5457</v>
      </c>
      <c r="C2758" s="796">
        <v>43318</v>
      </c>
      <c r="D2758" s="796">
        <v>29459</v>
      </c>
      <c r="E2758" s="796">
        <v>13859</v>
      </c>
    </row>
    <row r="2759" spans="1:5" ht="15.75" x14ac:dyDescent="0.25">
      <c r="A2759" s="781" t="s">
        <v>5458</v>
      </c>
      <c r="B2759" s="778" t="s">
        <v>5459</v>
      </c>
      <c r="C2759" s="796">
        <v>47549</v>
      </c>
      <c r="D2759" s="796">
        <v>32335</v>
      </c>
      <c r="E2759" s="796">
        <v>15214</v>
      </c>
    </row>
    <row r="2760" spans="1:5" ht="15.75" x14ac:dyDescent="0.25">
      <c r="A2760" s="781" t="s">
        <v>5460</v>
      </c>
      <c r="B2760" s="778" t="s">
        <v>5461</v>
      </c>
      <c r="C2760" s="796">
        <v>50389</v>
      </c>
      <c r="D2760" s="796">
        <v>29788</v>
      </c>
      <c r="E2760" s="796">
        <v>20601</v>
      </c>
    </row>
    <row r="2761" spans="1:5" ht="15.75" x14ac:dyDescent="0.25">
      <c r="A2761" s="781" t="s">
        <v>5462</v>
      </c>
      <c r="B2761" s="778" t="s">
        <v>5463</v>
      </c>
      <c r="C2761" s="796">
        <v>1289595</v>
      </c>
      <c r="D2761" s="796">
        <v>121358</v>
      </c>
      <c r="E2761" s="796">
        <v>1168237</v>
      </c>
    </row>
    <row r="2762" spans="1:5" ht="15.75" x14ac:dyDescent="0.25">
      <c r="A2762" s="781" t="s">
        <v>5464</v>
      </c>
      <c r="B2762" s="778" t="s">
        <v>5465</v>
      </c>
      <c r="C2762" s="796">
        <v>532361</v>
      </c>
      <c r="D2762" s="796">
        <v>106546</v>
      </c>
      <c r="E2762" s="796">
        <v>425815</v>
      </c>
    </row>
    <row r="2763" spans="1:5" ht="15.75" x14ac:dyDescent="0.25">
      <c r="A2763" s="781" t="s">
        <v>5466</v>
      </c>
      <c r="B2763" s="778" t="s">
        <v>5467</v>
      </c>
      <c r="C2763" s="796">
        <v>127698</v>
      </c>
      <c r="D2763" s="796">
        <v>86844</v>
      </c>
      <c r="E2763" s="796">
        <v>40854</v>
      </c>
    </row>
    <row r="2764" spans="1:5" ht="15.75" x14ac:dyDescent="0.25">
      <c r="A2764" s="781" t="s">
        <v>5468</v>
      </c>
      <c r="B2764" s="778" t="s">
        <v>5469</v>
      </c>
      <c r="C2764" s="796">
        <v>14335867</v>
      </c>
      <c r="D2764" s="796">
        <v>1202552</v>
      </c>
      <c r="E2764" s="796">
        <v>13133315</v>
      </c>
    </row>
    <row r="2765" spans="1:5" ht="15.75" x14ac:dyDescent="0.25">
      <c r="A2765" s="781" t="s">
        <v>5470</v>
      </c>
      <c r="B2765" s="778" t="s">
        <v>5471</v>
      </c>
      <c r="C2765" s="796">
        <v>143539</v>
      </c>
      <c r="D2765" s="796">
        <v>97614</v>
      </c>
      <c r="E2765" s="796">
        <v>45925</v>
      </c>
    </row>
    <row r="2766" spans="1:5" ht="15.75" x14ac:dyDescent="0.25">
      <c r="A2766" s="781" t="s">
        <v>5472</v>
      </c>
      <c r="B2766" s="778" t="s">
        <v>5473</v>
      </c>
      <c r="C2766" s="796">
        <v>558754</v>
      </c>
      <c r="D2766" s="796">
        <v>124496</v>
      </c>
      <c r="E2766" s="796">
        <v>434258</v>
      </c>
    </row>
    <row r="2767" spans="1:5" ht="15.75" x14ac:dyDescent="0.25">
      <c r="A2767" s="781" t="s">
        <v>5433</v>
      </c>
      <c r="B2767" s="778" t="s">
        <v>5474</v>
      </c>
      <c r="C2767" s="796">
        <v>339483</v>
      </c>
      <c r="D2767" s="796">
        <v>230866</v>
      </c>
      <c r="E2767" s="796">
        <v>108617</v>
      </c>
    </row>
    <row r="2768" spans="1:5" ht="15.75" x14ac:dyDescent="0.25">
      <c r="A2768" s="781" t="s">
        <v>5475</v>
      </c>
      <c r="B2768" s="778" t="s">
        <v>5476</v>
      </c>
      <c r="C2768" s="796">
        <v>809078</v>
      </c>
      <c r="D2768" s="796">
        <v>550214</v>
      </c>
      <c r="E2768" s="796">
        <v>258864</v>
      </c>
    </row>
    <row r="2769" spans="1:5" ht="15.75" x14ac:dyDescent="0.25">
      <c r="A2769" s="781" t="s">
        <v>5477</v>
      </c>
      <c r="B2769" s="778" t="s">
        <v>5478</v>
      </c>
      <c r="C2769" s="796">
        <v>831343</v>
      </c>
      <c r="D2769" s="796">
        <v>565355</v>
      </c>
      <c r="E2769" s="796">
        <v>265988</v>
      </c>
    </row>
    <row r="2770" spans="1:5" ht="15.75" x14ac:dyDescent="0.25">
      <c r="A2770" s="781" t="s">
        <v>5439</v>
      </c>
      <c r="B2770" s="778" t="s">
        <v>5479</v>
      </c>
      <c r="C2770" s="796">
        <v>941152</v>
      </c>
      <c r="D2770" s="796">
        <v>640032</v>
      </c>
      <c r="E2770" s="796">
        <v>301120</v>
      </c>
    </row>
    <row r="2771" spans="1:5" ht="15.75" x14ac:dyDescent="0.25">
      <c r="A2771" s="781" t="s">
        <v>5480</v>
      </c>
      <c r="B2771" s="778" t="s">
        <v>5481</v>
      </c>
      <c r="C2771" s="796">
        <v>1066267</v>
      </c>
      <c r="D2771" s="796">
        <v>725116</v>
      </c>
      <c r="E2771" s="796">
        <v>341151</v>
      </c>
    </row>
    <row r="2772" spans="1:5" ht="15.75" x14ac:dyDescent="0.25">
      <c r="A2772" s="781" t="s">
        <v>5482</v>
      </c>
      <c r="B2772" s="778" t="s">
        <v>5483</v>
      </c>
      <c r="C2772" s="796">
        <v>1071702</v>
      </c>
      <c r="D2772" s="796">
        <v>728813</v>
      </c>
      <c r="E2772" s="796">
        <v>342889</v>
      </c>
    </row>
    <row r="2773" spans="1:5" ht="15.75" x14ac:dyDescent="0.25">
      <c r="A2773" s="781" t="s">
        <v>5484</v>
      </c>
      <c r="B2773" s="778" t="s">
        <v>5485</v>
      </c>
      <c r="C2773" s="796">
        <v>1085783</v>
      </c>
      <c r="D2773" s="796">
        <v>738389</v>
      </c>
      <c r="E2773" s="796">
        <v>347394</v>
      </c>
    </row>
    <row r="2774" spans="1:5" ht="15.75" x14ac:dyDescent="0.25">
      <c r="A2774" s="781" t="s">
        <v>5486</v>
      </c>
      <c r="B2774" s="778" t="s">
        <v>5487</v>
      </c>
      <c r="C2774" s="796">
        <v>1754983</v>
      </c>
      <c r="D2774" s="796">
        <v>827666</v>
      </c>
      <c r="E2774" s="796">
        <v>927317</v>
      </c>
    </row>
    <row r="2775" spans="1:5" ht="15.75" x14ac:dyDescent="0.25">
      <c r="A2775" s="781" t="s">
        <v>5488</v>
      </c>
      <c r="B2775" s="778" t="s">
        <v>5489</v>
      </c>
      <c r="C2775" s="796">
        <v>1124386</v>
      </c>
      <c r="D2775" s="796">
        <v>764638</v>
      </c>
      <c r="E2775" s="796">
        <v>359748</v>
      </c>
    </row>
    <row r="2776" spans="1:5" ht="15.75" x14ac:dyDescent="0.25">
      <c r="A2776" s="781" t="s">
        <v>5480</v>
      </c>
      <c r="B2776" s="778" t="s">
        <v>5490</v>
      </c>
      <c r="C2776" s="796">
        <v>1188468</v>
      </c>
      <c r="D2776" s="796">
        <v>808221</v>
      </c>
      <c r="E2776" s="796">
        <v>380247</v>
      </c>
    </row>
    <row r="2777" spans="1:5" ht="15.75" x14ac:dyDescent="0.25">
      <c r="A2777" s="781" t="s">
        <v>5491</v>
      </c>
      <c r="B2777" s="778" t="s">
        <v>5492</v>
      </c>
      <c r="C2777" s="796">
        <v>1197469</v>
      </c>
      <c r="D2777" s="796">
        <v>814338</v>
      </c>
      <c r="E2777" s="796">
        <v>383131</v>
      </c>
    </row>
    <row r="2778" spans="1:5" ht="15.75" x14ac:dyDescent="0.25">
      <c r="A2778" s="781" t="s">
        <v>5493</v>
      </c>
      <c r="B2778" s="778" t="s">
        <v>5494</v>
      </c>
      <c r="C2778" s="796">
        <v>11745934</v>
      </c>
      <c r="D2778" s="796">
        <v>3047868</v>
      </c>
      <c r="E2778" s="796">
        <v>8698066</v>
      </c>
    </row>
    <row r="2779" spans="1:5" ht="15.75" x14ac:dyDescent="0.25">
      <c r="A2779" s="781" t="s">
        <v>5484</v>
      </c>
      <c r="B2779" s="778" t="s">
        <v>5495</v>
      </c>
      <c r="C2779" s="796">
        <v>1685498</v>
      </c>
      <c r="D2779" s="796">
        <v>915103</v>
      </c>
      <c r="E2779" s="796">
        <v>770395</v>
      </c>
    </row>
    <row r="2780" spans="1:5" ht="15.75" x14ac:dyDescent="0.25">
      <c r="A2780" s="781" t="s">
        <v>5496</v>
      </c>
      <c r="B2780" s="778" t="s">
        <v>5497</v>
      </c>
      <c r="C2780" s="796">
        <v>1336654</v>
      </c>
      <c r="D2780" s="796">
        <v>908989</v>
      </c>
      <c r="E2780" s="796">
        <v>427665</v>
      </c>
    </row>
    <row r="2781" spans="1:5" ht="15.75" x14ac:dyDescent="0.25">
      <c r="A2781" s="781" t="s">
        <v>5498</v>
      </c>
      <c r="B2781" s="778" t="s">
        <v>5499</v>
      </c>
      <c r="C2781" s="796">
        <v>1345811</v>
      </c>
      <c r="D2781" s="796">
        <v>915221</v>
      </c>
      <c r="E2781" s="796">
        <v>430590</v>
      </c>
    </row>
    <row r="2782" spans="1:5" ht="15.75" x14ac:dyDescent="0.25">
      <c r="A2782" s="781" t="s">
        <v>5500</v>
      </c>
      <c r="B2782" s="778" t="s">
        <v>5501</v>
      </c>
      <c r="C2782" s="796">
        <v>1736607</v>
      </c>
      <c r="D2782" s="796">
        <v>949855</v>
      </c>
      <c r="E2782" s="796">
        <v>786752</v>
      </c>
    </row>
    <row r="2783" spans="1:5" ht="15.75" x14ac:dyDescent="0.25">
      <c r="A2783" s="781" t="s">
        <v>5502</v>
      </c>
      <c r="B2783" s="778" t="s">
        <v>5503</v>
      </c>
      <c r="C2783" s="796">
        <v>1398150</v>
      </c>
      <c r="D2783" s="796">
        <v>950811</v>
      </c>
      <c r="E2783" s="796">
        <v>447339</v>
      </c>
    </row>
    <row r="2784" spans="1:5" ht="15.75" x14ac:dyDescent="0.25">
      <c r="A2784" s="781" t="s">
        <v>5504</v>
      </c>
      <c r="B2784" s="778" t="s">
        <v>5505</v>
      </c>
      <c r="C2784" s="796">
        <v>4690587</v>
      </c>
      <c r="D2784" s="796">
        <v>3189837</v>
      </c>
      <c r="E2784" s="796">
        <v>1500750</v>
      </c>
    </row>
    <row r="2785" spans="1:5" ht="15.75" x14ac:dyDescent="0.25">
      <c r="A2785" s="781" t="s">
        <v>5506</v>
      </c>
      <c r="B2785" s="778" t="s">
        <v>5507</v>
      </c>
      <c r="C2785" s="796">
        <v>4857499</v>
      </c>
      <c r="D2785" s="796">
        <v>3303347</v>
      </c>
      <c r="E2785" s="796">
        <v>1554152</v>
      </c>
    </row>
    <row r="2786" spans="1:5" ht="15.75" x14ac:dyDescent="0.25">
      <c r="A2786" s="781" t="s">
        <v>5508</v>
      </c>
      <c r="B2786" s="778" t="s">
        <v>5509</v>
      </c>
      <c r="C2786" s="796">
        <v>5882003</v>
      </c>
      <c r="D2786" s="796">
        <v>4000057</v>
      </c>
      <c r="E2786" s="796">
        <v>1881946</v>
      </c>
    </row>
    <row r="2787" spans="1:5" ht="15.75" x14ac:dyDescent="0.25">
      <c r="A2787" s="781" t="s">
        <v>5402</v>
      </c>
      <c r="B2787" s="778" t="s">
        <v>5510</v>
      </c>
      <c r="C2787" s="796">
        <v>7174638</v>
      </c>
      <c r="D2787" s="796">
        <v>4879118</v>
      </c>
      <c r="E2787" s="796">
        <v>2295520</v>
      </c>
    </row>
    <row r="2788" spans="1:5" ht="15.75" x14ac:dyDescent="0.25">
      <c r="A2788" s="781" t="s">
        <v>5460</v>
      </c>
      <c r="B2788" s="778" t="s">
        <v>5511</v>
      </c>
      <c r="C2788" s="796">
        <v>11624418</v>
      </c>
      <c r="D2788" s="796">
        <v>5126056</v>
      </c>
      <c r="E2788" s="796">
        <v>6498362</v>
      </c>
    </row>
    <row r="2789" spans="1:5" ht="15.75" x14ac:dyDescent="0.25">
      <c r="A2789" s="781" t="s">
        <v>5512</v>
      </c>
      <c r="B2789" s="778" t="s">
        <v>5513</v>
      </c>
      <c r="C2789" s="796">
        <v>11961256</v>
      </c>
      <c r="D2789" s="796">
        <v>8134260</v>
      </c>
      <c r="E2789" s="796">
        <v>3826996</v>
      </c>
    </row>
    <row r="2790" spans="1:5" ht="15.75" x14ac:dyDescent="0.25">
      <c r="A2790" s="781" t="s">
        <v>5514</v>
      </c>
      <c r="B2790" s="778" t="s">
        <v>5515</v>
      </c>
      <c r="C2790" s="796">
        <v>374548</v>
      </c>
      <c r="D2790" s="796">
        <v>254711</v>
      </c>
      <c r="E2790" s="796">
        <v>119837</v>
      </c>
    </row>
    <row r="2791" spans="1:5" ht="15.75" x14ac:dyDescent="0.25">
      <c r="A2791" s="781" t="s">
        <v>5516</v>
      </c>
      <c r="B2791" s="778" t="s">
        <v>5517</v>
      </c>
      <c r="C2791" s="796">
        <v>3418249</v>
      </c>
      <c r="D2791" s="796">
        <v>445014</v>
      </c>
      <c r="E2791" s="796">
        <v>2973235</v>
      </c>
    </row>
    <row r="2792" spans="1:5" ht="15.75" x14ac:dyDescent="0.25">
      <c r="A2792" s="781" t="s">
        <v>5439</v>
      </c>
      <c r="B2792" s="778" t="s">
        <v>5518</v>
      </c>
      <c r="C2792" s="796">
        <v>570835</v>
      </c>
      <c r="D2792" s="796">
        <v>388199</v>
      </c>
      <c r="E2792" s="796">
        <v>182636</v>
      </c>
    </row>
    <row r="2793" spans="1:5" ht="15.75" x14ac:dyDescent="0.25">
      <c r="A2793" s="781" t="s">
        <v>5519</v>
      </c>
      <c r="B2793" s="778" t="s">
        <v>5520</v>
      </c>
      <c r="C2793" s="796">
        <v>573368</v>
      </c>
      <c r="D2793" s="796">
        <v>389919</v>
      </c>
      <c r="E2793" s="796">
        <v>183449</v>
      </c>
    </row>
    <row r="2794" spans="1:5" ht="15.75" x14ac:dyDescent="0.25">
      <c r="A2794" s="781" t="s">
        <v>5521</v>
      </c>
      <c r="B2794" s="778" t="s">
        <v>5522</v>
      </c>
      <c r="C2794" s="796">
        <v>597189</v>
      </c>
      <c r="D2794" s="796">
        <v>406121</v>
      </c>
      <c r="E2794" s="796">
        <v>191068</v>
      </c>
    </row>
    <row r="2795" spans="1:5" ht="15.75" x14ac:dyDescent="0.25">
      <c r="A2795" s="781" t="s">
        <v>5392</v>
      </c>
      <c r="B2795" s="778" t="s">
        <v>5523</v>
      </c>
      <c r="C2795" s="796">
        <v>611851</v>
      </c>
      <c r="D2795" s="796">
        <v>416093</v>
      </c>
      <c r="E2795" s="796">
        <v>195758</v>
      </c>
    </row>
    <row r="2796" spans="1:5" ht="15.75" x14ac:dyDescent="0.25">
      <c r="A2796" s="781" t="s">
        <v>5386</v>
      </c>
      <c r="B2796" s="778" t="s">
        <v>5524</v>
      </c>
      <c r="C2796" s="796">
        <v>1847903</v>
      </c>
      <c r="D2796" s="796">
        <v>609865</v>
      </c>
      <c r="E2796" s="796">
        <v>1238038</v>
      </c>
    </row>
    <row r="2797" spans="1:5" ht="15.75" x14ac:dyDescent="0.25">
      <c r="A2797" s="781" t="s">
        <v>5525</v>
      </c>
      <c r="B2797" s="778" t="s">
        <v>5526</v>
      </c>
      <c r="C2797" s="796">
        <v>1402297</v>
      </c>
      <c r="D2797" s="796">
        <v>953632</v>
      </c>
      <c r="E2797" s="796">
        <v>448665</v>
      </c>
    </row>
    <row r="2798" spans="1:5" ht="15.75" x14ac:dyDescent="0.25">
      <c r="A2798" s="781" t="s">
        <v>5527</v>
      </c>
      <c r="B2798" s="778" t="s">
        <v>5528</v>
      </c>
      <c r="C2798" s="796">
        <v>665754</v>
      </c>
      <c r="D2798" s="796">
        <v>452749</v>
      </c>
      <c r="E2798" s="796">
        <v>213005</v>
      </c>
    </row>
    <row r="2799" spans="1:5" ht="15.75" x14ac:dyDescent="0.25">
      <c r="A2799" s="781" t="s">
        <v>5529</v>
      </c>
      <c r="B2799" s="778" t="s">
        <v>5530</v>
      </c>
      <c r="C2799" s="796">
        <v>667160</v>
      </c>
      <c r="D2799" s="796">
        <v>290881</v>
      </c>
      <c r="E2799" s="796">
        <v>376279</v>
      </c>
    </row>
    <row r="2800" spans="1:5" ht="15.75" x14ac:dyDescent="0.25">
      <c r="A2800" s="781" t="s">
        <v>5456</v>
      </c>
      <c r="B2800" s="778" t="s">
        <v>5531</v>
      </c>
      <c r="C2800" s="796">
        <v>690380</v>
      </c>
      <c r="D2800" s="796">
        <v>469493</v>
      </c>
      <c r="E2800" s="796">
        <v>220887</v>
      </c>
    </row>
    <row r="2801" spans="1:5" ht="15.75" x14ac:dyDescent="0.25">
      <c r="A2801" s="781" t="s">
        <v>5532</v>
      </c>
      <c r="B2801" s="778" t="s">
        <v>5533</v>
      </c>
      <c r="C2801" s="796">
        <v>697866</v>
      </c>
      <c r="D2801" s="796">
        <v>474585</v>
      </c>
      <c r="E2801" s="796">
        <v>223281</v>
      </c>
    </row>
    <row r="2802" spans="1:5" ht="15.75" x14ac:dyDescent="0.25">
      <c r="A2802" s="781" t="s">
        <v>5534</v>
      </c>
      <c r="B2802" s="778" t="s">
        <v>5535</v>
      </c>
      <c r="C2802" s="796">
        <v>698606</v>
      </c>
      <c r="D2802" s="796">
        <v>475087</v>
      </c>
      <c r="E2802" s="796">
        <v>223519</v>
      </c>
    </row>
    <row r="2803" spans="1:5" ht="15.75" x14ac:dyDescent="0.25">
      <c r="A2803" s="781" t="s">
        <v>5536</v>
      </c>
      <c r="B2803" s="778" t="s">
        <v>5537</v>
      </c>
      <c r="C2803" s="796">
        <v>703295</v>
      </c>
      <c r="D2803" s="796">
        <v>490904</v>
      </c>
      <c r="E2803" s="796">
        <v>212391</v>
      </c>
    </row>
    <row r="2804" spans="1:5" ht="15.75" x14ac:dyDescent="0.25">
      <c r="A2804" s="781" t="s">
        <v>5420</v>
      </c>
      <c r="B2804" s="778" t="s">
        <v>5538</v>
      </c>
      <c r="C2804" s="796">
        <v>711110</v>
      </c>
      <c r="D2804" s="796">
        <v>483590</v>
      </c>
      <c r="E2804" s="796">
        <v>227520</v>
      </c>
    </row>
    <row r="2805" spans="1:5" ht="15.75" x14ac:dyDescent="0.25">
      <c r="A2805" s="781" t="s">
        <v>5539</v>
      </c>
      <c r="B2805" s="778" t="s">
        <v>5540</v>
      </c>
      <c r="C2805" s="796">
        <v>1448566</v>
      </c>
      <c r="D2805" s="796">
        <v>985094</v>
      </c>
      <c r="E2805" s="796">
        <v>463472</v>
      </c>
    </row>
    <row r="2806" spans="1:5" ht="15.75" x14ac:dyDescent="0.25">
      <c r="A2806" s="781" t="s">
        <v>5541</v>
      </c>
      <c r="B2806" s="778" t="s">
        <v>5542</v>
      </c>
      <c r="C2806" s="796">
        <v>1463595</v>
      </c>
      <c r="D2806" s="796">
        <v>995320</v>
      </c>
      <c r="E2806" s="796">
        <v>468275</v>
      </c>
    </row>
    <row r="2807" spans="1:5" ht="15.75" x14ac:dyDescent="0.25">
      <c r="A2807" s="781" t="s">
        <v>5543</v>
      </c>
      <c r="B2807" s="778" t="s">
        <v>5544</v>
      </c>
      <c r="C2807" s="796">
        <v>1532431</v>
      </c>
      <c r="D2807" s="796">
        <v>1042130</v>
      </c>
      <c r="E2807" s="796">
        <v>490301</v>
      </c>
    </row>
    <row r="2808" spans="1:5" ht="15.75" x14ac:dyDescent="0.25">
      <c r="A2808" s="781" t="s">
        <v>5545</v>
      </c>
      <c r="B2808" s="778" t="s">
        <v>5546</v>
      </c>
      <c r="C2808" s="796">
        <v>2191441</v>
      </c>
      <c r="D2808" s="796">
        <v>1166437</v>
      </c>
      <c r="E2808" s="796">
        <v>1025004</v>
      </c>
    </row>
    <row r="2809" spans="1:5" ht="15.75" x14ac:dyDescent="0.25">
      <c r="A2809" s="781" t="s">
        <v>5547</v>
      </c>
      <c r="B2809" s="778" t="s">
        <v>5548</v>
      </c>
      <c r="C2809" s="796">
        <v>1808957</v>
      </c>
      <c r="D2809" s="796">
        <v>1230182</v>
      </c>
      <c r="E2809" s="796">
        <v>578775</v>
      </c>
    </row>
    <row r="2810" spans="1:5" ht="15.75" x14ac:dyDescent="0.25">
      <c r="A2810" s="781" t="s">
        <v>5549</v>
      </c>
      <c r="B2810" s="778" t="s">
        <v>5550</v>
      </c>
      <c r="C2810" s="796">
        <v>410583</v>
      </c>
      <c r="D2810" s="796">
        <v>279217</v>
      </c>
      <c r="E2810" s="796">
        <v>131366</v>
      </c>
    </row>
    <row r="2811" spans="1:5" ht="15.75" x14ac:dyDescent="0.25">
      <c r="A2811" s="781" t="s">
        <v>5551</v>
      </c>
      <c r="B2811" s="778" t="s">
        <v>5552</v>
      </c>
      <c r="C2811" s="796">
        <v>424414</v>
      </c>
      <c r="D2811" s="796">
        <v>288618</v>
      </c>
      <c r="E2811" s="796">
        <v>135796</v>
      </c>
    </row>
    <row r="2812" spans="1:5" ht="15.75" x14ac:dyDescent="0.25">
      <c r="A2812" s="781" t="s">
        <v>5553</v>
      </c>
      <c r="B2812" s="778" t="s">
        <v>5554</v>
      </c>
      <c r="C2812" s="796">
        <v>845219</v>
      </c>
      <c r="D2812" s="796">
        <v>319304</v>
      </c>
      <c r="E2812" s="796">
        <v>525915</v>
      </c>
    </row>
    <row r="2813" spans="1:5" ht="15.75" x14ac:dyDescent="0.25">
      <c r="A2813" s="781" t="s">
        <v>5555</v>
      </c>
      <c r="B2813" s="778" t="s">
        <v>5556</v>
      </c>
      <c r="C2813" s="796">
        <v>460367</v>
      </c>
      <c r="D2813" s="796">
        <v>313073</v>
      </c>
      <c r="E2813" s="796">
        <v>147294</v>
      </c>
    </row>
    <row r="2814" spans="1:5" ht="15.75" x14ac:dyDescent="0.25">
      <c r="A2814" s="781" t="s">
        <v>5557</v>
      </c>
      <c r="B2814" s="778" t="s">
        <v>5558</v>
      </c>
      <c r="C2814" s="796">
        <v>488526</v>
      </c>
      <c r="D2814" s="796">
        <v>332220</v>
      </c>
      <c r="E2814" s="796">
        <v>156306</v>
      </c>
    </row>
    <row r="2815" spans="1:5" ht="15.75" x14ac:dyDescent="0.25">
      <c r="A2815" s="781" t="s">
        <v>5559</v>
      </c>
      <c r="B2815" s="778" t="s">
        <v>5560</v>
      </c>
      <c r="C2815" s="796">
        <v>502464</v>
      </c>
      <c r="D2815" s="796">
        <v>341702</v>
      </c>
      <c r="E2815" s="796">
        <v>160762</v>
      </c>
    </row>
    <row r="2816" spans="1:5" ht="15.75" x14ac:dyDescent="0.25">
      <c r="A2816" s="781" t="s">
        <v>5561</v>
      </c>
      <c r="B2816" s="778" t="s">
        <v>5562</v>
      </c>
      <c r="C2816" s="796">
        <v>511535</v>
      </c>
      <c r="D2816" s="796">
        <v>347868</v>
      </c>
      <c r="E2816" s="796">
        <v>163667</v>
      </c>
    </row>
    <row r="2817" spans="1:5" ht="15.75" x14ac:dyDescent="0.25">
      <c r="A2817" s="781" t="s">
        <v>5563</v>
      </c>
      <c r="B2817" s="778" t="s">
        <v>5564</v>
      </c>
      <c r="C2817" s="796">
        <v>512379</v>
      </c>
      <c r="D2817" s="796">
        <v>348441</v>
      </c>
      <c r="E2817" s="796">
        <v>163938</v>
      </c>
    </row>
    <row r="2818" spans="1:5" ht="15.75" x14ac:dyDescent="0.25">
      <c r="A2818" s="781" t="s">
        <v>5565</v>
      </c>
      <c r="B2818" s="778" t="s">
        <v>5566</v>
      </c>
      <c r="C2818" s="796">
        <v>536843</v>
      </c>
      <c r="D2818" s="796">
        <v>365079</v>
      </c>
      <c r="E2818" s="796">
        <v>171764</v>
      </c>
    </row>
    <row r="2819" spans="1:5" ht="15.75" x14ac:dyDescent="0.25">
      <c r="A2819" s="781" t="s">
        <v>5567</v>
      </c>
      <c r="B2819" s="778" t="s">
        <v>5568</v>
      </c>
      <c r="C2819" s="796">
        <v>541614</v>
      </c>
      <c r="D2819" s="796">
        <v>368324</v>
      </c>
      <c r="E2819" s="796">
        <v>173290</v>
      </c>
    </row>
    <row r="2820" spans="1:5" ht="15.75" x14ac:dyDescent="0.25">
      <c r="A2820" s="781" t="s">
        <v>5569</v>
      </c>
      <c r="B2820" s="778" t="s">
        <v>5570</v>
      </c>
      <c r="C2820" s="796">
        <v>557878</v>
      </c>
      <c r="D2820" s="796">
        <v>379384</v>
      </c>
      <c r="E2820" s="796">
        <v>178494</v>
      </c>
    </row>
    <row r="2821" spans="1:5" ht="15.75" x14ac:dyDescent="0.25">
      <c r="A2821" s="781" t="s">
        <v>5571</v>
      </c>
      <c r="B2821" s="778" t="s">
        <v>5572</v>
      </c>
      <c r="C2821" s="796">
        <v>3897771</v>
      </c>
      <c r="D2821" s="796">
        <v>797518</v>
      </c>
      <c r="E2821" s="796">
        <v>3100253</v>
      </c>
    </row>
    <row r="2822" spans="1:5" ht="15.75" x14ac:dyDescent="0.25">
      <c r="A2822" s="781"/>
      <c r="B2822" s="781"/>
      <c r="C2822" s="797">
        <f>SUM(C2711:C2821)</f>
        <v>218579981</v>
      </c>
      <c r="D2822" s="797">
        <f>SUM(D2711:D2821)</f>
        <v>104087712</v>
      </c>
      <c r="E2822" s="797">
        <f>SUM(E2711:E2821)</f>
        <v>114492269</v>
      </c>
    </row>
    <row r="2823" spans="1:5" ht="15.75" x14ac:dyDescent="0.25">
      <c r="A2823" s="781"/>
      <c r="B2823" s="781"/>
      <c r="C2823" s="796"/>
      <c r="D2823" s="796"/>
      <c r="E2823" s="796"/>
    </row>
    <row r="2824" spans="1:5" ht="31.5" x14ac:dyDescent="0.25">
      <c r="A2824" s="779" t="s">
        <v>137</v>
      </c>
      <c r="B2824" s="780" t="s">
        <v>656</v>
      </c>
      <c r="C2824" s="795" t="s">
        <v>657</v>
      </c>
      <c r="D2824" s="795" t="s">
        <v>658</v>
      </c>
      <c r="E2824" s="795" t="s">
        <v>659</v>
      </c>
    </row>
    <row r="2825" spans="1:5" ht="15.75" x14ac:dyDescent="0.25">
      <c r="A2825" s="1036" t="s">
        <v>5641</v>
      </c>
      <c r="B2825" s="1037"/>
      <c r="C2825" s="1037"/>
      <c r="D2825" s="1037"/>
      <c r="E2825" s="1038"/>
    </row>
    <row r="2826" spans="1:5" ht="15.75" x14ac:dyDescent="0.25">
      <c r="A2826" s="781" t="s">
        <v>5573</v>
      </c>
      <c r="B2826" s="778" t="s">
        <v>5574</v>
      </c>
      <c r="C2826" s="796">
        <v>749093</v>
      </c>
      <c r="D2826" s="796">
        <v>674184</v>
      </c>
      <c r="E2826" s="796">
        <v>74909</v>
      </c>
    </row>
    <row r="2827" spans="1:5" ht="15.75" x14ac:dyDescent="0.25">
      <c r="A2827" s="781"/>
      <c r="B2827" s="781"/>
      <c r="C2827" s="797">
        <f>SUM(C2824:C2826)</f>
        <v>749093</v>
      </c>
      <c r="D2827" s="797">
        <f>SUM(D2824:D2826)</f>
        <v>674184</v>
      </c>
      <c r="E2827" s="797">
        <f>SUM(E2824:E2826)</f>
        <v>74909</v>
      </c>
    </row>
    <row r="2828" spans="1:5" ht="15.75" x14ac:dyDescent="0.25">
      <c r="A2828" s="781"/>
      <c r="B2828" s="781"/>
      <c r="C2828" s="796"/>
      <c r="D2828" s="796"/>
      <c r="E2828" s="796"/>
    </row>
    <row r="2829" spans="1:5" ht="31.5" x14ac:dyDescent="0.25">
      <c r="A2829" s="779" t="s">
        <v>137</v>
      </c>
      <c r="B2829" s="780" t="s">
        <v>656</v>
      </c>
      <c r="C2829" s="795" t="s">
        <v>657</v>
      </c>
      <c r="D2829" s="795" t="s">
        <v>658</v>
      </c>
      <c r="E2829" s="795" t="s">
        <v>659</v>
      </c>
    </row>
    <row r="2830" spans="1:5" ht="15.75" x14ac:dyDescent="0.25">
      <c r="A2830" s="1036" t="s">
        <v>5642</v>
      </c>
      <c r="B2830" s="1037"/>
      <c r="C2830" s="1037"/>
      <c r="D2830" s="1037"/>
      <c r="E2830" s="1038"/>
    </row>
    <row r="2831" spans="1:5" ht="15.75" x14ac:dyDescent="0.25">
      <c r="A2831" s="781" t="s">
        <v>5575</v>
      </c>
      <c r="B2831" s="778" t="s">
        <v>5576</v>
      </c>
      <c r="C2831" s="796">
        <v>950000</v>
      </c>
      <c r="D2831" s="796">
        <v>950000</v>
      </c>
      <c r="E2831" s="796">
        <v>0</v>
      </c>
    </row>
    <row r="2832" spans="1:5" ht="15.75" x14ac:dyDescent="0.25">
      <c r="A2832" s="781" t="s">
        <v>5577</v>
      </c>
      <c r="B2832" s="778" t="s">
        <v>5578</v>
      </c>
      <c r="C2832" s="796">
        <v>220000</v>
      </c>
      <c r="D2832" s="796">
        <v>220000</v>
      </c>
      <c r="E2832" s="796">
        <v>0</v>
      </c>
    </row>
    <row r="2833" spans="1:5" ht="15.75" x14ac:dyDescent="0.25">
      <c r="A2833" s="781" t="s">
        <v>5577</v>
      </c>
      <c r="B2833" s="778" t="s">
        <v>5579</v>
      </c>
      <c r="C2833" s="796">
        <v>220000</v>
      </c>
      <c r="D2833" s="796">
        <v>220000</v>
      </c>
      <c r="E2833" s="796">
        <v>0</v>
      </c>
    </row>
    <row r="2834" spans="1:5" ht="15.75" x14ac:dyDescent="0.25">
      <c r="A2834" s="781" t="s">
        <v>5580</v>
      </c>
      <c r="B2834" s="778" t="s">
        <v>5581</v>
      </c>
      <c r="C2834" s="796">
        <v>134000</v>
      </c>
      <c r="D2834" s="796">
        <v>134000</v>
      </c>
      <c r="E2834" s="796">
        <v>0</v>
      </c>
    </row>
    <row r="2835" spans="1:5" ht="15.75" x14ac:dyDescent="0.25">
      <c r="A2835" s="781" t="s">
        <v>5582</v>
      </c>
      <c r="B2835" s="778" t="s">
        <v>5583</v>
      </c>
      <c r="C2835" s="796">
        <v>85000</v>
      </c>
      <c r="D2835" s="796">
        <v>85000</v>
      </c>
      <c r="E2835" s="796">
        <v>0</v>
      </c>
    </row>
    <row r="2836" spans="1:5" ht="15.75" x14ac:dyDescent="0.25">
      <c r="A2836" s="781" t="s">
        <v>3652</v>
      </c>
      <c r="B2836" s="778" t="s">
        <v>5584</v>
      </c>
      <c r="C2836" s="796">
        <v>108000</v>
      </c>
      <c r="D2836" s="796">
        <v>108000</v>
      </c>
      <c r="E2836" s="796">
        <v>0</v>
      </c>
    </row>
    <row r="2837" spans="1:5" ht="15.75" x14ac:dyDescent="0.25">
      <c r="A2837" s="781"/>
      <c r="B2837" s="781"/>
      <c r="C2837" s="797">
        <f>SUM(C2831:C2836)</f>
        <v>1717000</v>
      </c>
      <c r="D2837" s="797">
        <f>SUM(D2831:D2836)</f>
        <v>1717000</v>
      </c>
      <c r="E2837" s="797">
        <f>SUM(E2831:E2836)</f>
        <v>0</v>
      </c>
    </row>
    <row r="2838" spans="1:5" ht="15.75" x14ac:dyDescent="0.25">
      <c r="A2838" s="781"/>
      <c r="B2838" s="781"/>
      <c r="C2838" s="796"/>
      <c r="D2838" s="796"/>
      <c r="E2838" s="796"/>
    </row>
    <row r="2839" spans="1:5" ht="31.5" x14ac:dyDescent="0.25">
      <c r="A2839" s="779" t="s">
        <v>137</v>
      </c>
      <c r="B2839" s="780" t="s">
        <v>656</v>
      </c>
      <c r="C2839" s="795" t="s">
        <v>657</v>
      </c>
      <c r="D2839" s="795" t="s">
        <v>658</v>
      </c>
      <c r="E2839" s="795" t="s">
        <v>659</v>
      </c>
    </row>
    <row r="2840" spans="1:5" ht="15.75" x14ac:dyDescent="0.25">
      <c r="A2840" s="1036" t="s">
        <v>5643</v>
      </c>
      <c r="B2840" s="1037"/>
      <c r="C2840" s="1037"/>
      <c r="D2840" s="1037"/>
      <c r="E2840" s="1038"/>
    </row>
    <row r="2841" spans="1:5" ht="15.75" x14ac:dyDescent="0.25">
      <c r="A2841" s="781" t="s">
        <v>5585</v>
      </c>
      <c r="B2841" s="778" t="s">
        <v>5586</v>
      </c>
      <c r="C2841" s="796">
        <v>287948</v>
      </c>
      <c r="D2841" s="796">
        <v>287948</v>
      </c>
      <c r="E2841" s="796">
        <v>0</v>
      </c>
    </row>
    <row r="2842" spans="1:5" ht="15.75" x14ac:dyDescent="0.25">
      <c r="A2842" s="781" t="s">
        <v>5585</v>
      </c>
      <c r="B2842" s="778" t="s">
        <v>5587</v>
      </c>
      <c r="C2842" s="796">
        <v>287949</v>
      </c>
      <c r="D2842" s="796">
        <v>287949</v>
      </c>
      <c r="E2842" s="796">
        <v>0</v>
      </c>
    </row>
    <row r="2843" spans="1:5" ht="15.75" x14ac:dyDescent="0.25">
      <c r="A2843" s="781" t="s">
        <v>5588</v>
      </c>
      <c r="B2843" s="778" t="s">
        <v>5589</v>
      </c>
      <c r="C2843" s="796">
        <v>347092</v>
      </c>
      <c r="D2843" s="796">
        <v>347092</v>
      </c>
      <c r="E2843" s="796">
        <v>0</v>
      </c>
    </row>
    <row r="2844" spans="1:5" ht="15.75" x14ac:dyDescent="0.25">
      <c r="A2844" s="781" t="s">
        <v>5590</v>
      </c>
      <c r="B2844" s="778" t="s">
        <v>5591</v>
      </c>
      <c r="C2844" s="796">
        <v>347092</v>
      </c>
      <c r="D2844" s="796">
        <v>347092</v>
      </c>
      <c r="E2844" s="796">
        <v>0</v>
      </c>
    </row>
    <row r="2845" spans="1:5" ht="15.75" x14ac:dyDescent="0.25">
      <c r="A2845" s="781" t="s">
        <v>5592</v>
      </c>
      <c r="B2845" s="778" t="s">
        <v>5593</v>
      </c>
      <c r="C2845" s="796">
        <v>523238</v>
      </c>
      <c r="D2845" s="796">
        <v>523238</v>
      </c>
      <c r="E2845" s="796">
        <v>0</v>
      </c>
    </row>
    <row r="2846" spans="1:5" ht="15.75" x14ac:dyDescent="0.25">
      <c r="A2846" s="781"/>
      <c r="B2846" s="781"/>
      <c r="C2846" s="797">
        <f>SUM(C2841:C2845)</f>
        <v>1793319</v>
      </c>
      <c r="D2846" s="797">
        <f>SUM(D2841:D2845)</f>
        <v>1793319</v>
      </c>
      <c r="E2846" s="797">
        <f>SUM(E2841:E2845)</f>
        <v>0</v>
      </c>
    </row>
    <row r="2847" spans="1:5" ht="15.75" x14ac:dyDescent="0.25">
      <c r="A2847" s="781"/>
      <c r="B2847" s="781"/>
      <c r="C2847" s="796"/>
      <c r="D2847" s="796"/>
      <c r="E2847" s="796"/>
    </row>
    <row r="2848" spans="1:5" ht="31.5" x14ac:dyDescent="0.25">
      <c r="A2848" s="779" t="s">
        <v>137</v>
      </c>
      <c r="B2848" s="780" t="s">
        <v>656</v>
      </c>
      <c r="C2848" s="795" t="s">
        <v>657</v>
      </c>
      <c r="D2848" s="795" t="s">
        <v>658</v>
      </c>
      <c r="E2848" s="795" t="s">
        <v>659</v>
      </c>
    </row>
    <row r="2849" spans="1:7" ht="15.75" x14ac:dyDescent="0.25">
      <c r="A2849" s="1036" t="s">
        <v>5644</v>
      </c>
      <c r="B2849" s="1037"/>
      <c r="C2849" s="1037"/>
      <c r="D2849" s="1037"/>
      <c r="E2849" s="1038"/>
    </row>
    <row r="2850" spans="1:7" ht="15.75" x14ac:dyDescent="0.25">
      <c r="A2850" s="781" t="s">
        <v>5594</v>
      </c>
      <c r="B2850" s="778" t="s">
        <v>5595</v>
      </c>
      <c r="C2850" s="796">
        <v>252000</v>
      </c>
      <c r="D2850" s="796">
        <v>252000</v>
      </c>
      <c r="E2850" s="796">
        <v>0</v>
      </c>
    </row>
    <row r="2851" spans="1:7" ht="15.75" x14ac:dyDescent="0.25">
      <c r="A2851" s="781" t="s">
        <v>5596</v>
      </c>
      <c r="B2851" s="778" t="s">
        <v>5597</v>
      </c>
      <c r="C2851" s="796">
        <v>289385</v>
      </c>
      <c r="D2851" s="796">
        <v>289385</v>
      </c>
      <c r="E2851" s="796">
        <v>0</v>
      </c>
    </row>
    <row r="2852" spans="1:7" ht="15.75" x14ac:dyDescent="0.25">
      <c r="A2852" s="781" t="s">
        <v>5598</v>
      </c>
      <c r="B2852" s="778" t="s">
        <v>5599</v>
      </c>
      <c r="C2852" s="796">
        <v>136000</v>
      </c>
      <c r="D2852" s="796">
        <v>136000</v>
      </c>
      <c r="E2852" s="796">
        <v>0</v>
      </c>
    </row>
    <row r="2853" spans="1:7" ht="15.75" x14ac:dyDescent="0.25">
      <c r="A2853" s="781" t="s">
        <v>5600</v>
      </c>
      <c r="B2853" s="778" t="s">
        <v>5601</v>
      </c>
      <c r="C2853" s="796">
        <v>112000</v>
      </c>
      <c r="D2853" s="796">
        <v>112000</v>
      </c>
      <c r="E2853" s="796">
        <v>0</v>
      </c>
    </row>
    <row r="2854" spans="1:7" ht="15.75" x14ac:dyDescent="0.25">
      <c r="A2854" s="781" t="s">
        <v>5602</v>
      </c>
      <c r="B2854" s="778" t="s">
        <v>5603</v>
      </c>
      <c r="C2854" s="796">
        <v>10000</v>
      </c>
      <c r="D2854" s="796">
        <v>10000</v>
      </c>
      <c r="E2854" s="796">
        <v>0</v>
      </c>
    </row>
    <row r="2855" spans="1:7" ht="15.75" x14ac:dyDescent="0.25">
      <c r="A2855" s="781" t="s">
        <v>5604</v>
      </c>
      <c r="B2855" s="778" t="s">
        <v>5605</v>
      </c>
      <c r="C2855" s="796">
        <v>73088</v>
      </c>
      <c r="D2855" s="796">
        <v>73088</v>
      </c>
      <c r="E2855" s="796">
        <v>0</v>
      </c>
    </row>
    <row r="2856" spans="1:7" ht="15.75" x14ac:dyDescent="0.25">
      <c r="A2856" s="781" t="s">
        <v>5606</v>
      </c>
      <c r="B2856" s="778" t="s">
        <v>5607</v>
      </c>
      <c r="C2856" s="796">
        <v>189600</v>
      </c>
      <c r="D2856" s="796">
        <v>189600</v>
      </c>
      <c r="E2856" s="796">
        <v>0</v>
      </c>
    </row>
    <row r="2857" spans="1:7" ht="15.75" x14ac:dyDescent="0.25">
      <c r="A2857" s="781" t="s">
        <v>5608</v>
      </c>
      <c r="B2857" s="778" t="s">
        <v>5609</v>
      </c>
      <c r="C2857" s="796">
        <v>200000</v>
      </c>
      <c r="D2857" s="796">
        <v>200000</v>
      </c>
      <c r="E2857" s="796">
        <v>0</v>
      </c>
    </row>
    <row r="2858" spans="1:7" ht="15.75" x14ac:dyDescent="0.25">
      <c r="A2858" s="781" t="s">
        <v>5610</v>
      </c>
      <c r="B2858" s="778" t="s">
        <v>5611</v>
      </c>
      <c r="C2858" s="796">
        <v>38480</v>
      </c>
      <c r="D2858" s="796">
        <v>38480</v>
      </c>
      <c r="E2858" s="796">
        <v>0</v>
      </c>
    </row>
    <row r="2859" spans="1:7" ht="15.75" x14ac:dyDescent="0.25">
      <c r="A2859" s="781"/>
      <c r="B2859" s="781"/>
      <c r="C2859" s="797">
        <f>SUM(C2850:C2858)</f>
        <v>1300553</v>
      </c>
      <c r="D2859" s="797">
        <f>SUM(D2850:D2858)</f>
        <v>1300553</v>
      </c>
      <c r="E2859" s="797">
        <f>SUM(E2850:E2858)</f>
        <v>0</v>
      </c>
    </row>
    <row r="2861" spans="1:7" s="823" customFormat="1" ht="15.75" x14ac:dyDescent="0.25">
      <c r="A2861" s="835" t="s">
        <v>5683</v>
      </c>
      <c r="B2861" s="836"/>
      <c r="C2861" s="836"/>
      <c r="D2861" s="836"/>
      <c r="E2861" s="818">
        <f>E2707+E2822+E2827+E2837+E2846+E2859</f>
        <v>289646730</v>
      </c>
      <c r="F2861" s="837"/>
      <c r="G2861" s="837"/>
    </row>
    <row r="2863" spans="1:7" s="823" customFormat="1" ht="15.75" x14ac:dyDescent="0.25">
      <c r="A2863" s="847" t="s">
        <v>1171</v>
      </c>
      <c r="B2863" s="848"/>
      <c r="C2863" s="848"/>
      <c r="D2863" s="848"/>
      <c r="E2863" s="849">
        <f>E93+E2683+E2699+E2861</f>
        <v>4826910521</v>
      </c>
    </row>
    <row r="2865" spans="1:7" s="825" customFormat="1" ht="15.75" x14ac:dyDescent="0.25">
      <c r="A2865" s="824" t="s">
        <v>5675</v>
      </c>
      <c r="C2865" s="826"/>
      <c r="D2865" s="826"/>
      <c r="E2865" s="826"/>
    </row>
    <row r="2866" spans="1:7" ht="31.5" x14ac:dyDescent="0.25">
      <c r="A2866" s="779" t="s">
        <v>137</v>
      </c>
      <c r="B2866" s="780" t="s">
        <v>656</v>
      </c>
      <c r="C2866" s="795" t="s">
        <v>657</v>
      </c>
      <c r="D2866" s="795" t="s">
        <v>5660</v>
      </c>
      <c r="E2866" s="795" t="s">
        <v>659</v>
      </c>
    </row>
    <row r="2867" spans="1:7" ht="15.75" x14ac:dyDescent="0.25">
      <c r="A2867" s="1036" t="s">
        <v>5665</v>
      </c>
      <c r="B2867" s="1037"/>
      <c r="C2867" s="1037"/>
      <c r="D2867" s="1037"/>
      <c r="E2867" s="1038"/>
    </row>
    <row r="2868" spans="1:7" ht="15.75" x14ac:dyDescent="0.25">
      <c r="A2868" s="781" t="s">
        <v>5666</v>
      </c>
      <c r="B2868" s="778" t="s">
        <v>5667</v>
      </c>
      <c r="C2868" s="796">
        <v>1967896</v>
      </c>
      <c r="D2868" s="796">
        <v>0</v>
      </c>
      <c r="E2868" s="796">
        <f>C2868-D2868</f>
        <v>1967896</v>
      </c>
    </row>
    <row r="2869" spans="1:7" ht="15.75" x14ac:dyDescent="0.25">
      <c r="A2869" s="781"/>
      <c r="B2869" s="781"/>
      <c r="C2869" s="797">
        <f>SUM(C2868:C2868)</f>
        <v>1967896</v>
      </c>
      <c r="D2869" s="797">
        <f>SUM(D2868:D2868)</f>
        <v>0</v>
      </c>
      <c r="E2869" s="797">
        <f>SUM(E2868:E2868)</f>
        <v>1967896</v>
      </c>
    </row>
    <row r="2871" spans="1:7" s="823" customFormat="1" ht="15.75" x14ac:dyDescent="0.25">
      <c r="A2871" s="835" t="s">
        <v>5684</v>
      </c>
      <c r="B2871" s="836"/>
      <c r="C2871" s="836"/>
      <c r="D2871" s="836"/>
      <c r="E2871" s="818">
        <f>E2869</f>
        <v>1967896</v>
      </c>
      <c r="F2871" s="837"/>
      <c r="G2871" s="837"/>
    </row>
    <row r="2873" spans="1:7" s="823" customFormat="1" ht="15.75" x14ac:dyDescent="0.25">
      <c r="A2873" s="847" t="s">
        <v>5668</v>
      </c>
      <c r="B2873" s="848"/>
      <c r="C2873" s="848"/>
      <c r="D2873" s="848"/>
      <c r="E2873" s="849">
        <v>1967896</v>
      </c>
    </row>
  </sheetData>
  <mergeCells count="51">
    <mergeCell ref="A2867:E2867"/>
    <mergeCell ref="B1:E1"/>
    <mergeCell ref="A4:F4"/>
    <mergeCell ref="A5:F5"/>
    <mergeCell ref="A2849:E2849"/>
    <mergeCell ref="A2655:E2655"/>
    <mergeCell ref="A2703:E2703"/>
    <mergeCell ref="A2710:E2710"/>
    <mergeCell ref="A2825:E2825"/>
    <mergeCell ref="A2830:E2830"/>
    <mergeCell ref="A2840:E2840"/>
    <mergeCell ref="A2675:E2675"/>
    <mergeCell ref="A2688:E2688"/>
    <mergeCell ref="A2693:E2693"/>
    <mergeCell ref="A2630:E2630"/>
    <mergeCell ref="A1621:E1621"/>
    <mergeCell ref="A1766:E1766"/>
    <mergeCell ref="A1110:E1110"/>
    <mergeCell ref="A1158:E1158"/>
    <mergeCell ref="A1165:E1165"/>
    <mergeCell ref="A1172:E1172"/>
    <mergeCell ref="A1273:E1273"/>
    <mergeCell ref="A2621:E2621"/>
    <mergeCell ref="A1100:E1100"/>
    <mergeCell ref="A727:E727"/>
    <mergeCell ref="A745:E745"/>
    <mergeCell ref="A880:E880"/>
    <mergeCell ref="A903:E903"/>
    <mergeCell ref="A1022:E1022"/>
    <mergeCell ref="A1031:E1031"/>
    <mergeCell ref="A1038:E1038"/>
    <mergeCell ref="A1043:E1043"/>
    <mergeCell ref="A1048:E1048"/>
    <mergeCell ref="A1063:E1063"/>
    <mergeCell ref="A1091:E1091"/>
    <mergeCell ref="A1286:E1286"/>
    <mergeCell ref="A1319:E1319"/>
    <mergeCell ref="A1387:E1387"/>
    <mergeCell ref="A703:E703"/>
    <mergeCell ref="A11:E11"/>
    <mergeCell ref="A20:E20"/>
    <mergeCell ref="A29:E29"/>
    <mergeCell ref="A34:E34"/>
    <mergeCell ref="A41:E41"/>
    <mergeCell ref="A49:E49"/>
    <mergeCell ref="A87:E87"/>
    <mergeCell ref="A98:E98"/>
    <mergeCell ref="A526:E526"/>
    <mergeCell ref="A570:E570"/>
    <mergeCell ref="A642:E642"/>
    <mergeCell ref="A95:C95"/>
  </mergeCells>
  <pageMargins left="0.7" right="0.7" top="0.75" bottom="0.75" header="0.3" footer="0.3"/>
  <pageSetup paperSize="9" scale="5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workbookViewId="0">
      <selection activeCell="A6" sqref="A6:G6"/>
    </sheetView>
  </sheetViews>
  <sheetFormatPr defaultColWidth="9.140625" defaultRowHeight="15" x14ac:dyDescent="0.25"/>
  <cols>
    <col min="1" max="1" width="5" style="1" customWidth="1"/>
    <col min="2" max="2" width="64.140625" style="1" customWidth="1"/>
    <col min="3" max="3" width="8.85546875" style="1" customWidth="1"/>
    <col min="4" max="6" width="12.28515625" style="203" customWidth="1"/>
    <col min="7" max="7" width="17.28515625" style="1" bestFit="1" customWidth="1"/>
    <col min="8" max="16384" width="9.140625" style="1"/>
  </cols>
  <sheetData>
    <row r="1" spans="1:7" x14ac:dyDescent="0.25">
      <c r="B1" s="915" t="s">
        <v>6142</v>
      </c>
      <c r="C1" s="915"/>
      <c r="D1" s="915"/>
      <c r="E1" s="915"/>
      <c r="F1" s="915"/>
      <c r="G1" s="915"/>
    </row>
    <row r="2" spans="1:7" ht="13.9" x14ac:dyDescent="0.25">
      <c r="B2" s="917"/>
      <c r="C2" s="917"/>
      <c r="D2" s="917"/>
      <c r="E2" s="917"/>
      <c r="F2" s="917"/>
      <c r="G2" s="917"/>
    </row>
    <row r="4" spans="1:7" x14ac:dyDescent="0.25">
      <c r="A4" s="918" t="s">
        <v>400</v>
      </c>
      <c r="B4" s="918"/>
      <c r="C4" s="918"/>
      <c r="D4" s="918"/>
      <c r="E4" s="918"/>
      <c r="F4" s="918"/>
      <c r="G4" s="918"/>
    </row>
    <row r="5" spans="1:7" s="204" customFormat="1" ht="13.9" x14ac:dyDescent="0.25">
      <c r="A5" s="888"/>
      <c r="B5" s="888"/>
      <c r="C5" s="888"/>
      <c r="D5" s="888"/>
      <c r="E5" s="888"/>
      <c r="F5" s="888"/>
      <c r="G5" s="888"/>
    </row>
    <row r="6" spans="1:7" x14ac:dyDescent="0.25">
      <c r="A6" s="918" t="s">
        <v>41</v>
      </c>
      <c r="B6" s="918"/>
      <c r="C6" s="918"/>
      <c r="D6" s="918"/>
      <c r="E6" s="918"/>
      <c r="F6" s="918"/>
      <c r="G6" s="918"/>
    </row>
    <row r="8" spans="1:7" ht="13.9" x14ac:dyDescent="0.25">
      <c r="C8" s="4"/>
      <c r="D8" s="4"/>
      <c r="E8" s="4"/>
      <c r="F8" s="4"/>
      <c r="G8" s="4" t="s">
        <v>344</v>
      </c>
    </row>
    <row r="9" spans="1:7" x14ac:dyDescent="0.25">
      <c r="A9" s="925" t="s">
        <v>0</v>
      </c>
      <c r="B9" s="925" t="s">
        <v>42</v>
      </c>
      <c r="C9" s="927" t="s">
        <v>43</v>
      </c>
      <c r="D9" s="927" t="s">
        <v>44</v>
      </c>
      <c r="E9" s="927" t="s">
        <v>221</v>
      </c>
      <c r="F9" s="927" t="s">
        <v>222</v>
      </c>
      <c r="G9" s="927" t="s">
        <v>223</v>
      </c>
    </row>
    <row r="10" spans="1:7" ht="25.5" customHeight="1" x14ac:dyDescent="0.25">
      <c r="A10" s="926"/>
      <c r="B10" s="926"/>
      <c r="C10" s="928"/>
      <c r="D10" s="928"/>
      <c r="E10" s="928"/>
      <c r="F10" s="928"/>
      <c r="G10" s="928"/>
    </row>
    <row r="11" spans="1:7" x14ac:dyDescent="0.25">
      <c r="A11" s="31"/>
      <c r="B11" s="39" t="s">
        <v>45</v>
      </c>
      <c r="C11" s="40"/>
      <c r="D11" s="48">
        <f>SUM(D12+D15+D16+D18)</f>
        <v>2044700</v>
      </c>
      <c r="E11" s="48">
        <f>E12+E15+E16</f>
        <v>3056317</v>
      </c>
      <c r="F11" s="48">
        <f>F12+F15+F16</f>
        <v>2816537</v>
      </c>
      <c r="G11" s="746">
        <f>F11/E11</f>
        <v>0.92154609616738059</v>
      </c>
    </row>
    <row r="12" spans="1:7" x14ac:dyDescent="0.25">
      <c r="A12" s="39" t="s">
        <v>5</v>
      </c>
      <c r="B12" s="39" t="s">
        <v>46</v>
      </c>
      <c r="C12" s="41" t="s">
        <v>47</v>
      </c>
      <c r="D12" s="48">
        <f>SUM(D13:D14)</f>
        <v>0</v>
      </c>
      <c r="E12" s="48">
        <f>SUM(E13:E14)</f>
        <v>880000</v>
      </c>
      <c r="F12" s="48">
        <f>SUM(F13:F14)</f>
        <v>880000</v>
      </c>
      <c r="G12" s="746">
        <f t="shared" ref="G12:G30" si="0">F12/E12</f>
        <v>1</v>
      </c>
    </row>
    <row r="13" spans="1:7" x14ac:dyDescent="0.25">
      <c r="A13" s="16" t="s">
        <v>8</v>
      </c>
      <c r="B13" s="16" t="s">
        <v>9</v>
      </c>
      <c r="C13" s="42" t="s">
        <v>227</v>
      </c>
      <c r="D13" s="208">
        <v>0</v>
      </c>
      <c r="E13" s="208">
        <v>0</v>
      </c>
      <c r="F13" s="208">
        <v>0</v>
      </c>
      <c r="G13" s="746"/>
    </row>
    <row r="14" spans="1:7" x14ac:dyDescent="0.25">
      <c r="A14" s="16" t="s">
        <v>12</v>
      </c>
      <c r="B14" s="16" t="s">
        <v>13</v>
      </c>
      <c r="C14" s="42" t="s">
        <v>48</v>
      </c>
      <c r="D14" s="208">
        <v>0</v>
      </c>
      <c r="E14" s="208">
        <v>880000</v>
      </c>
      <c r="F14" s="208">
        <v>880000</v>
      </c>
      <c r="G14" s="746">
        <f t="shared" si="0"/>
        <v>1</v>
      </c>
    </row>
    <row r="15" spans="1:7" x14ac:dyDescent="0.25">
      <c r="A15" s="39" t="s">
        <v>10</v>
      </c>
      <c r="B15" s="39" t="s">
        <v>18</v>
      </c>
      <c r="C15" s="41" t="s">
        <v>49</v>
      </c>
      <c r="D15" s="48">
        <v>0</v>
      </c>
      <c r="E15" s="212">
        <v>0</v>
      </c>
      <c r="F15" s="48">
        <v>0</v>
      </c>
      <c r="G15" s="746"/>
    </row>
    <row r="16" spans="1:7" x14ac:dyDescent="0.25">
      <c r="A16" s="39" t="s">
        <v>14</v>
      </c>
      <c r="B16" s="39" t="s">
        <v>21</v>
      </c>
      <c r="C16" s="41" t="s">
        <v>50</v>
      </c>
      <c r="D16" s="48">
        <v>2044700</v>
      </c>
      <c r="E16" s="212">
        <v>2176317</v>
      </c>
      <c r="F16" s="48">
        <v>1936537</v>
      </c>
      <c r="G16" s="746">
        <f t="shared" si="0"/>
        <v>0.88982303589045164</v>
      </c>
    </row>
    <row r="17" spans="1:7" x14ac:dyDescent="0.25">
      <c r="A17" s="16" t="s">
        <v>8</v>
      </c>
      <c r="B17" s="16" t="s">
        <v>22</v>
      </c>
      <c r="C17" s="42" t="s">
        <v>226</v>
      </c>
      <c r="D17" s="208">
        <v>0</v>
      </c>
      <c r="E17" s="216">
        <v>3803</v>
      </c>
      <c r="F17" s="208">
        <v>3803</v>
      </c>
      <c r="G17" s="746">
        <f t="shared" si="0"/>
        <v>1</v>
      </c>
    </row>
    <row r="18" spans="1:7" x14ac:dyDescent="0.25">
      <c r="A18" s="39" t="s">
        <v>16</v>
      </c>
      <c r="B18" s="39" t="s">
        <v>26</v>
      </c>
      <c r="C18" s="41" t="s">
        <v>51</v>
      </c>
      <c r="D18" s="48">
        <v>0</v>
      </c>
      <c r="E18" s="48">
        <v>0</v>
      </c>
      <c r="F18" s="48">
        <v>0</v>
      </c>
      <c r="G18" s="746"/>
    </row>
    <row r="19" spans="1:7" x14ac:dyDescent="0.25">
      <c r="A19" s="31"/>
      <c r="B19" s="39" t="s">
        <v>52</v>
      </c>
      <c r="C19" s="41"/>
      <c r="D19" s="48">
        <f>SUM(D20+D22+D23)</f>
        <v>0</v>
      </c>
      <c r="E19" s="48">
        <v>0</v>
      </c>
      <c r="F19" s="48">
        <f>F20+F22+F23</f>
        <v>0</v>
      </c>
      <c r="G19" s="746"/>
    </row>
    <row r="20" spans="1:7" x14ac:dyDescent="0.25">
      <c r="A20" s="39" t="s">
        <v>19</v>
      </c>
      <c r="B20" s="39" t="s">
        <v>6103</v>
      </c>
      <c r="C20" s="41" t="s">
        <v>53</v>
      </c>
      <c r="D20" s="48">
        <f>SUM(D21)</f>
        <v>0</v>
      </c>
      <c r="E20" s="48">
        <v>0</v>
      </c>
      <c r="F20" s="48">
        <v>0</v>
      </c>
      <c r="G20" s="746"/>
    </row>
    <row r="21" spans="1:7" x14ac:dyDescent="0.25">
      <c r="A21" s="16" t="s">
        <v>8</v>
      </c>
      <c r="B21" s="43" t="s">
        <v>31</v>
      </c>
      <c r="C21" s="42" t="s">
        <v>54</v>
      </c>
      <c r="D21" s="208">
        <v>0</v>
      </c>
      <c r="E21" s="208">
        <v>0</v>
      </c>
      <c r="F21" s="208">
        <v>0</v>
      </c>
      <c r="G21" s="746"/>
    </row>
    <row r="22" spans="1:7" x14ac:dyDescent="0.25">
      <c r="A22" s="39" t="s">
        <v>29</v>
      </c>
      <c r="B22" s="39" t="s">
        <v>34</v>
      </c>
      <c r="C22" s="41" t="s">
        <v>55</v>
      </c>
      <c r="D22" s="48">
        <v>0</v>
      </c>
      <c r="E22" s="48">
        <v>0</v>
      </c>
      <c r="F22" s="48">
        <v>0</v>
      </c>
      <c r="G22" s="746"/>
    </row>
    <row r="23" spans="1:7" x14ac:dyDescent="0.25">
      <c r="A23" s="39" t="s">
        <v>32</v>
      </c>
      <c r="B23" s="39" t="s">
        <v>37</v>
      </c>
      <c r="C23" s="41" t="s">
        <v>56</v>
      </c>
      <c r="D23" s="48">
        <v>0</v>
      </c>
      <c r="E23" s="48">
        <v>0</v>
      </c>
      <c r="F23" s="48">
        <v>0</v>
      </c>
      <c r="G23" s="746"/>
    </row>
    <row r="24" spans="1:7" x14ac:dyDescent="0.25">
      <c r="A24" s="31"/>
      <c r="B24" s="39" t="s">
        <v>57</v>
      </c>
      <c r="C24" s="41" t="s">
        <v>58</v>
      </c>
      <c r="D24" s="48">
        <f>SUM(D25+D26)</f>
        <v>135594465</v>
      </c>
      <c r="E24" s="48">
        <f>SUM(E25:E26)</f>
        <v>156873118</v>
      </c>
      <c r="F24" s="212">
        <f>SUM(F25:F26)</f>
        <v>139909759</v>
      </c>
      <c r="G24" s="746">
        <f t="shared" si="0"/>
        <v>0.89186573699644323</v>
      </c>
    </row>
    <row r="25" spans="1:7" x14ac:dyDescent="0.25">
      <c r="A25" s="16" t="s">
        <v>8</v>
      </c>
      <c r="B25" s="16" t="s">
        <v>59</v>
      </c>
      <c r="C25" s="42" t="s">
        <v>60</v>
      </c>
      <c r="D25" s="208">
        <v>0</v>
      </c>
      <c r="E25" s="208">
        <v>1564093</v>
      </c>
      <c r="F25" s="208">
        <v>1564093</v>
      </c>
      <c r="G25" s="746">
        <f t="shared" si="0"/>
        <v>1</v>
      </c>
    </row>
    <row r="26" spans="1:7" x14ac:dyDescent="0.25">
      <c r="A26" s="16" t="s">
        <v>12</v>
      </c>
      <c r="B26" s="43" t="s">
        <v>25</v>
      </c>
      <c r="C26" s="42" t="s">
        <v>61</v>
      </c>
      <c r="D26" s="208">
        <v>135594465</v>
      </c>
      <c r="E26" s="208">
        <v>155309025</v>
      </c>
      <c r="F26" s="208">
        <v>138345666</v>
      </c>
      <c r="G26" s="746">
        <f t="shared" si="0"/>
        <v>0.89077673367661669</v>
      </c>
    </row>
    <row r="27" spans="1:7" x14ac:dyDescent="0.25">
      <c r="A27" s="31"/>
      <c r="B27" s="39" t="s">
        <v>62</v>
      </c>
      <c r="C27" s="41"/>
      <c r="D27" s="48">
        <f>SUM(D28+D29)</f>
        <v>3556000</v>
      </c>
      <c r="E27" s="48">
        <f>SUM(E28+E29)</f>
        <v>4064000</v>
      </c>
      <c r="F27" s="48">
        <f>SUM(F28+F29)</f>
        <v>3163720</v>
      </c>
      <c r="G27" s="746">
        <f t="shared" si="0"/>
        <v>0.77847440944881885</v>
      </c>
    </row>
    <row r="28" spans="1:7" x14ac:dyDescent="0.25">
      <c r="A28" s="16" t="s">
        <v>8</v>
      </c>
      <c r="B28" s="16" t="s">
        <v>59</v>
      </c>
      <c r="C28" s="42" t="s">
        <v>60</v>
      </c>
      <c r="D28" s="208">
        <v>0</v>
      </c>
      <c r="E28" s="208">
        <v>508000</v>
      </c>
      <c r="F28" s="208">
        <v>508000</v>
      </c>
      <c r="G28" s="746">
        <f t="shared" si="0"/>
        <v>1</v>
      </c>
    </row>
    <row r="29" spans="1:7" x14ac:dyDescent="0.25">
      <c r="A29" s="16" t="s">
        <v>12</v>
      </c>
      <c r="B29" s="43" t="s">
        <v>25</v>
      </c>
      <c r="C29" s="42" t="s">
        <v>61</v>
      </c>
      <c r="D29" s="208">
        <v>3556000</v>
      </c>
      <c r="E29" s="208">
        <v>3556000</v>
      </c>
      <c r="F29" s="208">
        <v>2655720</v>
      </c>
      <c r="G29" s="746">
        <f t="shared" si="0"/>
        <v>0.74682789651293591</v>
      </c>
    </row>
    <row r="30" spans="1:7" x14ac:dyDescent="0.25">
      <c r="A30" s="39"/>
      <c r="B30" s="39" t="s">
        <v>39</v>
      </c>
      <c r="C30" s="41"/>
      <c r="D30" s="48">
        <f>SUM(D11+D19+D24+D27)</f>
        <v>141195165</v>
      </c>
      <c r="E30" s="48">
        <f>E11+E19+E24+E27</f>
        <v>163993435</v>
      </c>
      <c r="F30" s="48">
        <f>F11+F19+F24+F27</f>
        <v>145890016</v>
      </c>
      <c r="G30" s="746">
        <f t="shared" si="0"/>
        <v>0.88960887977009573</v>
      </c>
    </row>
    <row r="32" spans="1:7" ht="15.6" x14ac:dyDescent="0.25">
      <c r="A32" s="37"/>
      <c r="B32" s="38"/>
    </row>
    <row r="33" spans="1:2" ht="15.6" x14ac:dyDescent="0.25">
      <c r="A33" s="37"/>
      <c r="B33" s="38"/>
    </row>
    <row r="34" spans="1:2" ht="15.6" x14ac:dyDescent="0.25">
      <c r="A34" s="37"/>
      <c r="B34" s="38"/>
    </row>
  </sheetData>
  <mergeCells count="11">
    <mergeCell ref="B1:G1"/>
    <mergeCell ref="B2:G2"/>
    <mergeCell ref="A4:G4"/>
    <mergeCell ref="A6:G6"/>
    <mergeCell ref="A9:A10"/>
    <mergeCell ref="B9:B10"/>
    <mergeCell ref="C9:C10"/>
    <mergeCell ref="G9:G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5CB8C-D86B-4EC1-B1A6-89B349CD25A5}">
  <sheetPr>
    <pageSetUpPr fitToPage="1"/>
  </sheetPr>
  <dimension ref="A1:G389"/>
  <sheetViews>
    <sheetView workbookViewId="0">
      <selection activeCell="C3" sqref="C3"/>
    </sheetView>
  </sheetViews>
  <sheetFormatPr defaultColWidth="11.5703125" defaultRowHeight="15" x14ac:dyDescent="0.25"/>
  <cols>
    <col min="1" max="1" width="73.42578125" bestFit="1" customWidth="1"/>
    <col min="2" max="2" width="24.28515625" bestFit="1" customWidth="1"/>
    <col min="3" max="4" width="15.7109375" bestFit="1" customWidth="1"/>
    <col min="5" max="5" width="17.28515625" bestFit="1" customWidth="1"/>
    <col min="257" max="257" width="73.42578125" bestFit="1" customWidth="1"/>
    <col min="258" max="258" width="24.28515625" bestFit="1" customWidth="1"/>
    <col min="259" max="260" width="15.7109375" bestFit="1" customWidth="1"/>
    <col min="261" max="261" width="15.42578125" bestFit="1" customWidth="1"/>
    <col min="513" max="513" width="73.42578125" bestFit="1" customWidth="1"/>
    <col min="514" max="514" width="24.28515625" bestFit="1" customWidth="1"/>
    <col min="515" max="516" width="15.7109375" bestFit="1" customWidth="1"/>
    <col min="517" max="517" width="15.42578125" bestFit="1" customWidth="1"/>
    <col min="769" max="769" width="73.42578125" bestFit="1" customWidth="1"/>
    <col min="770" max="770" width="24.28515625" bestFit="1" customWidth="1"/>
    <col min="771" max="772" width="15.7109375" bestFit="1" customWidth="1"/>
    <col min="773" max="773" width="15.42578125" bestFit="1" customWidth="1"/>
    <col min="1025" max="1025" width="73.42578125" bestFit="1" customWidth="1"/>
    <col min="1026" max="1026" width="24.28515625" bestFit="1" customWidth="1"/>
    <col min="1027" max="1028" width="15.7109375" bestFit="1" customWidth="1"/>
    <col min="1029" max="1029" width="15.42578125" bestFit="1" customWidth="1"/>
    <col min="1281" max="1281" width="73.42578125" bestFit="1" customWidth="1"/>
    <col min="1282" max="1282" width="24.28515625" bestFit="1" customWidth="1"/>
    <col min="1283" max="1284" width="15.7109375" bestFit="1" customWidth="1"/>
    <col min="1285" max="1285" width="15.42578125" bestFit="1" customWidth="1"/>
    <col min="1537" max="1537" width="73.42578125" bestFit="1" customWidth="1"/>
    <col min="1538" max="1538" width="24.28515625" bestFit="1" customWidth="1"/>
    <col min="1539" max="1540" width="15.7109375" bestFit="1" customWidth="1"/>
    <col min="1541" max="1541" width="15.42578125" bestFit="1" customWidth="1"/>
    <col min="1793" max="1793" width="73.42578125" bestFit="1" customWidth="1"/>
    <col min="1794" max="1794" width="24.28515625" bestFit="1" customWidth="1"/>
    <col min="1795" max="1796" width="15.7109375" bestFit="1" customWidth="1"/>
    <col min="1797" max="1797" width="15.42578125" bestFit="1" customWidth="1"/>
    <col min="2049" max="2049" width="73.42578125" bestFit="1" customWidth="1"/>
    <col min="2050" max="2050" width="24.28515625" bestFit="1" customWidth="1"/>
    <col min="2051" max="2052" width="15.7109375" bestFit="1" customWidth="1"/>
    <col min="2053" max="2053" width="15.42578125" bestFit="1" customWidth="1"/>
    <col min="2305" max="2305" width="73.42578125" bestFit="1" customWidth="1"/>
    <col min="2306" max="2306" width="24.28515625" bestFit="1" customWidth="1"/>
    <col min="2307" max="2308" width="15.7109375" bestFit="1" customWidth="1"/>
    <col min="2309" max="2309" width="15.42578125" bestFit="1" customWidth="1"/>
    <col min="2561" max="2561" width="73.42578125" bestFit="1" customWidth="1"/>
    <col min="2562" max="2562" width="24.28515625" bestFit="1" customWidth="1"/>
    <col min="2563" max="2564" width="15.7109375" bestFit="1" customWidth="1"/>
    <col min="2565" max="2565" width="15.42578125" bestFit="1" customWidth="1"/>
    <col min="2817" max="2817" width="73.42578125" bestFit="1" customWidth="1"/>
    <col min="2818" max="2818" width="24.28515625" bestFit="1" customWidth="1"/>
    <col min="2819" max="2820" width="15.7109375" bestFit="1" customWidth="1"/>
    <col min="2821" max="2821" width="15.42578125" bestFit="1" customWidth="1"/>
    <col min="3073" max="3073" width="73.42578125" bestFit="1" customWidth="1"/>
    <col min="3074" max="3074" width="24.28515625" bestFit="1" customWidth="1"/>
    <col min="3075" max="3076" width="15.7109375" bestFit="1" customWidth="1"/>
    <col min="3077" max="3077" width="15.42578125" bestFit="1" customWidth="1"/>
    <col min="3329" max="3329" width="73.42578125" bestFit="1" customWidth="1"/>
    <col min="3330" max="3330" width="24.28515625" bestFit="1" customWidth="1"/>
    <col min="3331" max="3332" width="15.7109375" bestFit="1" customWidth="1"/>
    <col min="3333" max="3333" width="15.42578125" bestFit="1" customWidth="1"/>
    <col min="3585" max="3585" width="73.42578125" bestFit="1" customWidth="1"/>
    <col min="3586" max="3586" width="24.28515625" bestFit="1" customWidth="1"/>
    <col min="3587" max="3588" width="15.7109375" bestFit="1" customWidth="1"/>
    <col min="3589" max="3589" width="15.42578125" bestFit="1" customWidth="1"/>
    <col min="3841" max="3841" width="73.42578125" bestFit="1" customWidth="1"/>
    <col min="3842" max="3842" width="24.28515625" bestFit="1" customWidth="1"/>
    <col min="3843" max="3844" width="15.7109375" bestFit="1" customWidth="1"/>
    <col min="3845" max="3845" width="15.42578125" bestFit="1" customWidth="1"/>
    <col min="4097" max="4097" width="73.42578125" bestFit="1" customWidth="1"/>
    <col min="4098" max="4098" width="24.28515625" bestFit="1" customWidth="1"/>
    <col min="4099" max="4100" width="15.7109375" bestFit="1" customWidth="1"/>
    <col min="4101" max="4101" width="15.42578125" bestFit="1" customWidth="1"/>
    <col min="4353" max="4353" width="73.42578125" bestFit="1" customWidth="1"/>
    <col min="4354" max="4354" width="24.28515625" bestFit="1" customWidth="1"/>
    <col min="4355" max="4356" width="15.7109375" bestFit="1" customWidth="1"/>
    <col min="4357" max="4357" width="15.42578125" bestFit="1" customWidth="1"/>
    <col min="4609" max="4609" width="73.42578125" bestFit="1" customWidth="1"/>
    <col min="4610" max="4610" width="24.28515625" bestFit="1" customWidth="1"/>
    <col min="4611" max="4612" width="15.7109375" bestFit="1" customWidth="1"/>
    <col min="4613" max="4613" width="15.42578125" bestFit="1" customWidth="1"/>
    <col min="4865" max="4865" width="73.42578125" bestFit="1" customWidth="1"/>
    <col min="4866" max="4866" width="24.28515625" bestFit="1" customWidth="1"/>
    <col min="4867" max="4868" width="15.7109375" bestFit="1" customWidth="1"/>
    <col min="4869" max="4869" width="15.42578125" bestFit="1" customWidth="1"/>
    <col min="5121" max="5121" width="73.42578125" bestFit="1" customWidth="1"/>
    <col min="5122" max="5122" width="24.28515625" bestFit="1" customWidth="1"/>
    <col min="5123" max="5124" width="15.7109375" bestFit="1" customWidth="1"/>
    <col min="5125" max="5125" width="15.42578125" bestFit="1" customWidth="1"/>
    <col min="5377" max="5377" width="73.42578125" bestFit="1" customWidth="1"/>
    <col min="5378" max="5378" width="24.28515625" bestFit="1" customWidth="1"/>
    <col min="5379" max="5380" width="15.7109375" bestFit="1" customWidth="1"/>
    <col min="5381" max="5381" width="15.42578125" bestFit="1" customWidth="1"/>
    <col min="5633" max="5633" width="73.42578125" bestFit="1" customWidth="1"/>
    <col min="5634" max="5634" width="24.28515625" bestFit="1" customWidth="1"/>
    <col min="5635" max="5636" width="15.7109375" bestFit="1" customWidth="1"/>
    <col min="5637" max="5637" width="15.42578125" bestFit="1" customWidth="1"/>
    <col min="5889" max="5889" width="73.42578125" bestFit="1" customWidth="1"/>
    <col min="5890" max="5890" width="24.28515625" bestFit="1" customWidth="1"/>
    <col min="5891" max="5892" width="15.7109375" bestFit="1" customWidth="1"/>
    <col min="5893" max="5893" width="15.42578125" bestFit="1" customWidth="1"/>
    <col min="6145" max="6145" width="73.42578125" bestFit="1" customWidth="1"/>
    <col min="6146" max="6146" width="24.28515625" bestFit="1" customWidth="1"/>
    <col min="6147" max="6148" width="15.7109375" bestFit="1" customWidth="1"/>
    <col min="6149" max="6149" width="15.42578125" bestFit="1" customWidth="1"/>
    <col min="6401" max="6401" width="73.42578125" bestFit="1" customWidth="1"/>
    <col min="6402" max="6402" width="24.28515625" bestFit="1" customWidth="1"/>
    <col min="6403" max="6404" width="15.7109375" bestFit="1" customWidth="1"/>
    <col min="6405" max="6405" width="15.42578125" bestFit="1" customWidth="1"/>
    <col min="6657" max="6657" width="73.42578125" bestFit="1" customWidth="1"/>
    <col min="6658" max="6658" width="24.28515625" bestFit="1" customWidth="1"/>
    <col min="6659" max="6660" width="15.7109375" bestFit="1" customWidth="1"/>
    <col min="6661" max="6661" width="15.42578125" bestFit="1" customWidth="1"/>
    <col min="6913" max="6913" width="73.42578125" bestFit="1" customWidth="1"/>
    <col min="6914" max="6914" width="24.28515625" bestFit="1" customWidth="1"/>
    <col min="6915" max="6916" width="15.7109375" bestFit="1" customWidth="1"/>
    <col min="6917" max="6917" width="15.42578125" bestFit="1" customWidth="1"/>
    <col min="7169" max="7169" width="73.42578125" bestFit="1" customWidth="1"/>
    <col min="7170" max="7170" width="24.28515625" bestFit="1" customWidth="1"/>
    <col min="7171" max="7172" width="15.7109375" bestFit="1" customWidth="1"/>
    <col min="7173" max="7173" width="15.42578125" bestFit="1" customWidth="1"/>
    <col min="7425" max="7425" width="73.42578125" bestFit="1" customWidth="1"/>
    <col min="7426" max="7426" width="24.28515625" bestFit="1" customWidth="1"/>
    <col min="7427" max="7428" width="15.7109375" bestFit="1" customWidth="1"/>
    <col min="7429" max="7429" width="15.42578125" bestFit="1" customWidth="1"/>
    <col min="7681" max="7681" width="73.42578125" bestFit="1" customWidth="1"/>
    <col min="7682" max="7682" width="24.28515625" bestFit="1" customWidth="1"/>
    <col min="7683" max="7684" width="15.7109375" bestFit="1" customWidth="1"/>
    <col min="7685" max="7685" width="15.42578125" bestFit="1" customWidth="1"/>
    <col min="7937" max="7937" width="73.42578125" bestFit="1" customWidth="1"/>
    <col min="7938" max="7938" width="24.28515625" bestFit="1" customWidth="1"/>
    <col min="7939" max="7940" width="15.7109375" bestFit="1" customWidth="1"/>
    <col min="7941" max="7941" width="15.42578125" bestFit="1" customWidth="1"/>
    <col min="8193" max="8193" width="73.42578125" bestFit="1" customWidth="1"/>
    <col min="8194" max="8194" width="24.28515625" bestFit="1" customWidth="1"/>
    <col min="8195" max="8196" width="15.7109375" bestFit="1" customWidth="1"/>
    <col min="8197" max="8197" width="15.42578125" bestFit="1" customWidth="1"/>
    <col min="8449" max="8449" width="73.42578125" bestFit="1" customWidth="1"/>
    <col min="8450" max="8450" width="24.28515625" bestFit="1" customWidth="1"/>
    <col min="8451" max="8452" width="15.7109375" bestFit="1" customWidth="1"/>
    <col min="8453" max="8453" width="15.42578125" bestFit="1" customWidth="1"/>
    <col min="8705" max="8705" width="73.42578125" bestFit="1" customWidth="1"/>
    <col min="8706" max="8706" width="24.28515625" bestFit="1" customWidth="1"/>
    <col min="8707" max="8708" width="15.7109375" bestFit="1" customWidth="1"/>
    <col min="8709" max="8709" width="15.42578125" bestFit="1" customWidth="1"/>
    <col min="8961" max="8961" width="73.42578125" bestFit="1" customWidth="1"/>
    <col min="8962" max="8962" width="24.28515625" bestFit="1" customWidth="1"/>
    <col min="8963" max="8964" width="15.7109375" bestFit="1" customWidth="1"/>
    <col min="8965" max="8965" width="15.42578125" bestFit="1" customWidth="1"/>
    <col min="9217" max="9217" width="73.42578125" bestFit="1" customWidth="1"/>
    <col min="9218" max="9218" width="24.28515625" bestFit="1" customWidth="1"/>
    <col min="9219" max="9220" width="15.7109375" bestFit="1" customWidth="1"/>
    <col min="9221" max="9221" width="15.42578125" bestFit="1" customWidth="1"/>
    <col min="9473" max="9473" width="73.42578125" bestFit="1" customWidth="1"/>
    <col min="9474" max="9474" width="24.28515625" bestFit="1" customWidth="1"/>
    <col min="9475" max="9476" width="15.7109375" bestFit="1" customWidth="1"/>
    <col min="9477" max="9477" width="15.42578125" bestFit="1" customWidth="1"/>
    <col min="9729" max="9729" width="73.42578125" bestFit="1" customWidth="1"/>
    <col min="9730" max="9730" width="24.28515625" bestFit="1" customWidth="1"/>
    <col min="9731" max="9732" width="15.7109375" bestFit="1" customWidth="1"/>
    <col min="9733" max="9733" width="15.42578125" bestFit="1" customWidth="1"/>
    <col min="9985" max="9985" width="73.42578125" bestFit="1" customWidth="1"/>
    <col min="9986" max="9986" width="24.28515625" bestFit="1" customWidth="1"/>
    <col min="9987" max="9988" width="15.7109375" bestFit="1" customWidth="1"/>
    <col min="9989" max="9989" width="15.42578125" bestFit="1" customWidth="1"/>
    <col min="10241" max="10241" width="73.42578125" bestFit="1" customWidth="1"/>
    <col min="10242" max="10242" width="24.28515625" bestFit="1" customWidth="1"/>
    <col min="10243" max="10244" width="15.7109375" bestFit="1" customWidth="1"/>
    <col min="10245" max="10245" width="15.42578125" bestFit="1" customWidth="1"/>
    <col min="10497" max="10497" width="73.42578125" bestFit="1" customWidth="1"/>
    <col min="10498" max="10498" width="24.28515625" bestFit="1" customWidth="1"/>
    <col min="10499" max="10500" width="15.7109375" bestFit="1" customWidth="1"/>
    <col min="10501" max="10501" width="15.42578125" bestFit="1" customWidth="1"/>
    <col min="10753" max="10753" width="73.42578125" bestFit="1" customWidth="1"/>
    <col min="10754" max="10754" width="24.28515625" bestFit="1" customWidth="1"/>
    <col min="10755" max="10756" width="15.7109375" bestFit="1" customWidth="1"/>
    <col min="10757" max="10757" width="15.42578125" bestFit="1" customWidth="1"/>
    <col min="11009" max="11009" width="73.42578125" bestFit="1" customWidth="1"/>
    <col min="11010" max="11010" width="24.28515625" bestFit="1" customWidth="1"/>
    <col min="11011" max="11012" width="15.7109375" bestFit="1" customWidth="1"/>
    <col min="11013" max="11013" width="15.42578125" bestFit="1" customWidth="1"/>
    <col min="11265" max="11265" width="73.42578125" bestFit="1" customWidth="1"/>
    <col min="11266" max="11266" width="24.28515625" bestFit="1" customWidth="1"/>
    <col min="11267" max="11268" width="15.7109375" bestFit="1" customWidth="1"/>
    <col min="11269" max="11269" width="15.42578125" bestFit="1" customWidth="1"/>
    <col min="11521" max="11521" width="73.42578125" bestFit="1" customWidth="1"/>
    <col min="11522" max="11522" width="24.28515625" bestFit="1" customWidth="1"/>
    <col min="11523" max="11524" width="15.7109375" bestFit="1" customWidth="1"/>
    <col min="11525" max="11525" width="15.42578125" bestFit="1" customWidth="1"/>
    <col min="11777" max="11777" width="73.42578125" bestFit="1" customWidth="1"/>
    <col min="11778" max="11778" width="24.28515625" bestFit="1" customWidth="1"/>
    <col min="11779" max="11780" width="15.7109375" bestFit="1" customWidth="1"/>
    <col min="11781" max="11781" width="15.42578125" bestFit="1" customWidth="1"/>
    <col min="12033" max="12033" width="73.42578125" bestFit="1" customWidth="1"/>
    <col min="12034" max="12034" width="24.28515625" bestFit="1" customWidth="1"/>
    <col min="12035" max="12036" width="15.7109375" bestFit="1" customWidth="1"/>
    <col min="12037" max="12037" width="15.42578125" bestFit="1" customWidth="1"/>
    <col min="12289" max="12289" width="73.42578125" bestFit="1" customWidth="1"/>
    <col min="12290" max="12290" width="24.28515625" bestFit="1" customWidth="1"/>
    <col min="12291" max="12292" width="15.7109375" bestFit="1" customWidth="1"/>
    <col min="12293" max="12293" width="15.42578125" bestFit="1" customWidth="1"/>
    <col min="12545" max="12545" width="73.42578125" bestFit="1" customWidth="1"/>
    <col min="12546" max="12546" width="24.28515625" bestFit="1" customWidth="1"/>
    <col min="12547" max="12548" width="15.7109375" bestFit="1" customWidth="1"/>
    <col min="12549" max="12549" width="15.42578125" bestFit="1" customWidth="1"/>
    <col min="12801" max="12801" width="73.42578125" bestFit="1" customWidth="1"/>
    <col min="12802" max="12802" width="24.28515625" bestFit="1" customWidth="1"/>
    <col min="12803" max="12804" width="15.7109375" bestFit="1" customWidth="1"/>
    <col min="12805" max="12805" width="15.42578125" bestFit="1" customWidth="1"/>
    <col min="13057" max="13057" width="73.42578125" bestFit="1" customWidth="1"/>
    <col min="13058" max="13058" width="24.28515625" bestFit="1" customWidth="1"/>
    <col min="13059" max="13060" width="15.7109375" bestFit="1" customWidth="1"/>
    <col min="13061" max="13061" width="15.42578125" bestFit="1" customWidth="1"/>
    <col min="13313" max="13313" width="73.42578125" bestFit="1" customWidth="1"/>
    <col min="13314" max="13314" width="24.28515625" bestFit="1" customWidth="1"/>
    <col min="13315" max="13316" width="15.7109375" bestFit="1" customWidth="1"/>
    <col min="13317" max="13317" width="15.42578125" bestFit="1" customWidth="1"/>
    <col min="13569" max="13569" width="73.42578125" bestFit="1" customWidth="1"/>
    <col min="13570" max="13570" width="24.28515625" bestFit="1" customWidth="1"/>
    <col min="13571" max="13572" width="15.7109375" bestFit="1" customWidth="1"/>
    <col min="13573" max="13573" width="15.42578125" bestFit="1" customWidth="1"/>
    <col min="13825" max="13825" width="73.42578125" bestFit="1" customWidth="1"/>
    <col min="13826" max="13826" width="24.28515625" bestFit="1" customWidth="1"/>
    <col min="13827" max="13828" width="15.7109375" bestFit="1" customWidth="1"/>
    <col min="13829" max="13829" width="15.42578125" bestFit="1" customWidth="1"/>
    <col min="14081" max="14081" width="73.42578125" bestFit="1" customWidth="1"/>
    <col min="14082" max="14082" width="24.28515625" bestFit="1" customWidth="1"/>
    <col min="14083" max="14084" width="15.7109375" bestFit="1" customWidth="1"/>
    <col min="14085" max="14085" width="15.42578125" bestFit="1" customWidth="1"/>
    <col min="14337" max="14337" width="73.42578125" bestFit="1" customWidth="1"/>
    <col min="14338" max="14338" width="24.28515625" bestFit="1" customWidth="1"/>
    <col min="14339" max="14340" width="15.7109375" bestFit="1" customWidth="1"/>
    <col min="14341" max="14341" width="15.42578125" bestFit="1" customWidth="1"/>
    <col min="14593" max="14593" width="73.42578125" bestFit="1" customWidth="1"/>
    <col min="14594" max="14594" width="24.28515625" bestFit="1" customWidth="1"/>
    <col min="14595" max="14596" width="15.7109375" bestFit="1" customWidth="1"/>
    <col min="14597" max="14597" width="15.42578125" bestFit="1" customWidth="1"/>
    <col min="14849" max="14849" width="73.42578125" bestFit="1" customWidth="1"/>
    <col min="14850" max="14850" width="24.28515625" bestFit="1" customWidth="1"/>
    <col min="14851" max="14852" width="15.7109375" bestFit="1" customWidth="1"/>
    <col min="14853" max="14853" width="15.42578125" bestFit="1" customWidth="1"/>
    <col min="15105" max="15105" width="73.42578125" bestFit="1" customWidth="1"/>
    <col min="15106" max="15106" width="24.28515625" bestFit="1" customWidth="1"/>
    <col min="15107" max="15108" width="15.7109375" bestFit="1" customWidth="1"/>
    <col min="15109" max="15109" width="15.42578125" bestFit="1" customWidth="1"/>
    <col min="15361" max="15361" width="73.42578125" bestFit="1" customWidth="1"/>
    <col min="15362" max="15362" width="24.28515625" bestFit="1" customWidth="1"/>
    <col min="15363" max="15364" width="15.7109375" bestFit="1" customWidth="1"/>
    <col min="15365" max="15365" width="15.42578125" bestFit="1" customWidth="1"/>
    <col min="15617" max="15617" width="73.42578125" bestFit="1" customWidth="1"/>
    <col min="15618" max="15618" width="24.28515625" bestFit="1" customWidth="1"/>
    <col min="15619" max="15620" width="15.7109375" bestFit="1" customWidth="1"/>
    <col min="15621" max="15621" width="15.42578125" bestFit="1" customWidth="1"/>
    <col min="15873" max="15873" width="73.42578125" bestFit="1" customWidth="1"/>
    <col min="15874" max="15874" width="24.28515625" bestFit="1" customWidth="1"/>
    <col min="15875" max="15876" width="15.7109375" bestFit="1" customWidth="1"/>
    <col min="15877" max="15877" width="15.42578125" bestFit="1" customWidth="1"/>
    <col min="16129" max="16129" width="73.42578125" bestFit="1" customWidth="1"/>
    <col min="16130" max="16130" width="24.28515625" bestFit="1" customWidth="1"/>
    <col min="16131" max="16132" width="15.7109375" bestFit="1" customWidth="1"/>
    <col min="16133" max="16133" width="15.42578125" bestFit="1" customWidth="1"/>
  </cols>
  <sheetData>
    <row r="1" spans="1:6" ht="15.75" x14ac:dyDescent="0.25">
      <c r="B1" s="1035" t="s">
        <v>6178</v>
      </c>
      <c r="C1" s="1035"/>
      <c r="D1" s="1035"/>
      <c r="E1" s="1035"/>
    </row>
    <row r="2" spans="1:6" ht="15.75" x14ac:dyDescent="0.25">
      <c r="B2" s="791"/>
      <c r="C2" s="791"/>
      <c r="D2" s="791"/>
      <c r="E2" s="791"/>
    </row>
    <row r="4" spans="1:6" ht="15.75" x14ac:dyDescent="0.25">
      <c r="A4" s="911" t="s">
        <v>5613</v>
      </c>
      <c r="B4" s="911"/>
      <c r="C4" s="911"/>
      <c r="D4" s="911"/>
      <c r="E4" s="911"/>
      <c r="F4" s="911"/>
    </row>
    <row r="5" spans="1:6" ht="15.75" x14ac:dyDescent="0.25">
      <c r="A5" s="911" t="s">
        <v>240</v>
      </c>
      <c r="B5" s="911"/>
      <c r="C5" s="911"/>
      <c r="D5" s="911"/>
      <c r="E5" s="911"/>
      <c r="F5" s="911"/>
    </row>
    <row r="7" spans="1:6" s="351" customFormat="1" x14ac:dyDescent="0.25">
      <c r="A7" s="844" t="s">
        <v>253</v>
      </c>
    </row>
    <row r="8" spans="1:6" s="622" customFormat="1" x14ac:dyDescent="0.25">
      <c r="A8" s="827" t="s">
        <v>655</v>
      </c>
    </row>
    <row r="9" spans="1:6" ht="25.5" x14ac:dyDescent="0.25">
      <c r="A9" s="748" t="s">
        <v>137</v>
      </c>
      <c r="B9" s="749" t="s">
        <v>656</v>
      </c>
      <c r="C9" s="748" t="s">
        <v>657</v>
      </c>
      <c r="D9" s="748" t="s">
        <v>658</v>
      </c>
      <c r="E9" s="748" t="s">
        <v>659</v>
      </c>
    </row>
    <row r="10" spans="1:6" x14ac:dyDescent="0.25">
      <c r="A10" s="1043" t="s">
        <v>660</v>
      </c>
      <c r="B10" s="1044"/>
      <c r="C10" s="1044"/>
      <c r="D10" s="1044"/>
      <c r="E10" s="1045"/>
    </row>
    <row r="11" spans="1:6" x14ac:dyDescent="0.25">
      <c r="A11" s="446" t="s">
        <v>661</v>
      </c>
      <c r="B11" s="750" t="s">
        <v>662</v>
      </c>
      <c r="C11" s="870">
        <v>310000</v>
      </c>
      <c r="D11" s="870">
        <v>16534</v>
      </c>
      <c r="E11" s="870">
        <v>293466</v>
      </c>
    </row>
    <row r="12" spans="1:6" x14ac:dyDescent="0.25">
      <c r="A12" s="1049"/>
      <c r="B12" s="1049"/>
      <c r="C12" s="867">
        <f>SUM(C11)</f>
        <v>310000</v>
      </c>
      <c r="D12" s="867">
        <f>SUM(D11)</f>
        <v>16534</v>
      </c>
      <c r="E12" s="867">
        <f>SUM(E11)</f>
        <v>293466</v>
      </c>
    </row>
    <row r="14" spans="1:6" ht="25.5" x14ac:dyDescent="0.25">
      <c r="A14" s="748" t="s">
        <v>137</v>
      </c>
      <c r="B14" s="749" t="s">
        <v>656</v>
      </c>
      <c r="C14" s="748" t="s">
        <v>657</v>
      </c>
      <c r="D14" s="748" t="s">
        <v>658</v>
      </c>
      <c r="E14" s="748" t="s">
        <v>659</v>
      </c>
    </row>
    <row r="15" spans="1:6" ht="14.45" customHeight="1" x14ac:dyDescent="0.25">
      <c r="A15" s="1046" t="s">
        <v>6128</v>
      </c>
      <c r="B15" s="1047"/>
      <c r="C15" s="1047"/>
      <c r="D15" s="1047"/>
      <c r="E15" s="1048"/>
    </row>
    <row r="16" spans="1:6" x14ac:dyDescent="0.25">
      <c r="A16" s="446" t="s">
        <v>663</v>
      </c>
      <c r="B16" s="751" t="s">
        <v>664</v>
      </c>
      <c r="C16" s="860">
        <v>246797</v>
      </c>
      <c r="D16" s="860">
        <v>246797</v>
      </c>
      <c r="E16" s="860">
        <v>0</v>
      </c>
    </row>
    <row r="17" spans="1:5" x14ac:dyDescent="0.25">
      <c r="A17" s="1049"/>
      <c r="B17" s="1049"/>
      <c r="C17" s="867">
        <f>SUM(C16)</f>
        <v>246797</v>
      </c>
      <c r="D17" s="867">
        <f>SUM(D16)</f>
        <v>246797</v>
      </c>
      <c r="E17" s="867">
        <f>SUM(E16)</f>
        <v>0</v>
      </c>
    </row>
    <row r="18" spans="1:5" x14ac:dyDescent="0.25">
      <c r="B18" s="752"/>
    </row>
    <row r="19" spans="1:5" ht="25.5" x14ac:dyDescent="0.25">
      <c r="A19" s="748" t="s">
        <v>137</v>
      </c>
      <c r="B19" s="749" t="s">
        <v>656</v>
      </c>
      <c r="C19" s="748" t="s">
        <v>657</v>
      </c>
      <c r="D19" s="748" t="s">
        <v>658</v>
      </c>
      <c r="E19" s="748" t="s">
        <v>659</v>
      </c>
    </row>
    <row r="20" spans="1:5" ht="26.45" customHeight="1" x14ac:dyDescent="0.25">
      <c r="A20" s="1046" t="s">
        <v>6129</v>
      </c>
      <c r="B20" s="1047"/>
      <c r="C20" s="1047"/>
      <c r="D20" s="1047"/>
      <c r="E20" s="1048"/>
    </row>
    <row r="21" spans="1:5" x14ac:dyDescent="0.25">
      <c r="A21" s="446" t="s">
        <v>665</v>
      </c>
      <c r="B21" s="446" t="s">
        <v>666</v>
      </c>
      <c r="C21" s="860">
        <v>15000</v>
      </c>
      <c r="D21" s="860">
        <v>15000</v>
      </c>
      <c r="E21" s="860">
        <v>0</v>
      </c>
    </row>
    <row r="22" spans="1:5" x14ac:dyDescent="0.25">
      <c r="A22" s="446" t="s">
        <v>665</v>
      </c>
      <c r="B22" s="446" t="s">
        <v>667</v>
      </c>
      <c r="C22" s="860">
        <v>15000</v>
      </c>
      <c r="D22" s="860">
        <v>15000</v>
      </c>
      <c r="E22" s="860">
        <v>0</v>
      </c>
    </row>
    <row r="23" spans="1:5" x14ac:dyDescent="0.25">
      <c r="A23" s="446" t="s">
        <v>665</v>
      </c>
      <c r="B23" s="446" t="s">
        <v>668</v>
      </c>
      <c r="C23" s="860">
        <v>15000</v>
      </c>
      <c r="D23" s="860">
        <v>15000</v>
      </c>
      <c r="E23" s="860">
        <v>0</v>
      </c>
    </row>
    <row r="24" spans="1:5" x14ac:dyDescent="0.25">
      <c r="A24" s="446" t="s">
        <v>665</v>
      </c>
      <c r="B24" s="446" t="s">
        <v>669</v>
      </c>
      <c r="C24" s="860">
        <v>15000</v>
      </c>
      <c r="D24" s="860">
        <v>15000</v>
      </c>
      <c r="E24" s="860">
        <v>0</v>
      </c>
    </row>
    <row r="25" spans="1:5" x14ac:dyDescent="0.25">
      <c r="A25" s="446" t="s">
        <v>665</v>
      </c>
      <c r="B25" s="446" t="s">
        <v>670</v>
      </c>
      <c r="C25" s="860">
        <v>15000</v>
      </c>
      <c r="D25" s="860">
        <v>15000</v>
      </c>
      <c r="E25" s="860">
        <v>0</v>
      </c>
    </row>
    <row r="26" spans="1:5" x14ac:dyDescent="0.25">
      <c r="A26" s="446" t="s">
        <v>665</v>
      </c>
      <c r="B26" s="446" t="s">
        <v>671</v>
      </c>
      <c r="C26" s="860">
        <v>15000</v>
      </c>
      <c r="D26" s="860">
        <v>15000</v>
      </c>
      <c r="E26" s="860">
        <v>0</v>
      </c>
    </row>
    <row r="27" spans="1:5" x14ac:dyDescent="0.25">
      <c r="A27" s="446" t="s">
        <v>665</v>
      </c>
      <c r="B27" s="446" t="s">
        <v>672</v>
      </c>
      <c r="C27" s="860">
        <v>15000</v>
      </c>
      <c r="D27" s="860">
        <v>15000</v>
      </c>
      <c r="E27" s="860">
        <v>0</v>
      </c>
    </row>
    <row r="28" spans="1:5" x14ac:dyDescent="0.25">
      <c r="A28" s="446" t="s">
        <v>665</v>
      </c>
      <c r="B28" s="446" t="s">
        <v>673</v>
      </c>
      <c r="C28" s="860">
        <v>15000</v>
      </c>
      <c r="D28" s="860">
        <v>15000</v>
      </c>
      <c r="E28" s="860">
        <v>0</v>
      </c>
    </row>
    <row r="29" spans="1:5" x14ac:dyDescent="0.25">
      <c r="A29" s="446" t="s">
        <v>665</v>
      </c>
      <c r="B29" s="446" t="s">
        <v>674</v>
      </c>
      <c r="C29" s="860">
        <v>15000</v>
      </c>
      <c r="D29" s="860">
        <v>15000</v>
      </c>
      <c r="E29" s="860">
        <v>0</v>
      </c>
    </row>
    <row r="30" spans="1:5" x14ac:dyDescent="0.25">
      <c r="A30" s="446" t="s">
        <v>665</v>
      </c>
      <c r="B30" s="446" t="s">
        <v>675</v>
      </c>
      <c r="C30" s="860">
        <v>15000</v>
      </c>
      <c r="D30" s="860">
        <v>15000</v>
      </c>
      <c r="E30" s="860">
        <v>0</v>
      </c>
    </row>
    <row r="31" spans="1:5" x14ac:dyDescent="0.25">
      <c r="A31" s="446" t="s">
        <v>665</v>
      </c>
      <c r="B31" s="446" t="s">
        <v>676</v>
      </c>
      <c r="C31" s="860">
        <v>15000</v>
      </c>
      <c r="D31" s="860">
        <v>15000</v>
      </c>
      <c r="E31" s="860">
        <v>0</v>
      </c>
    </row>
    <row r="32" spans="1:5" x14ac:dyDescent="0.25">
      <c r="A32" s="446" t="s">
        <v>665</v>
      </c>
      <c r="B32" s="446" t="s">
        <v>677</v>
      </c>
      <c r="C32" s="860">
        <v>15000</v>
      </c>
      <c r="D32" s="860">
        <v>15000</v>
      </c>
      <c r="E32" s="860">
        <v>0</v>
      </c>
    </row>
    <row r="33" spans="1:5" x14ac:dyDescent="0.25">
      <c r="A33" s="446" t="s">
        <v>665</v>
      </c>
      <c r="B33" s="446" t="s">
        <v>678</v>
      </c>
      <c r="C33" s="860">
        <v>15000</v>
      </c>
      <c r="D33" s="860">
        <v>15000</v>
      </c>
      <c r="E33" s="860">
        <v>0</v>
      </c>
    </row>
    <row r="34" spans="1:5" x14ac:dyDescent="0.25">
      <c r="A34" s="446" t="s">
        <v>665</v>
      </c>
      <c r="B34" s="446" t="s">
        <v>679</v>
      </c>
      <c r="C34" s="860">
        <v>15000</v>
      </c>
      <c r="D34" s="860">
        <v>15000</v>
      </c>
      <c r="E34" s="860">
        <v>0</v>
      </c>
    </row>
    <row r="35" spans="1:5" x14ac:dyDescent="0.25">
      <c r="A35" s="446" t="s">
        <v>665</v>
      </c>
      <c r="B35" s="446" t="s">
        <v>680</v>
      </c>
      <c r="C35" s="860">
        <v>15000</v>
      </c>
      <c r="D35" s="860">
        <v>15000</v>
      </c>
      <c r="E35" s="860">
        <v>0</v>
      </c>
    </row>
    <row r="36" spans="1:5" x14ac:dyDescent="0.25">
      <c r="A36" s="446" t="s">
        <v>665</v>
      </c>
      <c r="B36" s="446" t="s">
        <v>681</v>
      </c>
      <c r="C36" s="860">
        <v>15000</v>
      </c>
      <c r="D36" s="860">
        <v>15000</v>
      </c>
      <c r="E36" s="860">
        <v>0</v>
      </c>
    </row>
    <row r="37" spans="1:5" x14ac:dyDescent="0.25">
      <c r="A37" s="446" t="s">
        <v>665</v>
      </c>
      <c r="B37" s="446" t="s">
        <v>682</v>
      </c>
      <c r="C37" s="860">
        <v>15000</v>
      </c>
      <c r="D37" s="860">
        <v>15000</v>
      </c>
      <c r="E37" s="860">
        <v>0</v>
      </c>
    </row>
    <row r="38" spans="1:5" x14ac:dyDescent="0.25">
      <c r="A38" s="446" t="s">
        <v>665</v>
      </c>
      <c r="B38" s="446" t="s">
        <v>683</v>
      </c>
      <c r="C38" s="860">
        <v>15000</v>
      </c>
      <c r="D38" s="860">
        <v>15000</v>
      </c>
      <c r="E38" s="860">
        <v>0</v>
      </c>
    </row>
    <row r="39" spans="1:5" x14ac:dyDescent="0.25">
      <c r="A39" s="446" t="s">
        <v>665</v>
      </c>
      <c r="B39" s="446" t="s">
        <v>684</v>
      </c>
      <c r="C39" s="860">
        <v>15000</v>
      </c>
      <c r="D39" s="860">
        <v>15000</v>
      </c>
      <c r="E39" s="860">
        <v>0</v>
      </c>
    </row>
    <row r="40" spans="1:5" x14ac:dyDescent="0.25">
      <c r="A40" s="446" t="s">
        <v>665</v>
      </c>
      <c r="B40" s="446" t="s">
        <v>685</v>
      </c>
      <c r="C40" s="860">
        <v>15000</v>
      </c>
      <c r="D40" s="860">
        <v>15000</v>
      </c>
      <c r="E40" s="860">
        <v>0</v>
      </c>
    </row>
    <row r="41" spans="1:5" x14ac:dyDescent="0.25">
      <c r="A41" s="446" t="s">
        <v>686</v>
      </c>
      <c r="B41" s="446" t="s">
        <v>687</v>
      </c>
      <c r="C41" s="860">
        <v>16000</v>
      </c>
      <c r="D41" s="860">
        <v>16000</v>
      </c>
      <c r="E41" s="860">
        <v>0</v>
      </c>
    </row>
    <row r="42" spans="1:5" x14ac:dyDescent="0.25">
      <c r="A42" s="446" t="s">
        <v>686</v>
      </c>
      <c r="B42" s="446" t="s">
        <v>688</v>
      </c>
      <c r="C42" s="860">
        <v>16000</v>
      </c>
      <c r="D42" s="860">
        <v>16000</v>
      </c>
      <c r="E42" s="860">
        <v>0</v>
      </c>
    </row>
    <row r="43" spans="1:5" x14ac:dyDescent="0.25">
      <c r="A43" s="446" t="s">
        <v>686</v>
      </c>
      <c r="B43" s="446" t="s">
        <v>689</v>
      </c>
      <c r="C43" s="860">
        <v>16000</v>
      </c>
      <c r="D43" s="860">
        <v>16000</v>
      </c>
      <c r="E43" s="860">
        <v>0</v>
      </c>
    </row>
    <row r="44" spans="1:5" x14ac:dyDescent="0.25">
      <c r="A44" s="446" t="s">
        <v>686</v>
      </c>
      <c r="B44" s="446" t="s">
        <v>690</v>
      </c>
      <c r="C44" s="860">
        <v>16000</v>
      </c>
      <c r="D44" s="860">
        <v>16000</v>
      </c>
      <c r="E44" s="860">
        <v>0</v>
      </c>
    </row>
    <row r="45" spans="1:5" x14ac:dyDescent="0.25">
      <c r="A45" s="446" t="s">
        <v>686</v>
      </c>
      <c r="B45" s="446" t="s">
        <v>691</v>
      </c>
      <c r="C45" s="860">
        <v>16000</v>
      </c>
      <c r="D45" s="860">
        <v>16000</v>
      </c>
      <c r="E45" s="860">
        <v>0</v>
      </c>
    </row>
    <row r="46" spans="1:5" x14ac:dyDescent="0.25">
      <c r="A46" s="446" t="s">
        <v>686</v>
      </c>
      <c r="B46" s="446" t="s">
        <v>692</v>
      </c>
      <c r="C46" s="860">
        <v>16000</v>
      </c>
      <c r="D46" s="860">
        <v>16000</v>
      </c>
      <c r="E46" s="860">
        <v>0</v>
      </c>
    </row>
    <row r="47" spans="1:5" x14ac:dyDescent="0.25">
      <c r="A47" s="446" t="s">
        <v>686</v>
      </c>
      <c r="B47" s="446" t="s">
        <v>693</v>
      </c>
      <c r="C47" s="860">
        <v>16000</v>
      </c>
      <c r="D47" s="860">
        <v>16000</v>
      </c>
      <c r="E47" s="860">
        <v>0</v>
      </c>
    </row>
    <row r="48" spans="1:5" x14ac:dyDescent="0.25">
      <c r="A48" s="446" t="s">
        <v>686</v>
      </c>
      <c r="B48" s="446" t="s">
        <v>694</v>
      </c>
      <c r="C48" s="860">
        <v>16000</v>
      </c>
      <c r="D48" s="860">
        <v>16000</v>
      </c>
      <c r="E48" s="860">
        <v>0</v>
      </c>
    </row>
    <row r="49" spans="1:5" x14ac:dyDescent="0.25">
      <c r="A49" s="446" t="s">
        <v>686</v>
      </c>
      <c r="B49" s="446" t="s">
        <v>695</v>
      </c>
      <c r="C49" s="860">
        <v>16000</v>
      </c>
      <c r="D49" s="860">
        <v>16000</v>
      </c>
      <c r="E49" s="860">
        <v>0</v>
      </c>
    </row>
    <row r="50" spans="1:5" x14ac:dyDescent="0.25">
      <c r="A50" s="446" t="s">
        <v>686</v>
      </c>
      <c r="B50" s="446" t="s">
        <v>696</v>
      </c>
      <c r="C50" s="860">
        <v>16000</v>
      </c>
      <c r="D50" s="860">
        <v>16000</v>
      </c>
      <c r="E50" s="860">
        <v>0</v>
      </c>
    </row>
    <row r="51" spans="1:5" x14ac:dyDescent="0.25">
      <c r="A51" s="446" t="s">
        <v>686</v>
      </c>
      <c r="B51" s="446" t="s">
        <v>697</v>
      </c>
      <c r="C51" s="860">
        <v>16000</v>
      </c>
      <c r="D51" s="860">
        <v>16000</v>
      </c>
      <c r="E51" s="860">
        <v>0</v>
      </c>
    </row>
    <row r="52" spans="1:5" x14ac:dyDescent="0.25">
      <c r="A52" s="446" t="s">
        <v>686</v>
      </c>
      <c r="B52" s="446" t="s">
        <v>698</v>
      </c>
      <c r="C52" s="860">
        <v>16000</v>
      </c>
      <c r="D52" s="860">
        <v>16000</v>
      </c>
      <c r="E52" s="860">
        <v>0</v>
      </c>
    </row>
    <row r="53" spans="1:5" x14ac:dyDescent="0.25">
      <c r="A53" s="446" t="s">
        <v>686</v>
      </c>
      <c r="B53" s="446" t="s">
        <v>699</v>
      </c>
      <c r="C53" s="860">
        <v>16000</v>
      </c>
      <c r="D53" s="860">
        <v>16000</v>
      </c>
      <c r="E53" s="860">
        <v>0</v>
      </c>
    </row>
    <row r="54" spans="1:5" x14ac:dyDescent="0.25">
      <c r="A54" s="446" t="s">
        <v>686</v>
      </c>
      <c r="B54" s="446" t="s">
        <v>700</v>
      </c>
      <c r="C54" s="860">
        <v>16000</v>
      </c>
      <c r="D54" s="860">
        <v>16000</v>
      </c>
      <c r="E54" s="860">
        <v>0</v>
      </c>
    </row>
    <row r="55" spans="1:5" x14ac:dyDescent="0.25">
      <c r="A55" s="446" t="s">
        <v>686</v>
      </c>
      <c r="B55" s="446" t="s">
        <v>701</v>
      </c>
      <c r="C55" s="860">
        <v>16000</v>
      </c>
      <c r="D55" s="860">
        <v>16000</v>
      </c>
      <c r="E55" s="860">
        <v>0</v>
      </c>
    </row>
    <row r="56" spans="1:5" x14ac:dyDescent="0.25">
      <c r="A56" s="446" t="s">
        <v>686</v>
      </c>
      <c r="B56" s="446" t="s">
        <v>702</v>
      </c>
      <c r="C56" s="860">
        <v>16000</v>
      </c>
      <c r="D56" s="860">
        <v>16000</v>
      </c>
      <c r="E56" s="860">
        <v>0</v>
      </c>
    </row>
    <row r="57" spans="1:5" x14ac:dyDescent="0.25">
      <c r="A57" s="446" t="s">
        <v>686</v>
      </c>
      <c r="B57" s="446" t="s">
        <v>703</v>
      </c>
      <c r="C57" s="860">
        <v>16000</v>
      </c>
      <c r="D57" s="860">
        <v>16000</v>
      </c>
      <c r="E57" s="860">
        <v>0</v>
      </c>
    </row>
    <row r="58" spans="1:5" x14ac:dyDescent="0.25">
      <c r="A58" s="446" t="s">
        <v>686</v>
      </c>
      <c r="B58" s="446" t="s">
        <v>704</v>
      </c>
      <c r="C58" s="860">
        <v>16000</v>
      </c>
      <c r="D58" s="860">
        <v>16000</v>
      </c>
      <c r="E58" s="860">
        <v>0</v>
      </c>
    </row>
    <row r="59" spans="1:5" x14ac:dyDescent="0.25">
      <c r="A59" s="446" t="s">
        <v>686</v>
      </c>
      <c r="B59" s="446" t="s">
        <v>705</v>
      </c>
      <c r="C59" s="860">
        <v>16000</v>
      </c>
      <c r="D59" s="860">
        <v>16000</v>
      </c>
      <c r="E59" s="860">
        <v>0</v>
      </c>
    </row>
    <row r="60" spans="1:5" x14ac:dyDescent="0.25">
      <c r="A60" s="446" t="s">
        <v>686</v>
      </c>
      <c r="B60" s="446" t="s">
        <v>706</v>
      </c>
      <c r="C60" s="860">
        <v>16000</v>
      </c>
      <c r="D60" s="860">
        <v>16000</v>
      </c>
      <c r="E60" s="860">
        <v>0</v>
      </c>
    </row>
    <row r="61" spans="1:5" x14ac:dyDescent="0.25">
      <c r="A61" s="446" t="s">
        <v>686</v>
      </c>
      <c r="B61" s="446" t="s">
        <v>707</v>
      </c>
      <c r="C61" s="860">
        <v>16000</v>
      </c>
      <c r="D61" s="860">
        <v>16000</v>
      </c>
      <c r="E61" s="860">
        <v>0</v>
      </c>
    </row>
    <row r="62" spans="1:5" x14ac:dyDescent="0.25">
      <c r="A62" s="446" t="s">
        <v>686</v>
      </c>
      <c r="B62" s="446" t="s">
        <v>708</v>
      </c>
      <c r="C62" s="860">
        <v>16000</v>
      </c>
      <c r="D62" s="860">
        <v>16000</v>
      </c>
      <c r="E62" s="860">
        <v>0</v>
      </c>
    </row>
    <row r="63" spans="1:5" x14ac:dyDescent="0.25">
      <c r="A63" s="446" t="s">
        <v>686</v>
      </c>
      <c r="B63" s="446" t="s">
        <v>709</v>
      </c>
      <c r="C63" s="860">
        <v>16000</v>
      </c>
      <c r="D63" s="860">
        <v>16000</v>
      </c>
      <c r="E63" s="860">
        <v>0</v>
      </c>
    </row>
    <row r="64" spans="1:5" x14ac:dyDescent="0.25">
      <c r="A64" s="446" t="s">
        <v>686</v>
      </c>
      <c r="B64" s="446" t="s">
        <v>710</v>
      </c>
      <c r="C64" s="860">
        <v>16000</v>
      </c>
      <c r="D64" s="860">
        <v>16000</v>
      </c>
      <c r="E64" s="860">
        <v>0</v>
      </c>
    </row>
    <row r="65" spans="1:5" x14ac:dyDescent="0.25">
      <c r="A65" s="446" t="s">
        <v>711</v>
      </c>
      <c r="B65" s="446" t="s">
        <v>712</v>
      </c>
      <c r="C65" s="860">
        <v>37840</v>
      </c>
      <c r="D65" s="860">
        <v>37840</v>
      </c>
      <c r="E65" s="860">
        <v>0</v>
      </c>
    </row>
    <row r="66" spans="1:5" x14ac:dyDescent="0.25">
      <c r="A66" s="446" t="s">
        <v>686</v>
      </c>
      <c r="B66" s="446" t="s">
        <v>713</v>
      </c>
      <c r="C66" s="860">
        <v>16000</v>
      </c>
      <c r="D66" s="860">
        <v>16000</v>
      </c>
      <c r="E66" s="860">
        <v>0</v>
      </c>
    </row>
    <row r="67" spans="1:5" x14ac:dyDescent="0.25">
      <c r="A67" s="446" t="s">
        <v>686</v>
      </c>
      <c r="B67" s="446" t="s">
        <v>714</v>
      </c>
      <c r="C67" s="860">
        <v>16000</v>
      </c>
      <c r="D67" s="860">
        <v>16000</v>
      </c>
      <c r="E67" s="860">
        <v>0</v>
      </c>
    </row>
    <row r="68" spans="1:5" x14ac:dyDescent="0.25">
      <c r="A68" s="446" t="s">
        <v>686</v>
      </c>
      <c r="B68" s="446" t="s">
        <v>715</v>
      </c>
      <c r="C68" s="860">
        <v>16000</v>
      </c>
      <c r="D68" s="860">
        <v>16000</v>
      </c>
      <c r="E68" s="860">
        <v>0</v>
      </c>
    </row>
    <row r="69" spans="1:5" x14ac:dyDescent="0.25">
      <c r="A69" s="446" t="s">
        <v>686</v>
      </c>
      <c r="B69" s="446" t="s">
        <v>716</v>
      </c>
      <c r="C69" s="860">
        <v>16000</v>
      </c>
      <c r="D69" s="860">
        <v>16000</v>
      </c>
      <c r="E69" s="860">
        <v>0</v>
      </c>
    </row>
    <row r="70" spans="1:5" x14ac:dyDescent="0.25">
      <c r="A70" s="446" t="s">
        <v>686</v>
      </c>
      <c r="B70" s="446" t="s">
        <v>717</v>
      </c>
      <c r="C70" s="860">
        <v>16000</v>
      </c>
      <c r="D70" s="860">
        <v>16000</v>
      </c>
      <c r="E70" s="860">
        <v>0</v>
      </c>
    </row>
    <row r="71" spans="1:5" x14ac:dyDescent="0.25">
      <c r="A71" s="446" t="s">
        <v>686</v>
      </c>
      <c r="B71" s="446" t="s">
        <v>718</v>
      </c>
      <c r="C71" s="860">
        <v>16000</v>
      </c>
      <c r="D71" s="860">
        <v>16000</v>
      </c>
      <c r="E71" s="860">
        <v>0</v>
      </c>
    </row>
    <row r="72" spans="1:5" x14ac:dyDescent="0.25">
      <c r="A72" s="446" t="s">
        <v>686</v>
      </c>
      <c r="B72" s="446" t="s">
        <v>719</v>
      </c>
      <c r="C72" s="860">
        <v>16000</v>
      </c>
      <c r="D72" s="860">
        <v>16000</v>
      </c>
      <c r="E72" s="860">
        <v>0</v>
      </c>
    </row>
    <row r="73" spans="1:5" x14ac:dyDescent="0.25">
      <c r="A73" s="446" t="s">
        <v>686</v>
      </c>
      <c r="B73" s="446" t="s">
        <v>720</v>
      </c>
      <c r="C73" s="860">
        <v>16000</v>
      </c>
      <c r="D73" s="860">
        <v>16000</v>
      </c>
      <c r="E73" s="860">
        <v>0</v>
      </c>
    </row>
    <row r="74" spans="1:5" x14ac:dyDescent="0.25">
      <c r="A74" s="446" t="s">
        <v>686</v>
      </c>
      <c r="B74" s="446" t="s">
        <v>721</v>
      </c>
      <c r="C74" s="860">
        <v>16000</v>
      </c>
      <c r="D74" s="860">
        <v>16000</v>
      </c>
      <c r="E74" s="860">
        <v>0</v>
      </c>
    </row>
    <row r="75" spans="1:5" x14ac:dyDescent="0.25">
      <c r="A75" s="446" t="s">
        <v>686</v>
      </c>
      <c r="B75" s="446" t="s">
        <v>722</v>
      </c>
      <c r="C75" s="860">
        <v>16000</v>
      </c>
      <c r="D75" s="860">
        <v>16000</v>
      </c>
      <c r="E75" s="860">
        <v>0</v>
      </c>
    </row>
    <row r="76" spans="1:5" x14ac:dyDescent="0.25">
      <c r="A76" s="446" t="s">
        <v>686</v>
      </c>
      <c r="B76" s="446" t="s">
        <v>723</v>
      </c>
      <c r="C76" s="860">
        <v>16000</v>
      </c>
      <c r="D76" s="860">
        <v>16000</v>
      </c>
      <c r="E76" s="860">
        <v>0</v>
      </c>
    </row>
    <row r="77" spans="1:5" x14ac:dyDescent="0.25">
      <c r="A77" s="446" t="s">
        <v>686</v>
      </c>
      <c r="B77" s="446" t="s">
        <v>724</v>
      </c>
      <c r="C77" s="860">
        <v>16000</v>
      </c>
      <c r="D77" s="860">
        <v>16000</v>
      </c>
      <c r="E77" s="860">
        <v>0</v>
      </c>
    </row>
    <row r="78" spans="1:5" x14ac:dyDescent="0.25">
      <c r="A78" s="446" t="s">
        <v>686</v>
      </c>
      <c r="B78" s="446" t="s">
        <v>725</v>
      </c>
      <c r="C78" s="860">
        <v>16000</v>
      </c>
      <c r="D78" s="860">
        <v>16000</v>
      </c>
      <c r="E78" s="860">
        <v>0</v>
      </c>
    </row>
    <row r="79" spans="1:5" x14ac:dyDescent="0.25">
      <c r="A79" s="446" t="s">
        <v>686</v>
      </c>
      <c r="B79" s="446" t="s">
        <v>726</v>
      </c>
      <c r="C79" s="860">
        <v>16000</v>
      </c>
      <c r="D79" s="860">
        <v>16000</v>
      </c>
      <c r="E79" s="860">
        <v>0</v>
      </c>
    </row>
    <row r="80" spans="1:5" x14ac:dyDescent="0.25">
      <c r="A80" s="446" t="s">
        <v>686</v>
      </c>
      <c r="B80" s="446" t="s">
        <v>727</v>
      </c>
      <c r="C80" s="860">
        <v>16000</v>
      </c>
      <c r="D80" s="860">
        <v>16000</v>
      </c>
      <c r="E80" s="860">
        <v>0</v>
      </c>
    </row>
    <row r="81" spans="1:5" x14ac:dyDescent="0.25">
      <c r="A81" s="446" t="s">
        <v>686</v>
      </c>
      <c r="B81" s="446" t="s">
        <v>728</v>
      </c>
      <c r="C81" s="860">
        <v>16000</v>
      </c>
      <c r="D81" s="860">
        <v>16000</v>
      </c>
      <c r="E81" s="860">
        <v>0</v>
      </c>
    </row>
    <row r="82" spans="1:5" x14ac:dyDescent="0.25">
      <c r="A82" s="446" t="s">
        <v>686</v>
      </c>
      <c r="B82" s="446" t="s">
        <v>729</v>
      </c>
      <c r="C82" s="860">
        <v>16000</v>
      </c>
      <c r="D82" s="860">
        <v>16000</v>
      </c>
      <c r="E82" s="860">
        <v>0</v>
      </c>
    </row>
    <row r="83" spans="1:5" x14ac:dyDescent="0.25">
      <c r="A83" s="446" t="s">
        <v>686</v>
      </c>
      <c r="B83" s="446" t="s">
        <v>730</v>
      </c>
      <c r="C83" s="860">
        <v>16000</v>
      </c>
      <c r="D83" s="860">
        <v>16000</v>
      </c>
      <c r="E83" s="860">
        <v>0</v>
      </c>
    </row>
    <row r="84" spans="1:5" x14ac:dyDescent="0.25">
      <c r="A84" s="446" t="s">
        <v>686</v>
      </c>
      <c r="B84" s="446" t="s">
        <v>731</v>
      </c>
      <c r="C84" s="860">
        <v>16000</v>
      </c>
      <c r="D84" s="860">
        <v>16000</v>
      </c>
      <c r="E84" s="860">
        <v>0</v>
      </c>
    </row>
    <row r="85" spans="1:5" x14ac:dyDescent="0.25">
      <c r="A85" s="446" t="s">
        <v>686</v>
      </c>
      <c r="B85" s="446" t="s">
        <v>732</v>
      </c>
      <c r="C85" s="860">
        <v>16000</v>
      </c>
      <c r="D85" s="860">
        <v>16000</v>
      </c>
      <c r="E85" s="860">
        <v>0</v>
      </c>
    </row>
    <row r="86" spans="1:5" x14ac:dyDescent="0.25">
      <c r="A86" s="446" t="s">
        <v>686</v>
      </c>
      <c r="B86" s="446" t="s">
        <v>733</v>
      </c>
      <c r="C86" s="860">
        <v>16000</v>
      </c>
      <c r="D86" s="860">
        <v>16000</v>
      </c>
      <c r="E86" s="860">
        <v>0</v>
      </c>
    </row>
    <row r="87" spans="1:5" x14ac:dyDescent="0.25">
      <c r="A87" s="446" t="s">
        <v>686</v>
      </c>
      <c r="B87" s="446" t="s">
        <v>734</v>
      </c>
      <c r="C87" s="860">
        <v>16000</v>
      </c>
      <c r="D87" s="860">
        <v>16000</v>
      </c>
      <c r="E87" s="860">
        <v>0</v>
      </c>
    </row>
    <row r="88" spans="1:5" x14ac:dyDescent="0.25">
      <c r="A88" s="446" t="s">
        <v>686</v>
      </c>
      <c r="B88" s="446" t="s">
        <v>735</v>
      </c>
      <c r="C88" s="860">
        <v>16000</v>
      </c>
      <c r="D88" s="860">
        <v>16000</v>
      </c>
      <c r="E88" s="860">
        <v>0</v>
      </c>
    </row>
    <row r="89" spans="1:5" x14ac:dyDescent="0.25">
      <c r="A89" s="446" t="s">
        <v>686</v>
      </c>
      <c r="B89" s="446" t="s">
        <v>736</v>
      </c>
      <c r="C89" s="860">
        <v>16000</v>
      </c>
      <c r="D89" s="860">
        <v>16000</v>
      </c>
      <c r="E89" s="860">
        <v>0</v>
      </c>
    </row>
    <row r="90" spans="1:5" x14ac:dyDescent="0.25">
      <c r="A90" s="446" t="s">
        <v>737</v>
      </c>
      <c r="B90" s="446" t="s">
        <v>738</v>
      </c>
      <c r="C90" s="860">
        <v>56500</v>
      </c>
      <c r="D90" s="860">
        <v>56500</v>
      </c>
      <c r="E90" s="860">
        <v>0</v>
      </c>
    </row>
    <row r="91" spans="1:5" x14ac:dyDescent="0.25">
      <c r="A91" s="446" t="s">
        <v>739</v>
      </c>
      <c r="B91" s="753" t="s">
        <v>740</v>
      </c>
      <c r="C91" s="860">
        <v>26168</v>
      </c>
      <c r="D91" s="860">
        <v>26168</v>
      </c>
      <c r="E91" s="860">
        <v>0</v>
      </c>
    </row>
    <row r="92" spans="1:5" x14ac:dyDescent="0.25">
      <c r="A92" s="446" t="s">
        <v>739</v>
      </c>
      <c r="B92" s="753" t="s">
        <v>741</v>
      </c>
      <c r="C92" s="860">
        <v>26168</v>
      </c>
      <c r="D92" s="860">
        <v>26168</v>
      </c>
      <c r="E92" s="860">
        <v>0</v>
      </c>
    </row>
    <row r="93" spans="1:5" x14ac:dyDescent="0.25">
      <c r="A93" s="446" t="s">
        <v>739</v>
      </c>
      <c r="B93" s="753" t="s">
        <v>742</v>
      </c>
      <c r="C93" s="860">
        <v>26168</v>
      </c>
      <c r="D93" s="860">
        <v>26168</v>
      </c>
      <c r="E93" s="860">
        <v>0</v>
      </c>
    </row>
    <row r="94" spans="1:5" x14ac:dyDescent="0.25">
      <c r="A94" s="446" t="s">
        <v>739</v>
      </c>
      <c r="B94" s="753" t="s">
        <v>743</v>
      </c>
      <c r="C94" s="860">
        <v>26168</v>
      </c>
      <c r="D94" s="860">
        <v>26168</v>
      </c>
      <c r="E94" s="860">
        <v>0</v>
      </c>
    </row>
    <row r="95" spans="1:5" x14ac:dyDescent="0.25">
      <c r="A95" s="446" t="s">
        <v>739</v>
      </c>
      <c r="B95" s="753" t="s">
        <v>744</v>
      </c>
      <c r="C95" s="860">
        <v>26168</v>
      </c>
      <c r="D95" s="860">
        <v>26168</v>
      </c>
      <c r="E95" s="860">
        <v>0</v>
      </c>
    </row>
    <row r="96" spans="1:5" x14ac:dyDescent="0.25">
      <c r="A96" s="446" t="s">
        <v>739</v>
      </c>
      <c r="B96" s="753" t="s">
        <v>745</v>
      </c>
      <c r="C96" s="860">
        <v>26168</v>
      </c>
      <c r="D96" s="860">
        <v>26168</v>
      </c>
      <c r="E96" s="860">
        <v>0</v>
      </c>
    </row>
    <row r="97" spans="1:5" x14ac:dyDescent="0.25">
      <c r="A97" s="446" t="s">
        <v>739</v>
      </c>
      <c r="B97" s="753" t="s">
        <v>746</v>
      </c>
      <c r="C97" s="860">
        <v>26168</v>
      </c>
      <c r="D97" s="860">
        <v>26168</v>
      </c>
      <c r="E97" s="860">
        <v>0</v>
      </c>
    </row>
    <row r="98" spans="1:5" x14ac:dyDescent="0.25">
      <c r="A98" s="446" t="s">
        <v>747</v>
      </c>
      <c r="B98" s="753" t="s">
        <v>748</v>
      </c>
      <c r="C98" s="860">
        <v>46800</v>
      </c>
      <c r="D98" s="860">
        <v>46800</v>
      </c>
      <c r="E98" s="860">
        <v>0</v>
      </c>
    </row>
    <row r="99" spans="1:5" x14ac:dyDescent="0.25">
      <c r="A99" s="446" t="s">
        <v>749</v>
      </c>
      <c r="B99" s="753" t="s">
        <v>750</v>
      </c>
      <c r="C99" s="860">
        <v>9000</v>
      </c>
      <c r="D99" s="860">
        <v>9000</v>
      </c>
      <c r="E99" s="860">
        <v>0</v>
      </c>
    </row>
    <row r="100" spans="1:5" x14ac:dyDescent="0.25">
      <c r="A100" s="446" t="s">
        <v>751</v>
      </c>
      <c r="B100" s="753" t="s">
        <v>752</v>
      </c>
      <c r="C100" s="860">
        <v>169000</v>
      </c>
      <c r="D100" s="860">
        <v>169000</v>
      </c>
      <c r="E100" s="860">
        <v>0</v>
      </c>
    </row>
    <row r="101" spans="1:5" x14ac:dyDescent="0.25">
      <c r="A101" s="446" t="s">
        <v>753</v>
      </c>
      <c r="B101" s="753" t="s">
        <v>754</v>
      </c>
      <c r="C101" s="860">
        <v>28347</v>
      </c>
      <c r="D101" s="860">
        <v>28347</v>
      </c>
      <c r="E101" s="860">
        <v>0</v>
      </c>
    </row>
    <row r="102" spans="1:5" x14ac:dyDescent="0.25">
      <c r="A102" s="446" t="s">
        <v>753</v>
      </c>
      <c r="B102" s="753" t="s">
        <v>755</v>
      </c>
      <c r="C102" s="860">
        <v>28347</v>
      </c>
      <c r="D102" s="860">
        <v>28347</v>
      </c>
      <c r="E102" s="860">
        <v>0</v>
      </c>
    </row>
    <row r="103" spans="1:5" x14ac:dyDescent="0.25">
      <c r="A103" s="446" t="s">
        <v>756</v>
      </c>
      <c r="B103" s="753" t="s">
        <v>757</v>
      </c>
      <c r="C103" s="860">
        <v>29134</v>
      </c>
      <c r="D103" s="860">
        <v>29134</v>
      </c>
      <c r="E103" s="860">
        <v>0</v>
      </c>
    </row>
    <row r="104" spans="1:5" x14ac:dyDescent="0.25">
      <c r="A104" s="446" t="s">
        <v>756</v>
      </c>
      <c r="B104" s="753" t="s">
        <v>758</v>
      </c>
      <c r="C104" s="860">
        <v>29134</v>
      </c>
      <c r="D104" s="860">
        <v>29134</v>
      </c>
      <c r="E104" s="860">
        <v>0</v>
      </c>
    </row>
    <row r="105" spans="1:5" x14ac:dyDescent="0.25">
      <c r="A105" s="446" t="s">
        <v>756</v>
      </c>
      <c r="B105" s="753" t="s">
        <v>759</v>
      </c>
      <c r="C105" s="860">
        <v>29134</v>
      </c>
      <c r="D105" s="860">
        <v>29134</v>
      </c>
      <c r="E105" s="860">
        <v>0</v>
      </c>
    </row>
    <row r="106" spans="1:5" x14ac:dyDescent="0.25">
      <c r="A106" s="446" t="s">
        <v>756</v>
      </c>
      <c r="B106" s="753" t="s">
        <v>760</v>
      </c>
      <c r="C106" s="860">
        <v>29134</v>
      </c>
      <c r="D106" s="860">
        <v>29134</v>
      </c>
      <c r="E106" s="860">
        <v>0</v>
      </c>
    </row>
    <row r="107" spans="1:5" x14ac:dyDescent="0.25">
      <c r="A107" s="446" t="s">
        <v>756</v>
      </c>
      <c r="B107" s="753" t="s">
        <v>761</v>
      </c>
      <c r="C107" s="860">
        <v>29134</v>
      </c>
      <c r="D107" s="860">
        <v>29134</v>
      </c>
      <c r="E107" s="860">
        <v>0</v>
      </c>
    </row>
    <row r="108" spans="1:5" x14ac:dyDescent="0.25">
      <c r="A108" s="446" t="s">
        <v>762</v>
      </c>
      <c r="B108" s="753" t="s">
        <v>763</v>
      </c>
      <c r="C108" s="860">
        <v>19606</v>
      </c>
      <c r="D108" s="860">
        <v>19606</v>
      </c>
      <c r="E108" s="860">
        <v>0</v>
      </c>
    </row>
    <row r="109" spans="1:5" x14ac:dyDescent="0.25">
      <c r="A109" s="446" t="s">
        <v>764</v>
      </c>
      <c r="B109" s="753" t="s">
        <v>765</v>
      </c>
      <c r="C109" s="860">
        <v>14410</v>
      </c>
      <c r="D109" s="860">
        <v>14410</v>
      </c>
      <c r="E109" s="860">
        <v>0</v>
      </c>
    </row>
    <row r="110" spans="1:5" x14ac:dyDescent="0.25">
      <c r="A110" s="446" t="s">
        <v>766</v>
      </c>
      <c r="B110" s="753" t="s">
        <v>767</v>
      </c>
      <c r="C110" s="860">
        <v>49385</v>
      </c>
      <c r="D110" s="860">
        <v>49385</v>
      </c>
      <c r="E110" s="860">
        <v>0</v>
      </c>
    </row>
    <row r="111" spans="1:5" x14ac:dyDescent="0.25">
      <c r="A111" s="446" t="s">
        <v>768</v>
      </c>
      <c r="B111" s="753" t="s">
        <v>769</v>
      </c>
      <c r="C111" s="860">
        <v>14850</v>
      </c>
      <c r="D111" s="860">
        <v>14850</v>
      </c>
      <c r="E111" s="860">
        <v>0</v>
      </c>
    </row>
    <row r="112" spans="1:5" x14ac:dyDescent="0.25">
      <c r="A112" s="446" t="s">
        <v>770</v>
      </c>
      <c r="B112" s="753" t="s">
        <v>771</v>
      </c>
      <c r="C112" s="860">
        <v>25000</v>
      </c>
      <c r="D112" s="860">
        <v>25000</v>
      </c>
      <c r="E112" s="860">
        <v>0</v>
      </c>
    </row>
    <row r="113" spans="1:5" x14ac:dyDescent="0.25">
      <c r="A113" s="446" t="s">
        <v>770</v>
      </c>
      <c r="B113" s="753" t="s">
        <v>772</v>
      </c>
      <c r="C113" s="860">
        <v>25000</v>
      </c>
      <c r="D113" s="860">
        <v>25000</v>
      </c>
      <c r="E113" s="860">
        <v>0</v>
      </c>
    </row>
    <row r="114" spans="1:5" x14ac:dyDescent="0.25">
      <c r="A114" s="446" t="s">
        <v>773</v>
      </c>
      <c r="B114" s="753" t="s">
        <v>774</v>
      </c>
      <c r="C114" s="860">
        <v>46800</v>
      </c>
      <c r="D114" s="860">
        <v>46800</v>
      </c>
      <c r="E114" s="860">
        <v>0</v>
      </c>
    </row>
    <row r="115" spans="1:5" x14ac:dyDescent="0.25">
      <c r="A115" s="446" t="s">
        <v>773</v>
      </c>
      <c r="B115" s="753" t="s">
        <v>775</v>
      </c>
      <c r="C115" s="860">
        <v>46800</v>
      </c>
      <c r="D115" s="860">
        <v>46800</v>
      </c>
      <c r="E115" s="860">
        <v>0</v>
      </c>
    </row>
    <row r="116" spans="1:5" x14ac:dyDescent="0.25">
      <c r="A116" s="446" t="s">
        <v>776</v>
      </c>
      <c r="B116" s="753" t="s">
        <v>777</v>
      </c>
      <c r="C116" s="860">
        <v>11811</v>
      </c>
      <c r="D116" s="860">
        <v>11811</v>
      </c>
      <c r="E116" s="860">
        <v>0</v>
      </c>
    </row>
    <row r="117" spans="1:5" x14ac:dyDescent="0.25">
      <c r="A117" s="446" t="s">
        <v>739</v>
      </c>
      <c r="B117" s="753" t="s">
        <v>778</v>
      </c>
      <c r="C117" s="860">
        <v>26168</v>
      </c>
      <c r="D117" s="860">
        <v>26168</v>
      </c>
      <c r="E117" s="860">
        <v>0</v>
      </c>
    </row>
    <row r="118" spans="1:5" x14ac:dyDescent="0.25">
      <c r="A118" s="446" t="s">
        <v>739</v>
      </c>
      <c r="B118" s="753" t="s">
        <v>779</v>
      </c>
      <c r="C118" s="860">
        <v>26168</v>
      </c>
      <c r="D118" s="860">
        <v>26168</v>
      </c>
      <c r="E118" s="860">
        <v>0</v>
      </c>
    </row>
    <row r="119" spans="1:5" x14ac:dyDescent="0.25">
      <c r="A119" s="446" t="s">
        <v>739</v>
      </c>
      <c r="B119" s="753" t="s">
        <v>780</v>
      </c>
      <c r="C119" s="860">
        <v>26168</v>
      </c>
      <c r="D119" s="860">
        <v>26168</v>
      </c>
      <c r="E119" s="860">
        <v>0</v>
      </c>
    </row>
    <row r="120" spans="1:5" x14ac:dyDescent="0.25">
      <c r="A120" s="446" t="s">
        <v>739</v>
      </c>
      <c r="B120" s="753" t="s">
        <v>781</v>
      </c>
      <c r="C120" s="860">
        <v>26168</v>
      </c>
      <c r="D120" s="860">
        <v>26168</v>
      </c>
      <c r="E120" s="860">
        <v>0</v>
      </c>
    </row>
    <row r="121" spans="1:5" x14ac:dyDescent="0.25">
      <c r="A121" s="446" t="s">
        <v>739</v>
      </c>
      <c r="B121" s="753" t="s">
        <v>782</v>
      </c>
      <c r="C121" s="860">
        <v>26168</v>
      </c>
      <c r="D121" s="860">
        <v>26168</v>
      </c>
      <c r="E121" s="860">
        <v>0</v>
      </c>
    </row>
    <row r="122" spans="1:5" x14ac:dyDescent="0.25">
      <c r="A122" s="446" t="s">
        <v>739</v>
      </c>
      <c r="B122" s="753" t="s">
        <v>783</v>
      </c>
      <c r="C122" s="860">
        <v>26168</v>
      </c>
      <c r="D122" s="860">
        <v>26168</v>
      </c>
      <c r="E122" s="860">
        <v>0</v>
      </c>
    </row>
    <row r="123" spans="1:5" x14ac:dyDescent="0.25">
      <c r="A123" s="446" t="s">
        <v>739</v>
      </c>
      <c r="B123" s="753" t="s">
        <v>784</v>
      </c>
      <c r="C123" s="860">
        <v>26168</v>
      </c>
      <c r="D123" s="860">
        <v>26168</v>
      </c>
      <c r="E123" s="860">
        <v>0</v>
      </c>
    </row>
    <row r="124" spans="1:5" x14ac:dyDescent="0.25">
      <c r="A124" s="446" t="s">
        <v>739</v>
      </c>
      <c r="B124" s="753" t="s">
        <v>785</v>
      </c>
      <c r="C124" s="860">
        <v>26168</v>
      </c>
      <c r="D124" s="860">
        <v>26168</v>
      </c>
      <c r="E124" s="860">
        <v>0</v>
      </c>
    </row>
    <row r="125" spans="1:5" x14ac:dyDescent="0.25">
      <c r="A125" s="446" t="s">
        <v>786</v>
      </c>
      <c r="B125" s="753" t="s">
        <v>787</v>
      </c>
      <c r="C125" s="860">
        <v>11811</v>
      </c>
      <c r="D125" s="860">
        <v>11811</v>
      </c>
      <c r="E125" s="860">
        <v>0</v>
      </c>
    </row>
    <row r="126" spans="1:5" x14ac:dyDescent="0.25">
      <c r="A126" s="446" t="s">
        <v>788</v>
      </c>
      <c r="B126" s="753" t="s">
        <v>789</v>
      </c>
      <c r="C126" s="860">
        <v>35425</v>
      </c>
      <c r="D126" s="860">
        <v>35425</v>
      </c>
      <c r="E126" s="860">
        <v>0</v>
      </c>
    </row>
    <row r="127" spans="1:5" x14ac:dyDescent="0.25">
      <c r="A127" s="446" t="s">
        <v>790</v>
      </c>
      <c r="B127" s="753" t="s">
        <v>791</v>
      </c>
      <c r="C127" s="860">
        <v>46800</v>
      </c>
      <c r="D127" s="860">
        <v>46800</v>
      </c>
      <c r="E127" s="860">
        <v>0</v>
      </c>
    </row>
    <row r="128" spans="1:5" x14ac:dyDescent="0.25">
      <c r="A128" s="446" t="s">
        <v>792</v>
      </c>
      <c r="B128" s="753" t="s">
        <v>793</v>
      </c>
      <c r="C128" s="860">
        <v>46800</v>
      </c>
      <c r="D128" s="860">
        <v>46800</v>
      </c>
      <c r="E128" s="860">
        <v>0</v>
      </c>
    </row>
    <row r="129" spans="1:7" x14ac:dyDescent="0.25">
      <c r="A129" s="446" t="s">
        <v>794</v>
      </c>
      <c r="B129" s="753" t="s">
        <v>795</v>
      </c>
      <c r="C129" s="860">
        <v>38575</v>
      </c>
      <c r="D129" s="860">
        <v>38575</v>
      </c>
      <c r="E129" s="860">
        <v>0</v>
      </c>
    </row>
    <row r="130" spans="1:7" x14ac:dyDescent="0.25">
      <c r="A130" s="446" t="s">
        <v>796</v>
      </c>
      <c r="B130" s="753" t="s">
        <v>797</v>
      </c>
      <c r="C130" s="860">
        <v>36500</v>
      </c>
      <c r="D130" s="860">
        <v>36500</v>
      </c>
      <c r="E130" s="860">
        <v>0</v>
      </c>
    </row>
    <row r="131" spans="1:7" x14ac:dyDescent="0.25">
      <c r="A131" s="446" t="s">
        <v>798</v>
      </c>
      <c r="B131" s="753" t="s">
        <v>799</v>
      </c>
      <c r="C131" s="860">
        <v>36500</v>
      </c>
      <c r="D131" s="860">
        <v>36500</v>
      </c>
      <c r="E131" s="860">
        <v>0</v>
      </c>
    </row>
    <row r="132" spans="1:7" x14ac:dyDescent="0.25">
      <c r="A132" s="754"/>
      <c r="B132" s="755"/>
      <c r="C132" s="861">
        <f>SUM(C21:C131)</f>
        <v>2488097</v>
      </c>
      <c r="D132" s="861">
        <f>SUM(D21:D131)</f>
        <v>2488097</v>
      </c>
      <c r="E132" s="861">
        <f>SUM(E21:E131)</f>
        <v>0</v>
      </c>
    </row>
    <row r="133" spans="1:7" s="438" customFormat="1" x14ac:dyDescent="0.25">
      <c r="A133" s="838"/>
      <c r="B133" s="839"/>
      <c r="C133" s="841"/>
      <c r="D133" s="841"/>
      <c r="E133" s="841"/>
    </row>
    <row r="134" spans="1:7" x14ac:dyDescent="0.25">
      <c r="A134" s="804" t="s">
        <v>5676</v>
      </c>
      <c r="B134" s="805"/>
      <c r="C134" s="842"/>
      <c r="D134" s="842"/>
      <c r="E134" s="842">
        <f>E132+E17+E12</f>
        <v>293466</v>
      </c>
    </row>
    <row r="135" spans="1:7" s="438" customFormat="1" x14ac:dyDescent="0.25">
      <c r="A135" s="786"/>
      <c r="B135" s="752"/>
      <c r="C135" s="843"/>
      <c r="D135" s="843"/>
      <c r="E135" s="843"/>
      <c r="F135" s="786"/>
    </row>
    <row r="136" spans="1:7" x14ac:dyDescent="0.25">
      <c r="A136" s="804" t="s">
        <v>800</v>
      </c>
      <c r="B136" s="805"/>
      <c r="C136" s="842"/>
      <c r="D136" s="842"/>
      <c r="E136" s="842">
        <f>E134+E18+E13</f>
        <v>293466</v>
      </c>
    </row>
    <row r="137" spans="1:7" x14ac:dyDescent="0.25">
      <c r="A137" s="786"/>
      <c r="B137" s="752"/>
      <c r="C137" s="843"/>
      <c r="D137" s="843"/>
      <c r="E137" s="843"/>
      <c r="F137" s="786"/>
      <c r="G137" s="786"/>
    </row>
    <row r="138" spans="1:7" s="351" customFormat="1" x14ac:dyDescent="0.25">
      <c r="A138" s="765" t="s">
        <v>801</v>
      </c>
      <c r="B138" s="845"/>
      <c r="C138" s="862"/>
      <c r="D138" s="862"/>
      <c r="E138" s="862"/>
    </row>
    <row r="139" spans="1:7" s="622" customFormat="1" x14ac:dyDescent="0.25">
      <c r="A139" s="831" t="s">
        <v>802</v>
      </c>
      <c r="B139" s="846"/>
      <c r="C139" s="863"/>
      <c r="D139" s="863"/>
      <c r="E139" s="863"/>
    </row>
    <row r="140" spans="1:7" ht="25.5" x14ac:dyDescent="0.25">
      <c r="A140" s="756" t="s">
        <v>137</v>
      </c>
      <c r="B140" s="757" t="s">
        <v>656</v>
      </c>
      <c r="C140" s="864" t="s">
        <v>657</v>
      </c>
      <c r="D140" s="864" t="s">
        <v>658</v>
      </c>
      <c r="E140" s="864" t="s">
        <v>659</v>
      </c>
    </row>
    <row r="141" spans="1:7" x14ac:dyDescent="0.25">
      <c r="A141" s="800" t="s">
        <v>6131</v>
      </c>
      <c r="B141" s="801"/>
      <c r="C141" s="865"/>
      <c r="D141" s="865"/>
      <c r="E141" s="866"/>
    </row>
    <row r="142" spans="1:7" x14ac:dyDescent="0.25">
      <c r="A142" s="446" t="s">
        <v>803</v>
      </c>
      <c r="B142" s="446" t="s">
        <v>804</v>
      </c>
      <c r="C142" s="860">
        <v>490000</v>
      </c>
      <c r="D142" s="860">
        <v>53900</v>
      </c>
      <c r="E142" s="860">
        <v>436100</v>
      </c>
    </row>
    <row r="143" spans="1:7" x14ac:dyDescent="0.25">
      <c r="A143" s="446" t="s">
        <v>805</v>
      </c>
      <c r="B143" s="753" t="s">
        <v>806</v>
      </c>
      <c r="C143" s="860">
        <v>1716832</v>
      </c>
      <c r="D143" s="860">
        <v>1711727</v>
      </c>
      <c r="E143" s="860">
        <v>5105</v>
      </c>
    </row>
    <row r="144" spans="1:7" x14ac:dyDescent="0.25">
      <c r="A144" s="446" t="s">
        <v>807</v>
      </c>
      <c r="B144" s="446" t="s">
        <v>808</v>
      </c>
      <c r="C144" s="860">
        <v>330000</v>
      </c>
      <c r="D144" s="860">
        <v>302235</v>
      </c>
      <c r="E144" s="860">
        <v>27765</v>
      </c>
    </row>
    <row r="145" spans="1:5" x14ac:dyDescent="0.25">
      <c r="A145" s="446" t="s">
        <v>809</v>
      </c>
      <c r="B145" s="446" t="s">
        <v>810</v>
      </c>
      <c r="C145" s="860">
        <v>233600</v>
      </c>
      <c r="D145" s="860">
        <v>217745</v>
      </c>
      <c r="E145" s="860">
        <v>15855</v>
      </c>
    </row>
    <row r="146" spans="1:5" x14ac:dyDescent="0.25">
      <c r="A146" s="446" t="s">
        <v>809</v>
      </c>
      <c r="B146" s="446" t="s">
        <v>811</v>
      </c>
      <c r="C146" s="860">
        <v>233600</v>
      </c>
      <c r="D146" s="860">
        <v>217745</v>
      </c>
      <c r="E146" s="860">
        <v>15855</v>
      </c>
    </row>
    <row r="147" spans="1:5" x14ac:dyDescent="0.25">
      <c r="A147" s="446" t="s">
        <v>809</v>
      </c>
      <c r="B147" s="446" t="s">
        <v>812</v>
      </c>
      <c r="C147" s="860">
        <v>233600</v>
      </c>
      <c r="D147" s="860">
        <v>217745</v>
      </c>
      <c r="E147" s="860">
        <v>15855</v>
      </c>
    </row>
    <row r="148" spans="1:5" x14ac:dyDescent="0.25">
      <c r="A148" s="758"/>
      <c r="B148" s="758"/>
      <c r="C148" s="867">
        <f>SUM(C142:C147)</f>
        <v>3237632</v>
      </c>
      <c r="D148" s="867">
        <f>SUM(D142:D147)</f>
        <v>2721097</v>
      </c>
      <c r="E148" s="867">
        <f>SUM(E142:E147)</f>
        <v>516535</v>
      </c>
    </row>
    <row r="149" spans="1:5" x14ac:dyDescent="0.25">
      <c r="C149" s="868"/>
      <c r="D149" s="868"/>
      <c r="E149" s="868"/>
    </row>
    <row r="150" spans="1:5" ht="25.5" x14ac:dyDescent="0.25">
      <c r="A150" s="756" t="s">
        <v>137</v>
      </c>
      <c r="B150" s="757" t="s">
        <v>656</v>
      </c>
      <c r="C150" s="864" t="s">
        <v>657</v>
      </c>
      <c r="D150" s="864" t="s">
        <v>658</v>
      </c>
      <c r="E150" s="864" t="s">
        <v>659</v>
      </c>
    </row>
    <row r="151" spans="1:5" x14ac:dyDescent="0.25">
      <c r="A151" s="800" t="s">
        <v>6130</v>
      </c>
      <c r="B151" s="801"/>
      <c r="C151" s="865"/>
      <c r="D151" s="865"/>
      <c r="E151" s="866"/>
    </row>
    <row r="152" spans="1:5" x14ac:dyDescent="0.25">
      <c r="A152" s="446" t="s">
        <v>813</v>
      </c>
      <c r="B152" s="446" t="s">
        <v>814</v>
      </c>
      <c r="C152" s="860">
        <v>226378</v>
      </c>
      <c r="D152" s="860">
        <v>12735</v>
      </c>
      <c r="E152" s="860">
        <v>213643</v>
      </c>
    </row>
    <row r="153" spans="1:5" x14ac:dyDescent="0.25">
      <c r="A153" s="446" t="s">
        <v>815</v>
      </c>
      <c r="B153" s="446" t="s">
        <v>816</v>
      </c>
      <c r="C153" s="860">
        <v>232039</v>
      </c>
      <c r="D153" s="860">
        <v>32909</v>
      </c>
      <c r="E153" s="860">
        <v>199130</v>
      </c>
    </row>
    <row r="154" spans="1:5" x14ac:dyDescent="0.25">
      <c r="A154" s="446" t="s">
        <v>817</v>
      </c>
      <c r="B154" s="446" t="s">
        <v>818</v>
      </c>
      <c r="C154" s="860">
        <v>275591</v>
      </c>
      <c r="D154" s="860">
        <v>47516</v>
      </c>
      <c r="E154" s="860">
        <v>228075</v>
      </c>
    </row>
    <row r="155" spans="1:5" x14ac:dyDescent="0.25">
      <c r="A155" s="446" t="s">
        <v>819</v>
      </c>
      <c r="B155" s="446" t="s">
        <v>820</v>
      </c>
      <c r="C155" s="860">
        <v>233252</v>
      </c>
      <c r="D155" s="860">
        <v>72926</v>
      </c>
      <c r="E155" s="860">
        <v>160326</v>
      </c>
    </row>
    <row r="156" spans="1:5" x14ac:dyDescent="0.25">
      <c r="A156" s="446" t="s">
        <v>821</v>
      </c>
      <c r="B156" s="446" t="s">
        <v>822</v>
      </c>
      <c r="C156" s="860">
        <v>235433</v>
      </c>
      <c r="D156" s="860">
        <v>96804</v>
      </c>
      <c r="E156" s="860">
        <v>138629</v>
      </c>
    </row>
    <row r="157" spans="1:5" x14ac:dyDescent="0.25">
      <c r="C157" s="867">
        <f>SUM(C152:C156)</f>
        <v>1202693</v>
      </c>
      <c r="D157" s="867">
        <f>SUM(D152:D156)</f>
        <v>262890</v>
      </c>
      <c r="E157" s="867">
        <f>SUM(E152:E156)</f>
        <v>939803</v>
      </c>
    </row>
    <row r="158" spans="1:5" x14ac:dyDescent="0.25">
      <c r="C158" s="799"/>
      <c r="D158" s="799"/>
      <c r="E158" s="799"/>
    </row>
    <row r="159" spans="1:5" ht="25.5" x14ac:dyDescent="0.25">
      <c r="A159" s="748" t="s">
        <v>137</v>
      </c>
      <c r="B159" s="749" t="s">
        <v>656</v>
      </c>
      <c r="C159" s="869" t="s">
        <v>657</v>
      </c>
      <c r="D159" s="869" t="s">
        <v>658</v>
      </c>
      <c r="E159" s="869" t="s">
        <v>659</v>
      </c>
    </row>
    <row r="160" spans="1:5" x14ac:dyDescent="0.25">
      <c r="A160" s="801" t="s">
        <v>823</v>
      </c>
      <c r="B160" s="801"/>
      <c r="C160" s="865"/>
      <c r="D160" s="865"/>
      <c r="E160" s="866"/>
    </row>
    <row r="161" spans="1:5" x14ac:dyDescent="0.25">
      <c r="A161" s="446" t="s">
        <v>824</v>
      </c>
      <c r="B161" s="753" t="s">
        <v>825</v>
      </c>
      <c r="C161" s="860">
        <v>264567</v>
      </c>
      <c r="D161" s="860">
        <v>264567</v>
      </c>
      <c r="E161" s="860">
        <v>0</v>
      </c>
    </row>
    <row r="162" spans="1:5" x14ac:dyDescent="0.25">
      <c r="A162" s="446" t="s">
        <v>826</v>
      </c>
      <c r="B162" s="753" t="s">
        <v>827</v>
      </c>
      <c r="C162" s="860">
        <v>260000</v>
      </c>
      <c r="D162" s="860">
        <v>260000</v>
      </c>
      <c r="E162" s="860">
        <v>0</v>
      </c>
    </row>
    <row r="163" spans="1:5" x14ac:dyDescent="0.25">
      <c r="A163" s="759"/>
      <c r="B163" s="760"/>
      <c r="C163" s="867">
        <f>SUM(C161:C162)</f>
        <v>524567</v>
      </c>
      <c r="D163" s="867">
        <f>SUM(D161:D162)</f>
        <v>524567</v>
      </c>
      <c r="E163" s="867">
        <f>SUM(E161:E162)</f>
        <v>0</v>
      </c>
    </row>
    <row r="164" spans="1:5" x14ac:dyDescent="0.25">
      <c r="B164" s="752"/>
      <c r="C164" s="799"/>
      <c r="D164" s="799"/>
      <c r="E164" s="799"/>
    </row>
    <row r="165" spans="1:5" ht="25.5" x14ac:dyDescent="0.25">
      <c r="A165" s="756" t="s">
        <v>137</v>
      </c>
      <c r="B165" s="757" t="s">
        <v>656</v>
      </c>
      <c r="C165" s="864" t="s">
        <v>657</v>
      </c>
      <c r="D165" s="864" t="s">
        <v>658</v>
      </c>
      <c r="E165" s="864" t="s">
        <v>659</v>
      </c>
    </row>
    <row r="166" spans="1:5" x14ac:dyDescent="0.25">
      <c r="A166" s="800" t="s">
        <v>828</v>
      </c>
      <c r="B166" s="801"/>
      <c r="C166" s="865"/>
      <c r="D166" s="865"/>
      <c r="E166" s="866"/>
    </row>
    <row r="167" spans="1:5" x14ac:dyDescent="0.25">
      <c r="A167" s="446" t="s">
        <v>829</v>
      </c>
      <c r="B167" s="446" t="s">
        <v>830</v>
      </c>
      <c r="C167" s="870">
        <v>15748</v>
      </c>
      <c r="D167" s="870">
        <v>15748</v>
      </c>
      <c r="E167" s="870">
        <v>0</v>
      </c>
    </row>
    <row r="168" spans="1:5" x14ac:dyDescent="0.25">
      <c r="A168" s="446" t="s">
        <v>831</v>
      </c>
      <c r="B168" s="446" t="s">
        <v>832</v>
      </c>
      <c r="C168" s="870">
        <v>16535</v>
      </c>
      <c r="D168" s="870">
        <v>16535</v>
      </c>
      <c r="E168" s="870">
        <v>0</v>
      </c>
    </row>
    <row r="169" spans="1:5" x14ac:dyDescent="0.25">
      <c r="A169" s="446" t="s">
        <v>831</v>
      </c>
      <c r="B169" s="446" t="s">
        <v>833</v>
      </c>
      <c r="C169" s="870">
        <v>22047</v>
      </c>
      <c r="D169" s="870">
        <v>22047</v>
      </c>
      <c r="E169" s="870">
        <v>0</v>
      </c>
    </row>
    <row r="170" spans="1:5" x14ac:dyDescent="0.25">
      <c r="A170" s="446" t="s">
        <v>834</v>
      </c>
      <c r="B170" s="446" t="s">
        <v>835</v>
      </c>
      <c r="C170" s="870">
        <v>12598</v>
      </c>
      <c r="D170" s="870">
        <v>12598</v>
      </c>
      <c r="E170" s="870">
        <v>0</v>
      </c>
    </row>
    <row r="171" spans="1:5" x14ac:dyDescent="0.25">
      <c r="A171" s="446" t="s">
        <v>836</v>
      </c>
      <c r="B171" s="446" t="s">
        <v>837</v>
      </c>
      <c r="C171" s="870">
        <v>5118</v>
      </c>
      <c r="D171" s="870">
        <v>5118</v>
      </c>
      <c r="E171" s="870">
        <v>0</v>
      </c>
    </row>
    <row r="172" spans="1:5" x14ac:dyDescent="0.25">
      <c r="A172" s="446" t="s">
        <v>838</v>
      </c>
      <c r="B172" s="446" t="s">
        <v>839</v>
      </c>
      <c r="C172" s="870">
        <v>33858</v>
      </c>
      <c r="D172" s="870">
        <v>33858</v>
      </c>
      <c r="E172" s="870">
        <v>0</v>
      </c>
    </row>
    <row r="173" spans="1:5" x14ac:dyDescent="0.25">
      <c r="A173" s="446" t="s">
        <v>840</v>
      </c>
      <c r="B173" s="446" t="s">
        <v>841</v>
      </c>
      <c r="C173" s="870">
        <v>147244</v>
      </c>
      <c r="D173" s="870">
        <v>147244</v>
      </c>
      <c r="E173" s="870">
        <v>0</v>
      </c>
    </row>
    <row r="174" spans="1:5" x14ac:dyDescent="0.25">
      <c r="A174" s="446" t="s">
        <v>840</v>
      </c>
      <c r="B174" s="446" t="s">
        <v>842</v>
      </c>
      <c r="C174" s="870">
        <v>147244</v>
      </c>
      <c r="D174" s="870">
        <v>147244</v>
      </c>
      <c r="E174" s="870">
        <v>0</v>
      </c>
    </row>
    <row r="175" spans="1:5" x14ac:dyDescent="0.25">
      <c r="A175" s="446" t="s">
        <v>843</v>
      </c>
      <c r="B175" s="446" t="s">
        <v>844</v>
      </c>
      <c r="C175" s="870">
        <v>30709</v>
      </c>
      <c r="D175" s="870">
        <v>30709</v>
      </c>
      <c r="E175" s="870">
        <v>0</v>
      </c>
    </row>
    <row r="176" spans="1:5" x14ac:dyDescent="0.25">
      <c r="A176" s="446" t="s">
        <v>845</v>
      </c>
      <c r="B176" s="446" t="s">
        <v>846</v>
      </c>
      <c r="C176" s="870">
        <v>157480</v>
      </c>
      <c r="D176" s="870">
        <v>157480</v>
      </c>
      <c r="E176" s="870">
        <v>0</v>
      </c>
    </row>
    <row r="177" spans="1:5" x14ac:dyDescent="0.25">
      <c r="A177" s="446" t="s">
        <v>847</v>
      </c>
      <c r="B177" s="446" t="s">
        <v>848</v>
      </c>
      <c r="C177" s="870">
        <v>9685</v>
      </c>
      <c r="D177" s="870">
        <v>9685</v>
      </c>
      <c r="E177" s="870">
        <v>0</v>
      </c>
    </row>
    <row r="178" spans="1:5" x14ac:dyDescent="0.25">
      <c r="A178" s="446" t="s">
        <v>849</v>
      </c>
      <c r="B178" s="446" t="s">
        <v>850</v>
      </c>
      <c r="C178" s="870">
        <v>23622</v>
      </c>
      <c r="D178" s="870">
        <v>23622</v>
      </c>
      <c r="E178" s="870">
        <v>0</v>
      </c>
    </row>
    <row r="179" spans="1:5" x14ac:dyDescent="0.25">
      <c r="A179" s="446" t="s">
        <v>851</v>
      </c>
      <c r="B179" s="446" t="s">
        <v>852</v>
      </c>
      <c r="C179" s="870">
        <v>176000</v>
      </c>
      <c r="D179" s="870">
        <v>176000</v>
      </c>
      <c r="E179" s="870">
        <v>0</v>
      </c>
    </row>
    <row r="180" spans="1:5" x14ac:dyDescent="0.25">
      <c r="A180" s="446" t="s">
        <v>853</v>
      </c>
      <c r="B180" s="446" t="s">
        <v>854</v>
      </c>
      <c r="C180" s="870">
        <v>11811</v>
      </c>
      <c r="D180" s="870">
        <v>11811</v>
      </c>
      <c r="E180" s="870">
        <v>0</v>
      </c>
    </row>
    <row r="181" spans="1:5" x14ac:dyDescent="0.25">
      <c r="A181" s="446" t="s">
        <v>855</v>
      </c>
      <c r="B181" s="446" t="s">
        <v>856</v>
      </c>
      <c r="C181" s="870">
        <v>11811</v>
      </c>
      <c r="D181" s="870">
        <v>11811</v>
      </c>
      <c r="E181" s="870">
        <v>0</v>
      </c>
    </row>
    <row r="182" spans="1:5" x14ac:dyDescent="0.25">
      <c r="A182" s="446" t="s">
        <v>857</v>
      </c>
      <c r="B182" s="446" t="s">
        <v>858</v>
      </c>
      <c r="C182" s="870">
        <v>29921</v>
      </c>
      <c r="D182" s="870">
        <v>29921</v>
      </c>
      <c r="E182" s="870">
        <v>0</v>
      </c>
    </row>
    <row r="183" spans="1:5" x14ac:dyDescent="0.25">
      <c r="A183" s="446" t="s">
        <v>859</v>
      </c>
      <c r="B183" s="446" t="s">
        <v>860</v>
      </c>
      <c r="C183" s="870">
        <v>17764</v>
      </c>
      <c r="D183" s="870">
        <v>17764</v>
      </c>
      <c r="E183" s="870">
        <v>0</v>
      </c>
    </row>
    <row r="184" spans="1:5" x14ac:dyDescent="0.25">
      <c r="A184" s="446" t="s">
        <v>859</v>
      </c>
      <c r="B184" s="446" t="s">
        <v>861</v>
      </c>
      <c r="C184" s="870">
        <v>17763</v>
      </c>
      <c r="D184" s="870">
        <v>17763</v>
      </c>
      <c r="E184" s="870">
        <v>0</v>
      </c>
    </row>
    <row r="185" spans="1:5" x14ac:dyDescent="0.25">
      <c r="A185" s="446" t="s">
        <v>862</v>
      </c>
      <c r="B185" s="446" t="s">
        <v>863</v>
      </c>
      <c r="C185" s="870">
        <v>149607</v>
      </c>
      <c r="D185" s="870">
        <v>149607</v>
      </c>
      <c r="E185" s="870">
        <v>0</v>
      </c>
    </row>
    <row r="186" spans="1:5" x14ac:dyDescent="0.25">
      <c r="A186" s="446" t="s">
        <v>862</v>
      </c>
      <c r="B186" s="446" t="s">
        <v>864</v>
      </c>
      <c r="C186" s="870">
        <v>149607</v>
      </c>
      <c r="D186" s="870">
        <v>149607</v>
      </c>
      <c r="E186" s="870">
        <v>0</v>
      </c>
    </row>
    <row r="187" spans="1:5" x14ac:dyDescent="0.25">
      <c r="A187" s="446" t="s">
        <v>862</v>
      </c>
      <c r="B187" s="446" t="s">
        <v>865</v>
      </c>
      <c r="C187" s="870">
        <v>149607</v>
      </c>
      <c r="D187" s="870">
        <v>149607</v>
      </c>
      <c r="E187" s="870">
        <v>0</v>
      </c>
    </row>
    <row r="188" spans="1:5" x14ac:dyDescent="0.25">
      <c r="A188" s="446" t="s">
        <v>862</v>
      </c>
      <c r="B188" s="446" t="s">
        <v>866</v>
      </c>
      <c r="C188" s="870">
        <v>149606</v>
      </c>
      <c r="D188" s="870">
        <v>149606</v>
      </c>
      <c r="E188" s="870">
        <v>0</v>
      </c>
    </row>
    <row r="189" spans="1:5" x14ac:dyDescent="0.25">
      <c r="A189" s="446" t="s">
        <v>862</v>
      </c>
      <c r="B189" s="446" t="s">
        <v>867</v>
      </c>
      <c r="C189" s="870">
        <v>149606</v>
      </c>
      <c r="D189" s="870">
        <v>149606</v>
      </c>
      <c r="E189" s="870">
        <v>0</v>
      </c>
    </row>
    <row r="190" spans="1:5" x14ac:dyDescent="0.25">
      <c r="A190" s="446" t="s">
        <v>862</v>
      </c>
      <c r="B190" s="446" t="s">
        <v>868</v>
      </c>
      <c r="C190" s="870">
        <v>149606</v>
      </c>
      <c r="D190" s="870">
        <v>149606</v>
      </c>
      <c r="E190" s="870">
        <v>0</v>
      </c>
    </row>
    <row r="191" spans="1:5" x14ac:dyDescent="0.25">
      <c r="A191" s="446" t="s">
        <v>862</v>
      </c>
      <c r="B191" s="446" t="s">
        <v>869</v>
      </c>
      <c r="C191" s="870">
        <v>149606</v>
      </c>
      <c r="D191" s="870">
        <v>149606</v>
      </c>
      <c r="E191" s="870">
        <v>0</v>
      </c>
    </row>
    <row r="192" spans="1:5" x14ac:dyDescent="0.25">
      <c r="A192" s="446" t="s">
        <v>862</v>
      </c>
      <c r="B192" s="446" t="s">
        <v>870</v>
      </c>
      <c r="C192" s="870">
        <v>149606</v>
      </c>
      <c r="D192" s="870">
        <v>149606</v>
      </c>
      <c r="E192" s="870">
        <v>0</v>
      </c>
    </row>
    <row r="193" spans="1:5" x14ac:dyDescent="0.25">
      <c r="A193" s="446" t="s">
        <v>862</v>
      </c>
      <c r="B193" s="446" t="s">
        <v>871</v>
      </c>
      <c r="C193" s="870">
        <v>149606</v>
      </c>
      <c r="D193" s="870">
        <v>149606</v>
      </c>
      <c r="E193" s="870">
        <v>0</v>
      </c>
    </row>
    <row r="194" spans="1:5" x14ac:dyDescent="0.25">
      <c r="A194" s="446" t="s">
        <v>862</v>
      </c>
      <c r="B194" s="446" t="s">
        <v>872</v>
      </c>
      <c r="C194" s="870">
        <v>149606</v>
      </c>
      <c r="D194" s="870">
        <v>149606</v>
      </c>
      <c r="E194" s="870">
        <v>0</v>
      </c>
    </row>
    <row r="195" spans="1:5" x14ac:dyDescent="0.25">
      <c r="A195" s="446" t="s">
        <v>873</v>
      </c>
      <c r="B195" s="446" t="s">
        <v>874</v>
      </c>
      <c r="C195" s="870">
        <v>66000</v>
      </c>
      <c r="D195" s="870">
        <v>66000</v>
      </c>
      <c r="E195" s="870">
        <v>0</v>
      </c>
    </row>
    <row r="196" spans="1:5" x14ac:dyDescent="0.25">
      <c r="A196" s="446" t="s">
        <v>875</v>
      </c>
      <c r="B196" s="446" t="s">
        <v>876</v>
      </c>
      <c r="C196" s="870">
        <v>5512</v>
      </c>
      <c r="D196" s="870">
        <v>5512</v>
      </c>
      <c r="E196" s="870">
        <v>0</v>
      </c>
    </row>
    <row r="197" spans="1:5" ht="30" x14ac:dyDescent="0.25">
      <c r="A197" s="446" t="s">
        <v>877</v>
      </c>
      <c r="B197" s="753" t="s">
        <v>878</v>
      </c>
      <c r="C197" s="870">
        <v>27953</v>
      </c>
      <c r="D197" s="870">
        <v>27953</v>
      </c>
      <c r="E197" s="870">
        <v>0</v>
      </c>
    </row>
    <row r="198" spans="1:5" ht="30" x14ac:dyDescent="0.25">
      <c r="A198" s="446" t="s">
        <v>879</v>
      </c>
      <c r="B198" s="753" t="s">
        <v>880</v>
      </c>
      <c r="C198" s="870">
        <v>114500</v>
      </c>
      <c r="D198" s="870">
        <v>114500</v>
      </c>
      <c r="E198" s="870">
        <v>0</v>
      </c>
    </row>
    <row r="199" spans="1:5" ht="30" x14ac:dyDescent="0.25">
      <c r="A199" s="446" t="s">
        <v>877</v>
      </c>
      <c r="B199" s="753" t="s">
        <v>881</v>
      </c>
      <c r="C199" s="870">
        <v>52756</v>
      </c>
      <c r="D199" s="870">
        <v>52756</v>
      </c>
      <c r="E199" s="870">
        <v>0</v>
      </c>
    </row>
    <row r="200" spans="1:5" x14ac:dyDescent="0.25">
      <c r="A200" s="446" t="s">
        <v>859</v>
      </c>
      <c r="B200" s="446" t="s">
        <v>882</v>
      </c>
      <c r="C200" s="870">
        <v>22000</v>
      </c>
      <c r="D200" s="870">
        <v>22000</v>
      </c>
      <c r="E200" s="870">
        <v>0</v>
      </c>
    </row>
    <row r="201" spans="1:5" ht="30" x14ac:dyDescent="0.25">
      <c r="A201" s="446" t="s">
        <v>883</v>
      </c>
      <c r="B201" s="753" t="s">
        <v>884</v>
      </c>
      <c r="C201" s="870">
        <v>37402</v>
      </c>
      <c r="D201" s="870">
        <v>37402</v>
      </c>
      <c r="E201" s="870">
        <v>0</v>
      </c>
    </row>
    <row r="202" spans="1:5" x14ac:dyDescent="0.25">
      <c r="A202" s="446" t="s">
        <v>885</v>
      </c>
      <c r="B202" s="446" t="s">
        <v>886</v>
      </c>
      <c r="C202" s="870">
        <v>31496</v>
      </c>
      <c r="D202" s="870">
        <v>31496</v>
      </c>
      <c r="E202" s="870">
        <v>0</v>
      </c>
    </row>
    <row r="203" spans="1:5" ht="30" x14ac:dyDescent="0.25">
      <c r="A203" s="446" t="s">
        <v>887</v>
      </c>
      <c r="B203" s="753" t="s">
        <v>888</v>
      </c>
      <c r="C203" s="870">
        <v>39370</v>
      </c>
      <c r="D203" s="870">
        <v>39370</v>
      </c>
      <c r="E203" s="870">
        <v>0</v>
      </c>
    </row>
    <row r="204" spans="1:5" x14ac:dyDescent="0.25">
      <c r="A204" s="446" t="s">
        <v>889</v>
      </c>
      <c r="B204" s="753" t="s">
        <v>890</v>
      </c>
      <c r="C204" s="870">
        <v>37165</v>
      </c>
      <c r="D204" s="870">
        <v>37165</v>
      </c>
      <c r="E204" s="870">
        <v>0</v>
      </c>
    </row>
    <row r="205" spans="1:5" x14ac:dyDescent="0.25">
      <c r="A205" s="446" t="s">
        <v>891</v>
      </c>
      <c r="B205" s="753" t="s">
        <v>892</v>
      </c>
      <c r="C205" s="870">
        <v>31937</v>
      </c>
      <c r="D205" s="870">
        <v>31937</v>
      </c>
      <c r="E205" s="870">
        <v>0</v>
      </c>
    </row>
    <row r="206" spans="1:5" x14ac:dyDescent="0.25">
      <c r="A206" s="446" t="s">
        <v>891</v>
      </c>
      <c r="B206" s="753" t="s">
        <v>893</v>
      </c>
      <c r="C206" s="870">
        <v>31937</v>
      </c>
      <c r="D206" s="870">
        <v>31937</v>
      </c>
      <c r="E206" s="870">
        <v>0</v>
      </c>
    </row>
    <row r="207" spans="1:5" x14ac:dyDescent="0.25">
      <c r="A207" s="446" t="s">
        <v>891</v>
      </c>
      <c r="B207" s="753" t="s">
        <v>894</v>
      </c>
      <c r="C207" s="870">
        <v>31937</v>
      </c>
      <c r="D207" s="870">
        <v>31937</v>
      </c>
      <c r="E207" s="870">
        <v>0</v>
      </c>
    </row>
    <row r="208" spans="1:5" x14ac:dyDescent="0.25">
      <c r="A208" s="446" t="s">
        <v>891</v>
      </c>
      <c r="B208" s="753" t="s">
        <v>895</v>
      </c>
      <c r="C208" s="870">
        <v>31937</v>
      </c>
      <c r="D208" s="870">
        <v>31937</v>
      </c>
      <c r="E208" s="870">
        <v>0</v>
      </c>
    </row>
    <row r="209" spans="1:5" x14ac:dyDescent="0.25">
      <c r="A209" s="446" t="s">
        <v>896</v>
      </c>
      <c r="B209" s="753" t="s">
        <v>897</v>
      </c>
      <c r="C209" s="870">
        <v>5000</v>
      </c>
      <c r="D209" s="870">
        <v>5000</v>
      </c>
      <c r="E209" s="870">
        <v>0</v>
      </c>
    </row>
    <row r="210" spans="1:5" x14ac:dyDescent="0.25">
      <c r="A210" s="446" t="s">
        <v>898</v>
      </c>
      <c r="B210" s="753" t="s">
        <v>899</v>
      </c>
      <c r="C210" s="870">
        <v>35433</v>
      </c>
      <c r="D210" s="870">
        <v>35433</v>
      </c>
      <c r="E210" s="870">
        <v>0</v>
      </c>
    </row>
    <row r="211" spans="1:5" x14ac:dyDescent="0.25">
      <c r="A211" s="446" t="s">
        <v>900</v>
      </c>
      <c r="B211" s="753" t="s">
        <v>901</v>
      </c>
      <c r="C211" s="870">
        <v>23400</v>
      </c>
      <c r="D211" s="870">
        <v>23400</v>
      </c>
      <c r="E211" s="870">
        <v>0</v>
      </c>
    </row>
    <row r="212" spans="1:5" x14ac:dyDescent="0.25">
      <c r="A212" s="446" t="s">
        <v>902</v>
      </c>
      <c r="B212" s="753" t="s">
        <v>903</v>
      </c>
      <c r="C212" s="870">
        <v>55000</v>
      </c>
      <c r="D212" s="870">
        <v>55000</v>
      </c>
      <c r="E212" s="870">
        <v>0</v>
      </c>
    </row>
    <row r="213" spans="1:5" x14ac:dyDescent="0.25">
      <c r="A213" s="446" t="s">
        <v>904</v>
      </c>
      <c r="B213" s="753" t="s">
        <v>905</v>
      </c>
      <c r="C213" s="870">
        <v>27480</v>
      </c>
      <c r="D213" s="870">
        <v>27480</v>
      </c>
      <c r="E213" s="870">
        <v>0</v>
      </c>
    </row>
    <row r="214" spans="1:5" x14ac:dyDescent="0.25">
      <c r="A214" s="446" t="s">
        <v>906</v>
      </c>
      <c r="B214" s="753" t="s">
        <v>907</v>
      </c>
      <c r="C214" s="870">
        <v>31000</v>
      </c>
      <c r="D214" s="870">
        <v>31000</v>
      </c>
      <c r="E214" s="870">
        <v>0</v>
      </c>
    </row>
    <row r="215" spans="1:5" x14ac:dyDescent="0.25">
      <c r="A215" s="446" t="s">
        <v>908</v>
      </c>
      <c r="B215" s="753" t="s">
        <v>909</v>
      </c>
      <c r="C215" s="870">
        <v>16500</v>
      </c>
      <c r="D215" s="870">
        <v>16500</v>
      </c>
      <c r="E215" s="870">
        <v>0</v>
      </c>
    </row>
    <row r="216" spans="1:5" x14ac:dyDescent="0.25">
      <c r="A216" s="446" t="s">
        <v>910</v>
      </c>
      <c r="B216" s="753" t="s">
        <v>911</v>
      </c>
      <c r="C216" s="870">
        <v>10000</v>
      </c>
      <c r="D216" s="870">
        <v>10000</v>
      </c>
      <c r="E216" s="870">
        <v>0</v>
      </c>
    </row>
    <row r="217" spans="1:5" x14ac:dyDescent="0.25">
      <c r="A217" s="446" t="s">
        <v>912</v>
      </c>
      <c r="B217" s="753" t="s">
        <v>913</v>
      </c>
      <c r="C217" s="870">
        <v>105638</v>
      </c>
      <c r="D217" s="870">
        <v>105638</v>
      </c>
      <c r="E217" s="870">
        <v>0</v>
      </c>
    </row>
    <row r="218" spans="1:5" x14ac:dyDescent="0.25">
      <c r="A218" s="446" t="s">
        <v>914</v>
      </c>
      <c r="B218" s="753" t="s">
        <v>915</v>
      </c>
      <c r="C218" s="870">
        <v>17008</v>
      </c>
      <c r="D218" s="870">
        <v>17008</v>
      </c>
      <c r="E218" s="870">
        <v>0</v>
      </c>
    </row>
    <row r="219" spans="1:5" x14ac:dyDescent="0.25">
      <c r="A219" s="446" t="s">
        <v>891</v>
      </c>
      <c r="B219" s="753" t="s">
        <v>916</v>
      </c>
      <c r="C219" s="870">
        <v>31937</v>
      </c>
      <c r="D219" s="870">
        <v>31937</v>
      </c>
      <c r="E219" s="870">
        <v>0</v>
      </c>
    </row>
    <row r="220" spans="1:5" x14ac:dyDescent="0.25">
      <c r="A220" s="446" t="s">
        <v>917</v>
      </c>
      <c r="B220" s="753" t="s">
        <v>918</v>
      </c>
      <c r="C220" s="870">
        <v>31937</v>
      </c>
      <c r="D220" s="870">
        <v>31937</v>
      </c>
      <c r="E220" s="870">
        <v>0</v>
      </c>
    </row>
    <row r="221" spans="1:5" x14ac:dyDescent="0.25">
      <c r="A221" s="446" t="s">
        <v>919</v>
      </c>
      <c r="B221" s="753" t="s">
        <v>920</v>
      </c>
      <c r="C221" s="870">
        <v>28268</v>
      </c>
      <c r="D221" s="870">
        <v>28268</v>
      </c>
      <c r="E221" s="870">
        <v>0</v>
      </c>
    </row>
    <row r="222" spans="1:5" x14ac:dyDescent="0.25">
      <c r="A222" s="446" t="s">
        <v>921</v>
      </c>
      <c r="B222" s="753" t="s">
        <v>922</v>
      </c>
      <c r="C222" s="870">
        <v>105637</v>
      </c>
      <c r="D222" s="870">
        <v>105637</v>
      </c>
      <c r="E222" s="870">
        <v>0</v>
      </c>
    </row>
    <row r="223" spans="1:5" x14ac:dyDescent="0.25">
      <c r="A223" s="446" t="s">
        <v>921</v>
      </c>
      <c r="B223" s="753" t="s">
        <v>923</v>
      </c>
      <c r="C223" s="870">
        <v>105637</v>
      </c>
      <c r="D223" s="870">
        <v>105637</v>
      </c>
      <c r="E223" s="870">
        <v>0</v>
      </c>
    </row>
    <row r="224" spans="1:5" x14ac:dyDescent="0.25">
      <c r="A224" s="446" t="s">
        <v>921</v>
      </c>
      <c r="B224" s="753" t="s">
        <v>924</v>
      </c>
      <c r="C224" s="870">
        <v>105638</v>
      </c>
      <c r="D224" s="870">
        <v>105638</v>
      </c>
      <c r="E224" s="870">
        <v>0</v>
      </c>
    </row>
    <row r="225" spans="1:5" x14ac:dyDescent="0.25">
      <c r="A225" s="446" t="s">
        <v>921</v>
      </c>
      <c r="B225" s="753" t="s">
        <v>925</v>
      </c>
      <c r="C225" s="870">
        <v>105638</v>
      </c>
      <c r="D225" s="870">
        <v>105638</v>
      </c>
      <c r="E225" s="870">
        <v>0</v>
      </c>
    </row>
    <row r="226" spans="1:5" x14ac:dyDescent="0.25">
      <c r="A226" s="446" t="s">
        <v>921</v>
      </c>
      <c r="B226" s="753" t="s">
        <v>926</v>
      </c>
      <c r="C226" s="870">
        <v>105638</v>
      </c>
      <c r="D226" s="870">
        <v>105638</v>
      </c>
      <c r="E226" s="870">
        <v>0</v>
      </c>
    </row>
    <row r="227" spans="1:5" x14ac:dyDescent="0.25">
      <c r="A227" s="446" t="s">
        <v>921</v>
      </c>
      <c r="B227" s="753" t="s">
        <v>927</v>
      </c>
      <c r="C227" s="870">
        <v>105638</v>
      </c>
      <c r="D227" s="870">
        <v>105638</v>
      </c>
      <c r="E227" s="870">
        <v>0</v>
      </c>
    </row>
    <row r="228" spans="1:5" x14ac:dyDescent="0.25">
      <c r="A228" s="446" t="s">
        <v>928</v>
      </c>
      <c r="B228" s="753" t="s">
        <v>929</v>
      </c>
      <c r="C228" s="870">
        <v>28819</v>
      </c>
      <c r="D228" s="870">
        <v>28819</v>
      </c>
      <c r="E228" s="870">
        <v>0</v>
      </c>
    </row>
    <row r="229" spans="1:5" x14ac:dyDescent="0.25">
      <c r="A229" s="446" t="s">
        <v>930</v>
      </c>
      <c r="B229" s="753" t="s">
        <v>931</v>
      </c>
      <c r="C229" s="870">
        <v>11500</v>
      </c>
      <c r="D229" s="870">
        <v>11500</v>
      </c>
      <c r="E229" s="870">
        <v>0</v>
      </c>
    </row>
    <row r="230" spans="1:5" x14ac:dyDescent="0.25">
      <c r="A230" s="446" t="s">
        <v>932</v>
      </c>
      <c r="B230" s="753" t="s">
        <v>933</v>
      </c>
      <c r="C230" s="870">
        <v>50000</v>
      </c>
      <c r="D230" s="870">
        <v>50000</v>
      </c>
      <c r="E230" s="870">
        <v>0</v>
      </c>
    </row>
    <row r="231" spans="1:5" x14ac:dyDescent="0.25">
      <c r="A231" s="446" t="s">
        <v>934</v>
      </c>
      <c r="B231" s="753" t="s">
        <v>935</v>
      </c>
      <c r="C231" s="870">
        <v>11890</v>
      </c>
      <c r="D231" s="870">
        <v>11890</v>
      </c>
      <c r="E231" s="870">
        <v>0</v>
      </c>
    </row>
    <row r="232" spans="1:5" x14ac:dyDescent="0.25">
      <c r="A232" s="446" t="s">
        <v>936</v>
      </c>
      <c r="B232" s="753" t="s">
        <v>937</v>
      </c>
      <c r="C232" s="870">
        <v>47200</v>
      </c>
      <c r="D232" s="870">
        <v>47200</v>
      </c>
      <c r="E232" s="870">
        <v>0</v>
      </c>
    </row>
    <row r="233" spans="1:5" x14ac:dyDescent="0.25">
      <c r="A233" s="446" t="s">
        <v>938</v>
      </c>
      <c r="B233" s="753" t="s">
        <v>939</v>
      </c>
      <c r="C233" s="870">
        <v>131204</v>
      </c>
      <c r="D233" s="870">
        <v>131204</v>
      </c>
      <c r="E233" s="870">
        <v>0</v>
      </c>
    </row>
    <row r="234" spans="1:5" x14ac:dyDescent="0.25">
      <c r="A234" s="446" t="s">
        <v>940</v>
      </c>
      <c r="B234" s="753" t="s">
        <v>941</v>
      </c>
      <c r="C234" s="870">
        <v>15039</v>
      </c>
      <c r="D234" s="870">
        <v>15039</v>
      </c>
      <c r="E234" s="870">
        <v>0</v>
      </c>
    </row>
    <row r="235" spans="1:5" x14ac:dyDescent="0.25">
      <c r="A235" s="446" t="s">
        <v>942</v>
      </c>
      <c r="B235" s="753" t="s">
        <v>943</v>
      </c>
      <c r="C235" s="870">
        <v>35354</v>
      </c>
      <c r="D235" s="870">
        <v>35354</v>
      </c>
      <c r="E235" s="870">
        <v>0</v>
      </c>
    </row>
    <row r="236" spans="1:5" x14ac:dyDescent="0.25">
      <c r="A236" s="446" t="s">
        <v>944</v>
      </c>
      <c r="B236" s="753" t="s">
        <v>945</v>
      </c>
      <c r="C236" s="870">
        <v>15748</v>
      </c>
      <c r="D236" s="870">
        <v>15748</v>
      </c>
      <c r="E236" s="870">
        <v>0</v>
      </c>
    </row>
    <row r="237" spans="1:5" x14ac:dyDescent="0.25">
      <c r="A237" s="446" t="s">
        <v>910</v>
      </c>
      <c r="B237" s="753" t="s">
        <v>946</v>
      </c>
      <c r="C237" s="870">
        <v>10000</v>
      </c>
      <c r="D237" s="870">
        <v>10000</v>
      </c>
      <c r="E237" s="870">
        <v>0</v>
      </c>
    </row>
    <row r="238" spans="1:5" x14ac:dyDescent="0.25">
      <c r="A238" s="446" t="s">
        <v>921</v>
      </c>
      <c r="B238" s="753" t="s">
        <v>947</v>
      </c>
      <c r="C238" s="870">
        <v>105638</v>
      </c>
      <c r="D238" s="870">
        <v>105638</v>
      </c>
      <c r="E238" s="870">
        <v>0</v>
      </c>
    </row>
    <row r="239" spans="1:5" x14ac:dyDescent="0.25">
      <c r="A239" s="446" t="s">
        <v>921</v>
      </c>
      <c r="B239" s="753" t="s">
        <v>948</v>
      </c>
      <c r="C239" s="870">
        <v>105638</v>
      </c>
      <c r="D239" s="870">
        <v>105638</v>
      </c>
      <c r="E239" s="870">
        <v>0</v>
      </c>
    </row>
    <row r="240" spans="1:5" x14ac:dyDescent="0.25">
      <c r="A240" s="446" t="s">
        <v>921</v>
      </c>
      <c r="B240" s="753" t="s">
        <v>949</v>
      </c>
      <c r="C240" s="870">
        <v>105638</v>
      </c>
      <c r="D240" s="870">
        <v>105638</v>
      </c>
      <c r="E240" s="870">
        <v>0</v>
      </c>
    </row>
    <row r="241" spans="1:5" x14ac:dyDescent="0.25">
      <c r="A241" s="446" t="s">
        <v>950</v>
      </c>
      <c r="B241" s="753" t="s">
        <v>951</v>
      </c>
      <c r="C241" s="870">
        <v>105638</v>
      </c>
      <c r="D241" s="870">
        <v>105638</v>
      </c>
      <c r="E241" s="870">
        <v>0</v>
      </c>
    </row>
    <row r="242" spans="1:5" x14ac:dyDescent="0.25">
      <c r="A242" s="446" t="s">
        <v>952</v>
      </c>
      <c r="B242" s="753" t="s">
        <v>953</v>
      </c>
      <c r="C242" s="870">
        <v>22000</v>
      </c>
      <c r="D242" s="870">
        <v>22000</v>
      </c>
      <c r="E242" s="870">
        <v>0</v>
      </c>
    </row>
    <row r="243" spans="1:5" x14ac:dyDescent="0.25">
      <c r="A243" s="446" t="s">
        <v>954</v>
      </c>
      <c r="B243" s="753" t="s">
        <v>955</v>
      </c>
      <c r="C243" s="870">
        <v>18819</v>
      </c>
      <c r="D243" s="870">
        <v>18819</v>
      </c>
      <c r="E243" s="870">
        <v>0</v>
      </c>
    </row>
    <row r="244" spans="1:5" x14ac:dyDescent="0.25">
      <c r="A244" s="446" t="s">
        <v>956</v>
      </c>
      <c r="B244" s="753" t="s">
        <v>957</v>
      </c>
      <c r="C244" s="870">
        <v>7101</v>
      </c>
      <c r="D244" s="870">
        <v>7101</v>
      </c>
      <c r="E244" s="870">
        <v>0</v>
      </c>
    </row>
    <row r="245" spans="1:5" x14ac:dyDescent="0.25">
      <c r="A245" s="446" t="s">
        <v>958</v>
      </c>
      <c r="B245" s="753" t="s">
        <v>959</v>
      </c>
      <c r="C245" s="870">
        <v>23142</v>
      </c>
      <c r="D245" s="870">
        <v>23142</v>
      </c>
      <c r="E245" s="870">
        <v>0</v>
      </c>
    </row>
    <row r="246" spans="1:5" x14ac:dyDescent="0.25">
      <c r="A246" s="446" t="s">
        <v>960</v>
      </c>
      <c r="B246" s="753" t="s">
        <v>961</v>
      </c>
      <c r="C246" s="870">
        <v>6299</v>
      </c>
      <c r="D246" s="870">
        <v>6299</v>
      </c>
      <c r="E246" s="870">
        <v>0</v>
      </c>
    </row>
    <row r="247" spans="1:5" x14ac:dyDescent="0.25">
      <c r="A247" s="446" t="s">
        <v>962</v>
      </c>
      <c r="B247" s="753" t="s">
        <v>963</v>
      </c>
      <c r="C247" s="870">
        <v>16500</v>
      </c>
      <c r="D247" s="870">
        <v>16500</v>
      </c>
      <c r="E247" s="870">
        <v>0</v>
      </c>
    </row>
    <row r="248" spans="1:5" x14ac:dyDescent="0.25">
      <c r="A248" s="446" t="s">
        <v>964</v>
      </c>
      <c r="B248" s="753" t="s">
        <v>965</v>
      </c>
      <c r="C248" s="870">
        <v>39283</v>
      </c>
      <c r="D248" s="870">
        <v>39283</v>
      </c>
      <c r="E248" s="870">
        <v>0</v>
      </c>
    </row>
    <row r="249" spans="1:5" x14ac:dyDescent="0.25">
      <c r="A249" s="446" t="s">
        <v>932</v>
      </c>
      <c r="B249" s="753" t="s">
        <v>966</v>
      </c>
      <c r="C249" s="870">
        <v>50000</v>
      </c>
      <c r="D249" s="870">
        <v>50000</v>
      </c>
      <c r="E249" s="870">
        <v>0</v>
      </c>
    </row>
    <row r="250" spans="1:5" x14ac:dyDescent="0.25">
      <c r="A250" s="446" t="s">
        <v>967</v>
      </c>
      <c r="B250" s="753" t="s">
        <v>968</v>
      </c>
      <c r="C250" s="870">
        <v>23614</v>
      </c>
      <c r="D250" s="870">
        <v>23614</v>
      </c>
      <c r="E250" s="870">
        <v>0</v>
      </c>
    </row>
    <row r="251" spans="1:5" x14ac:dyDescent="0.25">
      <c r="A251" s="446" t="s">
        <v>969</v>
      </c>
      <c r="B251" s="753" t="s">
        <v>970</v>
      </c>
      <c r="C251" s="870">
        <v>11500</v>
      </c>
      <c r="D251" s="870">
        <v>11500</v>
      </c>
      <c r="E251" s="870">
        <v>0</v>
      </c>
    </row>
    <row r="252" spans="1:5" x14ac:dyDescent="0.25">
      <c r="A252" s="446" t="s">
        <v>971</v>
      </c>
      <c r="B252" s="753" t="s">
        <v>972</v>
      </c>
      <c r="C252" s="870">
        <v>15000</v>
      </c>
      <c r="D252" s="870">
        <v>15000</v>
      </c>
      <c r="E252" s="870">
        <v>0</v>
      </c>
    </row>
    <row r="253" spans="1:5" x14ac:dyDescent="0.25">
      <c r="A253" s="446" t="s">
        <v>910</v>
      </c>
      <c r="B253" s="753" t="s">
        <v>973</v>
      </c>
      <c r="C253" s="870">
        <v>10000</v>
      </c>
      <c r="D253" s="870">
        <v>10000</v>
      </c>
      <c r="E253" s="870">
        <v>0</v>
      </c>
    </row>
    <row r="254" spans="1:5" x14ac:dyDescent="0.25">
      <c r="A254" s="446" t="s">
        <v>974</v>
      </c>
      <c r="B254" s="753" t="s">
        <v>975</v>
      </c>
      <c r="C254" s="870">
        <v>40000</v>
      </c>
      <c r="D254" s="870">
        <v>40000</v>
      </c>
      <c r="E254" s="870">
        <v>0</v>
      </c>
    </row>
    <row r="255" spans="1:5" x14ac:dyDescent="0.25">
      <c r="A255" s="446" t="s">
        <v>976</v>
      </c>
      <c r="B255" s="753" t="s">
        <v>977</v>
      </c>
      <c r="C255" s="870">
        <v>39370</v>
      </c>
      <c r="D255" s="870">
        <v>39370</v>
      </c>
      <c r="E255" s="870">
        <v>0</v>
      </c>
    </row>
    <row r="256" spans="1:5" x14ac:dyDescent="0.25">
      <c r="A256" s="446" t="s">
        <v>921</v>
      </c>
      <c r="B256" s="753" t="s">
        <v>978</v>
      </c>
      <c r="C256" s="870">
        <v>105638</v>
      </c>
      <c r="D256" s="870">
        <v>105638</v>
      </c>
      <c r="E256" s="870">
        <v>0</v>
      </c>
    </row>
    <row r="257" spans="1:5" x14ac:dyDescent="0.25">
      <c r="A257" s="446" t="s">
        <v>891</v>
      </c>
      <c r="B257" s="753" t="s">
        <v>979</v>
      </c>
      <c r="C257" s="870">
        <v>31937</v>
      </c>
      <c r="D257" s="870">
        <v>31937</v>
      </c>
      <c r="E257" s="870">
        <v>0</v>
      </c>
    </row>
    <row r="258" spans="1:5" x14ac:dyDescent="0.25">
      <c r="A258" s="446" t="s">
        <v>891</v>
      </c>
      <c r="B258" s="753" t="s">
        <v>980</v>
      </c>
      <c r="C258" s="870">
        <v>31937</v>
      </c>
      <c r="D258" s="870">
        <v>31937</v>
      </c>
      <c r="E258" s="870">
        <v>0</v>
      </c>
    </row>
    <row r="259" spans="1:5" x14ac:dyDescent="0.25">
      <c r="A259" s="446" t="s">
        <v>891</v>
      </c>
      <c r="B259" s="753" t="s">
        <v>981</v>
      </c>
      <c r="C259" s="870">
        <v>31937</v>
      </c>
      <c r="D259" s="870">
        <v>31937</v>
      </c>
      <c r="E259" s="870">
        <v>0</v>
      </c>
    </row>
    <row r="260" spans="1:5" x14ac:dyDescent="0.25">
      <c r="A260" s="446" t="s">
        <v>891</v>
      </c>
      <c r="B260" s="753" t="s">
        <v>982</v>
      </c>
      <c r="C260" s="870">
        <v>31937</v>
      </c>
      <c r="D260" s="870">
        <v>31937</v>
      </c>
      <c r="E260" s="870">
        <v>0</v>
      </c>
    </row>
    <row r="261" spans="1:5" x14ac:dyDescent="0.25">
      <c r="A261" s="446" t="s">
        <v>983</v>
      </c>
      <c r="B261" s="753" t="s">
        <v>984</v>
      </c>
      <c r="C261" s="870">
        <v>31937</v>
      </c>
      <c r="D261" s="870">
        <v>31937</v>
      </c>
      <c r="E261" s="870">
        <v>0</v>
      </c>
    </row>
    <row r="262" spans="1:5" x14ac:dyDescent="0.25">
      <c r="A262" s="446" t="s">
        <v>891</v>
      </c>
      <c r="B262" s="753" t="s">
        <v>985</v>
      </c>
      <c r="C262" s="870">
        <v>31937</v>
      </c>
      <c r="D262" s="870">
        <v>31937</v>
      </c>
      <c r="E262" s="870">
        <v>0</v>
      </c>
    </row>
    <row r="263" spans="1:5" x14ac:dyDescent="0.25">
      <c r="A263" s="446" t="s">
        <v>954</v>
      </c>
      <c r="B263" s="753" t="s">
        <v>986</v>
      </c>
      <c r="C263" s="870">
        <v>18819</v>
      </c>
      <c r="D263" s="870">
        <v>18819</v>
      </c>
      <c r="E263" s="870">
        <v>0</v>
      </c>
    </row>
    <row r="264" spans="1:5" x14ac:dyDescent="0.25">
      <c r="A264" s="446" t="s">
        <v>954</v>
      </c>
      <c r="B264" s="753" t="s">
        <v>987</v>
      </c>
      <c r="C264" s="870">
        <v>18819</v>
      </c>
      <c r="D264" s="870">
        <v>18819</v>
      </c>
      <c r="E264" s="870">
        <v>0</v>
      </c>
    </row>
    <row r="265" spans="1:5" x14ac:dyDescent="0.25">
      <c r="A265" s="446" t="s">
        <v>988</v>
      </c>
      <c r="B265" s="753" t="s">
        <v>989</v>
      </c>
      <c r="C265" s="870">
        <v>19150</v>
      </c>
      <c r="D265" s="870">
        <v>19150</v>
      </c>
      <c r="E265" s="870">
        <v>0</v>
      </c>
    </row>
    <row r="266" spans="1:5" x14ac:dyDescent="0.25">
      <c r="A266" s="446" t="s">
        <v>971</v>
      </c>
      <c r="B266" s="753" t="s">
        <v>990</v>
      </c>
      <c r="C266" s="870">
        <v>11811</v>
      </c>
      <c r="D266" s="870">
        <v>11811</v>
      </c>
      <c r="E266" s="870">
        <v>0</v>
      </c>
    </row>
    <row r="267" spans="1:5" x14ac:dyDescent="0.25">
      <c r="A267" s="446" t="s">
        <v>971</v>
      </c>
      <c r="B267" s="753" t="s">
        <v>991</v>
      </c>
      <c r="C267" s="870">
        <v>11811</v>
      </c>
      <c r="D267" s="870">
        <v>11811</v>
      </c>
      <c r="E267" s="870">
        <v>0</v>
      </c>
    </row>
    <row r="268" spans="1:5" x14ac:dyDescent="0.25">
      <c r="A268" s="446" t="s">
        <v>992</v>
      </c>
      <c r="B268" s="753" t="s">
        <v>993</v>
      </c>
      <c r="C268" s="870">
        <v>27559</v>
      </c>
      <c r="D268" s="870">
        <v>27559</v>
      </c>
      <c r="E268" s="870">
        <v>0</v>
      </c>
    </row>
    <row r="269" spans="1:5" x14ac:dyDescent="0.25">
      <c r="A269" s="446" t="s">
        <v>994</v>
      </c>
      <c r="B269" s="753" t="s">
        <v>995</v>
      </c>
      <c r="C269" s="870">
        <v>21000</v>
      </c>
      <c r="D269" s="870">
        <v>21000</v>
      </c>
      <c r="E269" s="870">
        <v>0</v>
      </c>
    </row>
    <row r="270" spans="1:5" x14ac:dyDescent="0.25">
      <c r="A270" s="446" t="s">
        <v>962</v>
      </c>
      <c r="B270" s="753" t="s">
        <v>996</v>
      </c>
      <c r="C270" s="870">
        <v>20000</v>
      </c>
      <c r="D270" s="870">
        <v>20000</v>
      </c>
      <c r="E270" s="870">
        <v>0</v>
      </c>
    </row>
    <row r="271" spans="1:5" x14ac:dyDescent="0.25">
      <c r="A271" s="446" t="s">
        <v>997</v>
      </c>
      <c r="B271" s="753" t="s">
        <v>998</v>
      </c>
      <c r="C271" s="870">
        <v>25500</v>
      </c>
      <c r="D271" s="870">
        <v>25500</v>
      </c>
      <c r="E271" s="870">
        <v>0</v>
      </c>
    </row>
    <row r="272" spans="1:5" x14ac:dyDescent="0.25">
      <c r="A272" s="446" t="s">
        <v>999</v>
      </c>
      <c r="B272" s="753" t="s">
        <v>1000</v>
      </c>
      <c r="C272" s="870">
        <v>31000</v>
      </c>
      <c r="D272" s="870">
        <v>31000</v>
      </c>
      <c r="E272" s="870">
        <v>0</v>
      </c>
    </row>
    <row r="273" spans="1:7" x14ac:dyDescent="0.25">
      <c r="A273" s="446" t="s">
        <v>1001</v>
      </c>
      <c r="B273" s="753" t="s">
        <v>1002</v>
      </c>
      <c r="C273" s="870">
        <v>49900</v>
      </c>
      <c r="D273" s="870">
        <v>49900</v>
      </c>
      <c r="E273" s="870">
        <v>0</v>
      </c>
    </row>
    <row r="274" spans="1:7" x14ac:dyDescent="0.25">
      <c r="A274" s="446" t="s">
        <v>1003</v>
      </c>
      <c r="B274" s="753" t="s">
        <v>1004</v>
      </c>
      <c r="C274" s="870">
        <v>150000</v>
      </c>
      <c r="D274" s="870">
        <v>150000</v>
      </c>
      <c r="E274" s="870">
        <v>0</v>
      </c>
      <c r="G274" s="761"/>
    </row>
    <row r="275" spans="1:7" x14ac:dyDescent="0.25">
      <c r="A275" s="446" t="s">
        <v>1005</v>
      </c>
      <c r="B275" s="753" t="s">
        <v>1006</v>
      </c>
      <c r="C275" s="870">
        <v>150000</v>
      </c>
      <c r="D275" s="870">
        <v>150000</v>
      </c>
      <c r="E275" s="870">
        <v>0</v>
      </c>
    </row>
    <row r="276" spans="1:7" x14ac:dyDescent="0.25">
      <c r="A276" s="446" t="s">
        <v>971</v>
      </c>
      <c r="B276" s="753" t="s">
        <v>1007</v>
      </c>
      <c r="C276" s="870">
        <v>11811</v>
      </c>
      <c r="D276" s="870">
        <v>11811</v>
      </c>
      <c r="E276" s="870">
        <v>0</v>
      </c>
    </row>
    <row r="277" spans="1:7" x14ac:dyDescent="0.25">
      <c r="B277" s="752"/>
      <c r="C277" s="867">
        <f>SUM(C167:C276)</f>
        <v>5963724</v>
      </c>
      <c r="D277" s="867">
        <f>SUM(D167:D276)</f>
        <v>5963724</v>
      </c>
      <c r="E277" s="867">
        <f>SUM(E167:E276)</f>
        <v>0</v>
      </c>
    </row>
    <row r="278" spans="1:7" x14ac:dyDescent="0.25">
      <c r="B278" s="752"/>
      <c r="C278" s="799"/>
      <c r="D278" s="799"/>
      <c r="E278" s="799"/>
    </row>
    <row r="279" spans="1:7" ht="28.5" x14ac:dyDescent="0.25">
      <c r="A279" s="762" t="s">
        <v>137</v>
      </c>
      <c r="B279" s="763" t="s">
        <v>656</v>
      </c>
      <c r="C279" s="871" t="s">
        <v>657</v>
      </c>
      <c r="D279" s="871" t="s">
        <v>658</v>
      </c>
      <c r="E279" s="871" t="s">
        <v>659</v>
      </c>
    </row>
    <row r="280" spans="1:7" x14ac:dyDescent="0.25">
      <c r="A280" s="802" t="s">
        <v>6132</v>
      </c>
      <c r="B280" s="803"/>
      <c r="C280" s="872"/>
      <c r="D280" s="872"/>
      <c r="E280" s="873"/>
    </row>
    <row r="281" spans="1:7" ht="30" x14ac:dyDescent="0.25">
      <c r="A281" s="446" t="s">
        <v>1009</v>
      </c>
      <c r="B281" s="753" t="s">
        <v>1010</v>
      </c>
      <c r="C281" s="870">
        <v>170110</v>
      </c>
      <c r="D281" s="870">
        <v>170110</v>
      </c>
      <c r="E281" s="870">
        <v>0</v>
      </c>
    </row>
    <row r="282" spans="1:7" x14ac:dyDescent="0.25">
      <c r="A282" s="446" t="s">
        <v>1011</v>
      </c>
      <c r="B282" s="446" t="s">
        <v>1012</v>
      </c>
      <c r="C282" s="870">
        <v>11339</v>
      </c>
      <c r="D282" s="870">
        <v>11339</v>
      </c>
      <c r="E282" s="870">
        <v>0</v>
      </c>
    </row>
    <row r="283" spans="1:7" x14ac:dyDescent="0.25">
      <c r="A283" s="446" t="s">
        <v>1013</v>
      </c>
      <c r="B283" s="446" t="s">
        <v>1014</v>
      </c>
      <c r="C283" s="870">
        <v>150000</v>
      </c>
      <c r="D283" s="870">
        <v>150000</v>
      </c>
      <c r="E283" s="870">
        <v>0</v>
      </c>
    </row>
    <row r="284" spans="1:7" x14ac:dyDescent="0.25">
      <c r="A284" s="446" t="s">
        <v>1015</v>
      </c>
      <c r="B284" s="446" t="s">
        <v>1016</v>
      </c>
      <c r="C284" s="870">
        <v>60619</v>
      </c>
      <c r="D284" s="870">
        <v>60619</v>
      </c>
      <c r="E284" s="870">
        <v>0</v>
      </c>
    </row>
    <row r="285" spans="1:7" x14ac:dyDescent="0.25">
      <c r="A285" s="446" t="s">
        <v>1017</v>
      </c>
      <c r="B285" s="446" t="s">
        <v>1018</v>
      </c>
      <c r="C285" s="870">
        <v>12350</v>
      </c>
      <c r="D285" s="870">
        <v>12350</v>
      </c>
      <c r="E285" s="870">
        <v>0</v>
      </c>
    </row>
    <row r="286" spans="1:7" x14ac:dyDescent="0.25">
      <c r="A286" s="78" t="s">
        <v>1019</v>
      </c>
      <c r="B286" s="78" t="s">
        <v>1020</v>
      </c>
      <c r="C286" s="874">
        <v>8732</v>
      </c>
      <c r="D286" s="874">
        <v>8732</v>
      </c>
      <c r="E286" s="874">
        <v>0</v>
      </c>
    </row>
    <row r="287" spans="1:7" x14ac:dyDescent="0.25">
      <c r="A287" s="78" t="s">
        <v>1021</v>
      </c>
      <c r="B287" s="78" t="s">
        <v>1022</v>
      </c>
      <c r="C287" s="874">
        <v>94410</v>
      </c>
      <c r="D287" s="874">
        <v>94410</v>
      </c>
      <c r="E287" s="874">
        <v>0</v>
      </c>
    </row>
    <row r="288" spans="1:7" x14ac:dyDescent="0.25">
      <c r="A288" s="78" t="s">
        <v>1023</v>
      </c>
      <c r="B288" s="79" t="s">
        <v>1024</v>
      </c>
      <c r="C288" s="874">
        <v>7079</v>
      </c>
      <c r="D288" s="874">
        <v>7079</v>
      </c>
      <c r="E288" s="874">
        <v>0</v>
      </c>
    </row>
    <row r="289" spans="1:5" x14ac:dyDescent="0.25">
      <c r="A289" s="78" t="s">
        <v>1025</v>
      </c>
      <c r="B289" s="79" t="s">
        <v>1026</v>
      </c>
      <c r="C289" s="874">
        <v>7078</v>
      </c>
      <c r="D289" s="874">
        <v>7078</v>
      </c>
      <c r="E289" s="874">
        <v>0</v>
      </c>
    </row>
    <row r="290" spans="1:5" x14ac:dyDescent="0.25">
      <c r="A290" s="78" t="s">
        <v>1027</v>
      </c>
      <c r="B290" s="79" t="s">
        <v>1028</v>
      </c>
      <c r="C290" s="874">
        <v>7079</v>
      </c>
      <c r="D290" s="874">
        <v>7079</v>
      </c>
      <c r="E290" s="874">
        <v>0</v>
      </c>
    </row>
    <row r="291" spans="1:5" x14ac:dyDescent="0.25">
      <c r="A291" s="78" t="s">
        <v>1029</v>
      </c>
      <c r="B291" s="79" t="s">
        <v>1030</v>
      </c>
      <c r="C291" s="874">
        <v>6063</v>
      </c>
      <c r="D291" s="874">
        <v>6063</v>
      </c>
      <c r="E291" s="874">
        <v>0</v>
      </c>
    </row>
    <row r="292" spans="1:5" x14ac:dyDescent="0.25">
      <c r="A292" s="78" t="s">
        <v>1031</v>
      </c>
      <c r="B292" s="79" t="s">
        <v>1032</v>
      </c>
      <c r="C292" s="874">
        <v>31488</v>
      </c>
      <c r="D292" s="874">
        <v>31488</v>
      </c>
      <c r="E292" s="874">
        <v>0</v>
      </c>
    </row>
    <row r="293" spans="1:5" x14ac:dyDescent="0.25">
      <c r="A293" s="78" t="s">
        <v>1031</v>
      </c>
      <c r="B293" s="79" t="s">
        <v>1033</v>
      </c>
      <c r="C293" s="874">
        <v>31488</v>
      </c>
      <c r="D293" s="874">
        <v>31488</v>
      </c>
      <c r="E293" s="874">
        <v>0</v>
      </c>
    </row>
    <row r="294" spans="1:5" x14ac:dyDescent="0.25">
      <c r="A294" s="78" t="s">
        <v>1031</v>
      </c>
      <c r="B294" s="79" t="s">
        <v>1034</v>
      </c>
      <c r="C294" s="874">
        <v>31488</v>
      </c>
      <c r="D294" s="874">
        <v>31488</v>
      </c>
      <c r="E294" s="874">
        <v>0</v>
      </c>
    </row>
    <row r="295" spans="1:5" x14ac:dyDescent="0.25">
      <c r="A295" s="78" t="s">
        <v>1031</v>
      </c>
      <c r="B295" s="79" t="s">
        <v>1035</v>
      </c>
      <c r="C295" s="874">
        <v>31488</v>
      </c>
      <c r="D295" s="874">
        <v>31488</v>
      </c>
      <c r="E295" s="874">
        <v>0</v>
      </c>
    </row>
    <row r="296" spans="1:5" x14ac:dyDescent="0.25">
      <c r="A296" s="78" t="s">
        <v>1036</v>
      </c>
      <c r="B296" s="79" t="s">
        <v>1037</v>
      </c>
      <c r="C296" s="874">
        <v>48504</v>
      </c>
      <c r="D296" s="874">
        <v>48504</v>
      </c>
      <c r="E296" s="874">
        <v>0</v>
      </c>
    </row>
    <row r="297" spans="1:5" x14ac:dyDescent="0.25">
      <c r="A297" s="78" t="s">
        <v>1038</v>
      </c>
      <c r="B297" s="79" t="s">
        <v>1039</v>
      </c>
      <c r="C297" s="874">
        <v>48504</v>
      </c>
      <c r="D297" s="874">
        <v>48504</v>
      </c>
      <c r="E297" s="874">
        <v>0</v>
      </c>
    </row>
    <row r="298" spans="1:5" x14ac:dyDescent="0.25">
      <c r="A298" s="78" t="s">
        <v>1040</v>
      </c>
      <c r="B298" s="79" t="s">
        <v>1041</v>
      </c>
      <c r="C298" s="874">
        <v>51820</v>
      </c>
      <c r="D298" s="874">
        <v>51820</v>
      </c>
      <c r="E298" s="874">
        <v>0</v>
      </c>
    </row>
    <row r="299" spans="1:5" x14ac:dyDescent="0.25">
      <c r="A299" s="78" t="s">
        <v>1042</v>
      </c>
      <c r="B299" s="79" t="s">
        <v>1043</v>
      </c>
      <c r="C299" s="874">
        <v>14000</v>
      </c>
      <c r="D299" s="874">
        <v>14000</v>
      </c>
      <c r="E299" s="874">
        <v>0</v>
      </c>
    </row>
    <row r="300" spans="1:5" x14ac:dyDescent="0.25">
      <c r="A300" s="78" t="s">
        <v>1031</v>
      </c>
      <c r="B300" s="79" t="s">
        <v>1044</v>
      </c>
      <c r="C300" s="874">
        <v>31488</v>
      </c>
      <c r="D300" s="874">
        <v>31488</v>
      </c>
      <c r="E300" s="874">
        <v>0</v>
      </c>
    </row>
    <row r="301" spans="1:5" x14ac:dyDescent="0.25">
      <c r="A301" s="78" t="s">
        <v>1031</v>
      </c>
      <c r="B301" s="79" t="s">
        <v>1045</v>
      </c>
      <c r="C301" s="874">
        <v>31489</v>
      </c>
      <c r="D301" s="874">
        <v>31489</v>
      </c>
      <c r="E301" s="874">
        <v>0</v>
      </c>
    </row>
    <row r="302" spans="1:5" x14ac:dyDescent="0.25">
      <c r="A302" s="78" t="s">
        <v>1031</v>
      </c>
      <c r="B302" s="79" t="s">
        <v>1046</v>
      </c>
      <c r="C302" s="874">
        <v>31489</v>
      </c>
      <c r="D302" s="874">
        <v>31489</v>
      </c>
      <c r="E302" s="874">
        <v>0</v>
      </c>
    </row>
    <row r="303" spans="1:5" x14ac:dyDescent="0.25">
      <c r="A303" s="78" t="s">
        <v>1047</v>
      </c>
      <c r="B303" s="79" t="s">
        <v>1048</v>
      </c>
      <c r="C303" s="874">
        <v>7086</v>
      </c>
      <c r="D303" s="874">
        <v>7086</v>
      </c>
      <c r="E303" s="874">
        <v>0</v>
      </c>
    </row>
    <row r="304" spans="1:5" x14ac:dyDescent="0.25">
      <c r="A304" s="78" t="s">
        <v>1049</v>
      </c>
      <c r="B304" s="79" t="s">
        <v>1050</v>
      </c>
      <c r="C304" s="874">
        <v>21300</v>
      </c>
      <c r="D304" s="874">
        <v>21300</v>
      </c>
      <c r="E304" s="874">
        <v>0</v>
      </c>
    </row>
    <row r="305" spans="1:5" x14ac:dyDescent="0.25">
      <c r="A305" s="78" t="s">
        <v>1051</v>
      </c>
      <c r="B305" s="79" t="s">
        <v>1052</v>
      </c>
      <c r="C305" s="874">
        <v>3378</v>
      </c>
      <c r="D305" s="874">
        <v>3378</v>
      </c>
      <c r="E305" s="874">
        <v>0</v>
      </c>
    </row>
    <row r="306" spans="1:5" x14ac:dyDescent="0.25">
      <c r="A306" s="78" t="s">
        <v>1051</v>
      </c>
      <c r="B306" s="79" t="s">
        <v>1053</v>
      </c>
      <c r="C306" s="874">
        <v>3378</v>
      </c>
      <c r="D306" s="874">
        <v>3378</v>
      </c>
      <c r="E306" s="874">
        <v>0</v>
      </c>
    </row>
    <row r="307" spans="1:5" x14ac:dyDescent="0.25">
      <c r="A307" s="78" t="s">
        <v>1054</v>
      </c>
      <c r="B307" s="79" t="s">
        <v>1055</v>
      </c>
      <c r="C307" s="874">
        <v>3378</v>
      </c>
      <c r="D307" s="874">
        <v>3378</v>
      </c>
      <c r="E307" s="874">
        <v>0</v>
      </c>
    </row>
    <row r="308" spans="1:5" x14ac:dyDescent="0.25">
      <c r="A308" s="78" t="s">
        <v>1056</v>
      </c>
      <c r="B308" s="79" t="s">
        <v>1057</v>
      </c>
      <c r="C308" s="874">
        <v>3929</v>
      </c>
      <c r="D308" s="874">
        <v>3929</v>
      </c>
      <c r="E308" s="874">
        <v>0</v>
      </c>
    </row>
    <row r="309" spans="1:5" x14ac:dyDescent="0.25">
      <c r="A309" s="78" t="s">
        <v>1058</v>
      </c>
      <c r="B309" s="79" t="s">
        <v>1059</v>
      </c>
      <c r="C309" s="874">
        <v>65008</v>
      </c>
      <c r="D309" s="874">
        <v>65008</v>
      </c>
      <c r="E309" s="874">
        <v>0</v>
      </c>
    </row>
    <row r="310" spans="1:5" x14ac:dyDescent="0.25">
      <c r="A310" s="78" t="s">
        <v>1058</v>
      </c>
      <c r="B310" s="79" t="s">
        <v>1060</v>
      </c>
      <c r="C310" s="874">
        <v>65008</v>
      </c>
      <c r="D310" s="874">
        <v>65008</v>
      </c>
      <c r="E310" s="874">
        <v>0</v>
      </c>
    </row>
    <row r="311" spans="1:5" x14ac:dyDescent="0.25">
      <c r="A311" s="78" t="s">
        <v>1061</v>
      </c>
      <c r="B311" s="79" t="s">
        <v>1062</v>
      </c>
      <c r="C311" s="874">
        <v>7866</v>
      </c>
      <c r="D311" s="874">
        <v>7866</v>
      </c>
      <c r="E311" s="874">
        <v>0</v>
      </c>
    </row>
    <row r="312" spans="1:5" x14ac:dyDescent="0.25">
      <c r="A312" s="78" t="s">
        <v>1063</v>
      </c>
      <c r="B312" s="79" t="s">
        <v>1064</v>
      </c>
      <c r="C312" s="874">
        <v>27550</v>
      </c>
      <c r="D312" s="874">
        <v>27550</v>
      </c>
      <c r="E312" s="874">
        <v>0</v>
      </c>
    </row>
    <row r="313" spans="1:5" x14ac:dyDescent="0.25">
      <c r="A313" s="78" t="s">
        <v>1065</v>
      </c>
      <c r="B313" s="79" t="s">
        <v>1066</v>
      </c>
      <c r="C313" s="874">
        <v>27028</v>
      </c>
      <c r="D313" s="874">
        <v>27028</v>
      </c>
      <c r="E313" s="874">
        <v>0</v>
      </c>
    </row>
    <row r="314" spans="1:5" x14ac:dyDescent="0.25">
      <c r="A314" s="78" t="s">
        <v>1067</v>
      </c>
      <c r="B314" s="79" t="s">
        <v>1068</v>
      </c>
      <c r="C314" s="874">
        <v>48112</v>
      </c>
      <c r="D314" s="874">
        <v>48112</v>
      </c>
      <c r="E314" s="874">
        <v>0</v>
      </c>
    </row>
    <row r="315" spans="1:5" x14ac:dyDescent="0.25">
      <c r="A315" s="78" t="s">
        <v>1069</v>
      </c>
      <c r="B315" s="79" t="s">
        <v>1070</v>
      </c>
      <c r="C315" s="874">
        <v>11990</v>
      </c>
      <c r="D315" s="874">
        <v>11990</v>
      </c>
      <c r="E315" s="874">
        <v>0</v>
      </c>
    </row>
    <row r="316" spans="1:5" x14ac:dyDescent="0.25">
      <c r="A316" s="78" t="s">
        <v>1069</v>
      </c>
      <c r="B316" s="79" t="s">
        <v>1071</v>
      </c>
      <c r="C316" s="874">
        <v>11990</v>
      </c>
      <c r="D316" s="874">
        <v>11990</v>
      </c>
      <c r="E316" s="874">
        <v>0</v>
      </c>
    </row>
    <row r="317" spans="1:5" x14ac:dyDescent="0.25">
      <c r="A317" s="78" t="s">
        <v>1072</v>
      </c>
      <c r="B317" s="79" t="s">
        <v>1073</v>
      </c>
      <c r="C317" s="874">
        <v>2290</v>
      </c>
      <c r="D317" s="874">
        <v>2290</v>
      </c>
      <c r="E317" s="874">
        <v>0</v>
      </c>
    </row>
    <row r="318" spans="1:5" x14ac:dyDescent="0.25">
      <c r="A318" s="78" t="s">
        <v>1074</v>
      </c>
      <c r="B318" s="79" t="s">
        <v>1075</v>
      </c>
      <c r="C318" s="874">
        <v>24401</v>
      </c>
      <c r="D318" s="874">
        <v>24401</v>
      </c>
      <c r="E318" s="874">
        <v>0</v>
      </c>
    </row>
    <row r="319" spans="1:5" x14ac:dyDescent="0.25">
      <c r="A319" s="78" t="s">
        <v>1031</v>
      </c>
      <c r="B319" s="79" t="s">
        <v>1076</v>
      </c>
      <c r="C319" s="874">
        <v>31488</v>
      </c>
      <c r="D319" s="874">
        <v>31488</v>
      </c>
      <c r="E319" s="874">
        <v>0</v>
      </c>
    </row>
    <row r="320" spans="1:5" x14ac:dyDescent="0.25">
      <c r="A320" s="78" t="s">
        <v>1077</v>
      </c>
      <c r="B320" s="79" t="s">
        <v>1078</v>
      </c>
      <c r="C320" s="874">
        <v>2748</v>
      </c>
      <c r="D320" s="874">
        <v>2748</v>
      </c>
      <c r="E320" s="874">
        <v>0</v>
      </c>
    </row>
    <row r="321" spans="1:5" x14ac:dyDescent="0.25">
      <c r="A321" s="78" t="s">
        <v>1077</v>
      </c>
      <c r="B321" s="79" t="s">
        <v>1079</v>
      </c>
      <c r="C321" s="874">
        <v>2748</v>
      </c>
      <c r="D321" s="874">
        <v>2748</v>
      </c>
      <c r="E321" s="874">
        <v>0</v>
      </c>
    </row>
    <row r="322" spans="1:5" x14ac:dyDescent="0.25">
      <c r="A322" s="78" t="s">
        <v>1077</v>
      </c>
      <c r="B322" s="79" t="s">
        <v>1080</v>
      </c>
      <c r="C322" s="874">
        <v>2748</v>
      </c>
      <c r="D322" s="874">
        <v>2748</v>
      </c>
      <c r="E322" s="874">
        <v>0</v>
      </c>
    </row>
    <row r="323" spans="1:5" x14ac:dyDescent="0.25">
      <c r="A323" s="78" t="s">
        <v>1077</v>
      </c>
      <c r="B323" s="79" t="s">
        <v>1081</v>
      </c>
      <c r="C323" s="874">
        <v>2748</v>
      </c>
      <c r="D323" s="874">
        <v>2748</v>
      </c>
      <c r="E323" s="874">
        <v>0</v>
      </c>
    </row>
    <row r="324" spans="1:5" x14ac:dyDescent="0.25">
      <c r="A324" s="78" t="s">
        <v>1077</v>
      </c>
      <c r="B324" s="79" t="s">
        <v>1082</v>
      </c>
      <c r="C324" s="874">
        <v>2748</v>
      </c>
      <c r="D324" s="874">
        <v>2748</v>
      </c>
      <c r="E324" s="874">
        <v>0</v>
      </c>
    </row>
    <row r="325" spans="1:5" x14ac:dyDescent="0.25">
      <c r="A325" s="78" t="s">
        <v>1077</v>
      </c>
      <c r="B325" s="79" t="s">
        <v>1083</v>
      </c>
      <c r="C325" s="874">
        <v>2748</v>
      </c>
      <c r="D325" s="874">
        <v>2748</v>
      </c>
      <c r="E325" s="874">
        <v>0</v>
      </c>
    </row>
    <row r="326" spans="1:5" x14ac:dyDescent="0.25">
      <c r="A326" s="78" t="s">
        <v>1077</v>
      </c>
      <c r="B326" s="79" t="s">
        <v>1084</v>
      </c>
      <c r="C326" s="874">
        <v>2748</v>
      </c>
      <c r="D326" s="874">
        <v>2748</v>
      </c>
      <c r="E326" s="874">
        <v>0</v>
      </c>
    </row>
    <row r="327" spans="1:5" x14ac:dyDescent="0.25">
      <c r="A327" s="78" t="s">
        <v>1065</v>
      </c>
      <c r="B327" s="79" t="s">
        <v>1085</v>
      </c>
      <c r="C327" s="874">
        <v>27028</v>
      </c>
      <c r="D327" s="874">
        <v>27028</v>
      </c>
      <c r="E327" s="874">
        <v>0</v>
      </c>
    </row>
    <row r="328" spans="1:5" x14ac:dyDescent="0.25">
      <c r="A328" s="78" t="s">
        <v>1086</v>
      </c>
      <c r="B328" s="79" t="s">
        <v>1087</v>
      </c>
      <c r="C328" s="874">
        <v>10945</v>
      </c>
      <c r="D328" s="874">
        <v>10945</v>
      </c>
      <c r="E328" s="874">
        <v>0</v>
      </c>
    </row>
    <row r="329" spans="1:5" x14ac:dyDescent="0.25">
      <c r="A329" s="78" t="s">
        <v>1088</v>
      </c>
      <c r="B329" s="79" t="s">
        <v>1089</v>
      </c>
      <c r="C329" s="874">
        <v>12599</v>
      </c>
      <c r="D329" s="874">
        <v>12599</v>
      </c>
      <c r="E329" s="874">
        <v>0</v>
      </c>
    </row>
    <row r="330" spans="1:5" x14ac:dyDescent="0.25">
      <c r="A330" s="78" t="s">
        <v>1090</v>
      </c>
      <c r="B330" s="79" t="s">
        <v>1091</v>
      </c>
      <c r="C330" s="874">
        <v>36929</v>
      </c>
      <c r="D330" s="874">
        <v>36929</v>
      </c>
      <c r="E330" s="874">
        <v>0</v>
      </c>
    </row>
    <row r="331" spans="1:5" x14ac:dyDescent="0.25">
      <c r="A331" s="78" t="s">
        <v>1092</v>
      </c>
      <c r="B331" s="79" t="s">
        <v>1093</v>
      </c>
      <c r="C331" s="874">
        <v>3858</v>
      </c>
      <c r="D331" s="874">
        <v>3858</v>
      </c>
      <c r="E331" s="874">
        <v>0</v>
      </c>
    </row>
    <row r="332" spans="1:5" x14ac:dyDescent="0.25">
      <c r="A332" s="78" t="s">
        <v>1077</v>
      </c>
      <c r="B332" s="79" t="s">
        <v>1094</v>
      </c>
      <c r="C332" s="874">
        <v>2748</v>
      </c>
      <c r="D332" s="874">
        <v>2748</v>
      </c>
      <c r="E332" s="874">
        <v>0</v>
      </c>
    </row>
    <row r="333" spans="1:5" x14ac:dyDescent="0.25">
      <c r="A333" s="78" t="s">
        <v>1077</v>
      </c>
      <c r="B333" s="79" t="s">
        <v>1095</v>
      </c>
      <c r="C333" s="874">
        <v>2748</v>
      </c>
      <c r="D333" s="874">
        <v>2748</v>
      </c>
      <c r="E333" s="874">
        <v>0</v>
      </c>
    </row>
    <row r="334" spans="1:5" x14ac:dyDescent="0.25">
      <c r="A334" s="78" t="s">
        <v>1077</v>
      </c>
      <c r="B334" s="79" t="s">
        <v>1096</v>
      </c>
      <c r="C334" s="874">
        <v>2748</v>
      </c>
      <c r="D334" s="874">
        <v>2748</v>
      </c>
      <c r="E334" s="874">
        <v>0</v>
      </c>
    </row>
    <row r="335" spans="1:5" x14ac:dyDescent="0.25">
      <c r="A335" s="78" t="s">
        <v>1097</v>
      </c>
      <c r="B335" s="79" t="s">
        <v>1098</v>
      </c>
      <c r="C335" s="874">
        <v>50288</v>
      </c>
      <c r="D335" s="874">
        <v>50288</v>
      </c>
      <c r="E335" s="874">
        <v>0</v>
      </c>
    </row>
    <row r="336" spans="1:5" x14ac:dyDescent="0.25">
      <c r="A336" s="78" t="s">
        <v>1099</v>
      </c>
      <c r="B336" s="79" t="s">
        <v>1100</v>
      </c>
      <c r="C336" s="874">
        <v>92664</v>
      </c>
      <c r="D336" s="874">
        <v>92664</v>
      </c>
      <c r="E336" s="874">
        <v>0</v>
      </c>
    </row>
    <row r="337" spans="1:5" x14ac:dyDescent="0.25">
      <c r="A337" s="78" t="s">
        <v>1101</v>
      </c>
      <c r="B337" s="79" t="s">
        <v>1102</v>
      </c>
      <c r="C337" s="874">
        <v>29612</v>
      </c>
      <c r="D337" s="874">
        <v>29612</v>
      </c>
      <c r="E337" s="874">
        <v>0</v>
      </c>
    </row>
    <row r="338" spans="1:5" x14ac:dyDescent="0.25">
      <c r="A338" s="78" t="s">
        <v>1103</v>
      </c>
      <c r="B338" s="79" t="s">
        <v>1104</v>
      </c>
      <c r="C338" s="874">
        <v>109768</v>
      </c>
      <c r="D338" s="874">
        <v>109768</v>
      </c>
      <c r="E338" s="874">
        <v>0</v>
      </c>
    </row>
    <row r="339" spans="1:5" x14ac:dyDescent="0.25">
      <c r="A339" s="78" t="s">
        <v>1069</v>
      </c>
      <c r="B339" s="79" t="s">
        <v>1105</v>
      </c>
      <c r="C339" s="874">
        <v>11990</v>
      </c>
      <c r="D339" s="874">
        <v>11990</v>
      </c>
      <c r="E339" s="874">
        <v>0</v>
      </c>
    </row>
    <row r="340" spans="1:5" x14ac:dyDescent="0.25">
      <c r="A340" s="78" t="s">
        <v>1069</v>
      </c>
      <c r="B340" s="79" t="s">
        <v>1106</v>
      </c>
      <c r="C340" s="874">
        <v>11990</v>
      </c>
      <c r="D340" s="874">
        <v>11990</v>
      </c>
      <c r="E340" s="874">
        <v>0</v>
      </c>
    </row>
    <row r="341" spans="1:5" x14ac:dyDescent="0.25">
      <c r="A341" s="78" t="s">
        <v>1069</v>
      </c>
      <c r="B341" s="79" t="s">
        <v>1107</v>
      </c>
      <c r="C341" s="874">
        <v>11990</v>
      </c>
      <c r="D341" s="874">
        <v>11990</v>
      </c>
      <c r="E341" s="874">
        <v>0</v>
      </c>
    </row>
    <row r="342" spans="1:5" x14ac:dyDescent="0.25">
      <c r="A342" s="78" t="s">
        <v>1108</v>
      </c>
      <c r="B342" s="79" t="s">
        <v>1109</v>
      </c>
      <c r="C342" s="874">
        <v>11016</v>
      </c>
      <c r="D342" s="874">
        <v>11016</v>
      </c>
      <c r="E342" s="874">
        <v>0</v>
      </c>
    </row>
    <row r="343" spans="1:5" x14ac:dyDescent="0.25">
      <c r="A343" s="78" t="s">
        <v>1108</v>
      </c>
      <c r="B343" s="79" t="s">
        <v>1110</v>
      </c>
      <c r="C343" s="874">
        <v>11016</v>
      </c>
      <c r="D343" s="874">
        <v>11016</v>
      </c>
      <c r="E343" s="874">
        <v>0</v>
      </c>
    </row>
    <row r="344" spans="1:5" x14ac:dyDescent="0.25">
      <c r="A344" s="78" t="s">
        <v>1111</v>
      </c>
      <c r="B344" s="79" t="s">
        <v>1112</v>
      </c>
      <c r="C344" s="874">
        <v>39283</v>
      </c>
      <c r="D344" s="874">
        <v>39283</v>
      </c>
      <c r="E344" s="874">
        <v>0</v>
      </c>
    </row>
    <row r="345" spans="1:5" x14ac:dyDescent="0.25">
      <c r="A345" s="78" t="s">
        <v>1113</v>
      </c>
      <c r="B345" s="79" t="s">
        <v>1114</v>
      </c>
      <c r="C345" s="874">
        <v>27028</v>
      </c>
      <c r="D345" s="874">
        <v>27028</v>
      </c>
      <c r="E345" s="874">
        <v>0</v>
      </c>
    </row>
    <row r="346" spans="1:5" x14ac:dyDescent="0.25">
      <c r="A346" s="78" t="s">
        <v>1115</v>
      </c>
      <c r="B346" s="79" t="s">
        <v>1116</v>
      </c>
      <c r="C346" s="874">
        <v>27028</v>
      </c>
      <c r="D346" s="874">
        <v>27028</v>
      </c>
      <c r="E346" s="874">
        <v>0</v>
      </c>
    </row>
    <row r="347" spans="1:5" x14ac:dyDescent="0.25">
      <c r="A347" s="78" t="s">
        <v>1117</v>
      </c>
      <c r="B347" s="79" t="s">
        <v>1118</v>
      </c>
      <c r="C347" s="874">
        <v>31489</v>
      </c>
      <c r="D347" s="874">
        <v>31489</v>
      </c>
      <c r="E347" s="874">
        <v>0</v>
      </c>
    </row>
    <row r="348" spans="1:5" x14ac:dyDescent="0.25">
      <c r="A348" s="78" t="s">
        <v>1117</v>
      </c>
      <c r="B348" s="79" t="s">
        <v>1119</v>
      </c>
      <c r="C348" s="874">
        <v>31488</v>
      </c>
      <c r="D348" s="874">
        <v>31488</v>
      </c>
      <c r="E348" s="874">
        <v>0</v>
      </c>
    </row>
    <row r="349" spans="1:5" x14ac:dyDescent="0.25">
      <c r="A349" s="78" t="s">
        <v>1117</v>
      </c>
      <c r="B349" s="79" t="s">
        <v>1120</v>
      </c>
      <c r="C349" s="874">
        <v>31488</v>
      </c>
      <c r="D349" s="874">
        <v>31488</v>
      </c>
      <c r="E349" s="874">
        <v>0</v>
      </c>
    </row>
    <row r="350" spans="1:5" x14ac:dyDescent="0.25">
      <c r="A350" s="78" t="s">
        <v>1117</v>
      </c>
      <c r="B350" s="79" t="s">
        <v>1121</v>
      </c>
      <c r="C350" s="874">
        <v>31488</v>
      </c>
      <c r="D350" s="874">
        <v>31488</v>
      </c>
      <c r="E350" s="874">
        <v>0</v>
      </c>
    </row>
    <row r="351" spans="1:5" x14ac:dyDescent="0.25">
      <c r="A351" s="78" t="s">
        <v>1122</v>
      </c>
      <c r="B351" s="79" t="s">
        <v>1123</v>
      </c>
      <c r="C351" s="874">
        <v>2756</v>
      </c>
      <c r="D351" s="874">
        <v>2756</v>
      </c>
      <c r="E351" s="874">
        <v>0</v>
      </c>
    </row>
    <row r="352" spans="1:5" x14ac:dyDescent="0.25">
      <c r="A352" s="78" t="s">
        <v>1124</v>
      </c>
      <c r="B352" s="79" t="s">
        <v>1125</v>
      </c>
      <c r="C352" s="874">
        <v>2205</v>
      </c>
      <c r="D352" s="874">
        <v>2205</v>
      </c>
      <c r="E352" s="874">
        <v>0</v>
      </c>
    </row>
    <row r="353" spans="1:5" x14ac:dyDescent="0.25">
      <c r="A353" s="78" t="s">
        <v>1126</v>
      </c>
      <c r="B353" s="79" t="s">
        <v>1127</v>
      </c>
      <c r="C353" s="874">
        <v>13940</v>
      </c>
      <c r="D353" s="874">
        <v>13940</v>
      </c>
      <c r="E353" s="874">
        <v>0</v>
      </c>
    </row>
    <row r="354" spans="1:5" x14ac:dyDescent="0.25">
      <c r="A354" s="78" t="s">
        <v>1051</v>
      </c>
      <c r="B354" s="79" t="s">
        <v>1128</v>
      </c>
      <c r="C354" s="874">
        <v>3378</v>
      </c>
      <c r="D354" s="874">
        <v>3378</v>
      </c>
      <c r="E354" s="874">
        <v>0</v>
      </c>
    </row>
    <row r="355" spans="1:5" x14ac:dyDescent="0.25">
      <c r="A355" s="78" t="s">
        <v>1129</v>
      </c>
      <c r="B355" s="79" t="s">
        <v>1130</v>
      </c>
      <c r="C355" s="874">
        <v>18819</v>
      </c>
      <c r="D355" s="874">
        <v>18819</v>
      </c>
      <c r="E355" s="874">
        <v>0</v>
      </c>
    </row>
    <row r="356" spans="1:5" x14ac:dyDescent="0.25">
      <c r="A356" s="78" t="s">
        <v>1129</v>
      </c>
      <c r="B356" s="79" t="s">
        <v>1131</v>
      </c>
      <c r="C356" s="874">
        <v>18819</v>
      </c>
      <c r="D356" s="874">
        <v>18819</v>
      </c>
      <c r="E356" s="874">
        <v>0</v>
      </c>
    </row>
    <row r="357" spans="1:5" x14ac:dyDescent="0.25">
      <c r="A357" s="78" t="s">
        <v>1129</v>
      </c>
      <c r="B357" s="79" t="s">
        <v>1132</v>
      </c>
      <c r="C357" s="874">
        <v>18819</v>
      </c>
      <c r="D357" s="874">
        <v>18819</v>
      </c>
      <c r="E357" s="874">
        <v>0</v>
      </c>
    </row>
    <row r="358" spans="1:5" x14ac:dyDescent="0.25">
      <c r="A358" s="78" t="s">
        <v>1133</v>
      </c>
      <c r="B358" s="79" t="s">
        <v>1134</v>
      </c>
      <c r="C358" s="874">
        <v>128661</v>
      </c>
      <c r="D358" s="874">
        <v>128661</v>
      </c>
      <c r="E358" s="874">
        <v>0</v>
      </c>
    </row>
    <row r="359" spans="1:5" x14ac:dyDescent="0.25">
      <c r="A359" s="78" t="s">
        <v>1031</v>
      </c>
      <c r="B359" s="79" t="s">
        <v>1135</v>
      </c>
      <c r="C359" s="874">
        <v>31488</v>
      </c>
      <c r="D359" s="874">
        <v>31488</v>
      </c>
      <c r="E359" s="874">
        <v>0</v>
      </c>
    </row>
    <row r="360" spans="1:5" x14ac:dyDescent="0.25">
      <c r="A360" s="78" t="s">
        <v>1136</v>
      </c>
      <c r="B360" s="79" t="s">
        <v>1137</v>
      </c>
      <c r="C360" s="874">
        <v>27028</v>
      </c>
      <c r="D360" s="874">
        <v>27028</v>
      </c>
      <c r="E360" s="874">
        <v>0</v>
      </c>
    </row>
    <row r="361" spans="1:5" x14ac:dyDescent="0.25">
      <c r="A361" s="78" t="s">
        <v>1117</v>
      </c>
      <c r="B361" s="79" t="s">
        <v>1138</v>
      </c>
      <c r="C361" s="874">
        <v>31488</v>
      </c>
      <c r="D361" s="874">
        <v>31488</v>
      </c>
      <c r="E361" s="874">
        <v>0</v>
      </c>
    </row>
    <row r="362" spans="1:5" x14ac:dyDescent="0.25">
      <c r="A362" s="78" t="s">
        <v>1139</v>
      </c>
      <c r="B362" s="79" t="s">
        <v>1140</v>
      </c>
      <c r="C362" s="874">
        <v>3929</v>
      </c>
      <c r="D362" s="874">
        <v>3929</v>
      </c>
      <c r="E362" s="874">
        <v>0</v>
      </c>
    </row>
    <row r="363" spans="1:5" x14ac:dyDescent="0.25">
      <c r="A363" s="78" t="s">
        <v>1117</v>
      </c>
      <c r="B363" s="79" t="s">
        <v>1141</v>
      </c>
      <c r="C363" s="874">
        <v>31488</v>
      </c>
      <c r="D363" s="874">
        <v>31488</v>
      </c>
      <c r="E363" s="874">
        <v>0</v>
      </c>
    </row>
    <row r="364" spans="1:5" x14ac:dyDescent="0.25">
      <c r="A364" s="78" t="s">
        <v>1117</v>
      </c>
      <c r="B364" s="79" t="s">
        <v>1142</v>
      </c>
      <c r="C364" s="874">
        <v>31488</v>
      </c>
      <c r="D364" s="874">
        <v>31488</v>
      </c>
      <c r="E364" s="874">
        <v>0</v>
      </c>
    </row>
    <row r="365" spans="1:5" x14ac:dyDescent="0.25">
      <c r="A365" s="78" t="s">
        <v>1143</v>
      </c>
      <c r="B365" s="79" t="s">
        <v>1144</v>
      </c>
      <c r="C365" s="874">
        <v>33000</v>
      </c>
      <c r="D365" s="874">
        <v>33000</v>
      </c>
      <c r="E365" s="874">
        <v>0</v>
      </c>
    </row>
    <row r="366" spans="1:5" x14ac:dyDescent="0.25">
      <c r="A366" s="78" t="s">
        <v>1145</v>
      </c>
      <c r="B366" s="79" t="s">
        <v>1146</v>
      </c>
      <c r="C366" s="874">
        <v>13378</v>
      </c>
      <c r="D366" s="874">
        <v>13378</v>
      </c>
      <c r="E366" s="874">
        <v>0</v>
      </c>
    </row>
    <row r="367" spans="1:5" x14ac:dyDescent="0.25">
      <c r="A367" s="78" t="s">
        <v>1129</v>
      </c>
      <c r="B367" s="79" t="s">
        <v>1147</v>
      </c>
      <c r="C367" s="874">
        <v>18819</v>
      </c>
      <c r="D367" s="874">
        <v>18819</v>
      </c>
      <c r="E367" s="874">
        <v>0</v>
      </c>
    </row>
    <row r="368" spans="1:5" x14ac:dyDescent="0.25">
      <c r="A368" s="78" t="s">
        <v>1129</v>
      </c>
      <c r="B368" s="79" t="s">
        <v>1148</v>
      </c>
      <c r="C368" s="874">
        <v>18819</v>
      </c>
      <c r="D368" s="874">
        <v>18819</v>
      </c>
      <c r="E368" s="874">
        <v>0</v>
      </c>
    </row>
    <row r="369" spans="1:5" x14ac:dyDescent="0.25">
      <c r="A369" s="78" t="s">
        <v>1129</v>
      </c>
      <c r="B369" s="79" t="s">
        <v>1149</v>
      </c>
      <c r="C369" s="874">
        <v>18819</v>
      </c>
      <c r="D369" s="874">
        <v>18819</v>
      </c>
      <c r="E369" s="874">
        <v>0</v>
      </c>
    </row>
    <row r="370" spans="1:5" x14ac:dyDescent="0.25">
      <c r="A370" s="78" t="s">
        <v>1129</v>
      </c>
      <c r="B370" s="79" t="s">
        <v>1150</v>
      </c>
      <c r="C370" s="874">
        <v>18819</v>
      </c>
      <c r="D370" s="874">
        <v>18819</v>
      </c>
      <c r="E370" s="874">
        <v>0</v>
      </c>
    </row>
    <row r="371" spans="1:5" x14ac:dyDescent="0.25">
      <c r="A371" s="78" t="s">
        <v>1151</v>
      </c>
      <c r="B371" s="79" t="s">
        <v>1152</v>
      </c>
      <c r="C371" s="874">
        <v>6249</v>
      </c>
      <c r="D371" s="874">
        <v>6249</v>
      </c>
      <c r="E371" s="874">
        <v>0</v>
      </c>
    </row>
    <row r="372" spans="1:5" x14ac:dyDescent="0.25">
      <c r="A372" s="78" t="s">
        <v>1153</v>
      </c>
      <c r="B372" s="79" t="s">
        <v>1154</v>
      </c>
      <c r="C372" s="874">
        <v>31488</v>
      </c>
      <c r="D372" s="874">
        <v>31488</v>
      </c>
      <c r="E372" s="874">
        <v>0</v>
      </c>
    </row>
    <row r="373" spans="1:5" x14ac:dyDescent="0.25">
      <c r="A373" s="78" t="s">
        <v>1155</v>
      </c>
      <c r="B373" s="79" t="s">
        <v>1156</v>
      </c>
      <c r="C373" s="874">
        <v>14953</v>
      </c>
      <c r="D373" s="874">
        <v>14953</v>
      </c>
      <c r="E373" s="874">
        <v>0</v>
      </c>
    </row>
    <row r="374" spans="1:5" x14ac:dyDescent="0.25">
      <c r="A374" s="78" t="s">
        <v>1157</v>
      </c>
      <c r="B374" s="79" t="s">
        <v>1158</v>
      </c>
      <c r="C374" s="874">
        <v>161850</v>
      </c>
      <c r="D374" s="874">
        <v>161850</v>
      </c>
      <c r="E374" s="874">
        <v>0</v>
      </c>
    </row>
    <row r="375" spans="1:5" x14ac:dyDescent="0.25">
      <c r="A375" s="78" t="s">
        <v>1159</v>
      </c>
      <c r="B375" s="79" t="s">
        <v>1160</v>
      </c>
      <c r="C375" s="874">
        <v>600</v>
      </c>
      <c r="D375" s="874">
        <v>600</v>
      </c>
      <c r="E375" s="874">
        <v>0</v>
      </c>
    </row>
    <row r="376" spans="1:5" x14ac:dyDescent="0.25">
      <c r="A376" s="78" t="s">
        <v>1161</v>
      </c>
      <c r="B376" s="79" t="s">
        <v>1162</v>
      </c>
      <c r="C376" s="874">
        <v>13843</v>
      </c>
      <c r="D376" s="874">
        <v>13843</v>
      </c>
      <c r="E376" s="874">
        <v>0</v>
      </c>
    </row>
    <row r="377" spans="1:5" x14ac:dyDescent="0.25">
      <c r="A377" s="78" t="s">
        <v>1117</v>
      </c>
      <c r="B377" s="79" t="s">
        <v>1163</v>
      </c>
      <c r="C377" s="874">
        <v>31488</v>
      </c>
      <c r="D377" s="874">
        <v>31488</v>
      </c>
      <c r="E377" s="874">
        <v>0</v>
      </c>
    </row>
    <row r="378" spans="1:5" x14ac:dyDescent="0.25">
      <c r="A378" s="78" t="s">
        <v>1072</v>
      </c>
      <c r="B378" s="79" t="s">
        <v>1164</v>
      </c>
      <c r="C378" s="874">
        <v>2290</v>
      </c>
      <c r="D378" s="874">
        <v>2290</v>
      </c>
      <c r="E378" s="874">
        <v>0</v>
      </c>
    </row>
    <row r="379" spans="1:5" x14ac:dyDescent="0.25">
      <c r="A379" s="78" t="s">
        <v>1165</v>
      </c>
      <c r="B379" s="79" t="s">
        <v>1166</v>
      </c>
      <c r="C379" s="874">
        <v>2290</v>
      </c>
      <c r="D379" s="874">
        <v>2290</v>
      </c>
      <c r="E379" s="874">
        <v>0</v>
      </c>
    </row>
    <row r="380" spans="1:5" x14ac:dyDescent="0.25">
      <c r="A380" s="78" t="s">
        <v>1072</v>
      </c>
      <c r="B380" s="79" t="s">
        <v>1167</v>
      </c>
      <c r="C380" s="874">
        <v>2290</v>
      </c>
      <c r="D380" s="874">
        <v>2290</v>
      </c>
      <c r="E380" s="874">
        <v>0</v>
      </c>
    </row>
    <row r="381" spans="1:5" x14ac:dyDescent="0.25">
      <c r="A381" s="78" t="s">
        <v>1101</v>
      </c>
      <c r="B381" s="79" t="s">
        <v>1168</v>
      </c>
      <c r="C381" s="874">
        <v>39060</v>
      </c>
      <c r="D381" s="874">
        <v>39060</v>
      </c>
      <c r="E381" s="874">
        <v>0</v>
      </c>
    </row>
    <row r="382" spans="1:5" x14ac:dyDescent="0.25">
      <c r="A382" s="679"/>
      <c r="B382" s="679"/>
      <c r="C382" s="875">
        <f>SUM(C281:C381)</f>
        <v>2754111</v>
      </c>
      <c r="D382" s="875">
        <f>SUM(D281:D381)</f>
        <v>2754111</v>
      </c>
      <c r="E382" s="875">
        <f>SUM(E281:E381)</f>
        <v>0</v>
      </c>
    </row>
    <row r="383" spans="1:5" x14ac:dyDescent="0.25">
      <c r="C383" s="868"/>
      <c r="D383" s="868"/>
      <c r="E383" s="868"/>
    </row>
    <row r="384" spans="1:5" x14ac:dyDescent="0.25">
      <c r="A384" s="805" t="s">
        <v>1169</v>
      </c>
      <c r="B384" s="805"/>
      <c r="C384" s="842"/>
      <c r="D384" s="842"/>
      <c r="E384" s="876">
        <f>E382+E277+E163+E157+E148</f>
        <v>1456338</v>
      </c>
    </row>
    <row r="385" spans="1:5" x14ac:dyDescent="0.25">
      <c r="C385" s="799"/>
      <c r="D385" s="799"/>
      <c r="E385" s="799"/>
    </row>
    <row r="386" spans="1:5" x14ac:dyDescent="0.25">
      <c r="A386" s="805" t="s">
        <v>1170</v>
      </c>
      <c r="B386" s="805"/>
      <c r="C386" s="842"/>
      <c r="D386" s="842"/>
      <c r="E386" s="876">
        <v>1456338</v>
      </c>
    </row>
    <row r="387" spans="1:5" x14ac:dyDescent="0.25">
      <c r="C387" s="799"/>
      <c r="D387" s="799"/>
      <c r="E387" s="799"/>
    </row>
    <row r="388" spans="1:5" x14ac:dyDescent="0.25">
      <c r="A388" s="850" t="s">
        <v>1171</v>
      </c>
      <c r="B388" s="851"/>
      <c r="C388" s="877"/>
      <c r="D388" s="877"/>
      <c r="E388" s="878">
        <f>E386+E136</f>
        <v>1749804</v>
      </c>
    </row>
    <row r="389" spans="1:5" x14ac:dyDescent="0.25">
      <c r="E389" s="765"/>
    </row>
  </sheetData>
  <mergeCells count="8">
    <mergeCell ref="B1:E1"/>
    <mergeCell ref="A10:E10"/>
    <mergeCell ref="A15:E15"/>
    <mergeCell ref="A20:E20"/>
    <mergeCell ref="A4:F4"/>
    <mergeCell ref="A5:F5"/>
    <mergeCell ref="A12:B12"/>
    <mergeCell ref="A17:B17"/>
  </mergeCells>
  <pageMargins left="0.7" right="0.7" top="0.75" bottom="0.75" header="0.3" footer="0.3"/>
  <pageSetup paperSize="9" scale="5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78666-E724-472F-93F8-13BD010493E6}">
  <sheetPr>
    <pageSetUpPr fitToPage="1"/>
  </sheetPr>
  <dimension ref="A1:F540"/>
  <sheetViews>
    <sheetView workbookViewId="0">
      <selection activeCell="A5" sqref="A5:E5"/>
    </sheetView>
  </sheetViews>
  <sheetFormatPr defaultRowHeight="15" x14ac:dyDescent="0.25"/>
  <cols>
    <col min="1" max="1" width="44.42578125" style="679" customWidth="1"/>
    <col min="2" max="2" width="24.42578125" style="679" bestFit="1" customWidth="1"/>
    <col min="3" max="3" width="15.5703125" style="679" bestFit="1" customWidth="1"/>
    <col min="4" max="4" width="15.42578125" style="679" bestFit="1" customWidth="1"/>
    <col min="5" max="5" width="17.28515625" style="679" bestFit="1" customWidth="1"/>
    <col min="6" max="256" width="8.85546875" style="679"/>
    <col min="257" max="257" width="29.7109375" style="679" bestFit="1" customWidth="1"/>
    <col min="258" max="258" width="24.42578125" style="679" bestFit="1" customWidth="1"/>
    <col min="259" max="259" width="15.42578125" style="679" bestFit="1" customWidth="1"/>
    <col min="260" max="260" width="14.28515625" style="679" bestFit="1" customWidth="1"/>
    <col min="261" max="261" width="15" style="679" bestFit="1" customWidth="1"/>
    <col min="262" max="512" width="8.85546875" style="679"/>
    <col min="513" max="513" width="29.7109375" style="679" bestFit="1" customWidth="1"/>
    <col min="514" max="514" width="24.42578125" style="679" bestFit="1" customWidth="1"/>
    <col min="515" max="515" width="15.42578125" style="679" bestFit="1" customWidth="1"/>
    <col min="516" max="516" width="14.28515625" style="679" bestFit="1" customWidth="1"/>
    <col min="517" max="517" width="15" style="679" bestFit="1" customWidth="1"/>
    <col min="518" max="768" width="8.85546875" style="679"/>
    <col min="769" max="769" width="29.7109375" style="679" bestFit="1" customWidth="1"/>
    <col min="770" max="770" width="24.42578125" style="679" bestFit="1" customWidth="1"/>
    <col min="771" max="771" width="15.42578125" style="679" bestFit="1" customWidth="1"/>
    <col min="772" max="772" width="14.28515625" style="679" bestFit="1" customWidth="1"/>
    <col min="773" max="773" width="15" style="679" bestFit="1" customWidth="1"/>
    <col min="774" max="1024" width="8.85546875" style="679"/>
    <col min="1025" max="1025" width="29.7109375" style="679" bestFit="1" customWidth="1"/>
    <col min="1026" max="1026" width="24.42578125" style="679" bestFit="1" customWidth="1"/>
    <col min="1027" max="1027" width="15.42578125" style="679" bestFit="1" customWidth="1"/>
    <col min="1028" max="1028" width="14.28515625" style="679" bestFit="1" customWidth="1"/>
    <col min="1029" max="1029" width="15" style="679" bestFit="1" customWidth="1"/>
    <col min="1030" max="1280" width="8.85546875" style="679"/>
    <col min="1281" max="1281" width="29.7109375" style="679" bestFit="1" customWidth="1"/>
    <col min="1282" max="1282" width="24.42578125" style="679" bestFit="1" customWidth="1"/>
    <col min="1283" max="1283" width="15.42578125" style="679" bestFit="1" customWidth="1"/>
    <col min="1284" max="1284" width="14.28515625" style="679" bestFit="1" customWidth="1"/>
    <col min="1285" max="1285" width="15" style="679" bestFit="1" customWidth="1"/>
    <col min="1286" max="1536" width="8.85546875" style="679"/>
    <col min="1537" max="1537" width="29.7109375" style="679" bestFit="1" customWidth="1"/>
    <col min="1538" max="1538" width="24.42578125" style="679" bestFit="1" customWidth="1"/>
    <col min="1539" max="1539" width="15.42578125" style="679" bestFit="1" customWidth="1"/>
    <col min="1540" max="1540" width="14.28515625" style="679" bestFit="1" customWidth="1"/>
    <col min="1541" max="1541" width="15" style="679" bestFit="1" customWidth="1"/>
    <col min="1542" max="1792" width="8.85546875" style="679"/>
    <col min="1793" max="1793" width="29.7109375" style="679" bestFit="1" customWidth="1"/>
    <col min="1794" max="1794" width="24.42578125" style="679" bestFit="1" customWidth="1"/>
    <col min="1795" max="1795" width="15.42578125" style="679" bestFit="1" customWidth="1"/>
    <col min="1796" max="1796" width="14.28515625" style="679" bestFit="1" customWidth="1"/>
    <col min="1797" max="1797" width="15" style="679" bestFit="1" customWidth="1"/>
    <col min="1798" max="2048" width="8.85546875" style="679"/>
    <col min="2049" max="2049" width="29.7109375" style="679" bestFit="1" customWidth="1"/>
    <col min="2050" max="2050" width="24.42578125" style="679" bestFit="1" customWidth="1"/>
    <col min="2051" max="2051" width="15.42578125" style="679" bestFit="1" customWidth="1"/>
    <col min="2052" max="2052" width="14.28515625" style="679" bestFit="1" customWidth="1"/>
    <col min="2053" max="2053" width="15" style="679" bestFit="1" customWidth="1"/>
    <col min="2054" max="2304" width="8.85546875" style="679"/>
    <col min="2305" max="2305" width="29.7109375" style="679" bestFit="1" customWidth="1"/>
    <col min="2306" max="2306" width="24.42578125" style="679" bestFit="1" customWidth="1"/>
    <col min="2307" max="2307" width="15.42578125" style="679" bestFit="1" customWidth="1"/>
    <col min="2308" max="2308" width="14.28515625" style="679" bestFit="1" customWidth="1"/>
    <col min="2309" max="2309" width="15" style="679" bestFit="1" customWidth="1"/>
    <col min="2310" max="2560" width="8.85546875" style="679"/>
    <col min="2561" max="2561" width="29.7109375" style="679" bestFit="1" customWidth="1"/>
    <col min="2562" max="2562" width="24.42578125" style="679" bestFit="1" customWidth="1"/>
    <col min="2563" max="2563" width="15.42578125" style="679" bestFit="1" customWidth="1"/>
    <col min="2564" max="2564" width="14.28515625" style="679" bestFit="1" customWidth="1"/>
    <col min="2565" max="2565" width="15" style="679" bestFit="1" customWidth="1"/>
    <col min="2566" max="2816" width="8.85546875" style="679"/>
    <col min="2817" max="2817" width="29.7109375" style="679" bestFit="1" customWidth="1"/>
    <col min="2818" max="2818" width="24.42578125" style="679" bestFit="1" customWidth="1"/>
    <col min="2819" max="2819" width="15.42578125" style="679" bestFit="1" customWidth="1"/>
    <col min="2820" max="2820" width="14.28515625" style="679" bestFit="1" customWidth="1"/>
    <col min="2821" max="2821" width="15" style="679" bestFit="1" customWidth="1"/>
    <col min="2822" max="3072" width="8.85546875" style="679"/>
    <col min="3073" max="3073" width="29.7109375" style="679" bestFit="1" customWidth="1"/>
    <col min="3074" max="3074" width="24.42578125" style="679" bestFit="1" customWidth="1"/>
    <col min="3075" max="3075" width="15.42578125" style="679" bestFit="1" customWidth="1"/>
    <col min="3076" max="3076" width="14.28515625" style="679" bestFit="1" customWidth="1"/>
    <col min="3077" max="3077" width="15" style="679" bestFit="1" customWidth="1"/>
    <col min="3078" max="3328" width="8.85546875" style="679"/>
    <col min="3329" max="3329" width="29.7109375" style="679" bestFit="1" customWidth="1"/>
    <col min="3330" max="3330" width="24.42578125" style="679" bestFit="1" customWidth="1"/>
    <col min="3331" max="3331" width="15.42578125" style="679" bestFit="1" customWidth="1"/>
    <col min="3332" max="3332" width="14.28515625" style="679" bestFit="1" customWidth="1"/>
    <col min="3333" max="3333" width="15" style="679" bestFit="1" customWidth="1"/>
    <col min="3334" max="3584" width="8.85546875" style="679"/>
    <col min="3585" max="3585" width="29.7109375" style="679" bestFit="1" customWidth="1"/>
    <col min="3586" max="3586" width="24.42578125" style="679" bestFit="1" customWidth="1"/>
    <col min="3587" max="3587" width="15.42578125" style="679" bestFit="1" customWidth="1"/>
    <col min="3588" max="3588" width="14.28515625" style="679" bestFit="1" customWidth="1"/>
    <col min="3589" max="3589" width="15" style="679" bestFit="1" customWidth="1"/>
    <col min="3590" max="3840" width="8.85546875" style="679"/>
    <col min="3841" max="3841" width="29.7109375" style="679" bestFit="1" customWidth="1"/>
    <col min="3842" max="3842" width="24.42578125" style="679" bestFit="1" customWidth="1"/>
    <col min="3843" max="3843" width="15.42578125" style="679" bestFit="1" customWidth="1"/>
    <col min="3844" max="3844" width="14.28515625" style="679" bestFit="1" customWidth="1"/>
    <col min="3845" max="3845" width="15" style="679" bestFit="1" customWidth="1"/>
    <col min="3846" max="4096" width="8.85546875" style="679"/>
    <col min="4097" max="4097" width="29.7109375" style="679" bestFit="1" customWidth="1"/>
    <col min="4098" max="4098" width="24.42578125" style="679" bestFit="1" customWidth="1"/>
    <col min="4099" max="4099" width="15.42578125" style="679" bestFit="1" customWidth="1"/>
    <col min="4100" max="4100" width="14.28515625" style="679" bestFit="1" customWidth="1"/>
    <col min="4101" max="4101" width="15" style="679" bestFit="1" customWidth="1"/>
    <col min="4102" max="4352" width="8.85546875" style="679"/>
    <col min="4353" max="4353" width="29.7109375" style="679" bestFit="1" customWidth="1"/>
    <col min="4354" max="4354" width="24.42578125" style="679" bestFit="1" customWidth="1"/>
    <col min="4355" max="4355" width="15.42578125" style="679" bestFit="1" customWidth="1"/>
    <col min="4356" max="4356" width="14.28515625" style="679" bestFit="1" customWidth="1"/>
    <col min="4357" max="4357" width="15" style="679" bestFit="1" customWidth="1"/>
    <col min="4358" max="4608" width="8.85546875" style="679"/>
    <col min="4609" max="4609" width="29.7109375" style="679" bestFit="1" customWidth="1"/>
    <col min="4610" max="4610" width="24.42578125" style="679" bestFit="1" customWidth="1"/>
    <col min="4611" max="4611" width="15.42578125" style="679" bestFit="1" customWidth="1"/>
    <col min="4612" max="4612" width="14.28515625" style="679" bestFit="1" customWidth="1"/>
    <col min="4613" max="4613" width="15" style="679" bestFit="1" customWidth="1"/>
    <col min="4614" max="4864" width="8.85546875" style="679"/>
    <col min="4865" max="4865" width="29.7109375" style="679" bestFit="1" customWidth="1"/>
    <col min="4866" max="4866" width="24.42578125" style="679" bestFit="1" customWidth="1"/>
    <col min="4867" max="4867" width="15.42578125" style="679" bestFit="1" customWidth="1"/>
    <col min="4868" max="4868" width="14.28515625" style="679" bestFit="1" customWidth="1"/>
    <col min="4869" max="4869" width="15" style="679" bestFit="1" customWidth="1"/>
    <col min="4870" max="5120" width="8.85546875" style="679"/>
    <col min="5121" max="5121" width="29.7109375" style="679" bestFit="1" customWidth="1"/>
    <col min="5122" max="5122" width="24.42578125" style="679" bestFit="1" customWidth="1"/>
    <col min="5123" max="5123" width="15.42578125" style="679" bestFit="1" customWidth="1"/>
    <col min="5124" max="5124" width="14.28515625" style="679" bestFit="1" customWidth="1"/>
    <col min="5125" max="5125" width="15" style="679" bestFit="1" customWidth="1"/>
    <col min="5126" max="5376" width="8.85546875" style="679"/>
    <col min="5377" max="5377" width="29.7109375" style="679" bestFit="1" customWidth="1"/>
    <col min="5378" max="5378" width="24.42578125" style="679" bestFit="1" customWidth="1"/>
    <col min="5379" max="5379" width="15.42578125" style="679" bestFit="1" customWidth="1"/>
    <col min="5380" max="5380" width="14.28515625" style="679" bestFit="1" customWidth="1"/>
    <col min="5381" max="5381" width="15" style="679" bestFit="1" customWidth="1"/>
    <col min="5382" max="5632" width="8.85546875" style="679"/>
    <col min="5633" max="5633" width="29.7109375" style="679" bestFit="1" customWidth="1"/>
    <col min="5634" max="5634" width="24.42578125" style="679" bestFit="1" customWidth="1"/>
    <col min="5635" max="5635" width="15.42578125" style="679" bestFit="1" customWidth="1"/>
    <col min="5636" max="5636" width="14.28515625" style="679" bestFit="1" customWidth="1"/>
    <col min="5637" max="5637" width="15" style="679" bestFit="1" customWidth="1"/>
    <col min="5638" max="5888" width="8.85546875" style="679"/>
    <col min="5889" max="5889" width="29.7109375" style="679" bestFit="1" customWidth="1"/>
    <col min="5890" max="5890" width="24.42578125" style="679" bestFit="1" customWidth="1"/>
    <col min="5891" max="5891" width="15.42578125" style="679" bestFit="1" customWidth="1"/>
    <col min="5892" max="5892" width="14.28515625" style="679" bestFit="1" customWidth="1"/>
    <col min="5893" max="5893" width="15" style="679" bestFit="1" customWidth="1"/>
    <col min="5894" max="6144" width="8.85546875" style="679"/>
    <col min="6145" max="6145" width="29.7109375" style="679" bestFit="1" customWidth="1"/>
    <col min="6146" max="6146" width="24.42578125" style="679" bestFit="1" customWidth="1"/>
    <col min="6147" max="6147" width="15.42578125" style="679" bestFit="1" customWidth="1"/>
    <col min="6148" max="6148" width="14.28515625" style="679" bestFit="1" customWidth="1"/>
    <col min="6149" max="6149" width="15" style="679" bestFit="1" customWidth="1"/>
    <col min="6150" max="6400" width="8.85546875" style="679"/>
    <col min="6401" max="6401" width="29.7109375" style="679" bestFit="1" customWidth="1"/>
    <col min="6402" max="6402" width="24.42578125" style="679" bestFit="1" customWidth="1"/>
    <col min="6403" max="6403" width="15.42578125" style="679" bestFit="1" customWidth="1"/>
    <col min="6404" max="6404" width="14.28515625" style="679" bestFit="1" customWidth="1"/>
    <col min="6405" max="6405" width="15" style="679" bestFit="1" customWidth="1"/>
    <col min="6406" max="6656" width="8.85546875" style="679"/>
    <col min="6657" max="6657" width="29.7109375" style="679" bestFit="1" customWidth="1"/>
    <col min="6658" max="6658" width="24.42578125" style="679" bestFit="1" customWidth="1"/>
    <col min="6659" max="6659" width="15.42578125" style="679" bestFit="1" customWidth="1"/>
    <col min="6660" max="6660" width="14.28515625" style="679" bestFit="1" customWidth="1"/>
    <col min="6661" max="6661" width="15" style="679" bestFit="1" customWidth="1"/>
    <col min="6662" max="6912" width="8.85546875" style="679"/>
    <col min="6913" max="6913" width="29.7109375" style="679" bestFit="1" customWidth="1"/>
    <col min="6914" max="6914" width="24.42578125" style="679" bestFit="1" customWidth="1"/>
    <col min="6915" max="6915" width="15.42578125" style="679" bestFit="1" customWidth="1"/>
    <col min="6916" max="6916" width="14.28515625" style="679" bestFit="1" customWidth="1"/>
    <col min="6917" max="6917" width="15" style="679" bestFit="1" customWidth="1"/>
    <col min="6918" max="7168" width="8.85546875" style="679"/>
    <col min="7169" max="7169" width="29.7109375" style="679" bestFit="1" customWidth="1"/>
    <col min="7170" max="7170" width="24.42578125" style="679" bestFit="1" customWidth="1"/>
    <col min="7171" max="7171" width="15.42578125" style="679" bestFit="1" customWidth="1"/>
    <col min="7172" max="7172" width="14.28515625" style="679" bestFit="1" customWidth="1"/>
    <col min="7173" max="7173" width="15" style="679" bestFit="1" customWidth="1"/>
    <col min="7174" max="7424" width="8.85546875" style="679"/>
    <col min="7425" max="7425" width="29.7109375" style="679" bestFit="1" customWidth="1"/>
    <col min="7426" max="7426" width="24.42578125" style="679" bestFit="1" customWidth="1"/>
    <col min="7427" max="7427" width="15.42578125" style="679" bestFit="1" customWidth="1"/>
    <col min="7428" max="7428" width="14.28515625" style="679" bestFit="1" customWidth="1"/>
    <col min="7429" max="7429" width="15" style="679" bestFit="1" customWidth="1"/>
    <col min="7430" max="7680" width="8.85546875" style="679"/>
    <col min="7681" max="7681" width="29.7109375" style="679" bestFit="1" customWidth="1"/>
    <col min="7682" max="7682" width="24.42578125" style="679" bestFit="1" customWidth="1"/>
    <col min="7683" max="7683" width="15.42578125" style="679" bestFit="1" customWidth="1"/>
    <col min="7684" max="7684" width="14.28515625" style="679" bestFit="1" customWidth="1"/>
    <col min="7685" max="7685" width="15" style="679" bestFit="1" customWidth="1"/>
    <col min="7686" max="7936" width="8.85546875" style="679"/>
    <col min="7937" max="7937" width="29.7109375" style="679" bestFit="1" customWidth="1"/>
    <col min="7938" max="7938" width="24.42578125" style="679" bestFit="1" customWidth="1"/>
    <col min="7939" max="7939" width="15.42578125" style="679" bestFit="1" customWidth="1"/>
    <col min="7940" max="7940" width="14.28515625" style="679" bestFit="1" customWidth="1"/>
    <col min="7941" max="7941" width="15" style="679" bestFit="1" customWidth="1"/>
    <col min="7942" max="8192" width="8.85546875" style="679"/>
    <col min="8193" max="8193" width="29.7109375" style="679" bestFit="1" customWidth="1"/>
    <col min="8194" max="8194" width="24.42578125" style="679" bestFit="1" customWidth="1"/>
    <col min="8195" max="8195" width="15.42578125" style="679" bestFit="1" customWidth="1"/>
    <col min="8196" max="8196" width="14.28515625" style="679" bestFit="1" customWidth="1"/>
    <col min="8197" max="8197" width="15" style="679" bestFit="1" customWidth="1"/>
    <col min="8198" max="8448" width="8.85546875" style="679"/>
    <col min="8449" max="8449" width="29.7109375" style="679" bestFit="1" customWidth="1"/>
    <col min="8450" max="8450" width="24.42578125" style="679" bestFit="1" customWidth="1"/>
    <col min="8451" max="8451" width="15.42578125" style="679" bestFit="1" customWidth="1"/>
    <col min="8452" max="8452" width="14.28515625" style="679" bestFit="1" customWidth="1"/>
    <col min="8453" max="8453" width="15" style="679" bestFit="1" customWidth="1"/>
    <col min="8454" max="8704" width="8.85546875" style="679"/>
    <col min="8705" max="8705" width="29.7109375" style="679" bestFit="1" customWidth="1"/>
    <col min="8706" max="8706" width="24.42578125" style="679" bestFit="1" customWidth="1"/>
    <col min="8707" max="8707" width="15.42578125" style="679" bestFit="1" customWidth="1"/>
    <col min="8708" max="8708" width="14.28515625" style="679" bestFit="1" customWidth="1"/>
    <col min="8709" max="8709" width="15" style="679" bestFit="1" customWidth="1"/>
    <col min="8710" max="8960" width="8.85546875" style="679"/>
    <col min="8961" max="8961" width="29.7109375" style="679" bestFit="1" customWidth="1"/>
    <col min="8962" max="8962" width="24.42578125" style="679" bestFit="1" customWidth="1"/>
    <col min="8963" max="8963" width="15.42578125" style="679" bestFit="1" customWidth="1"/>
    <col min="8964" max="8964" width="14.28515625" style="679" bestFit="1" customWidth="1"/>
    <col min="8965" max="8965" width="15" style="679" bestFit="1" customWidth="1"/>
    <col min="8966" max="9216" width="8.85546875" style="679"/>
    <col min="9217" max="9217" width="29.7109375" style="679" bestFit="1" customWidth="1"/>
    <col min="9218" max="9218" width="24.42578125" style="679" bestFit="1" customWidth="1"/>
    <col min="9219" max="9219" width="15.42578125" style="679" bestFit="1" customWidth="1"/>
    <col min="9220" max="9220" width="14.28515625" style="679" bestFit="1" customWidth="1"/>
    <col min="9221" max="9221" width="15" style="679" bestFit="1" customWidth="1"/>
    <col min="9222" max="9472" width="8.85546875" style="679"/>
    <col min="9473" max="9473" width="29.7109375" style="679" bestFit="1" customWidth="1"/>
    <col min="9474" max="9474" width="24.42578125" style="679" bestFit="1" customWidth="1"/>
    <col min="9475" max="9475" width="15.42578125" style="679" bestFit="1" customWidth="1"/>
    <col min="9476" max="9476" width="14.28515625" style="679" bestFit="1" customWidth="1"/>
    <col min="9477" max="9477" width="15" style="679" bestFit="1" customWidth="1"/>
    <col min="9478" max="9728" width="8.85546875" style="679"/>
    <col min="9729" max="9729" width="29.7109375" style="679" bestFit="1" customWidth="1"/>
    <col min="9730" max="9730" width="24.42578125" style="679" bestFit="1" customWidth="1"/>
    <col min="9731" max="9731" width="15.42578125" style="679" bestFit="1" customWidth="1"/>
    <col min="9732" max="9732" width="14.28515625" style="679" bestFit="1" customWidth="1"/>
    <col min="9733" max="9733" width="15" style="679" bestFit="1" customWidth="1"/>
    <col min="9734" max="9984" width="8.85546875" style="679"/>
    <col min="9985" max="9985" width="29.7109375" style="679" bestFit="1" customWidth="1"/>
    <col min="9986" max="9986" width="24.42578125" style="679" bestFit="1" customWidth="1"/>
    <col min="9987" max="9987" width="15.42578125" style="679" bestFit="1" customWidth="1"/>
    <col min="9988" max="9988" width="14.28515625" style="679" bestFit="1" customWidth="1"/>
    <col min="9989" max="9989" width="15" style="679" bestFit="1" customWidth="1"/>
    <col min="9990" max="10240" width="8.85546875" style="679"/>
    <col min="10241" max="10241" width="29.7109375" style="679" bestFit="1" customWidth="1"/>
    <col min="10242" max="10242" width="24.42578125" style="679" bestFit="1" customWidth="1"/>
    <col min="10243" max="10243" width="15.42578125" style="679" bestFit="1" customWidth="1"/>
    <col min="10244" max="10244" width="14.28515625" style="679" bestFit="1" customWidth="1"/>
    <col min="10245" max="10245" width="15" style="679" bestFit="1" customWidth="1"/>
    <col min="10246" max="10496" width="8.85546875" style="679"/>
    <col min="10497" max="10497" width="29.7109375" style="679" bestFit="1" customWidth="1"/>
    <col min="10498" max="10498" width="24.42578125" style="679" bestFit="1" customWidth="1"/>
    <col min="10499" max="10499" width="15.42578125" style="679" bestFit="1" customWidth="1"/>
    <col min="10500" max="10500" width="14.28515625" style="679" bestFit="1" customWidth="1"/>
    <col min="10501" max="10501" width="15" style="679" bestFit="1" customWidth="1"/>
    <col min="10502" max="10752" width="8.85546875" style="679"/>
    <col min="10753" max="10753" width="29.7109375" style="679" bestFit="1" customWidth="1"/>
    <col min="10754" max="10754" width="24.42578125" style="679" bestFit="1" customWidth="1"/>
    <col min="10755" max="10755" width="15.42578125" style="679" bestFit="1" customWidth="1"/>
    <col min="10756" max="10756" width="14.28515625" style="679" bestFit="1" customWidth="1"/>
    <col min="10757" max="10757" width="15" style="679" bestFit="1" customWidth="1"/>
    <col min="10758" max="11008" width="8.85546875" style="679"/>
    <col min="11009" max="11009" width="29.7109375" style="679" bestFit="1" customWidth="1"/>
    <col min="11010" max="11010" width="24.42578125" style="679" bestFit="1" customWidth="1"/>
    <col min="11011" max="11011" width="15.42578125" style="679" bestFit="1" customWidth="1"/>
    <col min="11012" max="11012" width="14.28515625" style="679" bestFit="1" customWidth="1"/>
    <col min="11013" max="11013" width="15" style="679" bestFit="1" customWidth="1"/>
    <col min="11014" max="11264" width="8.85546875" style="679"/>
    <col min="11265" max="11265" width="29.7109375" style="679" bestFit="1" customWidth="1"/>
    <col min="11266" max="11266" width="24.42578125" style="679" bestFit="1" customWidth="1"/>
    <col min="11267" max="11267" width="15.42578125" style="679" bestFit="1" customWidth="1"/>
    <col min="11268" max="11268" width="14.28515625" style="679" bestFit="1" customWidth="1"/>
    <col min="11269" max="11269" width="15" style="679" bestFit="1" customWidth="1"/>
    <col min="11270" max="11520" width="8.85546875" style="679"/>
    <col min="11521" max="11521" width="29.7109375" style="679" bestFit="1" customWidth="1"/>
    <col min="11522" max="11522" width="24.42578125" style="679" bestFit="1" customWidth="1"/>
    <col min="11523" max="11523" width="15.42578125" style="679" bestFit="1" customWidth="1"/>
    <col min="11524" max="11524" width="14.28515625" style="679" bestFit="1" customWidth="1"/>
    <col min="11525" max="11525" width="15" style="679" bestFit="1" customWidth="1"/>
    <col min="11526" max="11776" width="8.85546875" style="679"/>
    <col min="11777" max="11777" width="29.7109375" style="679" bestFit="1" customWidth="1"/>
    <col min="11778" max="11778" width="24.42578125" style="679" bestFit="1" customWidth="1"/>
    <col min="11779" max="11779" width="15.42578125" style="679" bestFit="1" customWidth="1"/>
    <col min="11780" max="11780" width="14.28515625" style="679" bestFit="1" customWidth="1"/>
    <col min="11781" max="11781" width="15" style="679" bestFit="1" customWidth="1"/>
    <col min="11782" max="12032" width="8.85546875" style="679"/>
    <col min="12033" max="12033" width="29.7109375" style="679" bestFit="1" customWidth="1"/>
    <col min="12034" max="12034" width="24.42578125" style="679" bestFit="1" customWidth="1"/>
    <col min="12035" max="12035" width="15.42578125" style="679" bestFit="1" customWidth="1"/>
    <col min="12036" max="12036" width="14.28515625" style="679" bestFit="1" customWidth="1"/>
    <col min="12037" max="12037" width="15" style="679" bestFit="1" customWidth="1"/>
    <col min="12038" max="12288" width="8.85546875" style="679"/>
    <col min="12289" max="12289" width="29.7109375" style="679" bestFit="1" customWidth="1"/>
    <col min="12290" max="12290" width="24.42578125" style="679" bestFit="1" customWidth="1"/>
    <col min="12291" max="12291" width="15.42578125" style="679" bestFit="1" customWidth="1"/>
    <col min="12292" max="12292" width="14.28515625" style="679" bestFit="1" customWidth="1"/>
    <col min="12293" max="12293" width="15" style="679" bestFit="1" customWidth="1"/>
    <col min="12294" max="12544" width="8.85546875" style="679"/>
    <col min="12545" max="12545" width="29.7109375" style="679" bestFit="1" customWidth="1"/>
    <col min="12546" max="12546" width="24.42578125" style="679" bestFit="1" customWidth="1"/>
    <col min="12547" max="12547" width="15.42578125" style="679" bestFit="1" customWidth="1"/>
    <col min="12548" max="12548" width="14.28515625" style="679" bestFit="1" customWidth="1"/>
    <col min="12549" max="12549" width="15" style="679" bestFit="1" customWidth="1"/>
    <col min="12550" max="12800" width="8.85546875" style="679"/>
    <col min="12801" max="12801" width="29.7109375" style="679" bestFit="1" customWidth="1"/>
    <col min="12802" max="12802" width="24.42578125" style="679" bestFit="1" customWidth="1"/>
    <col min="12803" max="12803" width="15.42578125" style="679" bestFit="1" customWidth="1"/>
    <col min="12804" max="12804" width="14.28515625" style="679" bestFit="1" customWidth="1"/>
    <col min="12805" max="12805" width="15" style="679" bestFit="1" customWidth="1"/>
    <col min="12806" max="13056" width="8.85546875" style="679"/>
    <col min="13057" max="13057" width="29.7109375" style="679" bestFit="1" customWidth="1"/>
    <col min="13058" max="13058" width="24.42578125" style="679" bestFit="1" customWidth="1"/>
    <col min="13059" max="13059" width="15.42578125" style="679" bestFit="1" customWidth="1"/>
    <col min="13060" max="13060" width="14.28515625" style="679" bestFit="1" customWidth="1"/>
    <col min="13061" max="13061" width="15" style="679" bestFit="1" customWidth="1"/>
    <col min="13062" max="13312" width="8.85546875" style="679"/>
    <col min="13313" max="13313" width="29.7109375" style="679" bestFit="1" customWidth="1"/>
    <col min="13314" max="13314" width="24.42578125" style="679" bestFit="1" customWidth="1"/>
    <col min="13315" max="13315" width="15.42578125" style="679" bestFit="1" customWidth="1"/>
    <col min="13316" max="13316" width="14.28515625" style="679" bestFit="1" customWidth="1"/>
    <col min="13317" max="13317" width="15" style="679" bestFit="1" customWidth="1"/>
    <col min="13318" max="13568" width="8.85546875" style="679"/>
    <col min="13569" max="13569" width="29.7109375" style="679" bestFit="1" customWidth="1"/>
    <col min="13570" max="13570" width="24.42578125" style="679" bestFit="1" customWidth="1"/>
    <col min="13571" max="13571" width="15.42578125" style="679" bestFit="1" customWidth="1"/>
    <col min="13572" max="13572" width="14.28515625" style="679" bestFit="1" customWidth="1"/>
    <col min="13573" max="13573" width="15" style="679" bestFit="1" customWidth="1"/>
    <col min="13574" max="13824" width="8.85546875" style="679"/>
    <col min="13825" max="13825" width="29.7109375" style="679" bestFit="1" customWidth="1"/>
    <col min="13826" max="13826" width="24.42578125" style="679" bestFit="1" customWidth="1"/>
    <col min="13827" max="13827" width="15.42578125" style="679" bestFit="1" customWidth="1"/>
    <col min="13828" max="13828" width="14.28515625" style="679" bestFit="1" customWidth="1"/>
    <col min="13829" max="13829" width="15" style="679" bestFit="1" customWidth="1"/>
    <col min="13830" max="14080" width="8.85546875" style="679"/>
    <col min="14081" max="14081" width="29.7109375" style="679" bestFit="1" customWidth="1"/>
    <col min="14082" max="14082" width="24.42578125" style="679" bestFit="1" customWidth="1"/>
    <col min="14083" max="14083" width="15.42578125" style="679" bestFit="1" customWidth="1"/>
    <col min="14084" max="14084" width="14.28515625" style="679" bestFit="1" customWidth="1"/>
    <col min="14085" max="14085" width="15" style="679" bestFit="1" customWidth="1"/>
    <col min="14086" max="14336" width="8.85546875" style="679"/>
    <col min="14337" max="14337" width="29.7109375" style="679" bestFit="1" customWidth="1"/>
    <col min="14338" max="14338" width="24.42578125" style="679" bestFit="1" customWidth="1"/>
    <col min="14339" max="14339" width="15.42578125" style="679" bestFit="1" customWidth="1"/>
    <col min="14340" max="14340" width="14.28515625" style="679" bestFit="1" customWidth="1"/>
    <col min="14341" max="14341" width="15" style="679" bestFit="1" customWidth="1"/>
    <col min="14342" max="14592" width="8.85546875" style="679"/>
    <col min="14593" max="14593" width="29.7109375" style="679" bestFit="1" customWidth="1"/>
    <col min="14594" max="14594" width="24.42578125" style="679" bestFit="1" customWidth="1"/>
    <col min="14595" max="14595" width="15.42578125" style="679" bestFit="1" customWidth="1"/>
    <col min="14596" max="14596" width="14.28515625" style="679" bestFit="1" customWidth="1"/>
    <col min="14597" max="14597" width="15" style="679" bestFit="1" customWidth="1"/>
    <col min="14598" max="14848" width="8.85546875" style="679"/>
    <col min="14849" max="14849" width="29.7109375" style="679" bestFit="1" customWidth="1"/>
    <col min="14850" max="14850" width="24.42578125" style="679" bestFit="1" customWidth="1"/>
    <col min="14851" max="14851" width="15.42578125" style="679" bestFit="1" customWidth="1"/>
    <col min="14852" max="14852" width="14.28515625" style="679" bestFit="1" customWidth="1"/>
    <col min="14853" max="14853" width="15" style="679" bestFit="1" customWidth="1"/>
    <col min="14854" max="15104" width="8.85546875" style="679"/>
    <col min="15105" max="15105" width="29.7109375" style="679" bestFit="1" customWidth="1"/>
    <col min="15106" max="15106" width="24.42578125" style="679" bestFit="1" customWidth="1"/>
    <col min="15107" max="15107" width="15.42578125" style="679" bestFit="1" customWidth="1"/>
    <col min="15108" max="15108" width="14.28515625" style="679" bestFit="1" customWidth="1"/>
    <col min="15109" max="15109" width="15" style="679" bestFit="1" customWidth="1"/>
    <col min="15110" max="15360" width="8.85546875" style="679"/>
    <col min="15361" max="15361" width="29.7109375" style="679" bestFit="1" customWidth="1"/>
    <col min="15362" max="15362" width="24.42578125" style="679" bestFit="1" customWidth="1"/>
    <col min="15363" max="15363" width="15.42578125" style="679" bestFit="1" customWidth="1"/>
    <col min="15364" max="15364" width="14.28515625" style="679" bestFit="1" customWidth="1"/>
    <col min="15365" max="15365" width="15" style="679" bestFit="1" customWidth="1"/>
    <col min="15366" max="15616" width="8.85546875" style="679"/>
    <col min="15617" max="15617" width="29.7109375" style="679" bestFit="1" customWidth="1"/>
    <col min="15618" max="15618" width="24.42578125" style="679" bestFit="1" customWidth="1"/>
    <col min="15619" max="15619" width="15.42578125" style="679" bestFit="1" customWidth="1"/>
    <col min="15620" max="15620" width="14.28515625" style="679" bestFit="1" customWidth="1"/>
    <col min="15621" max="15621" width="15" style="679" bestFit="1" customWidth="1"/>
    <col min="15622" max="15872" width="8.85546875" style="679"/>
    <col min="15873" max="15873" width="29.7109375" style="679" bestFit="1" customWidth="1"/>
    <col min="15874" max="15874" width="24.42578125" style="679" bestFit="1" customWidth="1"/>
    <col min="15875" max="15875" width="15.42578125" style="679" bestFit="1" customWidth="1"/>
    <col min="15876" max="15876" width="14.28515625" style="679" bestFit="1" customWidth="1"/>
    <col min="15877" max="15877" width="15" style="679" bestFit="1" customWidth="1"/>
    <col min="15878" max="16128" width="8.85546875" style="679"/>
    <col min="16129" max="16129" width="29.7109375" style="679" bestFit="1" customWidth="1"/>
    <col min="16130" max="16130" width="24.42578125" style="679" bestFit="1" customWidth="1"/>
    <col min="16131" max="16131" width="15.42578125" style="679" bestFit="1" customWidth="1"/>
    <col min="16132" max="16132" width="14.28515625" style="679" bestFit="1" customWidth="1"/>
    <col min="16133" max="16133" width="15" style="679" bestFit="1" customWidth="1"/>
    <col min="16134" max="16384" width="8.85546875" style="679"/>
  </cols>
  <sheetData>
    <row r="1" spans="1:6" ht="15.75" x14ac:dyDescent="0.25">
      <c r="B1" s="1052" t="s">
        <v>6179</v>
      </c>
      <c r="C1" s="1052"/>
      <c r="D1" s="1052"/>
      <c r="E1" s="1052"/>
      <c r="F1" s="792"/>
    </row>
    <row r="4" spans="1:6" ht="15.75" x14ac:dyDescent="0.25">
      <c r="A4" s="911" t="s">
        <v>5613</v>
      </c>
      <c r="B4" s="911"/>
      <c r="C4" s="911"/>
      <c r="D4" s="911"/>
      <c r="E4" s="911"/>
    </row>
    <row r="5" spans="1:6" ht="15.75" x14ac:dyDescent="0.25">
      <c r="A5" s="911" t="s">
        <v>220</v>
      </c>
      <c r="B5" s="911"/>
      <c r="C5" s="911"/>
      <c r="D5" s="911"/>
      <c r="E5" s="911"/>
    </row>
    <row r="7" spans="1:6" x14ac:dyDescent="0.25">
      <c r="A7" s="844" t="s">
        <v>253</v>
      </c>
    </row>
    <row r="8" spans="1:6" x14ac:dyDescent="0.25">
      <c r="A8" s="827" t="s">
        <v>655</v>
      </c>
    </row>
    <row r="9" spans="1:6" ht="28.5" x14ac:dyDescent="0.25">
      <c r="A9" s="762" t="s">
        <v>137</v>
      </c>
      <c r="B9" s="763" t="s">
        <v>656</v>
      </c>
      <c r="C9" s="762" t="s">
        <v>657</v>
      </c>
      <c r="D9" s="762" t="s">
        <v>658</v>
      </c>
      <c r="E9" s="762" t="s">
        <v>659</v>
      </c>
    </row>
    <row r="10" spans="1:6" ht="15" customHeight="1" x14ac:dyDescent="0.25">
      <c r="A10" s="1054" t="s">
        <v>5647</v>
      </c>
      <c r="B10" s="1055"/>
      <c r="C10" s="1055"/>
      <c r="D10" s="1055"/>
      <c r="E10" s="1056"/>
    </row>
    <row r="11" spans="1:6" x14ac:dyDescent="0.25">
      <c r="A11" s="78" t="s">
        <v>686</v>
      </c>
      <c r="B11" s="78" t="s">
        <v>1172</v>
      </c>
      <c r="C11" s="764">
        <v>14400</v>
      </c>
      <c r="D11" s="764">
        <v>14400</v>
      </c>
      <c r="E11" s="764">
        <v>0</v>
      </c>
    </row>
    <row r="12" spans="1:6" x14ac:dyDescent="0.25">
      <c r="A12" s="78" t="s">
        <v>686</v>
      </c>
      <c r="B12" s="78" t="s">
        <v>1173</v>
      </c>
      <c r="C12" s="764">
        <v>14400</v>
      </c>
      <c r="D12" s="764">
        <v>14400</v>
      </c>
      <c r="E12" s="764">
        <v>0</v>
      </c>
    </row>
    <row r="13" spans="1:6" x14ac:dyDescent="0.25">
      <c r="A13" s="78" t="s">
        <v>686</v>
      </c>
      <c r="B13" s="78" t="s">
        <v>1174</v>
      </c>
      <c r="C13" s="764">
        <v>14400</v>
      </c>
      <c r="D13" s="764">
        <v>14400</v>
      </c>
      <c r="E13" s="764">
        <v>0</v>
      </c>
    </row>
    <row r="14" spans="1:6" x14ac:dyDescent="0.25">
      <c r="A14" s="78" t="s">
        <v>686</v>
      </c>
      <c r="B14" s="78" t="s">
        <v>1175</v>
      </c>
      <c r="C14" s="764">
        <v>14400</v>
      </c>
      <c r="D14" s="764">
        <v>14400</v>
      </c>
      <c r="E14" s="764">
        <v>0</v>
      </c>
    </row>
    <row r="15" spans="1:6" x14ac:dyDescent="0.25">
      <c r="A15" s="78" t="s">
        <v>686</v>
      </c>
      <c r="B15" s="78" t="s">
        <v>1176</v>
      </c>
      <c r="C15" s="764">
        <v>14400</v>
      </c>
      <c r="D15" s="764">
        <v>14400</v>
      </c>
      <c r="E15" s="764">
        <v>0</v>
      </c>
    </row>
    <row r="16" spans="1:6" x14ac:dyDescent="0.25">
      <c r="A16" s="78" t="s">
        <v>1177</v>
      </c>
      <c r="B16" s="79" t="s">
        <v>1178</v>
      </c>
      <c r="C16" s="764">
        <v>25000</v>
      </c>
      <c r="D16" s="764">
        <v>25000</v>
      </c>
      <c r="E16" s="764">
        <v>0</v>
      </c>
    </row>
    <row r="17" spans="1:5" x14ac:dyDescent="0.25">
      <c r="A17" s="78" t="s">
        <v>1179</v>
      </c>
      <c r="B17" s="79" t="s">
        <v>1180</v>
      </c>
      <c r="C17" s="764">
        <v>35500</v>
      </c>
      <c r="D17" s="764">
        <v>35500</v>
      </c>
      <c r="E17" s="764">
        <v>0</v>
      </c>
    </row>
    <row r="18" spans="1:5" x14ac:dyDescent="0.25">
      <c r="B18" s="766"/>
      <c r="C18" s="768">
        <f>SUM(C11:C17)</f>
        <v>132500</v>
      </c>
      <c r="D18" s="768">
        <f>SUM(D11:D17)</f>
        <v>132500</v>
      </c>
      <c r="E18" s="768">
        <f>SUM(E11:E17)</f>
        <v>0</v>
      </c>
    </row>
    <row r="19" spans="1:5" x14ac:dyDescent="0.25">
      <c r="B19" s="766"/>
      <c r="C19" s="769"/>
      <c r="D19" s="769"/>
      <c r="E19" s="769"/>
    </row>
    <row r="20" spans="1:5" x14ac:dyDescent="0.25">
      <c r="A20" s="804" t="s">
        <v>5676</v>
      </c>
      <c r="B20" s="805"/>
      <c r="C20" s="805"/>
      <c r="D20" s="805"/>
      <c r="E20" s="842">
        <f>E18</f>
        <v>0</v>
      </c>
    </row>
    <row r="21" spans="1:5" s="852" customFormat="1" x14ac:dyDescent="0.25">
      <c r="A21" s="840"/>
      <c r="B21" s="815"/>
      <c r="C21" s="815"/>
      <c r="D21" s="815"/>
      <c r="E21" s="816"/>
    </row>
    <row r="22" spans="1:5" x14ac:dyDescent="0.25">
      <c r="A22" s="806" t="s">
        <v>800</v>
      </c>
      <c r="B22" s="807"/>
      <c r="C22" s="807"/>
      <c r="D22" s="807"/>
      <c r="E22" s="853">
        <f>E18</f>
        <v>0</v>
      </c>
    </row>
    <row r="23" spans="1:5" x14ac:dyDescent="0.25">
      <c r="A23" s="765"/>
      <c r="B23" s="765"/>
      <c r="C23" s="765"/>
      <c r="D23" s="765"/>
      <c r="E23" s="770"/>
    </row>
    <row r="24" spans="1:5" s="854" customFormat="1" ht="14.25" x14ac:dyDescent="0.2">
      <c r="A24" s="765" t="s">
        <v>801</v>
      </c>
      <c r="B24" s="765"/>
      <c r="C24" s="765"/>
      <c r="D24" s="765"/>
      <c r="E24" s="770"/>
    </row>
    <row r="25" spans="1:5" s="857" customFormat="1" x14ac:dyDescent="0.25">
      <c r="A25" s="831" t="s">
        <v>802</v>
      </c>
      <c r="B25" s="855"/>
      <c r="C25" s="855"/>
      <c r="D25" s="855"/>
      <c r="E25" s="856"/>
    </row>
    <row r="26" spans="1:5" ht="28.5" x14ac:dyDescent="0.25">
      <c r="A26" s="762" t="s">
        <v>137</v>
      </c>
      <c r="B26" s="763" t="s">
        <v>656</v>
      </c>
      <c r="C26" s="762" t="s">
        <v>657</v>
      </c>
      <c r="D26" s="762" t="s">
        <v>658</v>
      </c>
      <c r="E26" s="762" t="s">
        <v>659</v>
      </c>
    </row>
    <row r="27" spans="1:5" ht="12.75" customHeight="1" x14ac:dyDescent="0.25">
      <c r="A27" s="767" t="s">
        <v>5648</v>
      </c>
      <c r="B27" s="771"/>
      <c r="C27" s="767"/>
      <c r="D27" s="767"/>
      <c r="E27" s="767"/>
    </row>
    <row r="28" spans="1:5" ht="12.75" customHeight="1" x14ac:dyDescent="0.25">
      <c r="A28" s="698" t="s">
        <v>1181</v>
      </c>
      <c r="B28" s="698" t="s">
        <v>1182</v>
      </c>
      <c r="C28" s="879">
        <v>259080</v>
      </c>
      <c r="D28" s="879">
        <v>182471</v>
      </c>
      <c r="E28" s="879">
        <v>76609</v>
      </c>
    </row>
    <row r="29" spans="1:5" ht="12.75" customHeight="1" x14ac:dyDescent="0.25">
      <c r="C29" s="880">
        <f>C28</f>
        <v>259080</v>
      </c>
      <c r="D29" s="880">
        <f>D28</f>
        <v>182471</v>
      </c>
      <c r="E29" s="880">
        <f>E28</f>
        <v>76609</v>
      </c>
    </row>
    <row r="30" spans="1:5" ht="12.75" customHeight="1" x14ac:dyDescent="0.25">
      <c r="C30" s="881"/>
      <c r="D30" s="881"/>
      <c r="E30" s="881"/>
    </row>
    <row r="31" spans="1:5" ht="28.5" x14ac:dyDescent="0.25">
      <c r="A31" s="896" t="s">
        <v>137</v>
      </c>
      <c r="B31" s="897" t="s">
        <v>656</v>
      </c>
      <c r="C31" s="898" t="s">
        <v>657</v>
      </c>
      <c r="D31" s="898" t="s">
        <v>658</v>
      </c>
      <c r="E31" s="898" t="s">
        <v>659</v>
      </c>
    </row>
    <row r="32" spans="1:5" ht="12.75" customHeight="1" x14ac:dyDescent="0.25">
      <c r="A32" s="895" t="s">
        <v>6131</v>
      </c>
      <c r="B32" s="808"/>
      <c r="C32" s="886"/>
      <c r="D32" s="886"/>
      <c r="E32" s="886"/>
    </row>
    <row r="33" spans="1:5" ht="12.75" customHeight="1" x14ac:dyDescent="0.25">
      <c r="A33" s="78" t="s">
        <v>1183</v>
      </c>
      <c r="B33" s="809" t="s">
        <v>1184</v>
      </c>
      <c r="C33" s="874">
        <v>1023622</v>
      </c>
      <c r="D33" s="874">
        <v>358154</v>
      </c>
      <c r="E33" s="874">
        <v>665468</v>
      </c>
    </row>
    <row r="34" spans="1:5" ht="12.75" customHeight="1" x14ac:dyDescent="0.25">
      <c r="C34" s="880">
        <f>C33</f>
        <v>1023622</v>
      </c>
      <c r="D34" s="880">
        <f>D33</f>
        <v>358154</v>
      </c>
      <c r="E34" s="880">
        <f>E33</f>
        <v>665468</v>
      </c>
    </row>
    <row r="35" spans="1:5" ht="12.75" customHeight="1" x14ac:dyDescent="0.25"/>
    <row r="36" spans="1:5" ht="28.5" x14ac:dyDescent="0.25">
      <c r="A36" s="762" t="s">
        <v>137</v>
      </c>
      <c r="B36" s="763" t="s">
        <v>656</v>
      </c>
      <c r="C36" s="762" t="s">
        <v>657</v>
      </c>
      <c r="D36" s="762" t="s">
        <v>658</v>
      </c>
      <c r="E36" s="762" t="s">
        <v>659</v>
      </c>
    </row>
    <row r="37" spans="1:5" ht="12.75" customHeight="1" x14ac:dyDescent="0.25">
      <c r="A37" s="1057" t="s">
        <v>6130</v>
      </c>
      <c r="B37" s="1057"/>
      <c r="C37" s="1057"/>
      <c r="D37" s="1057"/>
      <c r="E37" s="1057"/>
    </row>
    <row r="38" spans="1:5" ht="12.75" customHeight="1" x14ac:dyDescent="0.25">
      <c r="A38" s="698" t="s">
        <v>1185</v>
      </c>
      <c r="B38" s="772" t="s">
        <v>1186</v>
      </c>
      <c r="C38" s="879">
        <v>289435</v>
      </c>
      <c r="D38" s="879">
        <v>169360</v>
      </c>
      <c r="E38" s="879">
        <v>120075</v>
      </c>
    </row>
    <row r="39" spans="1:5" ht="12.75" customHeight="1" x14ac:dyDescent="0.25">
      <c r="A39" s="78" t="s">
        <v>1187</v>
      </c>
      <c r="B39" s="79" t="s">
        <v>1188</v>
      </c>
      <c r="C39" s="874">
        <v>539625</v>
      </c>
      <c r="D39" s="874">
        <v>315760</v>
      </c>
      <c r="E39" s="874">
        <v>223865</v>
      </c>
    </row>
    <row r="40" spans="1:5" ht="12.75" customHeight="1" x14ac:dyDescent="0.25">
      <c r="A40" s="78" t="s">
        <v>1187</v>
      </c>
      <c r="B40" s="79" t="s">
        <v>1189</v>
      </c>
      <c r="C40" s="874">
        <v>539625</v>
      </c>
      <c r="D40" s="874">
        <v>315760</v>
      </c>
      <c r="E40" s="874">
        <v>223865</v>
      </c>
    </row>
    <row r="41" spans="1:5" ht="12.75" customHeight="1" x14ac:dyDescent="0.25">
      <c r="A41" s="78" t="s">
        <v>1190</v>
      </c>
      <c r="B41" s="79" t="s">
        <v>1191</v>
      </c>
      <c r="C41" s="874">
        <v>944882</v>
      </c>
      <c r="D41" s="874">
        <v>580222</v>
      </c>
      <c r="E41" s="874">
        <v>364660</v>
      </c>
    </row>
    <row r="42" spans="1:5" ht="12.75" customHeight="1" x14ac:dyDescent="0.25">
      <c r="A42" s="78" t="s">
        <v>1192</v>
      </c>
      <c r="B42" s="79" t="s">
        <v>1193</v>
      </c>
      <c r="C42" s="874">
        <v>1152701</v>
      </c>
      <c r="D42" s="874">
        <v>708755</v>
      </c>
      <c r="E42" s="874">
        <v>443946</v>
      </c>
    </row>
    <row r="43" spans="1:5" ht="12.75" customHeight="1" x14ac:dyDescent="0.25">
      <c r="A43" s="78" t="s">
        <v>1194</v>
      </c>
      <c r="B43" s="79" t="s">
        <v>1195</v>
      </c>
      <c r="C43" s="874">
        <v>1253543</v>
      </c>
      <c r="D43" s="874">
        <v>770753</v>
      </c>
      <c r="E43" s="874">
        <v>482790</v>
      </c>
    </row>
    <row r="44" spans="1:5" ht="30" x14ac:dyDescent="0.25">
      <c r="A44" s="78" t="s">
        <v>1196</v>
      </c>
      <c r="B44" s="79" t="s">
        <v>1197</v>
      </c>
      <c r="C44" s="874">
        <v>529181</v>
      </c>
      <c r="D44" s="874">
        <v>325371</v>
      </c>
      <c r="E44" s="874">
        <v>203810</v>
      </c>
    </row>
    <row r="45" spans="1:5" ht="30" x14ac:dyDescent="0.25">
      <c r="A45" s="78" t="s">
        <v>1198</v>
      </c>
      <c r="B45" s="79" t="s">
        <v>1199</v>
      </c>
      <c r="C45" s="874">
        <v>1402102</v>
      </c>
      <c r="D45" s="874">
        <v>862101</v>
      </c>
      <c r="E45" s="874">
        <v>540001</v>
      </c>
    </row>
    <row r="46" spans="1:5" ht="30" x14ac:dyDescent="0.25">
      <c r="A46" s="78" t="s">
        <v>1200</v>
      </c>
      <c r="B46" s="79" t="s">
        <v>1201</v>
      </c>
      <c r="C46" s="874">
        <v>204945</v>
      </c>
      <c r="D46" s="874">
        <v>126011</v>
      </c>
      <c r="E46" s="874">
        <v>78934</v>
      </c>
    </row>
    <row r="47" spans="1:5" ht="30" x14ac:dyDescent="0.25">
      <c r="A47" s="78" t="s">
        <v>1202</v>
      </c>
      <c r="B47" s="79" t="s">
        <v>1203</v>
      </c>
      <c r="C47" s="874">
        <v>542190</v>
      </c>
      <c r="D47" s="874">
        <v>333375</v>
      </c>
      <c r="E47" s="874">
        <v>208815</v>
      </c>
    </row>
    <row r="48" spans="1:5" x14ac:dyDescent="0.25">
      <c r="C48" s="880">
        <f>SUM(C38:C47)</f>
        <v>7398229</v>
      </c>
      <c r="D48" s="880">
        <f>SUM(D38:D47)</f>
        <v>4507468</v>
      </c>
      <c r="E48" s="880">
        <f>SUM(E38:E47)</f>
        <v>2890761</v>
      </c>
    </row>
    <row r="49" spans="1:5" x14ac:dyDescent="0.25">
      <c r="C49" s="881"/>
      <c r="D49" s="881"/>
      <c r="E49" s="881"/>
    </row>
    <row r="50" spans="1:5" ht="28.5" x14ac:dyDescent="0.25">
      <c r="A50" s="762" t="s">
        <v>137</v>
      </c>
      <c r="B50" s="763" t="s">
        <v>656</v>
      </c>
      <c r="C50" s="871" t="s">
        <v>657</v>
      </c>
      <c r="D50" s="871" t="s">
        <v>658</v>
      </c>
      <c r="E50" s="871" t="s">
        <v>659</v>
      </c>
    </row>
    <row r="51" spans="1:5" x14ac:dyDescent="0.25">
      <c r="A51" s="810" t="s">
        <v>828</v>
      </c>
      <c r="B51" s="810"/>
      <c r="C51" s="882"/>
      <c r="D51" s="882"/>
      <c r="E51" s="882"/>
    </row>
    <row r="52" spans="1:5" x14ac:dyDescent="0.25">
      <c r="A52" s="78" t="s">
        <v>1204</v>
      </c>
      <c r="B52" s="78" t="s">
        <v>1205</v>
      </c>
      <c r="C52" s="874">
        <v>11260</v>
      </c>
      <c r="D52" s="874">
        <v>11260</v>
      </c>
      <c r="E52" s="874">
        <v>0</v>
      </c>
    </row>
    <row r="53" spans="1:5" x14ac:dyDescent="0.25">
      <c r="A53" s="78" t="s">
        <v>1206</v>
      </c>
      <c r="B53" s="78" t="s">
        <v>1207</v>
      </c>
      <c r="C53" s="874">
        <v>27086</v>
      </c>
      <c r="D53" s="874">
        <v>27086</v>
      </c>
      <c r="E53" s="874">
        <v>0</v>
      </c>
    </row>
    <row r="54" spans="1:5" x14ac:dyDescent="0.25">
      <c r="A54" s="78" t="s">
        <v>1206</v>
      </c>
      <c r="B54" s="78" t="s">
        <v>1208</v>
      </c>
      <c r="C54" s="874">
        <v>27087</v>
      </c>
      <c r="D54" s="874">
        <v>27087</v>
      </c>
      <c r="E54" s="874">
        <v>0</v>
      </c>
    </row>
    <row r="55" spans="1:5" ht="30" x14ac:dyDescent="0.25">
      <c r="A55" s="79" t="s">
        <v>1209</v>
      </c>
      <c r="B55" s="78" t="s">
        <v>1210</v>
      </c>
      <c r="C55" s="874">
        <v>85000</v>
      </c>
      <c r="D55" s="874">
        <v>85000</v>
      </c>
      <c r="E55" s="874">
        <v>0</v>
      </c>
    </row>
    <row r="56" spans="1:5" ht="30" x14ac:dyDescent="0.25">
      <c r="A56" s="79" t="s">
        <v>1209</v>
      </c>
      <c r="B56" s="78" t="s">
        <v>1211</v>
      </c>
      <c r="C56" s="874">
        <v>85000</v>
      </c>
      <c r="D56" s="874">
        <v>85000</v>
      </c>
      <c r="E56" s="874">
        <v>0</v>
      </c>
    </row>
    <row r="57" spans="1:5" x14ac:dyDescent="0.25">
      <c r="A57" s="78" t="s">
        <v>1212</v>
      </c>
      <c r="B57" s="78" t="s">
        <v>832</v>
      </c>
      <c r="C57" s="874">
        <v>15355</v>
      </c>
      <c r="D57" s="874">
        <v>15355</v>
      </c>
      <c r="E57" s="874">
        <v>0</v>
      </c>
    </row>
    <row r="58" spans="1:5" x14ac:dyDescent="0.25">
      <c r="A58" s="78" t="s">
        <v>1212</v>
      </c>
      <c r="B58" s="78" t="s">
        <v>833</v>
      </c>
      <c r="C58" s="874">
        <v>15354</v>
      </c>
      <c r="D58" s="874">
        <v>15354</v>
      </c>
      <c r="E58" s="874">
        <v>0</v>
      </c>
    </row>
    <row r="59" spans="1:5" x14ac:dyDescent="0.25">
      <c r="A59" s="78" t="s">
        <v>1212</v>
      </c>
      <c r="B59" s="78" t="s">
        <v>835</v>
      </c>
      <c r="C59" s="874">
        <v>15354</v>
      </c>
      <c r="D59" s="874">
        <v>15354</v>
      </c>
      <c r="E59" s="874">
        <v>0</v>
      </c>
    </row>
    <row r="60" spans="1:5" x14ac:dyDescent="0.25">
      <c r="A60" s="78" t="s">
        <v>1213</v>
      </c>
      <c r="B60" s="78" t="s">
        <v>1214</v>
      </c>
      <c r="C60" s="874">
        <v>175000</v>
      </c>
      <c r="D60" s="874">
        <v>175000</v>
      </c>
      <c r="E60" s="874">
        <v>0</v>
      </c>
    </row>
    <row r="61" spans="1:5" x14ac:dyDescent="0.25">
      <c r="A61" s="78" t="s">
        <v>840</v>
      </c>
      <c r="B61" s="78" t="s">
        <v>841</v>
      </c>
      <c r="C61" s="874">
        <v>185669</v>
      </c>
      <c r="D61" s="874">
        <v>185669</v>
      </c>
      <c r="E61" s="874">
        <v>0</v>
      </c>
    </row>
    <row r="62" spans="1:5" x14ac:dyDescent="0.25">
      <c r="A62" s="78" t="s">
        <v>840</v>
      </c>
      <c r="B62" s="78" t="s">
        <v>846</v>
      </c>
      <c r="C62" s="874">
        <v>185670</v>
      </c>
      <c r="D62" s="874">
        <v>185670</v>
      </c>
      <c r="E62" s="874">
        <v>0</v>
      </c>
    </row>
    <row r="63" spans="1:5" x14ac:dyDescent="0.25">
      <c r="A63" s="78" t="s">
        <v>1215</v>
      </c>
      <c r="B63" s="78" t="s">
        <v>1216</v>
      </c>
      <c r="C63" s="874">
        <v>7787</v>
      </c>
      <c r="D63" s="874">
        <v>7787</v>
      </c>
      <c r="E63" s="874">
        <v>0</v>
      </c>
    </row>
    <row r="64" spans="1:5" x14ac:dyDescent="0.25">
      <c r="A64" s="78" t="s">
        <v>1217</v>
      </c>
      <c r="B64" s="78" t="s">
        <v>1218</v>
      </c>
      <c r="C64" s="874">
        <v>7000</v>
      </c>
      <c r="D64" s="874">
        <v>7000</v>
      </c>
      <c r="E64" s="874">
        <v>0</v>
      </c>
    </row>
    <row r="65" spans="1:5" x14ac:dyDescent="0.25">
      <c r="A65" s="78" t="s">
        <v>1217</v>
      </c>
      <c r="B65" s="78" t="s">
        <v>1219</v>
      </c>
      <c r="C65" s="874">
        <v>7000</v>
      </c>
      <c r="D65" s="874">
        <v>7000</v>
      </c>
      <c r="E65" s="874">
        <v>0</v>
      </c>
    </row>
    <row r="66" spans="1:5" x14ac:dyDescent="0.25">
      <c r="A66" s="78" t="s">
        <v>1217</v>
      </c>
      <c r="B66" s="78" t="s">
        <v>1220</v>
      </c>
      <c r="C66" s="874">
        <v>7000</v>
      </c>
      <c r="D66" s="874">
        <v>7000</v>
      </c>
      <c r="E66" s="874">
        <v>0</v>
      </c>
    </row>
    <row r="67" spans="1:5" x14ac:dyDescent="0.25">
      <c r="A67" s="78" t="s">
        <v>1217</v>
      </c>
      <c r="B67" s="78" t="s">
        <v>1221</v>
      </c>
      <c r="C67" s="874">
        <v>7000</v>
      </c>
      <c r="D67" s="874">
        <v>7000</v>
      </c>
      <c r="E67" s="874">
        <v>0</v>
      </c>
    </row>
    <row r="68" spans="1:5" x14ac:dyDescent="0.25">
      <c r="A68" s="78" t="s">
        <v>1217</v>
      </c>
      <c r="B68" s="78" t="s">
        <v>1222</v>
      </c>
      <c r="C68" s="874">
        <v>7000</v>
      </c>
      <c r="D68" s="874">
        <v>7000</v>
      </c>
      <c r="E68" s="874">
        <v>0</v>
      </c>
    </row>
    <row r="69" spans="1:5" x14ac:dyDescent="0.25">
      <c r="A69" s="78" t="s">
        <v>836</v>
      </c>
      <c r="B69" s="78" t="s">
        <v>1223</v>
      </c>
      <c r="C69" s="874">
        <v>9000</v>
      </c>
      <c r="D69" s="874">
        <v>9000</v>
      </c>
      <c r="E69" s="874">
        <v>0</v>
      </c>
    </row>
    <row r="70" spans="1:5" x14ac:dyDescent="0.25">
      <c r="A70" s="78" t="s">
        <v>836</v>
      </c>
      <c r="B70" s="78" t="s">
        <v>1224</v>
      </c>
      <c r="C70" s="874">
        <v>9000</v>
      </c>
      <c r="D70" s="874">
        <v>9000</v>
      </c>
      <c r="E70" s="874">
        <v>0</v>
      </c>
    </row>
    <row r="71" spans="1:5" x14ac:dyDescent="0.25">
      <c r="A71" s="78" t="s">
        <v>836</v>
      </c>
      <c r="B71" s="78" t="s">
        <v>837</v>
      </c>
      <c r="C71" s="874">
        <v>9000</v>
      </c>
      <c r="D71" s="874">
        <v>9000</v>
      </c>
      <c r="E71" s="874">
        <v>0</v>
      </c>
    </row>
    <row r="72" spans="1:5" x14ac:dyDescent="0.25">
      <c r="A72" s="78" t="s">
        <v>885</v>
      </c>
      <c r="B72" s="78" t="s">
        <v>1225</v>
      </c>
      <c r="C72" s="874">
        <v>45000</v>
      </c>
      <c r="D72" s="874">
        <v>45000</v>
      </c>
      <c r="E72" s="874">
        <v>0</v>
      </c>
    </row>
    <row r="73" spans="1:5" x14ac:dyDescent="0.25">
      <c r="A73" s="78" t="s">
        <v>885</v>
      </c>
      <c r="B73" s="78" t="s">
        <v>852</v>
      </c>
      <c r="C73" s="874">
        <v>45000</v>
      </c>
      <c r="D73" s="874">
        <v>45000</v>
      </c>
      <c r="E73" s="874">
        <v>0</v>
      </c>
    </row>
    <row r="74" spans="1:5" x14ac:dyDescent="0.25">
      <c r="A74" s="78" t="s">
        <v>1226</v>
      </c>
      <c r="B74" s="78" t="s">
        <v>1227</v>
      </c>
      <c r="C74" s="874">
        <v>27550</v>
      </c>
      <c r="D74" s="874">
        <v>27550</v>
      </c>
      <c r="E74" s="874">
        <v>0</v>
      </c>
    </row>
    <row r="75" spans="1:5" x14ac:dyDescent="0.25">
      <c r="A75" s="78" t="s">
        <v>1226</v>
      </c>
      <c r="B75" s="78" t="s">
        <v>1228</v>
      </c>
      <c r="C75" s="874">
        <v>27550</v>
      </c>
      <c r="D75" s="874">
        <v>27550</v>
      </c>
      <c r="E75" s="874">
        <v>0</v>
      </c>
    </row>
    <row r="76" spans="1:5" x14ac:dyDescent="0.25">
      <c r="A76" s="78" t="s">
        <v>1226</v>
      </c>
      <c r="B76" s="78" t="s">
        <v>1229</v>
      </c>
      <c r="C76" s="874">
        <v>27550</v>
      </c>
      <c r="D76" s="874">
        <v>27550</v>
      </c>
      <c r="E76" s="874">
        <v>0</v>
      </c>
    </row>
    <row r="77" spans="1:5" x14ac:dyDescent="0.25">
      <c r="A77" s="78" t="s">
        <v>1226</v>
      </c>
      <c r="B77" s="78" t="s">
        <v>1230</v>
      </c>
      <c r="C77" s="874">
        <v>27550</v>
      </c>
      <c r="D77" s="874">
        <v>27550</v>
      </c>
      <c r="E77" s="874">
        <v>0</v>
      </c>
    </row>
    <row r="78" spans="1:5" x14ac:dyDescent="0.25">
      <c r="A78" s="78" t="s">
        <v>1226</v>
      </c>
      <c r="B78" s="78" t="s">
        <v>1231</v>
      </c>
      <c r="C78" s="874">
        <v>27550</v>
      </c>
      <c r="D78" s="874">
        <v>27550</v>
      </c>
      <c r="E78" s="874">
        <v>0</v>
      </c>
    </row>
    <row r="79" spans="1:5" x14ac:dyDescent="0.25">
      <c r="A79" s="78" t="s">
        <v>1226</v>
      </c>
      <c r="B79" s="78" t="s">
        <v>1232</v>
      </c>
      <c r="C79" s="874">
        <v>27550</v>
      </c>
      <c r="D79" s="874">
        <v>27550</v>
      </c>
      <c r="E79" s="874">
        <v>0</v>
      </c>
    </row>
    <row r="80" spans="1:5" x14ac:dyDescent="0.25">
      <c r="A80" s="78" t="s">
        <v>1226</v>
      </c>
      <c r="B80" s="78" t="s">
        <v>1233</v>
      </c>
      <c r="C80" s="874">
        <v>27550</v>
      </c>
      <c r="D80" s="874">
        <v>27550</v>
      </c>
      <c r="E80" s="874">
        <v>0</v>
      </c>
    </row>
    <row r="81" spans="1:5" x14ac:dyDescent="0.25">
      <c r="A81" s="78" t="s">
        <v>1226</v>
      </c>
      <c r="B81" s="78" t="s">
        <v>1234</v>
      </c>
      <c r="C81" s="874">
        <v>27550</v>
      </c>
      <c r="D81" s="874">
        <v>27550</v>
      </c>
      <c r="E81" s="874">
        <v>0</v>
      </c>
    </row>
    <row r="82" spans="1:5" x14ac:dyDescent="0.25">
      <c r="A82" s="78" t="s">
        <v>840</v>
      </c>
      <c r="B82" s="78" t="s">
        <v>1235</v>
      </c>
      <c r="C82" s="874">
        <v>152756</v>
      </c>
      <c r="D82" s="874">
        <v>152756</v>
      </c>
      <c r="E82" s="874">
        <v>0</v>
      </c>
    </row>
    <row r="83" spans="1:5" x14ac:dyDescent="0.25">
      <c r="A83" s="78" t="s">
        <v>836</v>
      </c>
      <c r="B83" s="78" t="s">
        <v>1236</v>
      </c>
      <c r="C83" s="874">
        <v>6693</v>
      </c>
      <c r="D83" s="874">
        <v>6693</v>
      </c>
      <c r="E83" s="874">
        <v>0</v>
      </c>
    </row>
    <row r="84" spans="1:5" x14ac:dyDescent="0.25">
      <c r="A84" s="78" t="s">
        <v>836</v>
      </c>
      <c r="B84" s="78" t="s">
        <v>1237</v>
      </c>
      <c r="C84" s="874">
        <v>6693</v>
      </c>
      <c r="D84" s="874">
        <v>6693</v>
      </c>
      <c r="E84" s="874">
        <v>0</v>
      </c>
    </row>
    <row r="85" spans="1:5" x14ac:dyDescent="0.25">
      <c r="A85" s="78" t="s">
        <v>836</v>
      </c>
      <c r="B85" s="78" t="s">
        <v>1238</v>
      </c>
      <c r="C85" s="874">
        <v>6693</v>
      </c>
      <c r="D85" s="874">
        <v>6693</v>
      </c>
      <c r="E85" s="874">
        <v>0</v>
      </c>
    </row>
    <row r="86" spans="1:5" x14ac:dyDescent="0.25">
      <c r="A86" s="78" t="s">
        <v>836</v>
      </c>
      <c r="B86" s="78" t="s">
        <v>1239</v>
      </c>
      <c r="C86" s="874">
        <v>6693</v>
      </c>
      <c r="D86" s="874">
        <v>6693</v>
      </c>
      <c r="E86" s="874">
        <v>0</v>
      </c>
    </row>
    <row r="87" spans="1:5" x14ac:dyDescent="0.25">
      <c r="A87" s="78" t="s">
        <v>1240</v>
      </c>
      <c r="B87" s="78" t="s">
        <v>858</v>
      </c>
      <c r="C87" s="874">
        <v>56693</v>
      </c>
      <c r="D87" s="874">
        <v>56693</v>
      </c>
      <c r="E87" s="874">
        <v>0</v>
      </c>
    </row>
    <row r="88" spans="1:5" x14ac:dyDescent="0.25">
      <c r="A88" s="78" t="s">
        <v>836</v>
      </c>
      <c r="B88" s="78" t="s">
        <v>856</v>
      </c>
      <c r="C88" s="874">
        <v>4410</v>
      </c>
      <c r="D88" s="874">
        <v>4410</v>
      </c>
      <c r="E88" s="874">
        <v>0</v>
      </c>
    </row>
    <row r="89" spans="1:5" x14ac:dyDescent="0.25">
      <c r="A89" s="78" t="s">
        <v>836</v>
      </c>
      <c r="B89" s="78" t="s">
        <v>854</v>
      </c>
      <c r="C89" s="874">
        <v>4409</v>
      </c>
      <c r="D89" s="874">
        <v>4409</v>
      </c>
      <c r="E89" s="874">
        <v>0</v>
      </c>
    </row>
    <row r="90" spans="1:5" x14ac:dyDescent="0.25">
      <c r="A90" s="78" t="s">
        <v>836</v>
      </c>
      <c r="B90" s="78" t="s">
        <v>876</v>
      </c>
      <c r="C90" s="874">
        <v>4409</v>
      </c>
      <c r="D90" s="874">
        <v>4409</v>
      </c>
      <c r="E90" s="874">
        <v>0</v>
      </c>
    </row>
    <row r="91" spans="1:5" x14ac:dyDescent="0.25">
      <c r="A91" s="78" t="s">
        <v>1241</v>
      </c>
      <c r="B91" s="78" t="s">
        <v>882</v>
      </c>
      <c r="C91" s="874">
        <v>18110</v>
      </c>
      <c r="D91" s="874">
        <v>18110</v>
      </c>
      <c r="E91" s="874">
        <v>0</v>
      </c>
    </row>
    <row r="92" spans="1:5" x14ac:dyDescent="0.25">
      <c r="A92" s="78" t="s">
        <v>1242</v>
      </c>
      <c r="B92" s="79" t="s">
        <v>1243</v>
      </c>
      <c r="C92" s="874">
        <v>11000</v>
      </c>
      <c r="D92" s="874">
        <v>11000</v>
      </c>
      <c r="E92" s="874">
        <v>0</v>
      </c>
    </row>
    <row r="93" spans="1:5" x14ac:dyDescent="0.25">
      <c r="A93" s="78" t="s">
        <v>1244</v>
      </c>
      <c r="B93" s="79" t="s">
        <v>1245</v>
      </c>
      <c r="C93" s="874">
        <v>4331</v>
      </c>
      <c r="D93" s="874">
        <v>4331</v>
      </c>
      <c r="E93" s="874">
        <v>0</v>
      </c>
    </row>
    <row r="94" spans="1:5" x14ac:dyDescent="0.25">
      <c r="A94" s="78" t="s">
        <v>1242</v>
      </c>
      <c r="B94" s="79" t="s">
        <v>1246</v>
      </c>
      <c r="C94" s="874">
        <v>7087</v>
      </c>
      <c r="D94" s="874">
        <v>7087</v>
      </c>
      <c r="E94" s="874">
        <v>0</v>
      </c>
    </row>
    <row r="95" spans="1:5" x14ac:dyDescent="0.25">
      <c r="A95" s="78" t="s">
        <v>1247</v>
      </c>
      <c r="B95" s="79" t="s">
        <v>1248</v>
      </c>
      <c r="C95" s="874">
        <v>18420</v>
      </c>
      <c r="D95" s="874">
        <v>18420</v>
      </c>
      <c r="E95" s="874">
        <v>0</v>
      </c>
    </row>
    <row r="96" spans="1:5" x14ac:dyDescent="0.25">
      <c r="A96" s="78" t="s">
        <v>1249</v>
      </c>
      <c r="B96" s="79" t="s">
        <v>1250</v>
      </c>
      <c r="C96" s="874">
        <v>16535</v>
      </c>
      <c r="D96" s="874">
        <v>16535</v>
      </c>
      <c r="E96" s="874">
        <v>0</v>
      </c>
    </row>
    <row r="97" spans="1:5" x14ac:dyDescent="0.25">
      <c r="A97" s="78" t="s">
        <v>1251</v>
      </c>
      <c r="B97" s="79" t="s">
        <v>1252</v>
      </c>
      <c r="C97" s="874">
        <v>66929</v>
      </c>
      <c r="D97" s="874">
        <v>66929</v>
      </c>
      <c r="E97" s="874">
        <v>0</v>
      </c>
    </row>
    <row r="98" spans="1:5" x14ac:dyDescent="0.25">
      <c r="A98" s="78" t="s">
        <v>1253</v>
      </c>
      <c r="B98" s="79" t="s">
        <v>1254</v>
      </c>
      <c r="C98" s="874">
        <v>16060</v>
      </c>
      <c r="D98" s="874">
        <v>16060</v>
      </c>
      <c r="E98" s="874">
        <v>0</v>
      </c>
    </row>
    <row r="99" spans="1:5" x14ac:dyDescent="0.25">
      <c r="A99" s="78" t="s">
        <v>992</v>
      </c>
      <c r="B99" s="79" t="s">
        <v>1255</v>
      </c>
      <c r="C99" s="874">
        <v>27559</v>
      </c>
      <c r="D99" s="874">
        <v>27559</v>
      </c>
      <c r="E99" s="874">
        <v>0</v>
      </c>
    </row>
    <row r="100" spans="1:5" x14ac:dyDescent="0.25">
      <c r="A100" s="78" t="s">
        <v>992</v>
      </c>
      <c r="B100" s="79" t="s">
        <v>1256</v>
      </c>
      <c r="C100" s="874">
        <v>27559</v>
      </c>
      <c r="D100" s="874">
        <v>27559</v>
      </c>
      <c r="E100" s="874">
        <v>0</v>
      </c>
    </row>
    <row r="101" spans="1:5" x14ac:dyDescent="0.25">
      <c r="A101" s="78" t="s">
        <v>1257</v>
      </c>
      <c r="B101" s="79" t="s">
        <v>1258</v>
      </c>
      <c r="C101" s="874">
        <v>70866</v>
      </c>
      <c r="D101" s="874">
        <v>70866</v>
      </c>
      <c r="E101" s="874">
        <v>0</v>
      </c>
    </row>
    <row r="102" spans="1:5" x14ac:dyDescent="0.25">
      <c r="A102" s="78" t="s">
        <v>1259</v>
      </c>
      <c r="B102" s="79" t="s">
        <v>1260</v>
      </c>
      <c r="C102" s="874">
        <v>14961</v>
      </c>
      <c r="D102" s="874">
        <v>14961</v>
      </c>
      <c r="E102" s="874">
        <v>0</v>
      </c>
    </row>
    <row r="103" spans="1:5" x14ac:dyDescent="0.25">
      <c r="A103" s="78" t="s">
        <v>1261</v>
      </c>
      <c r="B103" s="79" t="s">
        <v>1262</v>
      </c>
      <c r="C103" s="874">
        <v>9055</v>
      </c>
      <c r="D103" s="874">
        <v>9055</v>
      </c>
      <c r="E103" s="874">
        <v>0</v>
      </c>
    </row>
    <row r="104" spans="1:5" x14ac:dyDescent="0.25">
      <c r="A104" s="78" t="s">
        <v>1261</v>
      </c>
      <c r="B104" s="79" t="s">
        <v>1263</v>
      </c>
      <c r="C104" s="874">
        <v>9055</v>
      </c>
      <c r="D104" s="874">
        <v>9055</v>
      </c>
      <c r="E104" s="874">
        <v>0</v>
      </c>
    </row>
    <row r="105" spans="1:5" x14ac:dyDescent="0.25">
      <c r="A105" s="78" t="s">
        <v>1264</v>
      </c>
      <c r="B105" s="79" t="s">
        <v>1265</v>
      </c>
      <c r="C105" s="874">
        <v>135000</v>
      </c>
      <c r="D105" s="874">
        <v>135000</v>
      </c>
      <c r="E105" s="874">
        <v>0</v>
      </c>
    </row>
    <row r="106" spans="1:5" x14ac:dyDescent="0.25">
      <c r="A106" s="78" t="s">
        <v>1266</v>
      </c>
      <c r="B106" s="79" t="s">
        <v>1267</v>
      </c>
      <c r="C106" s="874">
        <v>160000</v>
      </c>
      <c r="D106" s="874">
        <v>160000</v>
      </c>
      <c r="E106" s="874">
        <v>0</v>
      </c>
    </row>
    <row r="107" spans="1:5" x14ac:dyDescent="0.25">
      <c r="A107" s="78" t="s">
        <v>1268</v>
      </c>
      <c r="B107" s="79" t="s">
        <v>1269</v>
      </c>
      <c r="C107" s="874">
        <v>144800</v>
      </c>
      <c r="D107" s="874">
        <v>144800</v>
      </c>
      <c r="E107" s="874">
        <v>0</v>
      </c>
    </row>
    <row r="108" spans="1:5" x14ac:dyDescent="0.25">
      <c r="A108" s="78" t="s">
        <v>1270</v>
      </c>
      <c r="B108" s="79" t="s">
        <v>1271</v>
      </c>
      <c r="C108" s="874">
        <v>7101</v>
      </c>
      <c r="D108" s="874">
        <v>7101</v>
      </c>
      <c r="E108" s="874">
        <v>0</v>
      </c>
    </row>
    <row r="109" spans="1:5" x14ac:dyDescent="0.25">
      <c r="A109" s="78" t="s">
        <v>1272</v>
      </c>
      <c r="B109" s="79" t="s">
        <v>1273</v>
      </c>
      <c r="C109" s="874">
        <v>22000</v>
      </c>
      <c r="D109" s="874">
        <v>22000</v>
      </c>
      <c r="E109" s="874">
        <v>0</v>
      </c>
    </row>
    <row r="110" spans="1:5" x14ac:dyDescent="0.25">
      <c r="A110" s="78" t="s">
        <v>1274</v>
      </c>
      <c r="B110" s="79" t="s">
        <v>1275</v>
      </c>
      <c r="C110" s="874">
        <v>15268</v>
      </c>
      <c r="D110" s="874">
        <v>15268</v>
      </c>
      <c r="E110" s="874">
        <v>0</v>
      </c>
    </row>
    <row r="111" spans="1:5" x14ac:dyDescent="0.25">
      <c r="C111" s="880">
        <f>SUM(C52:C110)</f>
        <v>2259167</v>
      </c>
      <c r="D111" s="880">
        <f>SUM(D52:D110)</f>
        <v>2259167</v>
      </c>
      <c r="E111" s="880">
        <f>SUM(E52:E110)</f>
        <v>0</v>
      </c>
    </row>
    <row r="112" spans="1:5" x14ac:dyDescent="0.25">
      <c r="C112" s="881"/>
      <c r="D112" s="881"/>
      <c r="E112" s="881"/>
    </row>
    <row r="113" spans="1:5" ht="28.5" x14ac:dyDescent="0.25">
      <c r="A113" s="762" t="s">
        <v>137</v>
      </c>
      <c r="B113" s="763" t="s">
        <v>656</v>
      </c>
      <c r="C113" s="871" t="s">
        <v>657</v>
      </c>
      <c r="D113" s="871" t="s">
        <v>658</v>
      </c>
      <c r="E113" s="871" t="s">
        <v>659</v>
      </c>
    </row>
    <row r="114" spans="1:5" x14ac:dyDescent="0.25">
      <c r="A114" s="773" t="s">
        <v>6133</v>
      </c>
      <c r="B114" s="773"/>
      <c r="C114" s="883"/>
      <c r="D114" s="883"/>
      <c r="E114" s="883"/>
    </row>
    <row r="115" spans="1:5" x14ac:dyDescent="0.25">
      <c r="A115" s="78" t="s">
        <v>1276</v>
      </c>
      <c r="B115" s="79" t="s">
        <v>1277</v>
      </c>
      <c r="C115" s="874">
        <v>980000</v>
      </c>
      <c r="D115" s="874">
        <v>980000</v>
      </c>
      <c r="E115" s="874">
        <v>0</v>
      </c>
    </row>
    <row r="116" spans="1:5" x14ac:dyDescent="0.25">
      <c r="C116" s="880">
        <f>C115</f>
        <v>980000</v>
      </c>
      <c r="D116" s="880">
        <f>D115</f>
        <v>980000</v>
      </c>
      <c r="E116" s="880">
        <f>E115</f>
        <v>0</v>
      </c>
    </row>
    <row r="117" spans="1:5" x14ac:dyDescent="0.25">
      <c r="C117" s="881"/>
      <c r="D117" s="881"/>
      <c r="E117" s="881"/>
    </row>
    <row r="118" spans="1:5" ht="28.5" x14ac:dyDescent="0.25">
      <c r="A118" s="762" t="s">
        <v>137</v>
      </c>
      <c r="B118" s="763" t="s">
        <v>656</v>
      </c>
      <c r="C118" s="871" t="s">
        <v>657</v>
      </c>
      <c r="D118" s="871" t="s">
        <v>658</v>
      </c>
      <c r="E118" s="871" t="s">
        <v>659</v>
      </c>
    </row>
    <row r="119" spans="1:5" x14ac:dyDescent="0.25">
      <c r="A119" s="774" t="s">
        <v>1008</v>
      </c>
      <c r="B119" s="774"/>
      <c r="C119" s="884"/>
      <c r="D119" s="884"/>
      <c r="E119" s="884"/>
    </row>
    <row r="120" spans="1:5" x14ac:dyDescent="0.25">
      <c r="A120" s="78" t="s">
        <v>1278</v>
      </c>
      <c r="B120" s="78" t="s">
        <v>1279</v>
      </c>
      <c r="C120" s="874">
        <v>6692</v>
      </c>
      <c r="D120" s="874">
        <v>6692</v>
      </c>
      <c r="E120" s="874">
        <v>0</v>
      </c>
    </row>
    <row r="121" spans="1:5" x14ac:dyDescent="0.25">
      <c r="A121" s="78" t="s">
        <v>1278</v>
      </c>
      <c r="B121" s="78" t="s">
        <v>1280</v>
      </c>
      <c r="C121" s="874">
        <v>6692</v>
      </c>
      <c r="D121" s="874">
        <v>6692</v>
      </c>
      <c r="E121" s="874">
        <v>0</v>
      </c>
    </row>
    <row r="122" spans="1:5" x14ac:dyDescent="0.25">
      <c r="A122" s="78" t="s">
        <v>1278</v>
      </c>
      <c r="B122" s="78" t="s">
        <v>1281</v>
      </c>
      <c r="C122" s="874">
        <v>6693</v>
      </c>
      <c r="D122" s="874">
        <v>6693</v>
      </c>
      <c r="E122" s="874">
        <v>0</v>
      </c>
    </row>
    <row r="123" spans="1:5" x14ac:dyDescent="0.25">
      <c r="A123" s="78" t="s">
        <v>1278</v>
      </c>
      <c r="B123" s="78" t="s">
        <v>1282</v>
      </c>
      <c r="C123" s="874">
        <v>6693</v>
      </c>
      <c r="D123" s="874">
        <v>6693</v>
      </c>
      <c r="E123" s="874">
        <v>0</v>
      </c>
    </row>
    <row r="124" spans="1:5" x14ac:dyDescent="0.25">
      <c r="A124" s="78" t="s">
        <v>1278</v>
      </c>
      <c r="B124" s="78" t="s">
        <v>1283</v>
      </c>
      <c r="C124" s="874">
        <v>6693</v>
      </c>
      <c r="D124" s="874">
        <v>6693</v>
      </c>
      <c r="E124" s="874">
        <v>0</v>
      </c>
    </row>
    <row r="125" spans="1:5" x14ac:dyDescent="0.25">
      <c r="A125" s="78" t="s">
        <v>1278</v>
      </c>
      <c r="B125" s="78" t="s">
        <v>1284</v>
      </c>
      <c r="C125" s="874">
        <v>6693</v>
      </c>
      <c r="D125" s="874">
        <v>6693</v>
      </c>
      <c r="E125" s="874">
        <v>0</v>
      </c>
    </row>
    <row r="126" spans="1:5" x14ac:dyDescent="0.25">
      <c r="A126" s="78" t="s">
        <v>1278</v>
      </c>
      <c r="B126" s="78" t="s">
        <v>1285</v>
      </c>
      <c r="C126" s="874">
        <v>6693</v>
      </c>
      <c r="D126" s="874">
        <v>6693</v>
      </c>
      <c r="E126" s="874">
        <v>0</v>
      </c>
    </row>
    <row r="127" spans="1:5" x14ac:dyDescent="0.25">
      <c r="A127" s="78" t="s">
        <v>1278</v>
      </c>
      <c r="B127" s="78" t="s">
        <v>1286</v>
      </c>
      <c r="C127" s="874">
        <v>6693</v>
      </c>
      <c r="D127" s="874">
        <v>6693</v>
      </c>
      <c r="E127" s="874">
        <v>0</v>
      </c>
    </row>
    <row r="128" spans="1:5" x14ac:dyDescent="0.25">
      <c r="A128" s="78" t="s">
        <v>1278</v>
      </c>
      <c r="B128" s="78" t="s">
        <v>1287</v>
      </c>
      <c r="C128" s="874">
        <v>6693</v>
      </c>
      <c r="D128" s="874">
        <v>6693</v>
      </c>
      <c r="E128" s="874">
        <v>0</v>
      </c>
    </row>
    <row r="129" spans="1:5" x14ac:dyDescent="0.25">
      <c r="A129" s="78" t="s">
        <v>1278</v>
      </c>
      <c r="B129" s="78" t="s">
        <v>1288</v>
      </c>
      <c r="C129" s="874">
        <v>6693</v>
      </c>
      <c r="D129" s="874">
        <v>6693</v>
      </c>
      <c r="E129" s="874">
        <v>0</v>
      </c>
    </row>
    <row r="130" spans="1:5" x14ac:dyDescent="0.25">
      <c r="A130" s="78" t="s">
        <v>1278</v>
      </c>
      <c r="B130" s="78" t="s">
        <v>1289</v>
      </c>
      <c r="C130" s="874">
        <v>6693</v>
      </c>
      <c r="D130" s="874">
        <v>6693</v>
      </c>
      <c r="E130" s="874">
        <v>0</v>
      </c>
    </row>
    <row r="131" spans="1:5" x14ac:dyDescent="0.25">
      <c r="A131" s="78" t="s">
        <v>1278</v>
      </c>
      <c r="B131" s="78" t="s">
        <v>1290</v>
      </c>
      <c r="C131" s="874">
        <v>6693</v>
      </c>
      <c r="D131" s="874">
        <v>6693</v>
      </c>
      <c r="E131" s="874">
        <v>0</v>
      </c>
    </row>
    <row r="132" spans="1:5" x14ac:dyDescent="0.25">
      <c r="A132" s="78" t="s">
        <v>1278</v>
      </c>
      <c r="B132" s="78" t="s">
        <v>1291</v>
      </c>
      <c r="C132" s="874">
        <v>6693</v>
      </c>
      <c r="D132" s="874">
        <v>6693</v>
      </c>
      <c r="E132" s="874">
        <v>0</v>
      </c>
    </row>
    <row r="133" spans="1:5" x14ac:dyDescent="0.25">
      <c r="A133" s="78" t="s">
        <v>1278</v>
      </c>
      <c r="B133" s="78" t="s">
        <v>1292</v>
      </c>
      <c r="C133" s="874">
        <v>6693</v>
      </c>
      <c r="D133" s="874">
        <v>6693</v>
      </c>
      <c r="E133" s="874">
        <v>0</v>
      </c>
    </row>
    <row r="134" spans="1:5" x14ac:dyDescent="0.25">
      <c r="A134" s="78" t="s">
        <v>1278</v>
      </c>
      <c r="B134" s="78" t="s">
        <v>1293</v>
      </c>
      <c r="C134" s="874">
        <v>6693</v>
      </c>
      <c r="D134" s="874">
        <v>6693</v>
      </c>
      <c r="E134" s="874">
        <v>0</v>
      </c>
    </row>
    <row r="135" spans="1:5" x14ac:dyDescent="0.25">
      <c r="A135" s="78" t="s">
        <v>1278</v>
      </c>
      <c r="B135" s="78" t="s">
        <v>1294</v>
      </c>
      <c r="C135" s="874">
        <v>6693</v>
      </c>
      <c r="D135" s="874">
        <v>6693</v>
      </c>
      <c r="E135" s="874">
        <v>0</v>
      </c>
    </row>
    <row r="136" spans="1:5" x14ac:dyDescent="0.25">
      <c r="A136" s="78" t="s">
        <v>1278</v>
      </c>
      <c r="B136" s="78" t="s">
        <v>1295</v>
      </c>
      <c r="C136" s="874">
        <v>6693</v>
      </c>
      <c r="D136" s="874">
        <v>6693</v>
      </c>
      <c r="E136" s="874">
        <v>0</v>
      </c>
    </row>
    <row r="137" spans="1:5" x14ac:dyDescent="0.25">
      <c r="A137" s="78" t="s">
        <v>1278</v>
      </c>
      <c r="B137" s="78" t="s">
        <v>1296</v>
      </c>
      <c r="C137" s="874">
        <v>6693</v>
      </c>
      <c r="D137" s="874">
        <v>6693</v>
      </c>
      <c r="E137" s="874">
        <v>0</v>
      </c>
    </row>
    <row r="138" spans="1:5" x14ac:dyDescent="0.25">
      <c r="A138" s="78" t="s">
        <v>1278</v>
      </c>
      <c r="B138" s="78" t="s">
        <v>1297</v>
      </c>
      <c r="C138" s="874">
        <v>6693</v>
      </c>
      <c r="D138" s="874">
        <v>6693</v>
      </c>
      <c r="E138" s="874">
        <v>0</v>
      </c>
    </row>
    <row r="139" spans="1:5" x14ac:dyDescent="0.25">
      <c r="A139" s="78" t="s">
        <v>1278</v>
      </c>
      <c r="B139" s="78" t="s">
        <v>1298</v>
      </c>
      <c r="C139" s="874">
        <v>6693</v>
      </c>
      <c r="D139" s="874">
        <v>6693</v>
      </c>
      <c r="E139" s="874">
        <v>0</v>
      </c>
    </row>
    <row r="140" spans="1:5" x14ac:dyDescent="0.25">
      <c r="A140" s="78" t="s">
        <v>1278</v>
      </c>
      <c r="B140" s="78" t="s">
        <v>1299</v>
      </c>
      <c r="C140" s="874">
        <v>6693</v>
      </c>
      <c r="D140" s="874">
        <v>6693</v>
      </c>
      <c r="E140" s="874">
        <v>0</v>
      </c>
    </row>
    <row r="141" spans="1:5" x14ac:dyDescent="0.25">
      <c r="A141" s="78" t="s">
        <v>1278</v>
      </c>
      <c r="B141" s="78" t="s">
        <v>1300</v>
      </c>
      <c r="C141" s="874">
        <v>6693</v>
      </c>
      <c r="D141" s="874">
        <v>6693</v>
      </c>
      <c r="E141" s="874">
        <v>0</v>
      </c>
    </row>
    <row r="142" spans="1:5" x14ac:dyDescent="0.25">
      <c r="A142" s="78" t="s">
        <v>1278</v>
      </c>
      <c r="B142" s="78" t="s">
        <v>1301</v>
      </c>
      <c r="C142" s="874">
        <v>6693</v>
      </c>
      <c r="D142" s="874">
        <v>6693</v>
      </c>
      <c r="E142" s="874">
        <v>0</v>
      </c>
    </row>
    <row r="143" spans="1:5" x14ac:dyDescent="0.25">
      <c r="A143" s="78" t="s">
        <v>1302</v>
      </c>
      <c r="B143" s="78" t="s">
        <v>1303</v>
      </c>
      <c r="C143" s="874">
        <v>5905</v>
      </c>
      <c r="D143" s="874">
        <v>5905</v>
      </c>
      <c r="E143" s="874">
        <v>0</v>
      </c>
    </row>
    <row r="144" spans="1:5" x14ac:dyDescent="0.25">
      <c r="A144" s="78" t="s">
        <v>1302</v>
      </c>
      <c r="B144" s="78" t="s">
        <v>1304</v>
      </c>
      <c r="C144" s="874">
        <v>5905</v>
      </c>
      <c r="D144" s="874">
        <v>5905</v>
      </c>
      <c r="E144" s="874">
        <v>0</v>
      </c>
    </row>
    <row r="145" spans="1:5" x14ac:dyDescent="0.25">
      <c r="A145" s="78" t="s">
        <v>1302</v>
      </c>
      <c r="B145" s="78" t="s">
        <v>1305</v>
      </c>
      <c r="C145" s="874">
        <v>5905</v>
      </c>
      <c r="D145" s="874">
        <v>5905</v>
      </c>
      <c r="E145" s="874">
        <v>0</v>
      </c>
    </row>
    <row r="146" spans="1:5" x14ac:dyDescent="0.25">
      <c r="A146" s="78" t="s">
        <v>1302</v>
      </c>
      <c r="B146" s="78" t="s">
        <v>1306</v>
      </c>
      <c r="C146" s="874">
        <v>5905</v>
      </c>
      <c r="D146" s="874">
        <v>5905</v>
      </c>
      <c r="E146" s="874">
        <v>0</v>
      </c>
    </row>
    <row r="147" spans="1:5" x14ac:dyDescent="0.25">
      <c r="A147" s="78" t="s">
        <v>1302</v>
      </c>
      <c r="B147" s="78" t="s">
        <v>1307</v>
      </c>
      <c r="C147" s="874">
        <v>5905</v>
      </c>
      <c r="D147" s="874">
        <v>5905</v>
      </c>
      <c r="E147" s="874">
        <v>0</v>
      </c>
    </row>
    <row r="148" spans="1:5" x14ac:dyDescent="0.25">
      <c r="A148" s="78" t="s">
        <v>1302</v>
      </c>
      <c r="B148" s="78" t="s">
        <v>1308</v>
      </c>
      <c r="C148" s="874">
        <v>5906</v>
      </c>
      <c r="D148" s="874">
        <v>5906</v>
      </c>
      <c r="E148" s="874">
        <v>0</v>
      </c>
    </row>
    <row r="149" spans="1:5" x14ac:dyDescent="0.25">
      <c r="A149" s="78" t="s">
        <v>1302</v>
      </c>
      <c r="B149" s="78" t="s">
        <v>1309</v>
      </c>
      <c r="C149" s="874">
        <v>5906</v>
      </c>
      <c r="D149" s="874">
        <v>5906</v>
      </c>
      <c r="E149" s="874">
        <v>0</v>
      </c>
    </row>
    <row r="150" spans="1:5" x14ac:dyDescent="0.25">
      <c r="A150" s="78" t="s">
        <v>1302</v>
      </c>
      <c r="B150" s="78" t="s">
        <v>1310</v>
      </c>
      <c r="C150" s="874">
        <v>5906</v>
      </c>
      <c r="D150" s="874">
        <v>5906</v>
      </c>
      <c r="E150" s="874">
        <v>0</v>
      </c>
    </row>
    <row r="151" spans="1:5" x14ac:dyDescent="0.25">
      <c r="A151" s="78" t="s">
        <v>1302</v>
      </c>
      <c r="B151" s="78" t="s">
        <v>1311</v>
      </c>
      <c r="C151" s="874">
        <v>5906</v>
      </c>
      <c r="D151" s="874">
        <v>5906</v>
      </c>
      <c r="E151" s="874">
        <v>0</v>
      </c>
    </row>
    <row r="152" spans="1:5" x14ac:dyDescent="0.25">
      <c r="A152" s="78" t="s">
        <v>1302</v>
      </c>
      <c r="B152" s="78" t="s">
        <v>1312</v>
      </c>
      <c r="C152" s="874">
        <v>5906</v>
      </c>
      <c r="D152" s="874">
        <v>5906</v>
      </c>
      <c r="E152" s="874">
        <v>0</v>
      </c>
    </row>
    <row r="153" spans="1:5" x14ac:dyDescent="0.25">
      <c r="A153" s="78" t="s">
        <v>1313</v>
      </c>
      <c r="B153" s="78" t="s">
        <v>1314</v>
      </c>
      <c r="C153" s="874">
        <v>59055</v>
      </c>
      <c r="D153" s="874">
        <v>59055</v>
      </c>
      <c r="E153" s="874">
        <v>0</v>
      </c>
    </row>
    <row r="154" spans="1:5" x14ac:dyDescent="0.25">
      <c r="A154" s="78" t="s">
        <v>1313</v>
      </c>
      <c r="B154" s="78" t="s">
        <v>1315</v>
      </c>
      <c r="C154" s="874">
        <v>59055</v>
      </c>
      <c r="D154" s="874">
        <v>59055</v>
      </c>
      <c r="E154" s="874">
        <v>0</v>
      </c>
    </row>
    <row r="155" spans="1:5" x14ac:dyDescent="0.25">
      <c r="A155" s="78" t="s">
        <v>1313</v>
      </c>
      <c r="B155" s="78" t="s">
        <v>1316</v>
      </c>
      <c r="C155" s="874">
        <v>59055</v>
      </c>
      <c r="D155" s="874">
        <v>59055</v>
      </c>
      <c r="E155" s="874">
        <v>0</v>
      </c>
    </row>
    <row r="156" spans="1:5" x14ac:dyDescent="0.25">
      <c r="A156" s="78" t="s">
        <v>1313</v>
      </c>
      <c r="B156" s="78" t="s">
        <v>1317</v>
      </c>
      <c r="C156" s="874">
        <v>25591</v>
      </c>
      <c r="D156" s="874">
        <v>25591</v>
      </c>
      <c r="E156" s="874">
        <v>0</v>
      </c>
    </row>
    <row r="157" spans="1:5" x14ac:dyDescent="0.25">
      <c r="A157" s="78" t="s">
        <v>1313</v>
      </c>
      <c r="B157" s="78" t="s">
        <v>1318</v>
      </c>
      <c r="C157" s="874">
        <v>25590</v>
      </c>
      <c r="D157" s="874">
        <v>25590</v>
      </c>
      <c r="E157" s="874">
        <v>0</v>
      </c>
    </row>
    <row r="158" spans="1:5" x14ac:dyDescent="0.25">
      <c r="A158" s="78" t="s">
        <v>1278</v>
      </c>
      <c r="B158" s="78" t="s">
        <v>1319</v>
      </c>
      <c r="C158" s="874">
        <v>6693</v>
      </c>
      <c r="D158" s="874">
        <v>6693</v>
      </c>
      <c r="E158" s="874">
        <v>0</v>
      </c>
    </row>
    <row r="159" spans="1:5" x14ac:dyDescent="0.25">
      <c r="A159" s="78" t="s">
        <v>1278</v>
      </c>
      <c r="B159" s="78" t="s">
        <v>1320</v>
      </c>
      <c r="C159" s="874">
        <v>6693</v>
      </c>
      <c r="D159" s="874">
        <v>6693</v>
      </c>
      <c r="E159" s="874">
        <v>0</v>
      </c>
    </row>
    <row r="160" spans="1:5" x14ac:dyDescent="0.25">
      <c r="A160" s="78" t="s">
        <v>1278</v>
      </c>
      <c r="B160" s="78" t="s">
        <v>1321</v>
      </c>
      <c r="C160" s="874">
        <v>6693</v>
      </c>
      <c r="D160" s="874">
        <v>6693</v>
      </c>
      <c r="E160" s="874">
        <v>0</v>
      </c>
    </row>
    <row r="161" spans="1:5" x14ac:dyDescent="0.25">
      <c r="A161" s="78" t="s">
        <v>1322</v>
      </c>
      <c r="B161" s="78" t="s">
        <v>1323</v>
      </c>
      <c r="C161" s="874">
        <v>8653</v>
      </c>
      <c r="D161" s="874">
        <v>8653</v>
      </c>
      <c r="E161" s="874">
        <v>0</v>
      </c>
    </row>
    <row r="162" spans="1:5" x14ac:dyDescent="0.25">
      <c r="A162" s="78" t="s">
        <v>1322</v>
      </c>
      <c r="B162" s="78" t="s">
        <v>1324</v>
      </c>
      <c r="C162" s="874">
        <v>8653</v>
      </c>
      <c r="D162" s="874">
        <v>8653</v>
      </c>
      <c r="E162" s="874">
        <v>0</v>
      </c>
    </row>
    <row r="163" spans="1:5" x14ac:dyDescent="0.25">
      <c r="A163" s="78" t="s">
        <v>1322</v>
      </c>
      <c r="B163" s="78" t="s">
        <v>1325</v>
      </c>
      <c r="C163" s="874">
        <v>8653</v>
      </c>
      <c r="D163" s="874">
        <v>8653</v>
      </c>
      <c r="E163" s="874">
        <v>0</v>
      </c>
    </row>
    <row r="164" spans="1:5" x14ac:dyDescent="0.25">
      <c r="A164" s="78" t="s">
        <v>1322</v>
      </c>
      <c r="B164" s="78" t="s">
        <v>1326</v>
      </c>
      <c r="C164" s="874">
        <v>8653</v>
      </c>
      <c r="D164" s="874">
        <v>8653</v>
      </c>
      <c r="E164" s="874">
        <v>0</v>
      </c>
    </row>
    <row r="165" spans="1:5" x14ac:dyDescent="0.25">
      <c r="A165" s="78" t="s">
        <v>1322</v>
      </c>
      <c r="B165" s="78" t="s">
        <v>1327</v>
      </c>
      <c r="C165" s="874">
        <v>8654</v>
      </c>
      <c r="D165" s="874">
        <v>8654</v>
      </c>
      <c r="E165" s="874">
        <v>0</v>
      </c>
    </row>
    <row r="166" spans="1:5" x14ac:dyDescent="0.25">
      <c r="A166" s="78" t="s">
        <v>1322</v>
      </c>
      <c r="B166" s="78" t="s">
        <v>1328</v>
      </c>
      <c r="C166" s="874">
        <v>8654</v>
      </c>
      <c r="D166" s="874">
        <v>8654</v>
      </c>
      <c r="E166" s="874">
        <v>0</v>
      </c>
    </row>
    <row r="167" spans="1:5" x14ac:dyDescent="0.25">
      <c r="A167" s="78" t="s">
        <v>1322</v>
      </c>
      <c r="B167" s="78" t="s">
        <v>1329</v>
      </c>
      <c r="C167" s="874">
        <v>8654</v>
      </c>
      <c r="D167" s="874">
        <v>8654</v>
      </c>
      <c r="E167" s="874">
        <v>0</v>
      </c>
    </row>
    <row r="168" spans="1:5" x14ac:dyDescent="0.25">
      <c r="A168" s="78" t="s">
        <v>1322</v>
      </c>
      <c r="B168" s="78" t="s">
        <v>1330</v>
      </c>
      <c r="C168" s="874">
        <v>8654</v>
      </c>
      <c r="D168" s="874">
        <v>8654</v>
      </c>
      <c r="E168" s="874">
        <v>0</v>
      </c>
    </row>
    <row r="169" spans="1:5" x14ac:dyDescent="0.25">
      <c r="A169" s="78" t="s">
        <v>1331</v>
      </c>
      <c r="B169" s="78" t="s">
        <v>1332</v>
      </c>
      <c r="C169" s="874">
        <v>39362</v>
      </c>
      <c r="D169" s="874">
        <v>39362</v>
      </c>
      <c r="E169" s="874">
        <v>0</v>
      </c>
    </row>
    <row r="170" spans="1:5" x14ac:dyDescent="0.25">
      <c r="A170" s="78" t="s">
        <v>1333</v>
      </c>
      <c r="B170" s="78" t="s">
        <v>1334</v>
      </c>
      <c r="C170" s="874">
        <v>26764</v>
      </c>
      <c r="D170" s="874">
        <v>26764</v>
      </c>
      <c r="E170" s="874">
        <v>0</v>
      </c>
    </row>
    <row r="171" spans="1:5" x14ac:dyDescent="0.25">
      <c r="A171" s="78" t="s">
        <v>1335</v>
      </c>
      <c r="B171" s="78" t="s">
        <v>1336</v>
      </c>
      <c r="C171" s="874">
        <v>17315</v>
      </c>
      <c r="D171" s="874">
        <v>17315</v>
      </c>
      <c r="E171" s="874">
        <v>0</v>
      </c>
    </row>
    <row r="172" spans="1:5" x14ac:dyDescent="0.25">
      <c r="A172" s="78" t="s">
        <v>1335</v>
      </c>
      <c r="B172" s="78" t="s">
        <v>1337</v>
      </c>
      <c r="C172" s="874">
        <v>17315</v>
      </c>
      <c r="D172" s="874">
        <v>17315</v>
      </c>
      <c r="E172" s="874">
        <v>0</v>
      </c>
    </row>
    <row r="173" spans="1:5" x14ac:dyDescent="0.25">
      <c r="A173" s="78" t="s">
        <v>1335</v>
      </c>
      <c r="B173" s="78" t="s">
        <v>1338</v>
      </c>
      <c r="C173" s="874">
        <v>17315</v>
      </c>
      <c r="D173" s="874">
        <v>17315</v>
      </c>
      <c r="E173" s="874">
        <v>0</v>
      </c>
    </row>
    <row r="174" spans="1:5" x14ac:dyDescent="0.25">
      <c r="A174" s="78" t="s">
        <v>1335</v>
      </c>
      <c r="B174" s="78" t="s">
        <v>1339</v>
      </c>
      <c r="C174" s="874">
        <v>17315</v>
      </c>
      <c r="D174" s="874">
        <v>17315</v>
      </c>
      <c r="E174" s="874">
        <v>0</v>
      </c>
    </row>
    <row r="175" spans="1:5" x14ac:dyDescent="0.25">
      <c r="A175" s="78" t="s">
        <v>1335</v>
      </c>
      <c r="B175" s="78" t="s">
        <v>1340</v>
      </c>
      <c r="C175" s="874">
        <v>17315</v>
      </c>
      <c r="D175" s="874">
        <v>17315</v>
      </c>
      <c r="E175" s="874">
        <v>0</v>
      </c>
    </row>
    <row r="176" spans="1:5" x14ac:dyDescent="0.25">
      <c r="A176" s="78" t="s">
        <v>1335</v>
      </c>
      <c r="B176" s="78" t="s">
        <v>1341</v>
      </c>
      <c r="C176" s="874">
        <v>17315</v>
      </c>
      <c r="D176" s="874">
        <v>17315</v>
      </c>
      <c r="E176" s="874">
        <v>0</v>
      </c>
    </row>
    <row r="177" spans="1:5" x14ac:dyDescent="0.25">
      <c r="A177" s="78" t="s">
        <v>1342</v>
      </c>
      <c r="B177" s="78" t="s">
        <v>1343</v>
      </c>
      <c r="C177" s="874">
        <v>17315</v>
      </c>
      <c r="D177" s="874">
        <v>17315</v>
      </c>
      <c r="E177" s="874">
        <v>0</v>
      </c>
    </row>
    <row r="178" spans="1:5" x14ac:dyDescent="0.25">
      <c r="A178" s="78" t="s">
        <v>1344</v>
      </c>
      <c r="B178" s="78" t="s">
        <v>1345</v>
      </c>
      <c r="C178" s="874">
        <v>196583</v>
      </c>
      <c r="D178" s="874">
        <v>196583</v>
      </c>
      <c r="E178" s="874">
        <v>0</v>
      </c>
    </row>
    <row r="179" spans="1:5" x14ac:dyDescent="0.25">
      <c r="A179" s="78" t="s">
        <v>1331</v>
      </c>
      <c r="B179" s="78" t="s">
        <v>1346</v>
      </c>
      <c r="C179" s="874">
        <v>13859</v>
      </c>
      <c r="D179" s="874">
        <v>13859</v>
      </c>
      <c r="E179" s="874">
        <v>0</v>
      </c>
    </row>
    <row r="180" spans="1:5" x14ac:dyDescent="0.25">
      <c r="A180" s="78" t="s">
        <v>1331</v>
      </c>
      <c r="B180" s="78" t="s">
        <v>1347</v>
      </c>
      <c r="C180" s="874">
        <v>13858</v>
      </c>
      <c r="D180" s="874">
        <v>13858</v>
      </c>
      <c r="E180" s="874">
        <v>0</v>
      </c>
    </row>
    <row r="181" spans="1:5" x14ac:dyDescent="0.25">
      <c r="A181" s="78" t="s">
        <v>1331</v>
      </c>
      <c r="B181" s="78" t="s">
        <v>1348</v>
      </c>
      <c r="C181" s="874">
        <v>13858</v>
      </c>
      <c r="D181" s="874">
        <v>13858</v>
      </c>
      <c r="E181" s="874">
        <v>0</v>
      </c>
    </row>
    <row r="182" spans="1:5" x14ac:dyDescent="0.25">
      <c r="A182" s="78" t="s">
        <v>1331</v>
      </c>
      <c r="B182" s="78" t="s">
        <v>1349</v>
      </c>
      <c r="C182" s="874">
        <v>13858</v>
      </c>
      <c r="D182" s="874">
        <v>13858</v>
      </c>
      <c r="E182" s="874">
        <v>0</v>
      </c>
    </row>
    <row r="183" spans="1:5" x14ac:dyDescent="0.25">
      <c r="A183" s="78" t="s">
        <v>1350</v>
      </c>
      <c r="B183" s="78" t="s">
        <v>1351</v>
      </c>
      <c r="C183" s="874">
        <v>8582</v>
      </c>
      <c r="D183" s="874">
        <v>8582</v>
      </c>
      <c r="E183" s="874">
        <v>0</v>
      </c>
    </row>
    <row r="184" spans="1:5" x14ac:dyDescent="0.25">
      <c r="A184" s="78" t="s">
        <v>1350</v>
      </c>
      <c r="B184" s="78" t="s">
        <v>1352</v>
      </c>
      <c r="C184" s="874">
        <v>8583</v>
      </c>
      <c r="D184" s="874">
        <v>8583</v>
      </c>
      <c r="E184" s="874">
        <v>0</v>
      </c>
    </row>
    <row r="185" spans="1:5" x14ac:dyDescent="0.25">
      <c r="A185" s="78" t="s">
        <v>1350</v>
      </c>
      <c r="B185" s="78" t="s">
        <v>1353</v>
      </c>
      <c r="C185" s="874">
        <v>8583</v>
      </c>
      <c r="D185" s="874">
        <v>8583</v>
      </c>
      <c r="E185" s="874">
        <v>0</v>
      </c>
    </row>
    <row r="186" spans="1:5" x14ac:dyDescent="0.25">
      <c r="A186" s="78" t="s">
        <v>1354</v>
      </c>
      <c r="B186" s="78" t="s">
        <v>1355</v>
      </c>
      <c r="C186" s="874">
        <v>7866</v>
      </c>
      <c r="D186" s="874">
        <v>7866</v>
      </c>
      <c r="E186" s="874">
        <v>0</v>
      </c>
    </row>
    <row r="187" spans="1:5" x14ac:dyDescent="0.25">
      <c r="A187" s="78" t="s">
        <v>1356</v>
      </c>
      <c r="B187" s="78" t="s">
        <v>1357</v>
      </c>
      <c r="C187" s="874">
        <v>25189</v>
      </c>
      <c r="D187" s="874">
        <v>25189</v>
      </c>
      <c r="E187" s="874">
        <v>0</v>
      </c>
    </row>
    <row r="188" spans="1:5" x14ac:dyDescent="0.25">
      <c r="A188" s="78" t="s">
        <v>1356</v>
      </c>
      <c r="B188" s="78" t="s">
        <v>1358</v>
      </c>
      <c r="C188" s="874">
        <v>25189</v>
      </c>
      <c r="D188" s="874">
        <v>25189</v>
      </c>
      <c r="E188" s="874">
        <v>0</v>
      </c>
    </row>
    <row r="189" spans="1:5" x14ac:dyDescent="0.25">
      <c r="A189" s="78" t="s">
        <v>1359</v>
      </c>
      <c r="B189" s="78" t="s">
        <v>1360</v>
      </c>
      <c r="C189" s="874">
        <v>23000</v>
      </c>
      <c r="D189" s="874">
        <v>23000</v>
      </c>
      <c r="E189" s="874">
        <v>0</v>
      </c>
    </row>
    <row r="190" spans="1:5" x14ac:dyDescent="0.25">
      <c r="A190" s="78" t="s">
        <v>1359</v>
      </c>
      <c r="B190" s="78" t="s">
        <v>1361</v>
      </c>
      <c r="C190" s="874">
        <v>23000</v>
      </c>
      <c r="D190" s="874">
        <v>23000</v>
      </c>
      <c r="E190" s="874">
        <v>0</v>
      </c>
    </row>
    <row r="191" spans="1:5" x14ac:dyDescent="0.25">
      <c r="A191" s="78" t="s">
        <v>1359</v>
      </c>
      <c r="B191" s="78" t="s">
        <v>1362</v>
      </c>
      <c r="C191" s="874">
        <v>23000</v>
      </c>
      <c r="D191" s="874">
        <v>23000</v>
      </c>
      <c r="E191" s="874">
        <v>0</v>
      </c>
    </row>
    <row r="192" spans="1:5" x14ac:dyDescent="0.25">
      <c r="A192" s="78" t="s">
        <v>1359</v>
      </c>
      <c r="B192" s="78" t="s">
        <v>1363</v>
      </c>
      <c r="C192" s="874">
        <v>23000</v>
      </c>
      <c r="D192" s="874">
        <v>23000</v>
      </c>
      <c r="E192" s="874">
        <v>0</v>
      </c>
    </row>
    <row r="193" spans="1:5" x14ac:dyDescent="0.25">
      <c r="A193" s="78" t="s">
        <v>1364</v>
      </c>
      <c r="B193" s="78" t="s">
        <v>1365</v>
      </c>
      <c r="C193" s="874">
        <v>6685</v>
      </c>
      <c r="D193" s="874">
        <v>6685</v>
      </c>
      <c r="E193" s="874">
        <v>0</v>
      </c>
    </row>
    <row r="194" spans="1:5" x14ac:dyDescent="0.25">
      <c r="A194" s="78" t="s">
        <v>1366</v>
      </c>
      <c r="B194" s="78" t="s">
        <v>1367</v>
      </c>
      <c r="C194" s="874">
        <v>7315</v>
      </c>
      <c r="D194" s="874">
        <v>7315</v>
      </c>
      <c r="E194" s="874">
        <v>0</v>
      </c>
    </row>
    <row r="195" spans="1:5" x14ac:dyDescent="0.25">
      <c r="A195" s="78" t="s">
        <v>1368</v>
      </c>
      <c r="B195" s="78" t="s">
        <v>1369</v>
      </c>
      <c r="C195" s="874">
        <v>5741</v>
      </c>
      <c r="D195" s="874">
        <v>5741</v>
      </c>
      <c r="E195" s="874">
        <v>0</v>
      </c>
    </row>
    <row r="196" spans="1:5" x14ac:dyDescent="0.25">
      <c r="A196" s="78" t="s">
        <v>1368</v>
      </c>
      <c r="B196" s="78" t="s">
        <v>1370</v>
      </c>
      <c r="C196" s="874">
        <v>5740</v>
      </c>
      <c r="D196" s="874">
        <v>5740</v>
      </c>
      <c r="E196" s="874">
        <v>0</v>
      </c>
    </row>
    <row r="197" spans="1:5" x14ac:dyDescent="0.25">
      <c r="A197" s="78" t="s">
        <v>1368</v>
      </c>
      <c r="B197" s="78" t="s">
        <v>1371</v>
      </c>
      <c r="C197" s="874">
        <v>5740</v>
      </c>
      <c r="D197" s="874">
        <v>5740</v>
      </c>
      <c r="E197" s="874">
        <v>0</v>
      </c>
    </row>
    <row r="198" spans="1:5" x14ac:dyDescent="0.25">
      <c r="A198" s="78" t="s">
        <v>1372</v>
      </c>
      <c r="B198" s="78" t="s">
        <v>1373</v>
      </c>
      <c r="C198" s="874">
        <v>16843</v>
      </c>
      <c r="D198" s="874">
        <v>16843</v>
      </c>
      <c r="E198" s="874">
        <v>0</v>
      </c>
    </row>
    <row r="199" spans="1:5" x14ac:dyDescent="0.25">
      <c r="A199" s="78" t="s">
        <v>1372</v>
      </c>
      <c r="B199" s="78" t="s">
        <v>1374</v>
      </c>
      <c r="C199" s="874">
        <v>16842</v>
      </c>
      <c r="D199" s="874">
        <v>16842</v>
      </c>
      <c r="E199" s="874">
        <v>0</v>
      </c>
    </row>
    <row r="200" spans="1:5" x14ac:dyDescent="0.25">
      <c r="A200" s="78" t="s">
        <v>1375</v>
      </c>
      <c r="B200" s="78" t="s">
        <v>1376</v>
      </c>
      <c r="C200" s="874">
        <v>7866</v>
      </c>
      <c r="D200" s="874">
        <v>7866</v>
      </c>
      <c r="E200" s="874">
        <v>0</v>
      </c>
    </row>
    <row r="201" spans="1:5" x14ac:dyDescent="0.25">
      <c r="A201" s="78" t="s">
        <v>1377</v>
      </c>
      <c r="B201" s="78" t="s">
        <v>1378</v>
      </c>
      <c r="C201" s="874">
        <v>22827</v>
      </c>
      <c r="D201" s="874">
        <v>22827</v>
      </c>
      <c r="E201" s="874">
        <v>0</v>
      </c>
    </row>
    <row r="202" spans="1:5" x14ac:dyDescent="0.25">
      <c r="A202" s="78" t="s">
        <v>1379</v>
      </c>
      <c r="B202" s="78" t="s">
        <v>1380</v>
      </c>
      <c r="C202" s="874">
        <v>23614</v>
      </c>
      <c r="D202" s="874">
        <v>23614</v>
      </c>
      <c r="E202" s="874">
        <v>0</v>
      </c>
    </row>
    <row r="203" spans="1:5" x14ac:dyDescent="0.25">
      <c r="A203" s="78" t="s">
        <v>1381</v>
      </c>
      <c r="B203" s="78" t="s">
        <v>1382</v>
      </c>
      <c r="C203" s="874">
        <v>18420</v>
      </c>
      <c r="D203" s="874">
        <v>18420</v>
      </c>
      <c r="E203" s="874">
        <v>0</v>
      </c>
    </row>
    <row r="204" spans="1:5" x14ac:dyDescent="0.25">
      <c r="A204" s="78" t="s">
        <v>1383</v>
      </c>
      <c r="B204" s="78" t="s">
        <v>1384</v>
      </c>
      <c r="C204" s="874">
        <v>67101</v>
      </c>
      <c r="D204" s="874">
        <v>67101</v>
      </c>
      <c r="E204" s="874">
        <v>0</v>
      </c>
    </row>
    <row r="205" spans="1:5" x14ac:dyDescent="0.25">
      <c r="A205" s="78" t="s">
        <v>1385</v>
      </c>
      <c r="B205" s="78" t="s">
        <v>1386</v>
      </c>
      <c r="C205" s="874">
        <v>6685</v>
      </c>
      <c r="D205" s="874">
        <v>6685</v>
      </c>
      <c r="E205" s="874">
        <v>0</v>
      </c>
    </row>
    <row r="206" spans="1:5" x14ac:dyDescent="0.25">
      <c r="A206" s="78" t="s">
        <v>1387</v>
      </c>
      <c r="B206" s="78" t="s">
        <v>1388</v>
      </c>
      <c r="C206" s="874">
        <v>31488</v>
      </c>
      <c r="D206" s="874">
        <v>31488</v>
      </c>
      <c r="E206" s="874">
        <v>0</v>
      </c>
    </row>
    <row r="207" spans="1:5" x14ac:dyDescent="0.25">
      <c r="A207" s="78" t="s">
        <v>1389</v>
      </c>
      <c r="B207" s="78" t="s">
        <v>1390</v>
      </c>
      <c r="C207" s="874">
        <v>27559</v>
      </c>
      <c r="D207" s="874">
        <v>27559</v>
      </c>
      <c r="E207" s="874">
        <v>0</v>
      </c>
    </row>
    <row r="208" spans="1:5" x14ac:dyDescent="0.25">
      <c r="A208" s="78" t="s">
        <v>1391</v>
      </c>
      <c r="B208" s="78" t="s">
        <v>1392</v>
      </c>
      <c r="C208" s="874">
        <v>30746</v>
      </c>
      <c r="D208" s="874">
        <v>30746</v>
      </c>
      <c r="E208" s="874">
        <v>0</v>
      </c>
    </row>
    <row r="209" spans="1:5" x14ac:dyDescent="0.25">
      <c r="A209" s="78" t="s">
        <v>1393</v>
      </c>
      <c r="B209" s="78" t="s">
        <v>1394</v>
      </c>
      <c r="C209" s="874">
        <v>11016</v>
      </c>
      <c r="D209" s="874">
        <v>11016</v>
      </c>
      <c r="E209" s="874">
        <v>0</v>
      </c>
    </row>
    <row r="210" spans="1:5" x14ac:dyDescent="0.25">
      <c r="A210" s="78" t="s">
        <v>1395</v>
      </c>
      <c r="B210" s="78" t="s">
        <v>1396</v>
      </c>
      <c r="C210" s="874">
        <v>37260</v>
      </c>
      <c r="D210" s="874">
        <v>37260</v>
      </c>
      <c r="E210" s="874">
        <v>0</v>
      </c>
    </row>
    <row r="211" spans="1:5" x14ac:dyDescent="0.25">
      <c r="A211" s="78" t="s">
        <v>1395</v>
      </c>
      <c r="B211" s="78" t="s">
        <v>1397</v>
      </c>
      <c r="C211" s="874">
        <v>37260</v>
      </c>
      <c r="D211" s="874">
        <v>37260</v>
      </c>
      <c r="E211" s="874">
        <v>0</v>
      </c>
    </row>
    <row r="212" spans="1:5" x14ac:dyDescent="0.25">
      <c r="A212" s="78" t="s">
        <v>1395</v>
      </c>
      <c r="B212" s="78" t="s">
        <v>1398</v>
      </c>
      <c r="C212" s="874">
        <v>37260</v>
      </c>
      <c r="D212" s="874">
        <v>37260</v>
      </c>
      <c r="E212" s="874">
        <v>0</v>
      </c>
    </row>
    <row r="213" spans="1:5" x14ac:dyDescent="0.25">
      <c r="A213" s="78" t="s">
        <v>1399</v>
      </c>
      <c r="B213" s="78" t="s">
        <v>1400</v>
      </c>
      <c r="C213" s="874">
        <v>6540</v>
      </c>
      <c r="D213" s="874">
        <v>6540</v>
      </c>
      <c r="E213" s="874">
        <v>0</v>
      </c>
    </row>
    <row r="214" spans="1:5" x14ac:dyDescent="0.25">
      <c r="A214" s="78" t="s">
        <v>1399</v>
      </c>
      <c r="B214" s="78" t="s">
        <v>1401</v>
      </c>
      <c r="C214" s="874">
        <v>6540</v>
      </c>
      <c r="D214" s="874">
        <v>6540</v>
      </c>
      <c r="E214" s="874">
        <v>0</v>
      </c>
    </row>
    <row r="215" spans="1:5" x14ac:dyDescent="0.25">
      <c r="A215" s="78" t="s">
        <v>1399</v>
      </c>
      <c r="B215" s="78" t="s">
        <v>1402</v>
      </c>
      <c r="C215" s="874">
        <v>6540</v>
      </c>
      <c r="D215" s="874">
        <v>6540</v>
      </c>
      <c r="E215" s="874">
        <v>0</v>
      </c>
    </row>
    <row r="216" spans="1:5" x14ac:dyDescent="0.25">
      <c r="A216" s="78" t="s">
        <v>1399</v>
      </c>
      <c r="B216" s="78" t="s">
        <v>1403</v>
      </c>
      <c r="C216" s="874">
        <v>6540</v>
      </c>
      <c r="D216" s="874">
        <v>6540</v>
      </c>
      <c r="E216" s="874">
        <v>0</v>
      </c>
    </row>
    <row r="217" spans="1:5" x14ac:dyDescent="0.25">
      <c r="A217" s="78" t="s">
        <v>1399</v>
      </c>
      <c r="B217" s="78" t="s">
        <v>1404</v>
      </c>
      <c r="C217" s="874">
        <v>6540</v>
      </c>
      <c r="D217" s="874">
        <v>6540</v>
      </c>
      <c r="E217" s="874">
        <v>0</v>
      </c>
    </row>
    <row r="218" spans="1:5" x14ac:dyDescent="0.25">
      <c r="A218" s="78" t="s">
        <v>1399</v>
      </c>
      <c r="B218" s="78" t="s">
        <v>1405</v>
      </c>
      <c r="C218" s="874">
        <v>6540</v>
      </c>
      <c r="D218" s="874">
        <v>6540</v>
      </c>
      <c r="E218" s="874">
        <v>0</v>
      </c>
    </row>
    <row r="219" spans="1:5" x14ac:dyDescent="0.25">
      <c r="A219" s="78" t="s">
        <v>1399</v>
      </c>
      <c r="B219" s="78" t="s">
        <v>1406</v>
      </c>
      <c r="C219" s="874">
        <v>6540</v>
      </c>
      <c r="D219" s="874">
        <v>6540</v>
      </c>
      <c r="E219" s="874">
        <v>0</v>
      </c>
    </row>
    <row r="220" spans="1:5" x14ac:dyDescent="0.25">
      <c r="A220" s="78" t="s">
        <v>1399</v>
      </c>
      <c r="B220" s="78" t="s">
        <v>1407</v>
      </c>
      <c r="C220" s="874">
        <v>6540</v>
      </c>
      <c r="D220" s="874">
        <v>6540</v>
      </c>
      <c r="E220" s="874">
        <v>0</v>
      </c>
    </row>
    <row r="221" spans="1:5" x14ac:dyDescent="0.25">
      <c r="A221" s="78" t="s">
        <v>1399</v>
      </c>
      <c r="B221" s="78" t="s">
        <v>1408</v>
      </c>
      <c r="C221" s="874">
        <v>6540</v>
      </c>
      <c r="D221" s="874">
        <v>6540</v>
      </c>
      <c r="E221" s="874">
        <v>0</v>
      </c>
    </row>
    <row r="222" spans="1:5" x14ac:dyDescent="0.25">
      <c r="A222" s="78" t="s">
        <v>1399</v>
      </c>
      <c r="B222" s="78" t="s">
        <v>1409</v>
      </c>
      <c r="C222" s="874">
        <v>6540</v>
      </c>
      <c r="D222" s="874">
        <v>6540</v>
      </c>
      <c r="E222" s="874">
        <v>0</v>
      </c>
    </row>
    <row r="223" spans="1:5" x14ac:dyDescent="0.25">
      <c r="A223" s="78" t="s">
        <v>1399</v>
      </c>
      <c r="B223" s="78" t="s">
        <v>1410</v>
      </c>
      <c r="C223" s="874">
        <v>6540</v>
      </c>
      <c r="D223" s="874">
        <v>6540</v>
      </c>
      <c r="E223" s="874">
        <v>0</v>
      </c>
    </row>
    <row r="224" spans="1:5" x14ac:dyDescent="0.25">
      <c r="A224" s="78" t="s">
        <v>1399</v>
      </c>
      <c r="B224" s="78" t="s">
        <v>1411</v>
      </c>
      <c r="C224" s="874">
        <v>6540</v>
      </c>
      <c r="D224" s="874">
        <v>6540</v>
      </c>
      <c r="E224" s="874">
        <v>0</v>
      </c>
    </row>
    <row r="225" spans="1:5" x14ac:dyDescent="0.25">
      <c r="A225" s="78" t="s">
        <v>1399</v>
      </c>
      <c r="B225" s="78" t="s">
        <v>1412</v>
      </c>
      <c r="C225" s="874">
        <v>6540</v>
      </c>
      <c r="D225" s="874">
        <v>6540</v>
      </c>
      <c r="E225" s="874">
        <v>0</v>
      </c>
    </row>
    <row r="226" spans="1:5" x14ac:dyDescent="0.25">
      <c r="A226" s="78" t="s">
        <v>1399</v>
      </c>
      <c r="B226" s="78" t="s">
        <v>1413</v>
      </c>
      <c r="C226" s="874">
        <v>6540</v>
      </c>
      <c r="D226" s="874">
        <v>6540</v>
      </c>
      <c r="E226" s="874">
        <v>0</v>
      </c>
    </row>
    <row r="227" spans="1:5" x14ac:dyDescent="0.25">
      <c r="A227" s="78" t="s">
        <v>1399</v>
      </c>
      <c r="B227" s="78" t="s">
        <v>1414</v>
      </c>
      <c r="C227" s="874">
        <v>6540</v>
      </c>
      <c r="D227" s="874">
        <v>6540</v>
      </c>
      <c r="E227" s="874">
        <v>0</v>
      </c>
    </row>
    <row r="228" spans="1:5" x14ac:dyDescent="0.25">
      <c r="A228" s="78" t="s">
        <v>1399</v>
      </c>
      <c r="B228" s="78" t="s">
        <v>1415</v>
      </c>
      <c r="C228" s="874">
        <v>6540</v>
      </c>
      <c r="D228" s="874">
        <v>6540</v>
      </c>
      <c r="E228" s="874">
        <v>0</v>
      </c>
    </row>
    <row r="229" spans="1:5" x14ac:dyDescent="0.25">
      <c r="A229" s="78" t="s">
        <v>1399</v>
      </c>
      <c r="B229" s="78" t="s">
        <v>1416</v>
      </c>
      <c r="C229" s="874">
        <v>6540</v>
      </c>
      <c r="D229" s="874">
        <v>6540</v>
      </c>
      <c r="E229" s="874">
        <v>0</v>
      </c>
    </row>
    <row r="230" spans="1:5" x14ac:dyDescent="0.25">
      <c r="A230" s="78" t="s">
        <v>1399</v>
      </c>
      <c r="B230" s="78" t="s">
        <v>1417</v>
      </c>
      <c r="C230" s="874">
        <v>6540</v>
      </c>
      <c r="D230" s="874">
        <v>6540</v>
      </c>
      <c r="E230" s="874">
        <v>0</v>
      </c>
    </row>
    <row r="231" spans="1:5" x14ac:dyDescent="0.25">
      <c r="A231" s="78" t="s">
        <v>1399</v>
      </c>
      <c r="B231" s="78" t="s">
        <v>1418</v>
      </c>
      <c r="C231" s="874">
        <v>6540</v>
      </c>
      <c r="D231" s="874">
        <v>6540</v>
      </c>
      <c r="E231" s="874">
        <v>0</v>
      </c>
    </row>
    <row r="232" spans="1:5" x14ac:dyDescent="0.25">
      <c r="A232" s="78" t="s">
        <v>1399</v>
      </c>
      <c r="B232" s="78" t="s">
        <v>1419</v>
      </c>
      <c r="C232" s="874">
        <v>6540</v>
      </c>
      <c r="D232" s="874">
        <v>6540</v>
      </c>
      <c r="E232" s="874">
        <v>0</v>
      </c>
    </row>
    <row r="233" spans="1:5" x14ac:dyDescent="0.25">
      <c r="A233" s="78" t="s">
        <v>1399</v>
      </c>
      <c r="B233" s="78" t="s">
        <v>1420</v>
      </c>
      <c r="C233" s="874">
        <v>6540</v>
      </c>
      <c r="D233" s="874">
        <v>6540</v>
      </c>
      <c r="E233" s="874">
        <v>0</v>
      </c>
    </row>
    <row r="234" spans="1:5" x14ac:dyDescent="0.25">
      <c r="A234" s="78" t="s">
        <v>1399</v>
      </c>
      <c r="B234" s="78" t="s">
        <v>1421</v>
      </c>
      <c r="C234" s="874">
        <v>6540</v>
      </c>
      <c r="D234" s="874">
        <v>6540</v>
      </c>
      <c r="E234" s="874">
        <v>0</v>
      </c>
    </row>
    <row r="235" spans="1:5" x14ac:dyDescent="0.25">
      <c r="A235" s="78" t="s">
        <v>1399</v>
      </c>
      <c r="B235" s="78" t="s">
        <v>1422</v>
      </c>
      <c r="C235" s="874">
        <v>6540</v>
      </c>
      <c r="D235" s="874">
        <v>6540</v>
      </c>
      <c r="E235" s="874">
        <v>0</v>
      </c>
    </row>
    <row r="236" spans="1:5" x14ac:dyDescent="0.25">
      <c r="A236" s="78" t="s">
        <v>1399</v>
      </c>
      <c r="B236" s="78" t="s">
        <v>1423</v>
      </c>
      <c r="C236" s="874">
        <v>6540</v>
      </c>
      <c r="D236" s="874">
        <v>6540</v>
      </c>
      <c r="E236" s="874">
        <v>0</v>
      </c>
    </row>
    <row r="237" spans="1:5" x14ac:dyDescent="0.25">
      <c r="A237" s="78" t="s">
        <v>1424</v>
      </c>
      <c r="B237" s="78" t="s">
        <v>1425</v>
      </c>
      <c r="C237" s="874">
        <v>3929</v>
      </c>
      <c r="D237" s="874">
        <v>3929</v>
      </c>
      <c r="E237" s="874">
        <v>0</v>
      </c>
    </row>
    <row r="238" spans="1:5" x14ac:dyDescent="0.25">
      <c r="A238" s="78" t="s">
        <v>1424</v>
      </c>
      <c r="B238" s="78" t="s">
        <v>1426</v>
      </c>
      <c r="C238" s="874">
        <v>3929</v>
      </c>
      <c r="D238" s="874">
        <v>3929</v>
      </c>
      <c r="E238" s="874">
        <v>0</v>
      </c>
    </row>
    <row r="239" spans="1:5" x14ac:dyDescent="0.25">
      <c r="A239" s="78" t="s">
        <v>1424</v>
      </c>
      <c r="B239" s="78" t="s">
        <v>1427</v>
      </c>
      <c r="C239" s="874">
        <v>3929</v>
      </c>
      <c r="D239" s="874">
        <v>3929</v>
      </c>
      <c r="E239" s="874">
        <v>0</v>
      </c>
    </row>
    <row r="240" spans="1:5" x14ac:dyDescent="0.25">
      <c r="A240" s="78" t="s">
        <v>1424</v>
      </c>
      <c r="B240" s="78" t="s">
        <v>1428</v>
      </c>
      <c r="C240" s="874">
        <v>3929</v>
      </c>
      <c r="D240" s="874">
        <v>3929</v>
      </c>
      <c r="E240" s="874">
        <v>0</v>
      </c>
    </row>
    <row r="241" spans="1:5" x14ac:dyDescent="0.25">
      <c r="A241" s="78" t="s">
        <v>1429</v>
      </c>
      <c r="B241" s="78" t="s">
        <v>1430</v>
      </c>
      <c r="C241" s="874">
        <v>23213</v>
      </c>
      <c r="D241" s="874">
        <v>23213</v>
      </c>
      <c r="E241" s="874">
        <v>0</v>
      </c>
    </row>
    <row r="242" spans="1:5" x14ac:dyDescent="0.25">
      <c r="A242" s="78" t="s">
        <v>1429</v>
      </c>
      <c r="B242" s="78" t="s">
        <v>1431</v>
      </c>
      <c r="C242" s="874">
        <v>23213</v>
      </c>
      <c r="D242" s="874">
        <v>23213</v>
      </c>
      <c r="E242" s="874">
        <v>0</v>
      </c>
    </row>
    <row r="243" spans="1:5" x14ac:dyDescent="0.25">
      <c r="A243" s="78" t="s">
        <v>1429</v>
      </c>
      <c r="B243" s="78" t="s">
        <v>1432</v>
      </c>
      <c r="C243" s="874">
        <v>23213</v>
      </c>
      <c r="D243" s="874">
        <v>23213</v>
      </c>
      <c r="E243" s="874">
        <v>0</v>
      </c>
    </row>
    <row r="244" spans="1:5" x14ac:dyDescent="0.25">
      <c r="A244" s="78" t="s">
        <v>1429</v>
      </c>
      <c r="B244" s="78" t="s">
        <v>1433</v>
      </c>
      <c r="C244" s="874">
        <v>23213</v>
      </c>
      <c r="D244" s="874">
        <v>23213</v>
      </c>
      <c r="E244" s="874">
        <v>0</v>
      </c>
    </row>
    <row r="245" spans="1:5" x14ac:dyDescent="0.25">
      <c r="A245" s="78" t="s">
        <v>1434</v>
      </c>
      <c r="B245" s="78" t="s">
        <v>1435</v>
      </c>
      <c r="C245" s="874">
        <v>31488</v>
      </c>
      <c r="D245" s="874">
        <v>31488</v>
      </c>
      <c r="E245" s="874">
        <v>0</v>
      </c>
    </row>
    <row r="246" spans="1:5" x14ac:dyDescent="0.25">
      <c r="A246" s="78" t="s">
        <v>1436</v>
      </c>
      <c r="B246" s="78" t="s">
        <v>1437</v>
      </c>
      <c r="C246" s="874">
        <v>22047</v>
      </c>
      <c r="D246" s="874">
        <v>22047</v>
      </c>
      <c r="E246" s="874">
        <v>0</v>
      </c>
    </row>
    <row r="247" spans="1:5" x14ac:dyDescent="0.25">
      <c r="A247" s="78" t="s">
        <v>1438</v>
      </c>
      <c r="B247" s="78" t="s">
        <v>1439</v>
      </c>
      <c r="C247" s="874">
        <v>600</v>
      </c>
      <c r="D247" s="874">
        <v>600</v>
      </c>
      <c r="E247" s="874">
        <v>0</v>
      </c>
    </row>
    <row r="248" spans="1:5" x14ac:dyDescent="0.25">
      <c r="A248" s="78" t="s">
        <v>1438</v>
      </c>
      <c r="B248" s="78" t="s">
        <v>1440</v>
      </c>
      <c r="C248" s="874">
        <v>600</v>
      </c>
      <c r="D248" s="874">
        <v>600</v>
      </c>
      <c r="E248" s="874">
        <v>0</v>
      </c>
    </row>
    <row r="249" spans="1:5" x14ac:dyDescent="0.25">
      <c r="A249" s="78" t="s">
        <v>1438</v>
      </c>
      <c r="B249" s="78" t="s">
        <v>1441</v>
      </c>
      <c r="C249" s="874">
        <v>600</v>
      </c>
      <c r="D249" s="874">
        <v>600</v>
      </c>
      <c r="E249" s="874">
        <v>0</v>
      </c>
    </row>
    <row r="250" spans="1:5" x14ac:dyDescent="0.25">
      <c r="A250" s="78" t="s">
        <v>1438</v>
      </c>
      <c r="B250" s="78" t="s">
        <v>1442</v>
      </c>
      <c r="C250" s="874">
        <v>600</v>
      </c>
      <c r="D250" s="874">
        <v>600</v>
      </c>
      <c r="E250" s="874">
        <v>0</v>
      </c>
    </row>
    <row r="251" spans="1:5" x14ac:dyDescent="0.25">
      <c r="A251" s="78" t="s">
        <v>1438</v>
      </c>
      <c r="B251" s="78" t="s">
        <v>1443</v>
      </c>
      <c r="C251" s="874">
        <v>600</v>
      </c>
      <c r="D251" s="874">
        <v>600</v>
      </c>
      <c r="E251" s="874">
        <v>0</v>
      </c>
    </row>
    <row r="252" spans="1:5" x14ac:dyDescent="0.25">
      <c r="A252" s="78" t="s">
        <v>1438</v>
      </c>
      <c r="B252" s="78" t="s">
        <v>1444</v>
      </c>
      <c r="C252" s="874">
        <v>600</v>
      </c>
      <c r="D252" s="874">
        <v>600</v>
      </c>
      <c r="E252" s="874">
        <v>0</v>
      </c>
    </row>
    <row r="253" spans="1:5" x14ac:dyDescent="0.25">
      <c r="A253" s="78" t="s">
        <v>1438</v>
      </c>
      <c r="B253" s="78" t="s">
        <v>1445</v>
      </c>
      <c r="C253" s="874">
        <v>600</v>
      </c>
      <c r="D253" s="874">
        <v>600</v>
      </c>
      <c r="E253" s="874">
        <v>0</v>
      </c>
    </row>
    <row r="254" spans="1:5" x14ac:dyDescent="0.25">
      <c r="A254" s="78" t="s">
        <v>1438</v>
      </c>
      <c r="B254" s="78" t="s">
        <v>1446</v>
      </c>
      <c r="C254" s="874">
        <v>600</v>
      </c>
      <c r="D254" s="874">
        <v>600</v>
      </c>
      <c r="E254" s="874">
        <v>0</v>
      </c>
    </row>
    <row r="255" spans="1:5" x14ac:dyDescent="0.25">
      <c r="A255" s="78" t="s">
        <v>1438</v>
      </c>
      <c r="B255" s="78" t="s">
        <v>1447</v>
      </c>
      <c r="C255" s="874">
        <v>600</v>
      </c>
      <c r="D255" s="874">
        <v>600</v>
      </c>
      <c r="E255" s="874">
        <v>0</v>
      </c>
    </row>
    <row r="256" spans="1:5" x14ac:dyDescent="0.25">
      <c r="A256" s="78" t="s">
        <v>1438</v>
      </c>
      <c r="B256" s="78" t="s">
        <v>1448</v>
      </c>
      <c r="C256" s="874">
        <v>600</v>
      </c>
      <c r="D256" s="874">
        <v>600</v>
      </c>
      <c r="E256" s="874">
        <v>0</v>
      </c>
    </row>
    <row r="257" spans="1:5" x14ac:dyDescent="0.25">
      <c r="A257" s="78" t="s">
        <v>1438</v>
      </c>
      <c r="B257" s="78" t="s">
        <v>1449</v>
      </c>
      <c r="C257" s="874">
        <v>600</v>
      </c>
      <c r="D257" s="874">
        <v>600</v>
      </c>
      <c r="E257" s="874">
        <v>0</v>
      </c>
    </row>
    <row r="258" spans="1:5" x14ac:dyDescent="0.25">
      <c r="A258" s="78" t="s">
        <v>1438</v>
      </c>
      <c r="B258" s="78" t="s">
        <v>1450</v>
      </c>
      <c r="C258" s="874">
        <v>600</v>
      </c>
      <c r="D258" s="874">
        <v>600</v>
      </c>
      <c r="E258" s="874">
        <v>0</v>
      </c>
    </row>
    <row r="259" spans="1:5" x14ac:dyDescent="0.25">
      <c r="A259" s="78" t="s">
        <v>1451</v>
      </c>
      <c r="B259" s="78" t="s">
        <v>1452</v>
      </c>
      <c r="C259" s="874">
        <v>16843</v>
      </c>
      <c r="D259" s="874">
        <v>16843</v>
      </c>
      <c r="E259" s="874">
        <v>0</v>
      </c>
    </row>
    <row r="260" spans="1:5" x14ac:dyDescent="0.25">
      <c r="A260" s="78" t="s">
        <v>1453</v>
      </c>
      <c r="B260" s="78" t="s">
        <v>1454</v>
      </c>
      <c r="C260" s="874">
        <v>89764</v>
      </c>
      <c r="D260" s="874">
        <v>89764</v>
      </c>
      <c r="E260" s="874">
        <v>0</v>
      </c>
    </row>
    <row r="261" spans="1:5" x14ac:dyDescent="0.25">
      <c r="A261" s="78" t="s">
        <v>1438</v>
      </c>
      <c r="B261" s="78" t="s">
        <v>1455</v>
      </c>
      <c r="C261" s="874">
        <v>1000</v>
      </c>
      <c r="D261" s="874">
        <v>1000</v>
      </c>
      <c r="E261" s="874">
        <v>0</v>
      </c>
    </row>
    <row r="262" spans="1:5" x14ac:dyDescent="0.25">
      <c r="A262" s="78" t="s">
        <v>1438</v>
      </c>
      <c r="B262" s="78" t="s">
        <v>1456</v>
      </c>
      <c r="C262" s="874">
        <v>1000</v>
      </c>
      <c r="D262" s="874">
        <v>1000</v>
      </c>
      <c r="E262" s="874">
        <v>0</v>
      </c>
    </row>
    <row r="263" spans="1:5" x14ac:dyDescent="0.25">
      <c r="A263" s="78" t="s">
        <v>1438</v>
      </c>
      <c r="B263" s="78" t="s">
        <v>1457</v>
      </c>
      <c r="C263" s="874">
        <v>1000</v>
      </c>
      <c r="D263" s="874">
        <v>1000</v>
      </c>
      <c r="E263" s="874">
        <v>0</v>
      </c>
    </row>
    <row r="264" spans="1:5" x14ac:dyDescent="0.25">
      <c r="A264" s="78" t="s">
        <v>1438</v>
      </c>
      <c r="B264" s="78" t="s">
        <v>1458</v>
      </c>
      <c r="C264" s="874">
        <v>1200</v>
      </c>
      <c r="D264" s="874">
        <v>1200</v>
      </c>
      <c r="E264" s="874">
        <v>0</v>
      </c>
    </row>
    <row r="265" spans="1:5" x14ac:dyDescent="0.25">
      <c r="A265" s="78" t="s">
        <v>1438</v>
      </c>
      <c r="B265" s="78" t="s">
        <v>1459</v>
      </c>
      <c r="C265" s="874">
        <v>1200</v>
      </c>
      <c r="D265" s="874">
        <v>1200</v>
      </c>
      <c r="E265" s="874">
        <v>0</v>
      </c>
    </row>
    <row r="266" spans="1:5" x14ac:dyDescent="0.25">
      <c r="A266" s="78" t="s">
        <v>1438</v>
      </c>
      <c r="B266" s="78" t="s">
        <v>1460</v>
      </c>
      <c r="C266" s="874">
        <v>1200</v>
      </c>
      <c r="D266" s="874">
        <v>1200</v>
      </c>
      <c r="E266" s="874">
        <v>0</v>
      </c>
    </row>
    <row r="267" spans="1:5" x14ac:dyDescent="0.25">
      <c r="A267" s="78" t="s">
        <v>1438</v>
      </c>
      <c r="B267" s="78" t="s">
        <v>1461</v>
      </c>
      <c r="C267" s="874">
        <v>1200</v>
      </c>
      <c r="D267" s="874">
        <v>1200</v>
      </c>
      <c r="E267" s="874">
        <v>0</v>
      </c>
    </row>
    <row r="268" spans="1:5" x14ac:dyDescent="0.25">
      <c r="A268" s="78" t="s">
        <v>1438</v>
      </c>
      <c r="B268" s="78" t="s">
        <v>1462</v>
      </c>
      <c r="C268" s="874">
        <v>1200</v>
      </c>
      <c r="D268" s="874">
        <v>1200</v>
      </c>
      <c r="E268" s="874">
        <v>0</v>
      </c>
    </row>
    <row r="269" spans="1:5" x14ac:dyDescent="0.25">
      <c r="A269" s="78" t="s">
        <v>1438</v>
      </c>
      <c r="B269" s="78" t="s">
        <v>1463</v>
      </c>
      <c r="C269" s="874">
        <v>1200</v>
      </c>
      <c r="D269" s="874">
        <v>1200</v>
      </c>
      <c r="E269" s="874">
        <v>0</v>
      </c>
    </row>
    <row r="270" spans="1:5" x14ac:dyDescent="0.25">
      <c r="A270" s="78" t="s">
        <v>1438</v>
      </c>
      <c r="B270" s="78" t="s">
        <v>1464</v>
      </c>
      <c r="C270" s="874">
        <v>1200</v>
      </c>
      <c r="D270" s="874">
        <v>1200</v>
      </c>
      <c r="E270" s="874">
        <v>0</v>
      </c>
    </row>
    <row r="271" spans="1:5" x14ac:dyDescent="0.25">
      <c r="A271" s="78" t="s">
        <v>1438</v>
      </c>
      <c r="B271" s="78" t="s">
        <v>1465</v>
      </c>
      <c r="C271" s="874">
        <v>1200</v>
      </c>
      <c r="D271" s="874">
        <v>1200</v>
      </c>
      <c r="E271" s="874">
        <v>0</v>
      </c>
    </row>
    <row r="272" spans="1:5" x14ac:dyDescent="0.25">
      <c r="A272" s="78" t="s">
        <v>1438</v>
      </c>
      <c r="B272" s="78" t="s">
        <v>1466</v>
      </c>
      <c r="C272" s="874">
        <v>1200</v>
      </c>
      <c r="D272" s="874">
        <v>1200</v>
      </c>
      <c r="E272" s="874">
        <v>0</v>
      </c>
    </row>
    <row r="273" spans="1:5" x14ac:dyDescent="0.25">
      <c r="A273" s="78" t="s">
        <v>1438</v>
      </c>
      <c r="B273" s="78" t="s">
        <v>1467</v>
      </c>
      <c r="C273" s="874">
        <v>1200</v>
      </c>
      <c r="D273" s="874">
        <v>1200</v>
      </c>
      <c r="E273" s="874">
        <v>0</v>
      </c>
    </row>
    <row r="274" spans="1:5" x14ac:dyDescent="0.25">
      <c r="A274" s="78" t="s">
        <v>1438</v>
      </c>
      <c r="B274" s="78" t="s">
        <v>1468</v>
      </c>
      <c r="C274" s="874">
        <v>1200</v>
      </c>
      <c r="D274" s="874">
        <v>1200</v>
      </c>
      <c r="E274" s="874">
        <v>0</v>
      </c>
    </row>
    <row r="275" spans="1:5" x14ac:dyDescent="0.25">
      <c r="A275" s="78" t="s">
        <v>1438</v>
      </c>
      <c r="B275" s="78" t="s">
        <v>1469</v>
      </c>
      <c r="C275" s="874">
        <v>1200</v>
      </c>
      <c r="D275" s="874">
        <v>1200</v>
      </c>
      <c r="E275" s="874">
        <v>0</v>
      </c>
    </row>
    <row r="276" spans="1:5" x14ac:dyDescent="0.25">
      <c r="A276" s="78" t="s">
        <v>1438</v>
      </c>
      <c r="B276" s="78" t="s">
        <v>1470</v>
      </c>
      <c r="C276" s="874">
        <v>1200</v>
      </c>
      <c r="D276" s="874">
        <v>1200</v>
      </c>
      <c r="E276" s="874">
        <v>0</v>
      </c>
    </row>
    <row r="277" spans="1:5" x14ac:dyDescent="0.25">
      <c r="A277" s="78" t="s">
        <v>1438</v>
      </c>
      <c r="B277" s="78" t="s">
        <v>1471</v>
      </c>
      <c r="C277" s="874">
        <v>600</v>
      </c>
      <c r="D277" s="874">
        <v>600</v>
      </c>
      <c r="E277" s="874">
        <v>0</v>
      </c>
    </row>
    <row r="278" spans="1:5" x14ac:dyDescent="0.25">
      <c r="A278" s="78" t="s">
        <v>1438</v>
      </c>
      <c r="B278" s="78" t="s">
        <v>1472</v>
      </c>
      <c r="C278" s="874">
        <v>600</v>
      </c>
      <c r="D278" s="874">
        <v>600</v>
      </c>
      <c r="E278" s="874">
        <v>0</v>
      </c>
    </row>
    <row r="279" spans="1:5" x14ac:dyDescent="0.25">
      <c r="A279" s="78" t="s">
        <v>1438</v>
      </c>
      <c r="B279" s="78" t="s">
        <v>1473</v>
      </c>
      <c r="C279" s="874">
        <v>600</v>
      </c>
      <c r="D279" s="874">
        <v>600</v>
      </c>
      <c r="E279" s="874">
        <v>0</v>
      </c>
    </row>
    <row r="280" spans="1:5" x14ac:dyDescent="0.25">
      <c r="A280" s="78" t="s">
        <v>1438</v>
      </c>
      <c r="B280" s="78" t="s">
        <v>1474</v>
      </c>
      <c r="C280" s="874">
        <v>600</v>
      </c>
      <c r="D280" s="874">
        <v>600</v>
      </c>
      <c r="E280" s="874">
        <v>0</v>
      </c>
    </row>
    <row r="281" spans="1:5" x14ac:dyDescent="0.25">
      <c r="A281" s="78" t="s">
        <v>1438</v>
      </c>
      <c r="B281" s="78" t="s">
        <v>1475</v>
      </c>
      <c r="C281" s="874">
        <v>600</v>
      </c>
      <c r="D281" s="874">
        <v>600</v>
      </c>
      <c r="E281" s="874">
        <v>0</v>
      </c>
    </row>
    <row r="282" spans="1:5" x14ac:dyDescent="0.25">
      <c r="A282" s="78" t="s">
        <v>1438</v>
      </c>
      <c r="B282" s="78" t="s">
        <v>1476</v>
      </c>
      <c r="C282" s="874">
        <v>600</v>
      </c>
      <c r="D282" s="874">
        <v>600</v>
      </c>
      <c r="E282" s="874">
        <v>0</v>
      </c>
    </row>
    <row r="283" spans="1:5" x14ac:dyDescent="0.25">
      <c r="A283" s="78" t="s">
        <v>1438</v>
      </c>
      <c r="B283" s="78" t="s">
        <v>1477</v>
      </c>
      <c r="C283" s="874">
        <v>600</v>
      </c>
      <c r="D283" s="874">
        <v>600</v>
      </c>
      <c r="E283" s="874">
        <v>0</v>
      </c>
    </row>
    <row r="284" spans="1:5" x14ac:dyDescent="0.25">
      <c r="A284" s="78" t="s">
        <v>1438</v>
      </c>
      <c r="B284" s="78" t="s">
        <v>1478</v>
      </c>
      <c r="C284" s="874">
        <v>600</v>
      </c>
      <c r="D284" s="874">
        <v>600</v>
      </c>
      <c r="E284" s="874">
        <v>0</v>
      </c>
    </row>
    <row r="285" spans="1:5" x14ac:dyDescent="0.25">
      <c r="A285" s="78" t="s">
        <v>1438</v>
      </c>
      <c r="B285" s="78" t="s">
        <v>1479</v>
      </c>
      <c r="C285" s="874">
        <v>600</v>
      </c>
      <c r="D285" s="874">
        <v>600</v>
      </c>
      <c r="E285" s="874">
        <v>0</v>
      </c>
    </row>
    <row r="286" spans="1:5" x14ac:dyDescent="0.25">
      <c r="A286" s="78" t="s">
        <v>1438</v>
      </c>
      <c r="B286" s="78" t="s">
        <v>1480</v>
      </c>
      <c r="C286" s="874">
        <v>600</v>
      </c>
      <c r="D286" s="874">
        <v>600</v>
      </c>
      <c r="E286" s="874">
        <v>0</v>
      </c>
    </row>
    <row r="287" spans="1:5" x14ac:dyDescent="0.25">
      <c r="A287" s="78" t="s">
        <v>1438</v>
      </c>
      <c r="B287" s="78" t="s">
        <v>1481</v>
      </c>
      <c r="C287" s="874">
        <v>600</v>
      </c>
      <c r="D287" s="874">
        <v>600</v>
      </c>
      <c r="E287" s="874">
        <v>0</v>
      </c>
    </row>
    <row r="288" spans="1:5" x14ac:dyDescent="0.25">
      <c r="A288" s="78" t="s">
        <v>1438</v>
      </c>
      <c r="B288" s="78" t="s">
        <v>1482</v>
      </c>
      <c r="C288" s="874">
        <v>600</v>
      </c>
      <c r="D288" s="874">
        <v>600</v>
      </c>
      <c r="E288" s="874">
        <v>0</v>
      </c>
    </row>
    <row r="289" spans="1:5" x14ac:dyDescent="0.25">
      <c r="A289" s="78" t="s">
        <v>1438</v>
      </c>
      <c r="B289" s="78" t="s">
        <v>1483</v>
      </c>
      <c r="C289" s="874">
        <v>600</v>
      </c>
      <c r="D289" s="874">
        <v>600</v>
      </c>
      <c r="E289" s="874">
        <v>0</v>
      </c>
    </row>
    <row r="290" spans="1:5" x14ac:dyDescent="0.25">
      <c r="A290" s="78" t="s">
        <v>1438</v>
      </c>
      <c r="B290" s="78" t="s">
        <v>1484</v>
      </c>
      <c r="C290" s="874">
        <v>600</v>
      </c>
      <c r="D290" s="874">
        <v>600</v>
      </c>
      <c r="E290" s="874">
        <v>0</v>
      </c>
    </row>
    <row r="291" spans="1:5" x14ac:dyDescent="0.25">
      <c r="A291" s="78" t="s">
        <v>1438</v>
      </c>
      <c r="B291" s="78" t="s">
        <v>1485</v>
      </c>
      <c r="C291" s="874">
        <v>600</v>
      </c>
      <c r="D291" s="874">
        <v>600</v>
      </c>
      <c r="E291" s="874">
        <v>0</v>
      </c>
    </row>
    <row r="292" spans="1:5" x14ac:dyDescent="0.25">
      <c r="A292" s="78" t="s">
        <v>1438</v>
      </c>
      <c r="B292" s="78" t="s">
        <v>1486</v>
      </c>
      <c r="C292" s="874">
        <v>600</v>
      </c>
      <c r="D292" s="874">
        <v>600</v>
      </c>
      <c r="E292" s="874">
        <v>0</v>
      </c>
    </row>
    <row r="293" spans="1:5" x14ac:dyDescent="0.25">
      <c r="A293" s="78" t="s">
        <v>1438</v>
      </c>
      <c r="B293" s="78" t="s">
        <v>1487</v>
      </c>
      <c r="C293" s="874">
        <v>600</v>
      </c>
      <c r="D293" s="874">
        <v>600</v>
      </c>
      <c r="E293" s="874">
        <v>0</v>
      </c>
    </row>
    <row r="294" spans="1:5" x14ac:dyDescent="0.25">
      <c r="A294" s="78" t="s">
        <v>1438</v>
      </c>
      <c r="B294" s="78" t="s">
        <v>1488</v>
      </c>
      <c r="C294" s="874">
        <v>600</v>
      </c>
      <c r="D294" s="874">
        <v>600</v>
      </c>
      <c r="E294" s="874">
        <v>0</v>
      </c>
    </row>
    <row r="295" spans="1:5" x14ac:dyDescent="0.25">
      <c r="A295" s="78" t="s">
        <v>1438</v>
      </c>
      <c r="B295" s="78" t="s">
        <v>1489</v>
      </c>
      <c r="C295" s="874">
        <v>600</v>
      </c>
      <c r="D295" s="874">
        <v>600</v>
      </c>
      <c r="E295" s="874">
        <v>0</v>
      </c>
    </row>
    <row r="296" spans="1:5" x14ac:dyDescent="0.25">
      <c r="A296" s="78" t="s">
        <v>1438</v>
      </c>
      <c r="B296" s="78" t="s">
        <v>1490</v>
      </c>
      <c r="C296" s="874">
        <v>600</v>
      </c>
      <c r="D296" s="874">
        <v>600</v>
      </c>
      <c r="E296" s="874">
        <v>0</v>
      </c>
    </row>
    <row r="297" spans="1:5" x14ac:dyDescent="0.25">
      <c r="A297" s="78" t="s">
        <v>1438</v>
      </c>
      <c r="B297" s="78" t="s">
        <v>1491</v>
      </c>
      <c r="C297" s="874">
        <v>600</v>
      </c>
      <c r="D297" s="874">
        <v>600</v>
      </c>
      <c r="E297" s="874">
        <v>0</v>
      </c>
    </row>
    <row r="298" spans="1:5" x14ac:dyDescent="0.25">
      <c r="A298" s="78" t="s">
        <v>1438</v>
      </c>
      <c r="B298" s="78" t="s">
        <v>1492</v>
      </c>
      <c r="C298" s="874">
        <v>600</v>
      </c>
      <c r="D298" s="874">
        <v>600</v>
      </c>
      <c r="E298" s="874">
        <v>0</v>
      </c>
    </row>
    <row r="299" spans="1:5" x14ac:dyDescent="0.25">
      <c r="A299" s="78" t="s">
        <v>1438</v>
      </c>
      <c r="B299" s="78" t="s">
        <v>1493</v>
      </c>
      <c r="C299" s="874">
        <v>600</v>
      </c>
      <c r="D299" s="874">
        <v>600</v>
      </c>
      <c r="E299" s="874">
        <v>0</v>
      </c>
    </row>
    <row r="300" spans="1:5" x14ac:dyDescent="0.25">
      <c r="A300" s="78" t="s">
        <v>1438</v>
      </c>
      <c r="B300" s="78" t="s">
        <v>1494</v>
      </c>
      <c r="C300" s="874">
        <v>600</v>
      </c>
      <c r="D300" s="874">
        <v>600</v>
      </c>
      <c r="E300" s="874">
        <v>0</v>
      </c>
    </row>
    <row r="301" spans="1:5" x14ac:dyDescent="0.25">
      <c r="A301" s="78" t="s">
        <v>1438</v>
      </c>
      <c r="B301" s="78" t="s">
        <v>1495</v>
      </c>
      <c r="C301" s="874">
        <v>600</v>
      </c>
      <c r="D301" s="874">
        <v>600</v>
      </c>
      <c r="E301" s="874">
        <v>0</v>
      </c>
    </row>
    <row r="302" spans="1:5" x14ac:dyDescent="0.25">
      <c r="A302" s="78" t="s">
        <v>1438</v>
      </c>
      <c r="B302" s="78" t="s">
        <v>1496</v>
      </c>
      <c r="C302" s="874">
        <v>600</v>
      </c>
      <c r="D302" s="874">
        <v>600</v>
      </c>
      <c r="E302" s="874">
        <v>0</v>
      </c>
    </row>
    <row r="303" spans="1:5" x14ac:dyDescent="0.25">
      <c r="A303" s="78" t="s">
        <v>1438</v>
      </c>
      <c r="B303" s="78" t="s">
        <v>1497</v>
      </c>
      <c r="C303" s="874">
        <v>600</v>
      </c>
      <c r="D303" s="874">
        <v>600</v>
      </c>
      <c r="E303" s="874">
        <v>0</v>
      </c>
    </row>
    <row r="304" spans="1:5" x14ac:dyDescent="0.25">
      <c r="A304" s="78" t="s">
        <v>1438</v>
      </c>
      <c r="B304" s="78" t="s">
        <v>1498</v>
      </c>
      <c r="C304" s="874">
        <v>600</v>
      </c>
      <c r="D304" s="874">
        <v>600</v>
      </c>
      <c r="E304" s="874">
        <v>0</v>
      </c>
    </row>
    <row r="305" spans="1:5" x14ac:dyDescent="0.25">
      <c r="A305" s="78" t="s">
        <v>1438</v>
      </c>
      <c r="B305" s="78" t="s">
        <v>1499</v>
      </c>
      <c r="C305" s="874">
        <v>600</v>
      </c>
      <c r="D305" s="874">
        <v>600</v>
      </c>
      <c r="E305" s="874">
        <v>0</v>
      </c>
    </row>
    <row r="306" spans="1:5" x14ac:dyDescent="0.25">
      <c r="A306" s="78" t="s">
        <v>1438</v>
      </c>
      <c r="B306" s="78" t="s">
        <v>1500</v>
      </c>
      <c r="C306" s="874">
        <v>600</v>
      </c>
      <c r="D306" s="874">
        <v>600</v>
      </c>
      <c r="E306" s="874">
        <v>0</v>
      </c>
    </row>
    <row r="307" spans="1:5" x14ac:dyDescent="0.25">
      <c r="A307" s="78" t="s">
        <v>1438</v>
      </c>
      <c r="B307" s="78" t="s">
        <v>1501</v>
      </c>
      <c r="C307" s="874">
        <v>600</v>
      </c>
      <c r="D307" s="874">
        <v>600</v>
      </c>
      <c r="E307" s="874">
        <v>0</v>
      </c>
    </row>
    <row r="308" spans="1:5" x14ac:dyDescent="0.25">
      <c r="A308" s="78" t="s">
        <v>1438</v>
      </c>
      <c r="B308" s="78" t="s">
        <v>1018</v>
      </c>
      <c r="C308" s="874">
        <v>600</v>
      </c>
      <c r="D308" s="874">
        <v>600</v>
      </c>
      <c r="E308" s="874">
        <v>0</v>
      </c>
    </row>
    <row r="309" spans="1:5" x14ac:dyDescent="0.25">
      <c r="A309" s="78" t="s">
        <v>1502</v>
      </c>
      <c r="B309" s="78" t="s">
        <v>1503</v>
      </c>
      <c r="C309" s="874">
        <v>26220</v>
      </c>
      <c r="D309" s="874">
        <v>26220</v>
      </c>
      <c r="E309" s="874">
        <v>0</v>
      </c>
    </row>
    <row r="310" spans="1:5" x14ac:dyDescent="0.25">
      <c r="A310" s="78" t="s">
        <v>1502</v>
      </c>
      <c r="B310" s="78" t="s">
        <v>1504</v>
      </c>
      <c r="C310" s="874">
        <v>26220</v>
      </c>
      <c r="D310" s="874">
        <v>26220</v>
      </c>
      <c r="E310" s="874">
        <v>0</v>
      </c>
    </row>
    <row r="311" spans="1:5" x14ac:dyDescent="0.25">
      <c r="A311" s="78" t="s">
        <v>1502</v>
      </c>
      <c r="B311" s="78" t="s">
        <v>1505</v>
      </c>
      <c r="C311" s="874">
        <v>26220</v>
      </c>
      <c r="D311" s="874">
        <v>26220</v>
      </c>
      <c r="E311" s="874">
        <v>0</v>
      </c>
    </row>
    <row r="312" spans="1:5" x14ac:dyDescent="0.25">
      <c r="A312" s="78" t="s">
        <v>1502</v>
      </c>
      <c r="B312" s="78" t="s">
        <v>1506</v>
      </c>
      <c r="C312" s="874">
        <v>26220</v>
      </c>
      <c r="D312" s="874">
        <v>26220</v>
      </c>
      <c r="E312" s="874">
        <v>0</v>
      </c>
    </row>
    <row r="313" spans="1:5" x14ac:dyDescent="0.25">
      <c r="A313" s="78" t="s">
        <v>1502</v>
      </c>
      <c r="B313" s="78" t="s">
        <v>1507</v>
      </c>
      <c r="C313" s="874">
        <v>26220</v>
      </c>
      <c r="D313" s="874">
        <v>26220</v>
      </c>
      <c r="E313" s="874">
        <v>0</v>
      </c>
    </row>
    <row r="314" spans="1:5" x14ac:dyDescent="0.25">
      <c r="A314" s="78" t="s">
        <v>1502</v>
      </c>
      <c r="B314" s="78" t="s">
        <v>1508</v>
      </c>
      <c r="C314" s="874">
        <v>26220</v>
      </c>
      <c r="D314" s="874">
        <v>26220</v>
      </c>
      <c r="E314" s="874">
        <v>0</v>
      </c>
    </row>
    <row r="315" spans="1:5" x14ac:dyDescent="0.25">
      <c r="A315" s="78" t="s">
        <v>1502</v>
      </c>
      <c r="B315" s="78" t="s">
        <v>1509</v>
      </c>
      <c r="C315" s="874">
        <v>26220</v>
      </c>
      <c r="D315" s="874">
        <v>26220</v>
      </c>
      <c r="E315" s="874">
        <v>0</v>
      </c>
    </row>
    <row r="316" spans="1:5" x14ac:dyDescent="0.25">
      <c r="A316" s="78" t="s">
        <v>1510</v>
      </c>
      <c r="B316" s="78" t="s">
        <v>1511</v>
      </c>
      <c r="C316" s="874">
        <v>8455</v>
      </c>
      <c r="D316" s="874">
        <v>8455</v>
      </c>
      <c r="E316" s="874">
        <v>0</v>
      </c>
    </row>
    <row r="317" spans="1:5" x14ac:dyDescent="0.25">
      <c r="A317" s="78" t="s">
        <v>1510</v>
      </c>
      <c r="B317" s="78" t="s">
        <v>1512</v>
      </c>
      <c r="C317" s="874">
        <v>8455</v>
      </c>
      <c r="D317" s="874">
        <v>8455</v>
      </c>
      <c r="E317" s="874">
        <v>0</v>
      </c>
    </row>
    <row r="318" spans="1:5" x14ac:dyDescent="0.25">
      <c r="A318" s="78" t="s">
        <v>1513</v>
      </c>
      <c r="B318" s="78" t="s">
        <v>1514</v>
      </c>
      <c r="C318" s="874">
        <v>11685</v>
      </c>
      <c r="D318" s="874">
        <v>11685</v>
      </c>
      <c r="E318" s="874">
        <v>0</v>
      </c>
    </row>
    <row r="319" spans="1:5" x14ac:dyDescent="0.25">
      <c r="A319" s="78" t="s">
        <v>1513</v>
      </c>
      <c r="B319" s="78" t="s">
        <v>1515</v>
      </c>
      <c r="C319" s="874">
        <v>11685</v>
      </c>
      <c r="D319" s="874">
        <v>11685</v>
      </c>
      <c r="E319" s="874">
        <v>0</v>
      </c>
    </row>
    <row r="320" spans="1:5" x14ac:dyDescent="0.25">
      <c r="A320" s="78" t="s">
        <v>1513</v>
      </c>
      <c r="B320" s="78" t="s">
        <v>1516</v>
      </c>
      <c r="C320" s="874">
        <v>11685</v>
      </c>
      <c r="D320" s="874">
        <v>11685</v>
      </c>
      <c r="E320" s="874">
        <v>0</v>
      </c>
    </row>
    <row r="321" spans="1:5" x14ac:dyDescent="0.25">
      <c r="A321" s="78" t="s">
        <v>1513</v>
      </c>
      <c r="B321" s="78" t="s">
        <v>1517</v>
      </c>
      <c r="C321" s="874">
        <v>11685</v>
      </c>
      <c r="D321" s="874">
        <v>11685</v>
      </c>
      <c r="E321" s="874">
        <v>0</v>
      </c>
    </row>
    <row r="322" spans="1:5" x14ac:dyDescent="0.25">
      <c r="A322" s="78" t="s">
        <v>1513</v>
      </c>
      <c r="B322" s="78" t="s">
        <v>1518</v>
      </c>
      <c r="C322" s="874">
        <v>11685</v>
      </c>
      <c r="D322" s="874">
        <v>11685</v>
      </c>
      <c r="E322" s="874">
        <v>0</v>
      </c>
    </row>
    <row r="323" spans="1:5" x14ac:dyDescent="0.25">
      <c r="A323" s="78" t="s">
        <v>1519</v>
      </c>
      <c r="B323" s="78" t="s">
        <v>1520</v>
      </c>
      <c r="C323" s="874">
        <v>3895</v>
      </c>
      <c r="D323" s="874">
        <v>3895</v>
      </c>
      <c r="E323" s="874">
        <v>0</v>
      </c>
    </row>
    <row r="324" spans="1:5" x14ac:dyDescent="0.25">
      <c r="A324" s="78" t="s">
        <v>1519</v>
      </c>
      <c r="B324" s="78" t="s">
        <v>1521</v>
      </c>
      <c r="C324" s="874">
        <v>3895</v>
      </c>
      <c r="D324" s="874">
        <v>3895</v>
      </c>
      <c r="E324" s="874">
        <v>0</v>
      </c>
    </row>
    <row r="325" spans="1:5" x14ac:dyDescent="0.25">
      <c r="A325" s="78" t="s">
        <v>1519</v>
      </c>
      <c r="B325" s="78" t="s">
        <v>1522</v>
      </c>
      <c r="C325" s="874">
        <v>3895</v>
      </c>
      <c r="D325" s="874">
        <v>3895</v>
      </c>
      <c r="E325" s="874">
        <v>0</v>
      </c>
    </row>
    <row r="326" spans="1:5" x14ac:dyDescent="0.25">
      <c r="A326" s="78" t="s">
        <v>1519</v>
      </c>
      <c r="B326" s="78" t="s">
        <v>1523</v>
      </c>
      <c r="C326" s="874">
        <v>3895</v>
      </c>
      <c r="D326" s="874">
        <v>3895</v>
      </c>
      <c r="E326" s="874">
        <v>0</v>
      </c>
    </row>
    <row r="327" spans="1:5" x14ac:dyDescent="0.25">
      <c r="A327" s="78" t="s">
        <v>1519</v>
      </c>
      <c r="B327" s="78" t="s">
        <v>1524</v>
      </c>
      <c r="C327" s="874">
        <v>3895</v>
      </c>
      <c r="D327" s="874">
        <v>3895</v>
      </c>
      <c r="E327" s="874">
        <v>0</v>
      </c>
    </row>
    <row r="328" spans="1:5" x14ac:dyDescent="0.25">
      <c r="A328" s="78" t="s">
        <v>1519</v>
      </c>
      <c r="B328" s="78" t="s">
        <v>1525</v>
      </c>
      <c r="C328" s="874">
        <v>3895</v>
      </c>
      <c r="D328" s="874">
        <v>3895</v>
      </c>
      <c r="E328" s="874">
        <v>0</v>
      </c>
    </row>
    <row r="329" spans="1:5" x14ac:dyDescent="0.25">
      <c r="A329" s="78" t="s">
        <v>1519</v>
      </c>
      <c r="B329" s="78" t="s">
        <v>1526</v>
      </c>
      <c r="C329" s="874">
        <v>3895</v>
      </c>
      <c r="D329" s="874">
        <v>3895</v>
      </c>
      <c r="E329" s="874">
        <v>0</v>
      </c>
    </row>
    <row r="330" spans="1:5" x14ac:dyDescent="0.25">
      <c r="A330" s="78" t="s">
        <v>1519</v>
      </c>
      <c r="B330" s="78" t="s">
        <v>1527</v>
      </c>
      <c r="C330" s="874">
        <v>3895</v>
      </c>
      <c r="D330" s="874">
        <v>3895</v>
      </c>
      <c r="E330" s="874">
        <v>0</v>
      </c>
    </row>
    <row r="331" spans="1:5" x14ac:dyDescent="0.25">
      <c r="A331" s="78" t="s">
        <v>1519</v>
      </c>
      <c r="B331" s="78" t="s">
        <v>1528</v>
      </c>
      <c r="C331" s="874">
        <v>3895</v>
      </c>
      <c r="D331" s="874">
        <v>3895</v>
      </c>
      <c r="E331" s="874">
        <v>0</v>
      </c>
    </row>
    <row r="332" spans="1:5" x14ac:dyDescent="0.25">
      <c r="A332" s="78" t="s">
        <v>1519</v>
      </c>
      <c r="B332" s="78" t="s">
        <v>1529</v>
      </c>
      <c r="C332" s="874">
        <v>3895</v>
      </c>
      <c r="D332" s="874">
        <v>3895</v>
      </c>
      <c r="E332" s="874">
        <v>0</v>
      </c>
    </row>
    <row r="333" spans="1:5" x14ac:dyDescent="0.25">
      <c r="A333" s="78" t="s">
        <v>1519</v>
      </c>
      <c r="B333" s="78" t="s">
        <v>1530</v>
      </c>
      <c r="C333" s="874">
        <v>3895</v>
      </c>
      <c r="D333" s="874">
        <v>3895</v>
      </c>
      <c r="E333" s="874">
        <v>0</v>
      </c>
    </row>
    <row r="334" spans="1:5" x14ac:dyDescent="0.25">
      <c r="A334" s="78" t="s">
        <v>1519</v>
      </c>
      <c r="B334" s="78" t="s">
        <v>1531</v>
      </c>
      <c r="C334" s="874">
        <v>3895</v>
      </c>
      <c r="D334" s="874">
        <v>3895</v>
      </c>
      <c r="E334" s="874">
        <v>0</v>
      </c>
    </row>
    <row r="335" spans="1:5" x14ac:dyDescent="0.25">
      <c r="A335" s="78" t="s">
        <v>1519</v>
      </c>
      <c r="B335" s="78" t="s">
        <v>1532</v>
      </c>
      <c r="C335" s="874">
        <v>3895</v>
      </c>
      <c r="D335" s="874">
        <v>3895</v>
      </c>
      <c r="E335" s="874">
        <v>0</v>
      </c>
    </row>
    <row r="336" spans="1:5" x14ac:dyDescent="0.25">
      <c r="A336" s="78" t="s">
        <v>1519</v>
      </c>
      <c r="B336" s="78" t="s">
        <v>1533</v>
      </c>
      <c r="C336" s="874">
        <v>3895</v>
      </c>
      <c r="D336" s="874">
        <v>3895</v>
      </c>
      <c r="E336" s="874">
        <v>0</v>
      </c>
    </row>
    <row r="337" spans="1:5" x14ac:dyDescent="0.25">
      <c r="A337" s="78" t="s">
        <v>1519</v>
      </c>
      <c r="B337" s="78" t="s">
        <v>1534</v>
      </c>
      <c r="C337" s="874">
        <v>3895</v>
      </c>
      <c r="D337" s="874">
        <v>3895</v>
      </c>
      <c r="E337" s="874">
        <v>0</v>
      </c>
    </row>
    <row r="338" spans="1:5" x14ac:dyDescent="0.25">
      <c r="A338" s="78" t="s">
        <v>1519</v>
      </c>
      <c r="B338" s="78" t="s">
        <v>1535</v>
      </c>
      <c r="C338" s="874">
        <v>3895</v>
      </c>
      <c r="D338" s="874">
        <v>3895</v>
      </c>
      <c r="E338" s="874">
        <v>0</v>
      </c>
    </row>
    <row r="339" spans="1:5" x14ac:dyDescent="0.25">
      <c r="A339" s="78" t="s">
        <v>1519</v>
      </c>
      <c r="B339" s="78" t="s">
        <v>1536</v>
      </c>
      <c r="C339" s="874">
        <v>3895</v>
      </c>
      <c r="D339" s="874">
        <v>3895</v>
      </c>
      <c r="E339" s="874">
        <v>0</v>
      </c>
    </row>
    <row r="340" spans="1:5" x14ac:dyDescent="0.25">
      <c r="A340" s="78" t="s">
        <v>1519</v>
      </c>
      <c r="B340" s="78" t="s">
        <v>1537</v>
      </c>
      <c r="C340" s="874">
        <v>3895</v>
      </c>
      <c r="D340" s="874">
        <v>3895</v>
      </c>
      <c r="E340" s="874">
        <v>0</v>
      </c>
    </row>
    <row r="341" spans="1:5" x14ac:dyDescent="0.25">
      <c r="A341" s="78" t="s">
        <v>1519</v>
      </c>
      <c r="B341" s="78" t="s">
        <v>1538</v>
      </c>
      <c r="C341" s="874">
        <v>3895</v>
      </c>
      <c r="D341" s="874">
        <v>3895</v>
      </c>
      <c r="E341" s="874">
        <v>0</v>
      </c>
    </row>
    <row r="342" spans="1:5" x14ac:dyDescent="0.25">
      <c r="A342" s="78" t="s">
        <v>1519</v>
      </c>
      <c r="B342" s="78" t="s">
        <v>1539</v>
      </c>
      <c r="C342" s="874">
        <v>3895</v>
      </c>
      <c r="D342" s="874">
        <v>3895</v>
      </c>
      <c r="E342" s="874">
        <v>0</v>
      </c>
    </row>
    <row r="343" spans="1:5" x14ac:dyDescent="0.25">
      <c r="A343" s="78" t="s">
        <v>1519</v>
      </c>
      <c r="B343" s="78" t="s">
        <v>1540</v>
      </c>
      <c r="C343" s="874">
        <v>3895</v>
      </c>
      <c r="D343" s="874">
        <v>3895</v>
      </c>
      <c r="E343" s="874">
        <v>0</v>
      </c>
    </row>
    <row r="344" spans="1:5" x14ac:dyDescent="0.25">
      <c r="A344" s="78" t="s">
        <v>1519</v>
      </c>
      <c r="B344" s="78" t="s">
        <v>1541</v>
      </c>
      <c r="C344" s="874">
        <v>3895</v>
      </c>
      <c r="D344" s="874">
        <v>3895</v>
      </c>
      <c r="E344" s="874">
        <v>0</v>
      </c>
    </row>
    <row r="345" spans="1:5" x14ac:dyDescent="0.25">
      <c r="A345" s="78" t="s">
        <v>1519</v>
      </c>
      <c r="B345" s="78" t="s">
        <v>1542</v>
      </c>
      <c r="C345" s="874">
        <v>3895</v>
      </c>
      <c r="D345" s="874">
        <v>3895</v>
      </c>
      <c r="E345" s="874">
        <v>0</v>
      </c>
    </row>
    <row r="346" spans="1:5" x14ac:dyDescent="0.25">
      <c r="A346" s="78" t="s">
        <v>1519</v>
      </c>
      <c r="B346" s="78" t="s">
        <v>1543</v>
      </c>
      <c r="C346" s="874">
        <v>3895</v>
      </c>
      <c r="D346" s="874">
        <v>3895</v>
      </c>
      <c r="E346" s="874">
        <v>0</v>
      </c>
    </row>
    <row r="347" spans="1:5" x14ac:dyDescent="0.25">
      <c r="A347" s="78" t="s">
        <v>1519</v>
      </c>
      <c r="B347" s="78" t="s">
        <v>1544</v>
      </c>
      <c r="C347" s="874">
        <v>3895</v>
      </c>
      <c r="D347" s="874">
        <v>3895</v>
      </c>
      <c r="E347" s="874">
        <v>0</v>
      </c>
    </row>
    <row r="348" spans="1:5" x14ac:dyDescent="0.25">
      <c r="A348" s="78" t="s">
        <v>1519</v>
      </c>
      <c r="B348" s="78" t="s">
        <v>1545</v>
      </c>
      <c r="C348" s="874">
        <v>3895</v>
      </c>
      <c r="D348" s="874">
        <v>3895</v>
      </c>
      <c r="E348" s="874">
        <v>0</v>
      </c>
    </row>
    <row r="349" spans="1:5" x14ac:dyDescent="0.25">
      <c r="A349" s="78" t="s">
        <v>1519</v>
      </c>
      <c r="B349" s="78" t="s">
        <v>1546</v>
      </c>
      <c r="C349" s="874">
        <v>3895</v>
      </c>
      <c r="D349" s="874">
        <v>3895</v>
      </c>
      <c r="E349" s="874">
        <v>0</v>
      </c>
    </row>
    <row r="350" spans="1:5" x14ac:dyDescent="0.25">
      <c r="A350" s="78" t="s">
        <v>1519</v>
      </c>
      <c r="B350" s="78" t="s">
        <v>1547</v>
      </c>
      <c r="C350" s="874">
        <v>3895</v>
      </c>
      <c r="D350" s="874">
        <v>3895</v>
      </c>
      <c r="E350" s="874">
        <v>0</v>
      </c>
    </row>
    <row r="351" spans="1:5" ht="12.75" customHeight="1" x14ac:dyDescent="0.25">
      <c r="A351" s="78" t="s">
        <v>1519</v>
      </c>
      <c r="B351" s="78" t="s">
        <v>1548</v>
      </c>
      <c r="C351" s="874">
        <v>3895</v>
      </c>
      <c r="D351" s="874">
        <v>3895</v>
      </c>
      <c r="E351" s="874">
        <v>0</v>
      </c>
    </row>
    <row r="352" spans="1:5" ht="12.75" customHeight="1" x14ac:dyDescent="0.25">
      <c r="A352" s="78" t="s">
        <v>1519</v>
      </c>
      <c r="B352" s="78" t="s">
        <v>1549</v>
      </c>
      <c r="C352" s="874">
        <v>3895</v>
      </c>
      <c r="D352" s="874">
        <v>3895</v>
      </c>
      <c r="E352" s="874">
        <v>0</v>
      </c>
    </row>
    <row r="353" spans="1:5" ht="12.75" customHeight="1" x14ac:dyDescent="0.25">
      <c r="A353" s="78" t="s">
        <v>1550</v>
      </c>
      <c r="B353" s="78" t="s">
        <v>1020</v>
      </c>
      <c r="C353" s="874">
        <v>34567</v>
      </c>
      <c r="D353" s="874">
        <v>34567</v>
      </c>
      <c r="E353" s="874">
        <v>0</v>
      </c>
    </row>
    <row r="354" spans="1:5" ht="12.75" customHeight="1" x14ac:dyDescent="0.25">
      <c r="A354" s="78" t="s">
        <v>1551</v>
      </c>
      <c r="B354" s="78" t="s">
        <v>1552</v>
      </c>
      <c r="C354" s="874">
        <v>59043</v>
      </c>
      <c r="D354" s="874">
        <v>59043</v>
      </c>
      <c r="E354" s="874">
        <v>0</v>
      </c>
    </row>
    <row r="355" spans="1:5" ht="12.75" customHeight="1" x14ac:dyDescent="0.25">
      <c r="A355" s="78" t="s">
        <v>1553</v>
      </c>
      <c r="B355" s="78" t="s">
        <v>1554</v>
      </c>
      <c r="C355" s="874">
        <v>31488</v>
      </c>
      <c r="D355" s="874">
        <v>31488</v>
      </c>
      <c r="E355" s="874">
        <v>0</v>
      </c>
    </row>
    <row r="356" spans="1:5" ht="12.75" customHeight="1" x14ac:dyDescent="0.25">
      <c r="A356" s="78" t="s">
        <v>1555</v>
      </c>
      <c r="B356" s="78" t="s">
        <v>1556</v>
      </c>
      <c r="C356" s="874">
        <v>16693</v>
      </c>
      <c r="D356" s="874">
        <v>16693</v>
      </c>
      <c r="E356" s="874">
        <v>0</v>
      </c>
    </row>
    <row r="357" spans="1:5" ht="12.75" customHeight="1" x14ac:dyDescent="0.25">
      <c r="A357" s="78" t="s">
        <v>1557</v>
      </c>
      <c r="B357" s="79" t="s">
        <v>1558</v>
      </c>
      <c r="C357" s="874">
        <v>12591</v>
      </c>
      <c r="D357" s="874">
        <v>12591</v>
      </c>
      <c r="E357" s="874">
        <v>0</v>
      </c>
    </row>
    <row r="358" spans="1:5" ht="12.75" customHeight="1" x14ac:dyDescent="0.25">
      <c r="A358" s="78" t="s">
        <v>1559</v>
      </c>
      <c r="B358" s="79" t="s">
        <v>1560</v>
      </c>
      <c r="C358" s="874">
        <v>43845</v>
      </c>
      <c r="D358" s="874">
        <v>43845</v>
      </c>
      <c r="E358" s="874">
        <v>0</v>
      </c>
    </row>
    <row r="359" spans="1:5" ht="12.75" customHeight="1" x14ac:dyDescent="0.25">
      <c r="A359" s="78" t="s">
        <v>1559</v>
      </c>
      <c r="B359" s="79" t="s">
        <v>1561</v>
      </c>
      <c r="C359" s="874">
        <v>43845</v>
      </c>
      <c r="D359" s="874">
        <v>43845</v>
      </c>
      <c r="E359" s="874">
        <v>0</v>
      </c>
    </row>
    <row r="360" spans="1:5" ht="12.75" customHeight="1" x14ac:dyDescent="0.25">
      <c r="A360" s="78" t="s">
        <v>1562</v>
      </c>
      <c r="B360" s="79" t="s">
        <v>1563</v>
      </c>
      <c r="C360" s="874">
        <v>6200</v>
      </c>
      <c r="D360" s="874">
        <v>6200</v>
      </c>
      <c r="E360" s="874">
        <v>0</v>
      </c>
    </row>
    <row r="361" spans="1:5" ht="12.75" customHeight="1" x14ac:dyDescent="0.25">
      <c r="A361" s="78" t="s">
        <v>1562</v>
      </c>
      <c r="B361" s="79" t="s">
        <v>1564</v>
      </c>
      <c r="C361" s="874">
        <v>6200</v>
      </c>
      <c r="D361" s="874">
        <v>6200</v>
      </c>
      <c r="E361" s="874">
        <v>0</v>
      </c>
    </row>
    <row r="362" spans="1:5" ht="12.75" customHeight="1" x14ac:dyDescent="0.25">
      <c r="A362" s="78" t="s">
        <v>1562</v>
      </c>
      <c r="B362" s="79" t="s">
        <v>1565</v>
      </c>
      <c r="C362" s="874">
        <v>6200</v>
      </c>
      <c r="D362" s="874">
        <v>6200</v>
      </c>
      <c r="E362" s="874">
        <v>0</v>
      </c>
    </row>
    <row r="363" spans="1:5" ht="12.75" customHeight="1" x14ac:dyDescent="0.25">
      <c r="A363" s="78" t="s">
        <v>1562</v>
      </c>
      <c r="B363" s="79" t="s">
        <v>1566</v>
      </c>
      <c r="C363" s="874">
        <v>6200</v>
      </c>
      <c r="D363" s="874">
        <v>6200</v>
      </c>
      <c r="E363" s="874">
        <v>0</v>
      </c>
    </row>
    <row r="364" spans="1:5" ht="12.75" customHeight="1" x14ac:dyDescent="0.25">
      <c r="A364" s="78" t="s">
        <v>1562</v>
      </c>
      <c r="B364" s="79" t="s">
        <v>1567</v>
      </c>
      <c r="C364" s="874">
        <v>6200</v>
      </c>
      <c r="D364" s="874">
        <v>6200</v>
      </c>
      <c r="E364" s="874">
        <v>0</v>
      </c>
    </row>
    <row r="365" spans="1:5" ht="12.75" customHeight="1" x14ac:dyDescent="0.25">
      <c r="A365" s="78" t="s">
        <v>1562</v>
      </c>
      <c r="B365" s="79" t="s">
        <v>1568</v>
      </c>
      <c r="C365" s="874">
        <v>6200</v>
      </c>
      <c r="D365" s="874">
        <v>6200</v>
      </c>
      <c r="E365" s="874">
        <v>0</v>
      </c>
    </row>
    <row r="366" spans="1:5" ht="12.75" customHeight="1" x14ac:dyDescent="0.25">
      <c r="A366" s="78" t="s">
        <v>1562</v>
      </c>
      <c r="B366" s="79" t="s">
        <v>1569</v>
      </c>
      <c r="C366" s="874">
        <v>6200</v>
      </c>
      <c r="D366" s="874">
        <v>6200</v>
      </c>
      <c r="E366" s="874">
        <v>0</v>
      </c>
    </row>
    <row r="367" spans="1:5" ht="12.75" customHeight="1" x14ac:dyDescent="0.25">
      <c r="A367" s="78" t="s">
        <v>1562</v>
      </c>
      <c r="B367" s="79" t="s">
        <v>1570</v>
      </c>
      <c r="C367" s="874">
        <v>6200</v>
      </c>
      <c r="D367" s="874">
        <v>6200</v>
      </c>
      <c r="E367" s="874">
        <v>0</v>
      </c>
    </row>
    <row r="368" spans="1:5" ht="12.75" customHeight="1" x14ac:dyDescent="0.25">
      <c r="A368" s="78" t="s">
        <v>1571</v>
      </c>
      <c r="B368" s="79" t="s">
        <v>1572</v>
      </c>
      <c r="C368" s="874">
        <v>17244</v>
      </c>
      <c r="D368" s="874">
        <v>17244</v>
      </c>
      <c r="E368" s="874">
        <v>0</v>
      </c>
    </row>
    <row r="369" spans="1:5" ht="12.75" customHeight="1" x14ac:dyDescent="0.25">
      <c r="A369" s="78" t="s">
        <v>1573</v>
      </c>
      <c r="B369" s="79" t="s">
        <v>1574</v>
      </c>
      <c r="C369" s="874">
        <v>120189</v>
      </c>
      <c r="D369" s="874">
        <v>120189</v>
      </c>
      <c r="E369" s="874">
        <v>0</v>
      </c>
    </row>
    <row r="370" spans="1:5" ht="12.75" customHeight="1" x14ac:dyDescent="0.25">
      <c r="A370" s="78" t="s">
        <v>1573</v>
      </c>
      <c r="B370" s="79" t="s">
        <v>1575</v>
      </c>
      <c r="C370" s="874">
        <v>120189</v>
      </c>
      <c r="D370" s="874">
        <v>120189</v>
      </c>
      <c r="E370" s="874">
        <v>0</v>
      </c>
    </row>
    <row r="371" spans="1:5" ht="12.75" customHeight="1" x14ac:dyDescent="0.25">
      <c r="A371" s="78" t="s">
        <v>1576</v>
      </c>
      <c r="B371" s="79" t="s">
        <v>1577</v>
      </c>
      <c r="C371" s="874">
        <v>182737</v>
      </c>
      <c r="D371" s="874">
        <v>182737</v>
      </c>
      <c r="E371" s="874">
        <v>0</v>
      </c>
    </row>
    <row r="372" spans="1:5" ht="30" x14ac:dyDescent="0.25">
      <c r="A372" s="79" t="s">
        <v>1578</v>
      </c>
      <c r="B372" s="79" t="s">
        <v>1579</v>
      </c>
      <c r="C372" s="874">
        <v>70865</v>
      </c>
      <c r="D372" s="874">
        <v>70865</v>
      </c>
      <c r="E372" s="874">
        <v>0</v>
      </c>
    </row>
    <row r="373" spans="1:5" ht="12.75" customHeight="1" x14ac:dyDescent="0.25">
      <c r="A373" s="78" t="s">
        <v>1580</v>
      </c>
      <c r="B373" s="79" t="s">
        <v>1581</v>
      </c>
      <c r="C373" s="874">
        <v>65000</v>
      </c>
      <c r="D373" s="874">
        <v>65000</v>
      </c>
      <c r="E373" s="874">
        <v>0</v>
      </c>
    </row>
    <row r="374" spans="1:5" ht="12.75" customHeight="1" x14ac:dyDescent="0.25">
      <c r="A374" s="78" t="s">
        <v>1582</v>
      </c>
      <c r="B374" s="79" t="s">
        <v>1583</v>
      </c>
      <c r="C374" s="874">
        <v>10559</v>
      </c>
      <c r="D374" s="874">
        <v>10559</v>
      </c>
      <c r="E374" s="874">
        <v>0</v>
      </c>
    </row>
    <row r="375" spans="1:5" ht="12.75" customHeight="1" x14ac:dyDescent="0.25">
      <c r="A375" s="78" t="s">
        <v>1582</v>
      </c>
      <c r="B375" s="79" t="s">
        <v>1584</v>
      </c>
      <c r="C375" s="874">
        <v>10559</v>
      </c>
      <c r="D375" s="874">
        <v>10559</v>
      </c>
      <c r="E375" s="874">
        <v>0</v>
      </c>
    </row>
    <row r="376" spans="1:5" ht="12.75" customHeight="1" x14ac:dyDescent="0.25">
      <c r="A376" s="78" t="s">
        <v>1585</v>
      </c>
      <c r="B376" s="79" t="s">
        <v>1586</v>
      </c>
      <c r="C376" s="874">
        <v>19772</v>
      </c>
      <c r="D376" s="874">
        <v>19772</v>
      </c>
      <c r="E376" s="874">
        <v>0</v>
      </c>
    </row>
    <row r="377" spans="1:5" ht="12.75" customHeight="1" x14ac:dyDescent="0.25">
      <c r="A377" s="78" t="s">
        <v>1585</v>
      </c>
      <c r="B377" s="79" t="s">
        <v>1587</v>
      </c>
      <c r="C377" s="874">
        <v>19771</v>
      </c>
      <c r="D377" s="874">
        <v>19771</v>
      </c>
      <c r="E377" s="874">
        <v>0</v>
      </c>
    </row>
    <row r="378" spans="1:5" ht="12.75" customHeight="1" x14ac:dyDescent="0.25">
      <c r="A378" s="78" t="s">
        <v>1588</v>
      </c>
      <c r="B378" s="79" t="s">
        <v>1589</v>
      </c>
      <c r="C378" s="874">
        <v>29125</v>
      </c>
      <c r="D378" s="874">
        <v>29125</v>
      </c>
      <c r="E378" s="874">
        <v>0</v>
      </c>
    </row>
    <row r="379" spans="1:5" ht="12.75" customHeight="1" x14ac:dyDescent="0.25">
      <c r="A379" s="78" t="s">
        <v>1590</v>
      </c>
      <c r="B379" s="79" t="s">
        <v>1591</v>
      </c>
      <c r="C379" s="874">
        <v>3007</v>
      </c>
      <c r="D379" s="874">
        <v>3007</v>
      </c>
      <c r="E379" s="874">
        <v>0</v>
      </c>
    </row>
    <row r="380" spans="1:5" ht="12.75" customHeight="1" x14ac:dyDescent="0.25">
      <c r="A380" s="78" t="s">
        <v>1590</v>
      </c>
      <c r="B380" s="79" t="s">
        <v>1592</v>
      </c>
      <c r="C380" s="874">
        <v>3007</v>
      </c>
      <c r="D380" s="874">
        <v>3007</v>
      </c>
      <c r="E380" s="874">
        <v>0</v>
      </c>
    </row>
    <row r="381" spans="1:5" ht="12.75" customHeight="1" x14ac:dyDescent="0.25">
      <c r="A381" s="78" t="s">
        <v>1590</v>
      </c>
      <c r="B381" s="79" t="s">
        <v>1593</v>
      </c>
      <c r="C381" s="874">
        <v>3007</v>
      </c>
      <c r="D381" s="874">
        <v>3007</v>
      </c>
      <c r="E381" s="874">
        <v>0</v>
      </c>
    </row>
    <row r="382" spans="1:5" ht="12.75" customHeight="1" x14ac:dyDescent="0.25">
      <c r="A382" s="78" t="s">
        <v>1590</v>
      </c>
      <c r="B382" s="79" t="s">
        <v>1594</v>
      </c>
      <c r="C382" s="874">
        <v>3007</v>
      </c>
      <c r="D382" s="874">
        <v>3007</v>
      </c>
      <c r="E382" s="874">
        <v>0</v>
      </c>
    </row>
    <row r="383" spans="1:5" ht="12.75" customHeight="1" x14ac:dyDescent="0.25">
      <c r="A383" s="78" t="s">
        <v>1595</v>
      </c>
      <c r="B383" s="79" t="s">
        <v>1596</v>
      </c>
      <c r="C383" s="874">
        <v>6296</v>
      </c>
      <c r="D383" s="874">
        <v>6296</v>
      </c>
      <c r="E383" s="874">
        <v>0</v>
      </c>
    </row>
    <row r="384" spans="1:5" ht="12.75" customHeight="1" x14ac:dyDescent="0.25">
      <c r="A384" s="78" t="s">
        <v>1595</v>
      </c>
      <c r="B384" s="79" t="s">
        <v>1597</v>
      </c>
      <c r="C384" s="874">
        <v>6296</v>
      </c>
      <c r="D384" s="874">
        <v>6296</v>
      </c>
      <c r="E384" s="874">
        <v>0</v>
      </c>
    </row>
    <row r="385" spans="1:5" ht="12.75" customHeight="1" x14ac:dyDescent="0.25">
      <c r="A385" s="78" t="s">
        <v>1598</v>
      </c>
      <c r="B385" s="79" t="s">
        <v>1599</v>
      </c>
      <c r="C385" s="874">
        <v>8721</v>
      </c>
      <c r="D385" s="874">
        <v>8721</v>
      </c>
      <c r="E385" s="874">
        <v>0</v>
      </c>
    </row>
    <row r="386" spans="1:5" ht="12.75" customHeight="1" x14ac:dyDescent="0.25">
      <c r="A386" s="78" t="s">
        <v>1598</v>
      </c>
      <c r="B386" s="79" t="s">
        <v>1600</v>
      </c>
      <c r="C386" s="874">
        <v>8721</v>
      </c>
      <c r="D386" s="874">
        <v>8721</v>
      </c>
      <c r="E386" s="874">
        <v>0</v>
      </c>
    </row>
    <row r="387" spans="1:5" ht="12.75" customHeight="1" x14ac:dyDescent="0.25">
      <c r="A387" s="78" t="s">
        <v>1598</v>
      </c>
      <c r="B387" s="79" t="s">
        <v>1601</v>
      </c>
      <c r="C387" s="874">
        <v>8721</v>
      </c>
      <c r="D387" s="874">
        <v>8721</v>
      </c>
      <c r="E387" s="874">
        <v>0</v>
      </c>
    </row>
    <row r="388" spans="1:5" ht="12.75" customHeight="1" x14ac:dyDescent="0.25">
      <c r="A388" s="78" t="s">
        <v>1598</v>
      </c>
      <c r="B388" s="79" t="s">
        <v>1602</v>
      </c>
      <c r="C388" s="874">
        <v>8721</v>
      </c>
      <c r="D388" s="874">
        <v>8721</v>
      </c>
      <c r="E388" s="874">
        <v>0</v>
      </c>
    </row>
    <row r="389" spans="1:5" ht="12.75" customHeight="1" x14ac:dyDescent="0.25">
      <c r="A389" s="78" t="s">
        <v>1598</v>
      </c>
      <c r="B389" s="79" t="s">
        <v>1603</v>
      </c>
      <c r="C389" s="874">
        <v>8721</v>
      </c>
      <c r="D389" s="874">
        <v>8721</v>
      </c>
      <c r="E389" s="874">
        <v>0</v>
      </c>
    </row>
    <row r="390" spans="1:5" ht="12.75" customHeight="1" x14ac:dyDescent="0.25">
      <c r="A390" s="78" t="s">
        <v>1598</v>
      </c>
      <c r="B390" s="79" t="s">
        <v>1604</v>
      </c>
      <c r="C390" s="874">
        <v>8721</v>
      </c>
      <c r="D390" s="874">
        <v>8721</v>
      </c>
      <c r="E390" s="874">
        <v>0</v>
      </c>
    </row>
    <row r="391" spans="1:5" ht="12.75" customHeight="1" x14ac:dyDescent="0.25">
      <c r="A391" s="78" t="s">
        <v>1598</v>
      </c>
      <c r="B391" s="79" t="s">
        <v>1605</v>
      </c>
      <c r="C391" s="874">
        <v>8721</v>
      </c>
      <c r="D391" s="874">
        <v>8721</v>
      </c>
      <c r="E391" s="874">
        <v>0</v>
      </c>
    </row>
    <row r="392" spans="1:5" ht="12.75" customHeight="1" x14ac:dyDescent="0.25">
      <c r="A392" s="78" t="s">
        <v>1598</v>
      </c>
      <c r="B392" s="79" t="s">
        <v>1606</v>
      </c>
      <c r="C392" s="874">
        <v>8721</v>
      </c>
      <c r="D392" s="874">
        <v>8721</v>
      </c>
      <c r="E392" s="874">
        <v>0</v>
      </c>
    </row>
    <row r="393" spans="1:5" ht="12.75" customHeight="1" x14ac:dyDescent="0.25">
      <c r="A393" s="78" t="s">
        <v>1607</v>
      </c>
      <c r="B393" s="79" t="s">
        <v>1608</v>
      </c>
      <c r="C393" s="874">
        <v>62992</v>
      </c>
      <c r="D393" s="874">
        <v>62992</v>
      </c>
      <c r="E393" s="874">
        <v>0</v>
      </c>
    </row>
    <row r="394" spans="1:5" ht="12.75" customHeight="1" x14ac:dyDescent="0.25">
      <c r="A394" s="78" t="s">
        <v>1590</v>
      </c>
      <c r="B394" s="79" t="s">
        <v>1609</v>
      </c>
      <c r="C394" s="874">
        <v>3007</v>
      </c>
      <c r="D394" s="874">
        <v>3007</v>
      </c>
      <c r="E394" s="874">
        <v>0</v>
      </c>
    </row>
    <row r="395" spans="1:5" ht="12.75" customHeight="1" x14ac:dyDescent="0.25">
      <c r="A395" s="78" t="s">
        <v>1590</v>
      </c>
      <c r="B395" s="79" t="s">
        <v>1610</v>
      </c>
      <c r="C395" s="874">
        <v>3007</v>
      </c>
      <c r="D395" s="874">
        <v>3007</v>
      </c>
      <c r="E395" s="874">
        <v>0</v>
      </c>
    </row>
    <row r="396" spans="1:5" ht="12.75" customHeight="1" x14ac:dyDescent="0.25">
      <c r="A396" s="78" t="s">
        <v>1590</v>
      </c>
      <c r="B396" s="79" t="s">
        <v>1611</v>
      </c>
      <c r="C396" s="874">
        <v>3007</v>
      </c>
      <c r="D396" s="874">
        <v>3007</v>
      </c>
      <c r="E396" s="874">
        <v>0</v>
      </c>
    </row>
    <row r="397" spans="1:5" ht="12.75" customHeight="1" x14ac:dyDescent="0.25">
      <c r="A397" s="78" t="s">
        <v>1590</v>
      </c>
      <c r="B397" s="79" t="s">
        <v>1612</v>
      </c>
      <c r="C397" s="874">
        <v>3007</v>
      </c>
      <c r="D397" s="874">
        <v>3007</v>
      </c>
      <c r="E397" s="874">
        <v>0</v>
      </c>
    </row>
    <row r="398" spans="1:5" ht="12.75" customHeight="1" x14ac:dyDescent="0.25">
      <c r="A398" s="78" t="s">
        <v>1590</v>
      </c>
      <c r="B398" s="79" t="s">
        <v>1613</v>
      </c>
      <c r="C398" s="874">
        <v>3007</v>
      </c>
      <c r="D398" s="874">
        <v>3007</v>
      </c>
      <c r="E398" s="874">
        <v>0</v>
      </c>
    </row>
    <row r="399" spans="1:5" ht="12.75" customHeight="1" x14ac:dyDescent="0.25">
      <c r="A399" s="78" t="s">
        <v>1590</v>
      </c>
      <c r="B399" s="79" t="s">
        <v>1614</v>
      </c>
      <c r="C399" s="874">
        <v>3007</v>
      </c>
      <c r="D399" s="874">
        <v>3007</v>
      </c>
      <c r="E399" s="874">
        <v>0</v>
      </c>
    </row>
    <row r="400" spans="1:5" ht="12.75" customHeight="1" x14ac:dyDescent="0.25">
      <c r="A400" s="78" t="s">
        <v>1590</v>
      </c>
      <c r="B400" s="79" t="s">
        <v>1615</v>
      </c>
      <c r="C400" s="874">
        <v>3007</v>
      </c>
      <c r="D400" s="874">
        <v>3007</v>
      </c>
      <c r="E400" s="874">
        <v>0</v>
      </c>
    </row>
    <row r="401" spans="1:5" ht="12.75" customHeight="1" x14ac:dyDescent="0.25">
      <c r="A401" s="78" t="s">
        <v>1590</v>
      </c>
      <c r="B401" s="79" t="s">
        <v>1616</v>
      </c>
      <c r="C401" s="874">
        <v>3007</v>
      </c>
      <c r="D401" s="874">
        <v>3007</v>
      </c>
      <c r="E401" s="874">
        <v>0</v>
      </c>
    </row>
    <row r="402" spans="1:5" ht="12.75" customHeight="1" x14ac:dyDescent="0.25">
      <c r="A402" s="78" t="s">
        <v>1590</v>
      </c>
      <c r="B402" s="79" t="s">
        <v>1617</v>
      </c>
      <c r="C402" s="874">
        <v>3007</v>
      </c>
      <c r="D402" s="874">
        <v>3007</v>
      </c>
      <c r="E402" s="874">
        <v>0</v>
      </c>
    </row>
    <row r="403" spans="1:5" ht="12.75" customHeight="1" x14ac:dyDescent="0.25">
      <c r="A403" s="78" t="s">
        <v>1590</v>
      </c>
      <c r="B403" s="79" t="s">
        <v>1618</v>
      </c>
      <c r="C403" s="874">
        <v>3007</v>
      </c>
      <c r="D403" s="874">
        <v>3007</v>
      </c>
      <c r="E403" s="874">
        <v>0</v>
      </c>
    </row>
    <row r="404" spans="1:5" ht="12.75" customHeight="1" x14ac:dyDescent="0.25">
      <c r="A404" s="78" t="s">
        <v>1590</v>
      </c>
      <c r="B404" s="79" t="s">
        <v>1619</v>
      </c>
      <c r="C404" s="874">
        <v>3007</v>
      </c>
      <c r="D404" s="874">
        <v>3007</v>
      </c>
      <c r="E404" s="874">
        <v>0</v>
      </c>
    </row>
    <row r="405" spans="1:5" ht="12.75" customHeight="1" x14ac:dyDescent="0.25">
      <c r="A405" s="78" t="s">
        <v>1590</v>
      </c>
      <c r="B405" s="79" t="s">
        <v>1620</v>
      </c>
      <c r="C405" s="874">
        <v>3007</v>
      </c>
      <c r="D405" s="874">
        <v>3007</v>
      </c>
      <c r="E405" s="874">
        <v>0</v>
      </c>
    </row>
    <row r="406" spans="1:5" ht="12.75" customHeight="1" x14ac:dyDescent="0.25">
      <c r="A406" s="78" t="s">
        <v>1590</v>
      </c>
      <c r="B406" s="79" t="s">
        <v>1621</v>
      </c>
      <c r="C406" s="874">
        <v>3007</v>
      </c>
      <c r="D406" s="874">
        <v>3007</v>
      </c>
      <c r="E406" s="874">
        <v>0</v>
      </c>
    </row>
    <row r="407" spans="1:5" ht="12.75" customHeight="1" x14ac:dyDescent="0.25">
      <c r="A407" s="78" t="s">
        <v>1590</v>
      </c>
      <c r="B407" s="79" t="s">
        <v>1622</v>
      </c>
      <c r="C407" s="874">
        <v>3007</v>
      </c>
      <c r="D407" s="874">
        <v>3007</v>
      </c>
      <c r="E407" s="874">
        <v>0</v>
      </c>
    </row>
    <row r="408" spans="1:5" ht="12.75" customHeight="1" x14ac:dyDescent="0.25">
      <c r="A408" s="78" t="s">
        <v>1590</v>
      </c>
      <c r="B408" s="79" t="s">
        <v>1623</v>
      </c>
      <c r="C408" s="874">
        <v>3007</v>
      </c>
      <c r="D408" s="874">
        <v>3007</v>
      </c>
      <c r="E408" s="874">
        <v>0</v>
      </c>
    </row>
    <row r="409" spans="1:5" ht="12.75" customHeight="1" x14ac:dyDescent="0.25">
      <c r="A409" s="78" t="s">
        <v>1590</v>
      </c>
      <c r="B409" s="79" t="s">
        <v>1624</v>
      </c>
      <c r="C409" s="874">
        <v>3007</v>
      </c>
      <c r="D409" s="874">
        <v>3007</v>
      </c>
      <c r="E409" s="874">
        <v>0</v>
      </c>
    </row>
    <row r="410" spans="1:5" ht="12.75" customHeight="1" x14ac:dyDescent="0.25">
      <c r="A410" s="78" t="s">
        <v>1590</v>
      </c>
      <c r="B410" s="79" t="s">
        <v>1625</v>
      </c>
      <c r="C410" s="874">
        <v>3007</v>
      </c>
      <c r="D410" s="874">
        <v>3007</v>
      </c>
      <c r="E410" s="874">
        <v>0</v>
      </c>
    </row>
    <row r="411" spans="1:5" ht="12.75" customHeight="1" x14ac:dyDescent="0.25">
      <c r="A411" s="78" t="s">
        <v>1590</v>
      </c>
      <c r="B411" s="79" t="s">
        <v>1626</v>
      </c>
      <c r="C411" s="874">
        <v>3007</v>
      </c>
      <c r="D411" s="874">
        <v>3007</v>
      </c>
      <c r="E411" s="874">
        <v>0</v>
      </c>
    </row>
    <row r="412" spans="1:5" ht="12.75" customHeight="1" x14ac:dyDescent="0.25">
      <c r="A412" s="78" t="s">
        <v>1627</v>
      </c>
      <c r="B412" s="79" t="s">
        <v>1628</v>
      </c>
      <c r="C412" s="874">
        <v>31489</v>
      </c>
      <c r="D412" s="874">
        <v>31489</v>
      </c>
      <c r="E412" s="874">
        <v>0</v>
      </c>
    </row>
    <row r="413" spans="1:5" ht="12.75" customHeight="1" x14ac:dyDescent="0.25">
      <c r="A413" s="78" t="s">
        <v>1627</v>
      </c>
      <c r="B413" s="79" t="s">
        <v>1629</v>
      </c>
      <c r="C413" s="874">
        <v>31488</v>
      </c>
      <c r="D413" s="874">
        <v>31488</v>
      </c>
      <c r="E413" s="874">
        <v>0</v>
      </c>
    </row>
    <row r="414" spans="1:5" ht="12.75" customHeight="1" x14ac:dyDescent="0.25">
      <c r="A414" s="78" t="s">
        <v>1627</v>
      </c>
      <c r="B414" s="79" t="s">
        <v>1630</v>
      </c>
      <c r="C414" s="874">
        <v>31488</v>
      </c>
      <c r="D414" s="874">
        <v>31488</v>
      </c>
      <c r="E414" s="874">
        <v>0</v>
      </c>
    </row>
    <row r="415" spans="1:5" ht="12.75" customHeight="1" x14ac:dyDescent="0.25">
      <c r="A415" s="78" t="s">
        <v>1590</v>
      </c>
      <c r="B415" s="79" t="s">
        <v>1631</v>
      </c>
      <c r="C415" s="874">
        <v>3007</v>
      </c>
      <c r="D415" s="874">
        <v>3007</v>
      </c>
      <c r="E415" s="874">
        <v>0</v>
      </c>
    </row>
    <row r="416" spans="1:5" ht="12.75" customHeight="1" x14ac:dyDescent="0.25">
      <c r="A416" s="78" t="s">
        <v>1590</v>
      </c>
      <c r="B416" s="79" t="s">
        <v>1632</v>
      </c>
      <c r="C416" s="874">
        <v>3007</v>
      </c>
      <c r="D416" s="874">
        <v>3007</v>
      </c>
      <c r="E416" s="874">
        <v>0</v>
      </c>
    </row>
    <row r="417" spans="1:5" ht="12.75" customHeight="1" x14ac:dyDescent="0.25">
      <c r="A417" s="78" t="s">
        <v>1590</v>
      </c>
      <c r="B417" s="79" t="s">
        <v>1633</v>
      </c>
      <c r="C417" s="874">
        <v>3007</v>
      </c>
      <c r="D417" s="874">
        <v>3007</v>
      </c>
      <c r="E417" s="874">
        <v>0</v>
      </c>
    </row>
    <row r="418" spans="1:5" ht="12.75" customHeight="1" x14ac:dyDescent="0.25">
      <c r="A418" s="78" t="s">
        <v>1590</v>
      </c>
      <c r="B418" s="79" t="s">
        <v>1634</v>
      </c>
      <c r="C418" s="874">
        <v>3007</v>
      </c>
      <c r="D418" s="874">
        <v>3007</v>
      </c>
      <c r="E418" s="874">
        <v>0</v>
      </c>
    </row>
    <row r="419" spans="1:5" ht="12.75" customHeight="1" x14ac:dyDescent="0.25">
      <c r="A419" s="78" t="s">
        <v>1590</v>
      </c>
      <c r="B419" s="79" t="s">
        <v>1635</v>
      </c>
      <c r="C419" s="874">
        <v>3007</v>
      </c>
      <c r="D419" s="874">
        <v>3007</v>
      </c>
      <c r="E419" s="874">
        <v>0</v>
      </c>
    </row>
    <row r="420" spans="1:5" ht="12.75" customHeight="1" x14ac:dyDescent="0.25">
      <c r="A420" s="78" t="s">
        <v>1590</v>
      </c>
      <c r="B420" s="79" t="s">
        <v>1636</v>
      </c>
      <c r="C420" s="874">
        <v>3007</v>
      </c>
      <c r="D420" s="874">
        <v>3007</v>
      </c>
      <c r="E420" s="874">
        <v>0</v>
      </c>
    </row>
    <row r="421" spans="1:5" ht="12.75" customHeight="1" x14ac:dyDescent="0.25">
      <c r="A421" s="78" t="s">
        <v>1590</v>
      </c>
      <c r="B421" s="79" t="s">
        <v>1637</v>
      </c>
      <c r="C421" s="874">
        <v>3007</v>
      </c>
      <c r="D421" s="874">
        <v>3007</v>
      </c>
      <c r="E421" s="874">
        <v>0</v>
      </c>
    </row>
    <row r="422" spans="1:5" ht="12.75" customHeight="1" x14ac:dyDescent="0.25">
      <c r="A422" s="78" t="s">
        <v>1590</v>
      </c>
      <c r="B422" s="79" t="s">
        <v>1638</v>
      </c>
      <c r="C422" s="874">
        <v>3007</v>
      </c>
      <c r="D422" s="874">
        <v>3007</v>
      </c>
      <c r="E422" s="874">
        <v>0</v>
      </c>
    </row>
    <row r="423" spans="1:5" ht="12.75" customHeight="1" x14ac:dyDescent="0.25">
      <c r="A423" s="78" t="s">
        <v>1590</v>
      </c>
      <c r="B423" s="79" t="s">
        <v>1639</v>
      </c>
      <c r="C423" s="874">
        <v>3007</v>
      </c>
      <c r="D423" s="874">
        <v>3007</v>
      </c>
      <c r="E423" s="874">
        <v>0</v>
      </c>
    </row>
    <row r="424" spans="1:5" ht="12.75" customHeight="1" x14ac:dyDescent="0.25">
      <c r="A424" s="78" t="s">
        <v>1590</v>
      </c>
      <c r="B424" s="79" t="s">
        <v>1640</v>
      </c>
      <c r="C424" s="874">
        <v>3007</v>
      </c>
      <c r="D424" s="874">
        <v>3007</v>
      </c>
      <c r="E424" s="874">
        <v>0</v>
      </c>
    </row>
    <row r="425" spans="1:5" ht="12.75" customHeight="1" x14ac:dyDescent="0.25">
      <c r="A425" s="78" t="s">
        <v>1590</v>
      </c>
      <c r="B425" s="79" t="s">
        <v>1641</v>
      </c>
      <c r="C425" s="874">
        <v>3007</v>
      </c>
      <c r="D425" s="874">
        <v>3007</v>
      </c>
      <c r="E425" s="874">
        <v>0</v>
      </c>
    </row>
    <row r="426" spans="1:5" ht="12.75" customHeight="1" x14ac:dyDescent="0.25">
      <c r="A426" s="78" t="s">
        <v>1590</v>
      </c>
      <c r="B426" s="79" t="s">
        <v>1642</v>
      </c>
      <c r="C426" s="874">
        <v>3007</v>
      </c>
      <c r="D426" s="874">
        <v>3007</v>
      </c>
      <c r="E426" s="874">
        <v>0</v>
      </c>
    </row>
    <row r="427" spans="1:5" ht="12.75" customHeight="1" x14ac:dyDescent="0.25">
      <c r="A427" s="78" t="s">
        <v>1590</v>
      </c>
      <c r="B427" s="79" t="s">
        <v>1643</v>
      </c>
      <c r="C427" s="874">
        <v>3007</v>
      </c>
      <c r="D427" s="874">
        <v>3007</v>
      </c>
      <c r="E427" s="874">
        <v>0</v>
      </c>
    </row>
    <row r="428" spans="1:5" ht="12.75" customHeight="1" x14ac:dyDescent="0.25">
      <c r="A428" s="78" t="s">
        <v>1590</v>
      </c>
      <c r="B428" s="79" t="s">
        <v>1644</v>
      </c>
      <c r="C428" s="874">
        <v>3007</v>
      </c>
      <c r="D428" s="874">
        <v>3007</v>
      </c>
      <c r="E428" s="874">
        <v>0</v>
      </c>
    </row>
    <row r="429" spans="1:5" ht="12.75" customHeight="1" x14ac:dyDescent="0.25">
      <c r="A429" s="78" t="s">
        <v>1590</v>
      </c>
      <c r="B429" s="79" t="s">
        <v>1645</v>
      </c>
      <c r="C429" s="874">
        <v>3007</v>
      </c>
      <c r="D429" s="874">
        <v>3007</v>
      </c>
      <c r="E429" s="874">
        <v>0</v>
      </c>
    </row>
    <row r="430" spans="1:5" ht="12.75" customHeight="1" x14ac:dyDescent="0.25">
      <c r="A430" s="78" t="s">
        <v>1590</v>
      </c>
      <c r="B430" s="79" t="s">
        <v>1646</v>
      </c>
      <c r="C430" s="874">
        <v>3007</v>
      </c>
      <c r="D430" s="874">
        <v>3007</v>
      </c>
      <c r="E430" s="874">
        <v>0</v>
      </c>
    </row>
    <row r="431" spans="1:5" ht="12.75" customHeight="1" x14ac:dyDescent="0.25">
      <c r="A431" s="78" t="s">
        <v>1590</v>
      </c>
      <c r="B431" s="79" t="s">
        <v>1647</v>
      </c>
      <c r="C431" s="874">
        <v>3007</v>
      </c>
      <c r="D431" s="874">
        <v>3007</v>
      </c>
      <c r="E431" s="874">
        <v>0</v>
      </c>
    </row>
    <row r="432" spans="1:5" ht="12.75" customHeight="1" x14ac:dyDescent="0.25">
      <c r="A432" s="78" t="s">
        <v>1590</v>
      </c>
      <c r="B432" s="79" t="s">
        <v>1648</v>
      </c>
      <c r="C432" s="874">
        <v>3007</v>
      </c>
      <c r="D432" s="874">
        <v>3007</v>
      </c>
      <c r="E432" s="874">
        <v>0</v>
      </c>
    </row>
    <row r="433" spans="1:5" ht="12.75" customHeight="1" x14ac:dyDescent="0.25">
      <c r="A433" s="78" t="s">
        <v>1590</v>
      </c>
      <c r="B433" s="79" t="s">
        <v>1649</v>
      </c>
      <c r="C433" s="874">
        <v>3007</v>
      </c>
      <c r="D433" s="874">
        <v>3007</v>
      </c>
      <c r="E433" s="874">
        <v>0</v>
      </c>
    </row>
    <row r="434" spans="1:5" ht="12.75" customHeight="1" x14ac:dyDescent="0.25">
      <c r="A434" s="78" t="s">
        <v>1590</v>
      </c>
      <c r="B434" s="79" t="s">
        <v>1650</v>
      </c>
      <c r="C434" s="874">
        <v>3007</v>
      </c>
      <c r="D434" s="874">
        <v>3007</v>
      </c>
      <c r="E434" s="874">
        <v>0</v>
      </c>
    </row>
    <row r="435" spans="1:5" ht="12.75" customHeight="1" x14ac:dyDescent="0.25">
      <c r="A435" s="78" t="s">
        <v>1590</v>
      </c>
      <c r="B435" s="79" t="s">
        <v>1651</v>
      </c>
      <c r="C435" s="874">
        <v>3007</v>
      </c>
      <c r="D435" s="874">
        <v>3007</v>
      </c>
      <c r="E435" s="874">
        <v>0</v>
      </c>
    </row>
    <row r="436" spans="1:5" ht="12.75" customHeight="1" x14ac:dyDescent="0.25">
      <c r="A436" s="78" t="s">
        <v>1590</v>
      </c>
      <c r="B436" s="79" t="s">
        <v>1652</v>
      </c>
      <c r="C436" s="874">
        <v>3007</v>
      </c>
      <c r="D436" s="874">
        <v>3007</v>
      </c>
      <c r="E436" s="874">
        <v>0</v>
      </c>
    </row>
    <row r="437" spans="1:5" ht="12.75" customHeight="1" x14ac:dyDescent="0.25">
      <c r="A437" s="78" t="s">
        <v>1590</v>
      </c>
      <c r="B437" s="79" t="s">
        <v>1653</v>
      </c>
      <c r="C437" s="874">
        <v>3007</v>
      </c>
      <c r="D437" s="874">
        <v>3007</v>
      </c>
      <c r="E437" s="874">
        <v>0</v>
      </c>
    </row>
    <row r="438" spans="1:5" ht="12.75" customHeight="1" x14ac:dyDescent="0.25">
      <c r="A438" s="78" t="s">
        <v>1590</v>
      </c>
      <c r="B438" s="79" t="s">
        <v>1654</v>
      </c>
      <c r="C438" s="874">
        <v>3007</v>
      </c>
      <c r="D438" s="874">
        <v>3007</v>
      </c>
      <c r="E438" s="874">
        <v>0</v>
      </c>
    </row>
    <row r="439" spans="1:5" ht="12.75" customHeight="1" x14ac:dyDescent="0.25">
      <c r="A439" s="78" t="s">
        <v>1590</v>
      </c>
      <c r="B439" s="79" t="s">
        <v>1655</v>
      </c>
      <c r="C439" s="874">
        <v>3007</v>
      </c>
      <c r="D439" s="874">
        <v>3007</v>
      </c>
      <c r="E439" s="874">
        <v>0</v>
      </c>
    </row>
    <row r="440" spans="1:5" ht="12.75" customHeight="1" x14ac:dyDescent="0.25">
      <c r="A440" s="78" t="s">
        <v>1590</v>
      </c>
      <c r="B440" s="79" t="s">
        <v>1656</v>
      </c>
      <c r="C440" s="874">
        <v>3007</v>
      </c>
      <c r="D440" s="874">
        <v>3007</v>
      </c>
      <c r="E440" s="874">
        <v>0</v>
      </c>
    </row>
    <row r="441" spans="1:5" ht="12.75" customHeight="1" x14ac:dyDescent="0.25">
      <c r="A441" s="78" t="s">
        <v>1657</v>
      </c>
      <c r="B441" s="79" t="s">
        <v>1658</v>
      </c>
      <c r="C441" s="874">
        <v>9700</v>
      </c>
      <c r="D441" s="874">
        <v>9700</v>
      </c>
      <c r="E441" s="874">
        <v>0</v>
      </c>
    </row>
    <row r="442" spans="1:5" ht="12.75" customHeight="1" x14ac:dyDescent="0.25">
      <c r="A442" s="78" t="s">
        <v>1590</v>
      </c>
      <c r="B442" s="79" t="s">
        <v>1659</v>
      </c>
      <c r="C442" s="874">
        <v>3007</v>
      </c>
      <c r="D442" s="874">
        <v>3007</v>
      </c>
      <c r="E442" s="874">
        <v>0</v>
      </c>
    </row>
    <row r="443" spans="1:5" ht="12.75" customHeight="1" x14ac:dyDescent="0.25">
      <c r="A443" s="78" t="s">
        <v>1590</v>
      </c>
      <c r="B443" s="79" t="s">
        <v>1660</v>
      </c>
      <c r="C443" s="874">
        <v>3007</v>
      </c>
      <c r="D443" s="874">
        <v>3007</v>
      </c>
      <c r="E443" s="874">
        <v>0</v>
      </c>
    </row>
    <row r="444" spans="1:5" ht="12.75" customHeight="1" x14ac:dyDescent="0.25">
      <c r="A444" s="78" t="s">
        <v>1590</v>
      </c>
      <c r="B444" s="79" t="s">
        <v>1661</v>
      </c>
      <c r="C444" s="874">
        <v>3007</v>
      </c>
      <c r="D444" s="874">
        <v>3007</v>
      </c>
      <c r="E444" s="874">
        <v>0</v>
      </c>
    </row>
    <row r="445" spans="1:5" ht="12.75" customHeight="1" x14ac:dyDescent="0.25">
      <c r="A445" s="78" t="s">
        <v>1590</v>
      </c>
      <c r="B445" s="79" t="s">
        <v>1662</v>
      </c>
      <c r="C445" s="874">
        <v>3007</v>
      </c>
      <c r="D445" s="874">
        <v>3007</v>
      </c>
      <c r="E445" s="874">
        <v>0</v>
      </c>
    </row>
    <row r="446" spans="1:5" ht="12.75" customHeight="1" x14ac:dyDescent="0.25">
      <c r="A446" s="78" t="s">
        <v>1590</v>
      </c>
      <c r="B446" s="79" t="s">
        <v>1663</v>
      </c>
      <c r="C446" s="874">
        <v>3007</v>
      </c>
      <c r="D446" s="874">
        <v>3007</v>
      </c>
      <c r="E446" s="874">
        <v>0</v>
      </c>
    </row>
    <row r="447" spans="1:5" ht="12.75" customHeight="1" x14ac:dyDescent="0.25">
      <c r="A447" s="78" t="s">
        <v>1590</v>
      </c>
      <c r="B447" s="79" t="s">
        <v>1664</v>
      </c>
      <c r="C447" s="874">
        <v>3007</v>
      </c>
      <c r="D447" s="874">
        <v>3007</v>
      </c>
      <c r="E447" s="874">
        <v>0</v>
      </c>
    </row>
    <row r="448" spans="1:5" ht="12.75" customHeight="1" x14ac:dyDescent="0.25">
      <c r="A448" s="78" t="s">
        <v>1590</v>
      </c>
      <c r="B448" s="79" t="s">
        <v>1665</v>
      </c>
      <c r="C448" s="874">
        <v>3007</v>
      </c>
      <c r="D448" s="874">
        <v>3007</v>
      </c>
      <c r="E448" s="874">
        <v>0</v>
      </c>
    </row>
    <row r="449" spans="1:5" ht="12.75" customHeight="1" x14ac:dyDescent="0.25">
      <c r="A449" s="78" t="s">
        <v>1590</v>
      </c>
      <c r="B449" s="79" t="s">
        <v>1666</v>
      </c>
      <c r="C449" s="874">
        <v>3007</v>
      </c>
      <c r="D449" s="874">
        <v>3007</v>
      </c>
      <c r="E449" s="874">
        <v>0</v>
      </c>
    </row>
    <row r="450" spans="1:5" ht="12.75" customHeight="1" x14ac:dyDescent="0.25">
      <c r="A450" s="78" t="s">
        <v>1590</v>
      </c>
      <c r="B450" s="79" t="s">
        <v>1667</v>
      </c>
      <c r="C450" s="874">
        <v>3007</v>
      </c>
      <c r="D450" s="874">
        <v>3007</v>
      </c>
      <c r="E450" s="874">
        <v>0</v>
      </c>
    </row>
    <row r="451" spans="1:5" ht="12.75" customHeight="1" x14ac:dyDescent="0.25">
      <c r="A451" s="78" t="s">
        <v>1590</v>
      </c>
      <c r="B451" s="79" t="s">
        <v>1668</v>
      </c>
      <c r="C451" s="874">
        <v>3007</v>
      </c>
      <c r="D451" s="874">
        <v>3007</v>
      </c>
      <c r="E451" s="874">
        <v>0</v>
      </c>
    </row>
    <row r="452" spans="1:5" ht="12.75" customHeight="1" x14ac:dyDescent="0.25">
      <c r="A452" s="78" t="s">
        <v>1590</v>
      </c>
      <c r="B452" s="79" t="s">
        <v>1669</v>
      </c>
      <c r="C452" s="874">
        <v>3007</v>
      </c>
      <c r="D452" s="874">
        <v>3007</v>
      </c>
      <c r="E452" s="874">
        <v>0</v>
      </c>
    </row>
    <row r="453" spans="1:5" ht="12.75" customHeight="1" x14ac:dyDescent="0.25">
      <c r="A453" s="78" t="s">
        <v>1590</v>
      </c>
      <c r="B453" s="79" t="s">
        <v>1670</v>
      </c>
      <c r="C453" s="874">
        <v>3007</v>
      </c>
      <c r="D453" s="874">
        <v>3007</v>
      </c>
      <c r="E453" s="874">
        <v>0</v>
      </c>
    </row>
    <row r="454" spans="1:5" ht="12.75" customHeight="1" x14ac:dyDescent="0.25">
      <c r="A454" s="78" t="s">
        <v>1671</v>
      </c>
      <c r="B454" s="79" t="s">
        <v>1672</v>
      </c>
      <c r="C454" s="874">
        <v>51181</v>
      </c>
      <c r="D454" s="874">
        <v>51181</v>
      </c>
      <c r="E454" s="874">
        <v>0</v>
      </c>
    </row>
    <row r="455" spans="1:5" ht="12.75" customHeight="1" x14ac:dyDescent="0.25">
      <c r="A455" s="78" t="s">
        <v>1673</v>
      </c>
      <c r="B455" s="79" t="s">
        <v>1674</v>
      </c>
      <c r="C455" s="874">
        <v>63779</v>
      </c>
      <c r="D455" s="874">
        <v>63779</v>
      </c>
      <c r="E455" s="874">
        <v>0</v>
      </c>
    </row>
    <row r="456" spans="1:5" ht="12.75" customHeight="1" x14ac:dyDescent="0.25">
      <c r="A456" s="78" t="s">
        <v>1675</v>
      </c>
      <c r="B456" s="79" t="s">
        <v>1676</v>
      </c>
      <c r="C456" s="874">
        <v>170976</v>
      </c>
      <c r="D456" s="874">
        <v>170976</v>
      </c>
      <c r="E456" s="874">
        <v>0</v>
      </c>
    </row>
    <row r="457" spans="1:5" ht="12.75" customHeight="1" x14ac:dyDescent="0.25">
      <c r="A457" s="78" t="s">
        <v>1677</v>
      </c>
      <c r="B457" s="79" t="s">
        <v>1678</v>
      </c>
      <c r="C457" s="874">
        <v>132000</v>
      </c>
      <c r="D457" s="874">
        <v>132000</v>
      </c>
      <c r="E457" s="874">
        <v>0</v>
      </c>
    </row>
    <row r="458" spans="1:5" ht="12.75" customHeight="1" x14ac:dyDescent="0.25">
      <c r="A458" s="78" t="s">
        <v>1679</v>
      </c>
      <c r="B458" s="79" t="s">
        <v>1680</v>
      </c>
      <c r="C458" s="874">
        <v>162661</v>
      </c>
      <c r="D458" s="874">
        <v>162661</v>
      </c>
      <c r="E458" s="874">
        <v>0</v>
      </c>
    </row>
    <row r="459" spans="1:5" ht="12.75" customHeight="1" x14ac:dyDescent="0.25">
      <c r="A459" s="78" t="s">
        <v>1681</v>
      </c>
      <c r="B459" s="79" t="s">
        <v>1682</v>
      </c>
      <c r="C459" s="874">
        <v>98677</v>
      </c>
      <c r="D459" s="874">
        <v>98677</v>
      </c>
      <c r="E459" s="874">
        <v>0</v>
      </c>
    </row>
    <row r="460" spans="1:5" x14ac:dyDescent="0.25">
      <c r="A460" s="78" t="s">
        <v>1683</v>
      </c>
      <c r="B460" s="79" t="s">
        <v>1684</v>
      </c>
      <c r="C460" s="874">
        <v>7380</v>
      </c>
      <c r="D460" s="874">
        <v>7380</v>
      </c>
      <c r="E460" s="874">
        <v>0</v>
      </c>
    </row>
    <row r="461" spans="1:5" x14ac:dyDescent="0.25">
      <c r="A461" s="78" t="s">
        <v>1683</v>
      </c>
      <c r="B461" s="79" t="s">
        <v>1685</v>
      </c>
      <c r="C461" s="874">
        <v>13183</v>
      </c>
      <c r="D461" s="874">
        <v>13183</v>
      </c>
      <c r="E461" s="874">
        <v>0</v>
      </c>
    </row>
    <row r="462" spans="1:5" x14ac:dyDescent="0.25">
      <c r="A462" s="78" t="s">
        <v>1686</v>
      </c>
      <c r="B462" s="79" t="s">
        <v>1687</v>
      </c>
      <c r="C462" s="874">
        <v>8600</v>
      </c>
      <c r="D462" s="874">
        <v>8600</v>
      </c>
      <c r="E462" s="874">
        <v>0</v>
      </c>
    </row>
    <row r="463" spans="1:5" x14ac:dyDescent="0.25">
      <c r="A463" s="78" t="s">
        <v>1686</v>
      </c>
      <c r="B463" s="79" t="s">
        <v>1688</v>
      </c>
      <c r="C463" s="874">
        <v>8600</v>
      </c>
      <c r="D463" s="874">
        <v>8600</v>
      </c>
      <c r="E463" s="874">
        <v>0</v>
      </c>
    </row>
    <row r="464" spans="1:5" x14ac:dyDescent="0.25">
      <c r="A464" s="78" t="s">
        <v>1686</v>
      </c>
      <c r="B464" s="79" t="s">
        <v>1689</v>
      </c>
      <c r="C464" s="874">
        <v>8600</v>
      </c>
      <c r="D464" s="874">
        <v>8600</v>
      </c>
      <c r="E464" s="874">
        <v>0</v>
      </c>
    </row>
    <row r="465" spans="1:5" x14ac:dyDescent="0.25">
      <c r="A465" s="78" t="s">
        <v>1686</v>
      </c>
      <c r="B465" s="79" t="s">
        <v>1690</v>
      </c>
      <c r="C465" s="874">
        <v>8600</v>
      </c>
      <c r="D465" s="874">
        <v>8600</v>
      </c>
      <c r="E465" s="874">
        <v>0</v>
      </c>
    </row>
    <row r="466" spans="1:5" x14ac:dyDescent="0.25">
      <c r="A466" s="78" t="s">
        <v>1686</v>
      </c>
      <c r="B466" s="79" t="s">
        <v>1691</v>
      </c>
      <c r="C466" s="874">
        <v>8600</v>
      </c>
      <c r="D466" s="874">
        <v>8600</v>
      </c>
      <c r="E466" s="874">
        <v>0</v>
      </c>
    </row>
    <row r="467" spans="1:5" x14ac:dyDescent="0.25">
      <c r="A467" s="78" t="s">
        <v>1686</v>
      </c>
      <c r="B467" s="79" t="s">
        <v>1692</v>
      </c>
      <c r="C467" s="874">
        <v>8600</v>
      </c>
      <c r="D467" s="874">
        <v>8600</v>
      </c>
      <c r="E467" s="874">
        <v>0</v>
      </c>
    </row>
    <row r="468" spans="1:5" x14ac:dyDescent="0.25">
      <c r="A468" s="78" t="s">
        <v>1686</v>
      </c>
      <c r="B468" s="79" t="s">
        <v>1693</v>
      </c>
      <c r="C468" s="874">
        <v>8600</v>
      </c>
      <c r="D468" s="874">
        <v>8600</v>
      </c>
      <c r="E468" s="874">
        <v>0</v>
      </c>
    </row>
    <row r="469" spans="1:5" x14ac:dyDescent="0.25">
      <c r="A469" s="78" t="s">
        <v>1686</v>
      </c>
      <c r="B469" s="79" t="s">
        <v>1694</v>
      </c>
      <c r="C469" s="874">
        <v>8600</v>
      </c>
      <c r="D469" s="874">
        <v>8600</v>
      </c>
      <c r="E469" s="874">
        <v>0</v>
      </c>
    </row>
    <row r="470" spans="1:5" x14ac:dyDescent="0.25">
      <c r="A470" s="78" t="s">
        <v>1686</v>
      </c>
      <c r="B470" s="79" t="s">
        <v>1695</v>
      </c>
      <c r="C470" s="874">
        <v>8600</v>
      </c>
      <c r="D470" s="874">
        <v>8600</v>
      </c>
      <c r="E470" s="874">
        <v>0</v>
      </c>
    </row>
    <row r="471" spans="1:5" x14ac:dyDescent="0.25">
      <c r="A471" s="78" t="s">
        <v>1686</v>
      </c>
      <c r="B471" s="79" t="s">
        <v>1696</v>
      </c>
      <c r="C471" s="874">
        <v>8600</v>
      </c>
      <c r="D471" s="874">
        <v>8600</v>
      </c>
      <c r="E471" s="874">
        <v>0</v>
      </c>
    </row>
    <row r="472" spans="1:5" x14ac:dyDescent="0.25">
      <c r="A472" s="78" t="s">
        <v>1686</v>
      </c>
      <c r="B472" s="79" t="s">
        <v>1697</v>
      </c>
      <c r="C472" s="874">
        <v>8600</v>
      </c>
      <c r="D472" s="874">
        <v>8600</v>
      </c>
      <c r="E472" s="874">
        <v>0</v>
      </c>
    </row>
    <row r="473" spans="1:5" x14ac:dyDescent="0.25">
      <c r="A473" s="78" t="s">
        <v>1686</v>
      </c>
      <c r="B473" s="79" t="s">
        <v>1698</v>
      </c>
      <c r="C473" s="874">
        <v>8600</v>
      </c>
      <c r="D473" s="874">
        <v>8600</v>
      </c>
      <c r="E473" s="874">
        <v>0</v>
      </c>
    </row>
    <row r="474" spans="1:5" x14ac:dyDescent="0.25">
      <c r="A474" s="78" t="s">
        <v>1686</v>
      </c>
      <c r="B474" s="79" t="s">
        <v>1699</v>
      </c>
      <c r="C474" s="874">
        <v>8600</v>
      </c>
      <c r="D474" s="874">
        <v>8600</v>
      </c>
      <c r="E474" s="874">
        <v>0</v>
      </c>
    </row>
    <row r="475" spans="1:5" x14ac:dyDescent="0.25">
      <c r="A475" s="78" t="s">
        <v>1686</v>
      </c>
      <c r="B475" s="79" t="s">
        <v>1700</v>
      </c>
      <c r="C475" s="874">
        <v>8600</v>
      </c>
      <c r="D475" s="874">
        <v>8600</v>
      </c>
      <c r="E475" s="874">
        <v>0</v>
      </c>
    </row>
    <row r="476" spans="1:5" x14ac:dyDescent="0.25">
      <c r="A476" s="78" t="s">
        <v>1686</v>
      </c>
      <c r="B476" s="79" t="s">
        <v>1701</v>
      </c>
      <c r="C476" s="874">
        <v>8600</v>
      </c>
      <c r="D476" s="874">
        <v>8600</v>
      </c>
      <c r="E476" s="874">
        <v>0</v>
      </c>
    </row>
    <row r="477" spans="1:5" x14ac:dyDescent="0.25">
      <c r="A477" s="78" t="s">
        <v>1702</v>
      </c>
      <c r="B477" s="79" t="s">
        <v>1703</v>
      </c>
      <c r="C477" s="874">
        <v>3100</v>
      </c>
      <c r="D477" s="874">
        <v>3100</v>
      </c>
      <c r="E477" s="874">
        <v>0</v>
      </c>
    </row>
    <row r="478" spans="1:5" x14ac:dyDescent="0.25">
      <c r="A478" s="78" t="s">
        <v>1702</v>
      </c>
      <c r="B478" s="79" t="s">
        <v>1704</v>
      </c>
      <c r="C478" s="874">
        <v>3100</v>
      </c>
      <c r="D478" s="874">
        <v>3100</v>
      </c>
      <c r="E478" s="874">
        <v>0</v>
      </c>
    </row>
    <row r="479" spans="1:5" x14ac:dyDescent="0.25">
      <c r="A479" s="78" t="s">
        <v>1702</v>
      </c>
      <c r="B479" s="79" t="s">
        <v>1705</v>
      </c>
      <c r="C479" s="874">
        <v>3100</v>
      </c>
      <c r="D479" s="874">
        <v>3100</v>
      </c>
      <c r="E479" s="874">
        <v>0</v>
      </c>
    </row>
    <row r="480" spans="1:5" x14ac:dyDescent="0.25">
      <c r="A480" s="78" t="s">
        <v>1702</v>
      </c>
      <c r="B480" s="79" t="s">
        <v>1706</v>
      </c>
      <c r="C480" s="874">
        <v>3100</v>
      </c>
      <c r="D480" s="874">
        <v>3100</v>
      </c>
      <c r="E480" s="874">
        <v>0</v>
      </c>
    </row>
    <row r="481" spans="1:5" x14ac:dyDescent="0.25">
      <c r="A481" s="78" t="s">
        <v>1702</v>
      </c>
      <c r="B481" s="79" t="s">
        <v>1707</v>
      </c>
      <c r="C481" s="874">
        <v>3100</v>
      </c>
      <c r="D481" s="874">
        <v>3100</v>
      </c>
      <c r="E481" s="874">
        <v>0</v>
      </c>
    </row>
    <row r="482" spans="1:5" x14ac:dyDescent="0.25">
      <c r="A482" s="78" t="s">
        <v>1702</v>
      </c>
      <c r="B482" s="79" t="s">
        <v>1708</v>
      </c>
      <c r="C482" s="874">
        <v>3100</v>
      </c>
      <c r="D482" s="874">
        <v>3100</v>
      </c>
      <c r="E482" s="874">
        <v>0</v>
      </c>
    </row>
    <row r="483" spans="1:5" x14ac:dyDescent="0.25">
      <c r="A483" s="78" t="s">
        <v>1702</v>
      </c>
      <c r="B483" s="79" t="s">
        <v>1709</v>
      </c>
      <c r="C483" s="874">
        <v>3100</v>
      </c>
      <c r="D483" s="874">
        <v>3100</v>
      </c>
      <c r="E483" s="874">
        <v>0</v>
      </c>
    </row>
    <row r="484" spans="1:5" x14ac:dyDescent="0.25">
      <c r="A484" s="78" t="s">
        <v>1702</v>
      </c>
      <c r="B484" s="79" t="s">
        <v>1710</v>
      </c>
      <c r="C484" s="874">
        <v>3100</v>
      </c>
      <c r="D484" s="874">
        <v>3100</v>
      </c>
      <c r="E484" s="874">
        <v>0</v>
      </c>
    </row>
    <row r="485" spans="1:5" x14ac:dyDescent="0.25">
      <c r="A485" s="78" t="s">
        <v>1702</v>
      </c>
      <c r="B485" s="79" t="s">
        <v>1711</v>
      </c>
      <c r="C485" s="874">
        <v>3100</v>
      </c>
      <c r="D485" s="874">
        <v>3100</v>
      </c>
      <c r="E485" s="874">
        <v>0</v>
      </c>
    </row>
    <row r="486" spans="1:5" x14ac:dyDescent="0.25">
      <c r="A486" s="78" t="s">
        <v>1702</v>
      </c>
      <c r="B486" s="79" t="s">
        <v>1712</v>
      </c>
      <c r="C486" s="874">
        <v>3100</v>
      </c>
      <c r="D486" s="874">
        <v>3100</v>
      </c>
      <c r="E486" s="874">
        <v>0</v>
      </c>
    </row>
    <row r="487" spans="1:5" x14ac:dyDescent="0.25">
      <c r="A487" s="78" t="s">
        <v>1702</v>
      </c>
      <c r="B487" s="79" t="s">
        <v>1713</v>
      </c>
      <c r="C487" s="874">
        <v>3100</v>
      </c>
      <c r="D487" s="874">
        <v>3100</v>
      </c>
      <c r="E487" s="874">
        <v>0</v>
      </c>
    </row>
    <row r="488" spans="1:5" x14ac:dyDescent="0.25">
      <c r="A488" s="78" t="s">
        <v>1702</v>
      </c>
      <c r="B488" s="79" t="s">
        <v>1714</v>
      </c>
      <c r="C488" s="874">
        <v>3100</v>
      </c>
      <c r="D488" s="874">
        <v>3100</v>
      </c>
      <c r="E488" s="874">
        <v>0</v>
      </c>
    </row>
    <row r="489" spans="1:5" x14ac:dyDescent="0.25">
      <c r="A489" s="78" t="s">
        <v>1702</v>
      </c>
      <c r="B489" s="79" t="s">
        <v>1715</v>
      </c>
      <c r="C489" s="874">
        <v>3100</v>
      </c>
      <c r="D489" s="874">
        <v>3100</v>
      </c>
      <c r="E489" s="874">
        <v>0</v>
      </c>
    </row>
    <row r="490" spans="1:5" x14ac:dyDescent="0.25">
      <c r="A490" s="78" t="s">
        <v>1702</v>
      </c>
      <c r="B490" s="79" t="s">
        <v>1716</v>
      </c>
      <c r="C490" s="874">
        <v>3100</v>
      </c>
      <c r="D490" s="874">
        <v>3100</v>
      </c>
      <c r="E490" s="874">
        <v>0</v>
      </c>
    </row>
    <row r="491" spans="1:5" x14ac:dyDescent="0.25">
      <c r="A491" s="78" t="s">
        <v>1702</v>
      </c>
      <c r="B491" s="79" t="s">
        <v>1717</v>
      </c>
      <c r="C491" s="874">
        <v>3100</v>
      </c>
      <c r="D491" s="874">
        <v>3100</v>
      </c>
      <c r="E491" s="874">
        <v>0</v>
      </c>
    </row>
    <row r="492" spans="1:5" x14ac:dyDescent="0.25">
      <c r="A492" s="78" t="s">
        <v>1562</v>
      </c>
      <c r="B492" s="79" t="s">
        <v>1718</v>
      </c>
      <c r="C492" s="874">
        <v>6200</v>
      </c>
      <c r="D492" s="874">
        <v>6200</v>
      </c>
      <c r="E492" s="874">
        <v>0</v>
      </c>
    </row>
    <row r="493" spans="1:5" x14ac:dyDescent="0.25">
      <c r="A493" s="78" t="s">
        <v>1562</v>
      </c>
      <c r="B493" s="79" t="s">
        <v>1719</v>
      </c>
      <c r="C493" s="874">
        <v>6200</v>
      </c>
      <c r="D493" s="874">
        <v>6200</v>
      </c>
      <c r="E493" s="874">
        <v>0</v>
      </c>
    </row>
    <row r="494" spans="1:5" x14ac:dyDescent="0.25">
      <c r="A494" s="78" t="s">
        <v>1562</v>
      </c>
      <c r="B494" s="79" t="s">
        <v>1720</v>
      </c>
      <c r="C494" s="874">
        <v>6200</v>
      </c>
      <c r="D494" s="874">
        <v>6200</v>
      </c>
      <c r="E494" s="874">
        <v>0</v>
      </c>
    </row>
    <row r="495" spans="1:5" x14ac:dyDescent="0.25">
      <c r="A495" s="78" t="s">
        <v>1562</v>
      </c>
      <c r="B495" s="79" t="s">
        <v>1721</v>
      </c>
      <c r="C495" s="874">
        <v>6200</v>
      </c>
      <c r="D495" s="874">
        <v>6200</v>
      </c>
      <c r="E495" s="874">
        <v>0</v>
      </c>
    </row>
    <row r="496" spans="1:5" x14ac:dyDescent="0.25">
      <c r="A496" s="78" t="s">
        <v>1562</v>
      </c>
      <c r="B496" s="79" t="s">
        <v>1722</v>
      </c>
      <c r="C496" s="874">
        <v>6200</v>
      </c>
      <c r="D496" s="874">
        <v>6200</v>
      </c>
      <c r="E496" s="874">
        <v>0</v>
      </c>
    </row>
    <row r="497" spans="1:5" x14ac:dyDescent="0.25">
      <c r="A497" s="78" t="s">
        <v>1562</v>
      </c>
      <c r="B497" s="79" t="s">
        <v>1723</v>
      </c>
      <c r="C497" s="874">
        <v>6200</v>
      </c>
      <c r="D497" s="874">
        <v>6200</v>
      </c>
      <c r="E497" s="874">
        <v>0</v>
      </c>
    </row>
    <row r="498" spans="1:5" x14ac:dyDescent="0.25">
      <c r="A498" s="78" t="s">
        <v>1562</v>
      </c>
      <c r="B498" s="79" t="s">
        <v>1724</v>
      </c>
      <c r="C498" s="874">
        <v>6200</v>
      </c>
      <c r="D498" s="874">
        <v>6200</v>
      </c>
      <c r="E498" s="874">
        <v>0</v>
      </c>
    </row>
    <row r="499" spans="1:5" x14ac:dyDescent="0.25">
      <c r="A499" s="78" t="s">
        <v>1562</v>
      </c>
      <c r="B499" s="79" t="s">
        <v>1725</v>
      </c>
      <c r="C499" s="874">
        <v>6200</v>
      </c>
      <c r="D499" s="874">
        <v>6200</v>
      </c>
      <c r="E499" s="874">
        <v>0</v>
      </c>
    </row>
    <row r="500" spans="1:5" x14ac:dyDescent="0.25">
      <c r="A500" s="78" t="s">
        <v>1562</v>
      </c>
      <c r="B500" s="79" t="s">
        <v>1726</v>
      </c>
      <c r="C500" s="874">
        <v>6200</v>
      </c>
      <c r="D500" s="874">
        <v>6200</v>
      </c>
      <c r="E500" s="874">
        <v>0</v>
      </c>
    </row>
    <row r="501" spans="1:5" x14ac:dyDescent="0.25">
      <c r="A501" s="78" t="s">
        <v>1562</v>
      </c>
      <c r="B501" s="79" t="s">
        <v>1727</v>
      </c>
      <c r="C501" s="874">
        <v>6200</v>
      </c>
      <c r="D501" s="874">
        <v>6200</v>
      </c>
      <c r="E501" s="874">
        <v>0</v>
      </c>
    </row>
    <row r="502" spans="1:5" x14ac:dyDescent="0.25">
      <c r="A502" s="78" t="s">
        <v>1562</v>
      </c>
      <c r="B502" s="79" t="s">
        <v>1728</v>
      </c>
      <c r="C502" s="874">
        <v>6200</v>
      </c>
      <c r="D502" s="874">
        <v>6200</v>
      </c>
      <c r="E502" s="874">
        <v>0</v>
      </c>
    </row>
    <row r="503" spans="1:5" x14ac:dyDescent="0.25">
      <c r="A503" s="78" t="s">
        <v>1562</v>
      </c>
      <c r="B503" s="79" t="s">
        <v>1729</v>
      </c>
      <c r="C503" s="874">
        <v>6200</v>
      </c>
      <c r="D503" s="874">
        <v>6200</v>
      </c>
      <c r="E503" s="874">
        <v>0</v>
      </c>
    </row>
    <row r="504" spans="1:5" x14ac:dyDescent="0.25">
      <c r="A504" s="78" t="s">
        <v>1562</v>
      </c>
      <c r="B504" s="79" t="s">
        <v>1730</v>
      </c>
      <c r="C504" s="874">
        <v>6200</v>
      </c>
      <c r="D504" s="874">
        <v>6200</v>
      </c>
      <c r="E504" s="874">
        <v>0</v>
      </c>
    </row>
    <row r="505" spans="1:5" x14ac:dyDescent="0.25">
      <c r="A505" s="78" t="s">
        <v>1562</v>
      </c>
      <c r="B505" s="79" t="s">
        <v>1731</v>
      </c>
      <c r="C505" s="874">
        <v>6200</v>
      </c>
      <c r="D505" s="874">
        <v>6200</v>
      </c>
      <c r="E505" s="874">
        <v>0</v>
      </c>
    </row>
    <row r="506" spans="1:5" x14ac:dyDescent="0.25">
      <c r="A506" s="78" t="s">
        <v>1562</v>
      </c>
      <c r="B506" s="79" t="s">
        <v>1732</v>
      </c>
      <c r="C506" s="874">
        <v>6200</v>
      </c>
      <c r="D506" s="874">
        <v>6200</v>
      </c>
      <c r="E506" s="874">
        <v>0</v>
      </c>
    </row>
    <row r="507" spans="1:5" x14ac:dyDescent="0.25">
      <c r="A507" s="78" t="s">
        <v>1562</v>
      </c>
      <c r="B507" s="79" t="s">
        <v>1733</v>
      </c>
      <c r="C507" s="874">
        <v>6200</v>
      </c>
      <c r="D507" s="874">
        <v>6200</v>
      </c>
      <c r="E507" s="874">
        <v>0</v>
      </c>
    </row>
    <row r="508" spans="1:5" x14ac:dyDescent="0.25">
      <c r="A508" s="78" t="s">
        <v>1562</v>
      </c>
      <c r="B508" s="79" t="s">
        <v>1734</v>
      </c>
      <c r="C508" s="874">
        <v>6200</v>
      </c>
      <c r="D508" s="874">
        <v>6200</v>
      </c>
      <c r="E508" s="874">
        <v>0</v>
      </c>
    </row>
    <row r="509" spans="1:5" x14ac:dyDescent="0.25">
      <c r="A509" s="78" t="s">
        <v>1562</v>
      </c>
      <c r="B509" s="79" t="s">
        <v>1735</v>
      </c>
      <c r="C509" s="874">
        <v>6200</v>
      </c>
      <c r="D509" s="874">
        <v>6200</v>
      </c>
      <c r="E509" s="874">
        <v>0</v>
      </c>
    </row>
    <row r="510" spans="1:5" x14ac:dyDescent="0.25">
      <c r="A510" s="78" t="s">
        <v>1562</v>
      </c>
      <c r="B510" s="79" t="s">
        <v>1736</v>
      </c>
      <c r="C510" s="874">
        <v>6200</v>
      </c>
      <c r="D510" s="874">
        <v>6200</v>
      </c>
      <c r="E510" s="874">
        <v>0</v>
      </c>
    </row>
    <row r="511" spans="1:5" x14ac:dyDescent="0.25">
      <c r="A511" s="78" t="s">
        <v>1562</v>
      </c>
      <c r="B511" s="79" t="s">
        <v>1737</v>
      </c>
      <c r="C511" s="874">
        <v>6200</v>
      </c>
      <c r="D511" s="874">
        <v>6200</v>
      </c>
      <c r="E511" s="874">
        <v>0</v>
      </c>
    </row>
    <row r="512" spans="1:5" x14ac:dyDescent="0.25">
      <c r="A512" s="78" t="s">
        <v>1562</v>
      </c>
      <c r="B512" s="79" t="s">
        <v>1738</v>
      </c>
      <c r="C512" s="874">
        <v>6200</v>
      </c>
      <c r="D512" s="874">
        <v>6200</v>
      </c>
      <c r="E512" s="874">
        <v>0</v>
      </c>
    </row>
    <row r="513" spans="1:5" x14ac:dyDescent="0.25">
      <c r="A513" s="78" t="s">
        <v>1562</v>
      </c>
      <c r="B513" s="79" t="s">
        <v>1739</v>
      </c>
      <c r="C513" s="874">
        <v>6200</v>
      </c>
      <c r="D513" s="874">
        <v>6200</v>
      </c>
      <c r="E513" s="874">
        <v>0</v>
      </c>
    </row>
    <row r="514" spans="1:5" x14ac:dyDescent="0.25">
      <c r="A514" s="78" t="s">
        <v>1702</v>
      </c>
      <c r="B514" s="79" t="s">
        <v>1740</v>
      </c>
      <c r="C514" s="874">
        <v>3100</v>
      </c>
      <c r="D514" s="874">
        <v>3100</v>
      </c>
      <c r="E514" s="874">
        <v>0</v>
      </c>
    </row>
    <row r="515" spans="1:5" x14ac:dyDescent="0.25">
      <c r="A515" s="78" t="s">
        <v>1702</v>
      </c>
      <c r="B515" s="79" t="s">
        <v>1741</v>
      </c>
      <c r="C515" s="874">
        <v>3100</v>
      </c>
      <c r="D515" s="874">
        <v>3100</v>
      </c>
      <c r="E515" s="874">
        <v>0</v>
      </c>
    </row>
    <row r="516" spans="1:5" x14ac:dyDescent="0.25">
      <c r="A516" s="78" t="s">
        <v>1742</v>
      </c>
      <c r="B516" s="79" t="s">
        <v>1743</v>
      </c>
      <c r="C516" s="874">
        <v>3100</v>
      </c>
      <c r="D516" s="874">
        <v>3100</v>
      </c>
      <c r="E516" s="874">
        <v>0</v>
      </c>
    </row>
    <row r="517" spans="1:5" x14ac:dyDescent="0.25">
      <c r="A517" s="78" t="s">
        <v>1742</v>
      </c>
      <c r="B517" s="79" t="s">
        <v>1744</v>
      </c>
      <c r="C517" s="874">
        <v>3100</v>
      </c>
      <c r="D517" s="874">
        <v>3100</v>
      </c>
      <c r="E517" s="874">
        <v>0</v>
      </c>
    </row>
    <row r="518" spans="1:5" x14ac:dyDescent="0.25">
      <c r="A518" s="78" t="s">
        <v>1742</v>
      </c>
      <c r="B518" s="79" t="s">
        <v>1745</v>
      </c>
      <c r="C518" s="874">
        <v>3100</v>
      </c>
      <c r="D518" s="874">
        <v>3100</v>
      </c>
      <c r="E518" s="874">
        <v>0</v>
      </c>
    </row>
    <row r="519" spans="1:5" x14ac:dyDescent="0.25">
      <c r="A519" s="78" t="s">
        <v>1742</v>
      </c>
      <c r="B519" s="79" t="s">
        <v>1746</v>
      </c>
      <c r="C519" s="874">
        <v>3100</v>
      </c>
      <c r="D519" s="874">
        <v>3100</v>
      </c>
      <c r="E519" s="874">
        <v>0</v>
      </c>
    </row>
    <row r="520" spans="1:5" x14ac:dyDescent="0.25">
      <c r="A520" s="78" t="s">
        <v>1742</v>
      </c>
      <c r="B520" s="79" t="s">
        <v>1747</v>
      </c>
      <c r="C520" s="874">
        <v>3100</v>
      </c>
      <c r="D520" s="874">
        <v>3100</v>
      </c>
      <c r="E520" s="874">
        <v>0</v>
      </c>
    </row>
    <row r="521" spans="1:5" x14ac:dyDescent="0.25">
      <c r="A521" s="78" t="s">
        <v>1742</v>
      </c>
      <c r="B521" s="79" t="s">
        <v>1748</v>
      </c>
      <c r="C521" s="874">
        <v>3100</v>
      </c>
      <c r="D521" s="874">
        <v>3100</v>
      </c>
      <c r="E521" s="874">
        <v>0</v>
      </c>
    </row>
    <row r="522" spans="1:5" x14ac:dyDescent="0.25">
      <c r="A522" s="78" t="s">
        <v>1742</v>
      </c>
      <c r="B522" s="79" t="s">
        <v>1749</v>
      </c>
      <c r="C522" s="874">
        <v>3100</v>
      </c>
      <c r="D522" s="874">
        <v>3100</v>
      </c>
      <c r="E522" s="874">
        <v>0</v>
      </c>
    </row>
    <row r="523" spans="1:5" x14ac:dyDescent="0.25">
      <c r="A523" s="78" t="s">
        <v>1742</v>
      </c>
      <c r="B523" s="79" t="s">
        <v>1750</v>
      </c>
      <c r="C523" s="874">
        <v>3100</v>
      </c>
      <c r="D523" s="874">
        <v>3100</v>
      </c>
      <c r="E523" s="874">
        <v>0</v>
      </c>
    </row>
    <row r="524" spans="1:5" x14ac:dyDescent="0.25">
      <c r="A524" s="78" t="s">
        <v>1742</v>
      </c>
      <c r="B524" s="79" t="s">
        <v>1751</v>
      </c>
      <c r="C524" s="874">
        <v>3100</v>
      </c>
      <c r="D524" s="874">
        <v>3100</v>
      </c>
      <c r="E524" s="874">
        <v>0</v>
      </c>
    </row>
    <row r="525" spans="1:5" x14ac:dyDescent="0.25">
      <c r="A525" s="78" t="s">
        <v>1742</v>
      </c>
      <c r="B525" s="79" t="s">
        <v>1752</v>
      </c>
      <c r="C525" s="874">
        <v>3100</v>
      </c>
      <c r="D525" s="874">
        <v>3100</v>
      </c>
      <c r="E525" s="874">
        <v>0</v>
      </c>
    </row>
    <row r="526" spans="1:5" x14ac:dyDescent="0.25">
      <c r="A526" s="78" t="s">
        <v>1753</v>
      </c>
      <c r="B526" s="79" t="s">
        <v>1754</v>
      </c>
      <c r="C526" s="874">
        <v>3100</v>
      </c>
      <c r="D526" s="874">
        <v>3100</v>
      </c>
      <c r="E526" s="874">
        <v>0</v>
      </c>
    </row>
    <row r="527" spans="1:5" x14ac:dyDescent="0.25">
      <c r="A527" s="78" t="s">
        <v>1742</v>
      </c>
      <c r="B527" s="79" t="s">
        <v>1755</v>
      </c>
      <c r="C527" s="874">
        <v>3100</v>
      </c>
      <c r="D527" s="874">
        <v>3100</v>
      </c>
      <c r="E527" s="874">
        <v>0</v>
      </c>
    </row>
    <row r="528" spans="1:5" x14ac:dyDescent="0.25">
      <c r="A528" s="78" t="s">
        <v>1702</v>
      </c>
      <c r="B528" s="79" t="s">
        <v>1756</v>
      </c>
      <c r="C528" s="874">
        <v>3100</v>
      </c>
      <c r="D528" s="874">
        <v>3100</v>
      </c>
      <c r="E528" s="874">
        <v>0</v>
      </c>
    </row>
    <row r="529" spans="1:6" x14ac:dyDescent="0.25">
      <c r="A529" s="78" t="s">
        <v>1686</v>
      </c>
      <c r="B529" s="79" t="s">
        <v>1757</v>
      </c>
      <c r="C529" s="874">
        <v>8600</v>
      </c>
      <c r="D529" s="874">
        <v>8600</v>
      </c>
      <c r="E529" s="874">
        <v>0</v>
      </c>
    </row>
    <row r="530" spans="1:6" x14ac:dyDescent="0.25">
      <c r="A530" s="78" t="s">
        <v>1686</v>
      </c>
      <c r="B530" s="79" t="s">
        <v>1758</v>
      </c>
      <c r="C530" s="874">
        <v>8600</v>
      </c>
      <c r="D530" s="874">
        <v>8600</v>
      </c>
      <c r="E530" s="874">
        <v>0</v>
      </c>
    </row>
    <row r="531" spans="1:6" x14ac:dyDescent="0.25">
      <c r="A531" s="78" t="s">
        <v>1686</v>
      </c>
      <c r="B531" s="79" t="s">
        <v>1759</v>
      </c>
      <c r="C531" s="874">
        <v>8600</v>
      </c>
      <c r="D531" s="874">
        <v>8600</v>
      </c>
      <c r="E531" s="874">
        <v>0</v>
      </c>
    </row>
    <row r="532" spans="1:6" x14ac:dyDescent="0.25">
      <c r="A532" s="78" t="s">
        <v>1686</v>
      </c>
      <c r="B532" s="79" t="s">
        <v>1760</v>
      </c>
      <c r="C532" s="874">
        <v>8600</v>
      </c>
      <c r="D532" s="874">
        <v>8600</v>
      </c>
      <c r="E532" s="874">
        <v>0</v>
      </c>
    </row>
    <row r="533" spans="1:6" x14ac:dyDescent="0.25">
      <c r="A533" s="78" t="s">
        <v>1686</v>
      </c>
      <c r="B533" s="79" t="s">
        <v>1761</v>
      </c>
      <c r="C533" s="874">
        <v>8600</v>
      </c>
      <c r="D533" s="874">
        <v>8600</v>
      </c>
      <c r="E533" s="874">
        <v>0</v>
      </c>
    </row>
    <row r="534" spans="1:6" x14ac:dyDescent="0.25">
      <c r="C534" s="880">
        <f>SUM(C120:C533)</f>
        <v>4905243</v>
      </c>
      <c r="D534" s="880">
        <f>SUM(D120:D533)</f>
        <v>4905243</v>
      </c>
      <c r="E534" s="880">
        <f>SUM(E120:E533)</f>
        <v>0</v>
      </c>
    </row>
    <row r="536" spans="1:6" x14ac:dyDescent="0.25">
      <c r="A536" s="1053" t="s">
        <v>1169</v>
      </c>
      <c r="B536" s="1053"/>
      <c r="C536" s="1053"/>
      <c r="D536" s="1053"/>
      <c r="E536" s="876">
        <f>E534+E116+E111+E48+E34+E29</f>
        <v>3632838</v>
      </c>
    </row>
    <row r="537" spans="1:6" s="852" customFormat="1" x14ac:dyDescent="0.25">
      <c r="A537" s="858"/>
      <c r="B537" s="858"/>
      <c r="C537" s="858"/>
      <c r="D537" s="858"/>
      <c r="E537" s="885"/>
      <c r="F537" s="859"/>
    </row>
    <row r="538" spans="1:6" x14ac:dyDescent="0.25">
      <c r="A538" s="1053" t="s">
        <v>5680</v>
      </c>
      <c r="B538" s="1053"/>
      <c r="C538" s="1053"/>
      <c r="D538" s="1053"/>
      <c r="E538" s="876">
        <v>3632838</v>
      </c>
      <c r="F538" s="741"/>
    </row>
    <row r="539" spans="1:6" x14ac:dyDescent="0.25">
      <c r="A539"/>
      <c r="B539"/>
      <c r="C539"/>
      <c r="D539"/>
      <c r="E539" s="881"/>
    </row>
    <row r="540" spans="1:6" x14ac:dyDescent="0.25">
      <c r="A540" s="1050" t="s">
        <v>1171</v>
      </c>
      <c r="B540" s="1051"/>
      <c r="C540" s="1051"/>
      <c r="D540" s="1051"/>
      <c r="E540" s="878">
        <f>E538</f>
        <v>3632838</v>
      </c>
    </row>
  </sheetData>
  <mergeCells count="8">
    <mergeCell ref="A540:D540"/>
    <mergeCell ref="B1:E1"/>
    <mergeCell ref="A538:D538"/>
    <mergeCell ref="A536:D536"/>
    <mergeCell ref="A4:E4"/>
    <mergeCell ref="A5:E5"/>
    <mergeCell ref="A10:E10"/>
    <mergeCell ref="A37:E37"/>
  </mergeCells>
  <pageMargins left="0.7" right="0.7" top="0.75" bottom="0.75" header="0.3" footer="0.3"/>
  <pageSetup paperSize="9" scale="69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85B2B-32EA-49BC-B449-5B67DDFEE2E6}">
  <sheetPr>
    <pageSetUpPr fitToPage="1"/>
  </sheetPr>
  <dimension ref="A1:N402"/>
  <sheetViews>
    <sheetView tabSelected="1" workbookViewId="0">
      <selection activeCell="D3" sqref="D3"/>
    </sheetView>
  </sheetViews>
  <sheetFormatPr defaultRowHeight="15" x14ac:dyDescent="0.25"/>
  <cols>
    <col min="1" max="1" width="53.28515625" customWidth="1"/>
    <col min="2" max="2" width="26" customWidth="1"/>
    <col min="3" max="4" width="16.85546875" bestFit="1" customWidth="1"/>
    <col min="5" max="5" width="15.42578125" bestFit="1" customWidth="1"/>
    <col min="256" max="256" width="10.140625" bestFit="1" customWidth="1"/>
    <col min="257" max="257" width="49" bestFit="1" customWidth="1"/>
    <col min="258" max="258" width="23.7109375" bestFit="1" customWidth="1"/>
    <col min="259" max="260" width="14.28515625" bestFit="1" customWidth="1"/>
    <col min="261" max="261" width="13.140625" bestFit="1" customWidth="1"/>
    <col min="512" max="512" width="10.140625" bestFit="1" customWidth="1"/>
    <col min="513" max="513" width="49" bestFit="1" customWidth="1"/>
    <col min="514" max="514" width="23.7109375" bestFit="1" customWidth="1"/>
    <col min="515" max="516" width="14.28515625" bestFit="1" customWidth="1"/>
    <col min="517" max="517" width="13.140625" bestFit="1" customWidth="1"/>
    <col min="768" max="768" width="10.140625" bestFit="1" customWidth="1"/>
    <col min="769" max="769" width="49" bestFit="1" customWidth="1"/>
    <col min="770" max="770" width="23.7109375" bestFit="1" customWidth="1"/>
    <col min="771" max="772" width="14.28515625" bestFit="1" customWidth="1"/>
    <col min="773" max="773" width="13.140625" bestFit="1" customWidth="1"/>
    <col min="1024" max="1024" width="10.140625" bestFit="1" customWidth="1"/>
    <col min="1025" max="1025" width="49" bestFit="1" customWidth="1"/>
    <col min="1026" max="1026" width="23.7109375" bestFit="1" customWidth="1"/>
    <col min="1027" max="1028" width="14.28515625" bestFit="1" customWidth="1"/>
    <col min="1029" max="1029" width="13.140625" bestFit="1" customWidth="1"/>
    <col min="1280" max="1280" width="10.140625" bestFit="1" customWidth="1"/>
    <col min="1281" max="1281" width="49" bestFit="1" customWidth="1"/>
    <col min="1282" max="1282" width="23.7109375" bestFit="1" customWidth="1"/>
    <col min="1283" max="1284" width="14.28515625" bestFit="1" customWidth="1"/>
    <col min="1285" max="1285" width="13.140625" bestFit="1" customWidth="1"/>
    <col min="1536" max="1536" width="10.140625" bestFit="1" customWidth="1"/>
    <col min="1537" max="1537" width="49" bestFit="1" customWidth="1"/>
    <col min="1538" max="1538" width="23.7109375" bestFit="1" customWidth="1"/>
    <col min="1539" max="1540" width="14.28515625" bestFit="1" customWidth="1"/>
    <col min="1541" max="1541" width="13.140625" bestFit="1" customWidth="1"/>
    <col min="1792" max="1792" width="10.140625" bestFit="1" customWidth="1"/>
    <col min="1793" max="1793" width="49" bestFit="1" customWidth="1"/>
    <col min="1794" max="1794" width="23.7109375" bestFit="1" customWidth="1"/>
    <col min="1795" max="1796" width="14.28515625" bestFit="1" customWidth="1"/>
    <col min="1797" max="1797" width="13.140625" bestFit="1" customWidth="1"/>
    <col min="2048" max="2048" width="10.140625" bestFit="1" customWidth="1"/>
    <col min="2049" max="2049" width="49" bestFit="1" customWidth="1"/>
    <col min="2050" max="2050" width="23.7109375" bestFit="1" customWidth="1"/>
    <col min="2051" max="2052" width="14.28515625" bestFit="1" customWidth="1"/>
    <col min="2053" max="2053" width="13.140625" bestFit="1" customWidth="1"/>
    <col min="2304" max="2304" width="10.140625" bestFit="1" customWidth="1"/>
    <col min="2305" max="2305" width="49" bestFit="1" customWidth="1"/>
    <col min="2306" max="2306" width="23.7109375" bestFit="1" customWidth="1"/>
    <col min="2307" max="2308" width="14.28515625" bestFit="1" customWidth="1"/>
    <col min="2309" max="2309" width="13.140625" bestFit="1" customWidth="1"/>
    <col min="2560" max="2560" width="10.140625" bestFit="1" customWidth="1"/>
    <col min="2561" max="2561" width="49" bestFit="1" customWidth="1"/>
    <col min="2562" max="2562" width="23.7109375" bestFit="1" customWidth="1"/>
    <col min="2563" max="2564" width="14.28515625" bestFit="1" customWidth="1"/>
    <col min="2565" max="2565" width="13.140625" bestFit="1" customWidth="1"/>
    <col min="2816" max="2816" width="10.140625" bestFit="1" customWidth="1"/>
    <col min="2817" max="2817" width="49" bestFit="1" customWidth="1"/>
    <col min="2818" max="2818" width="23.7109375" bestFit="1" customWidth="1"/>
    <col min="2819" max="2820" width="14.28515625" bestFit="1" customWidth="1"/>
    <col min="2821" max="2821" width="13.140625" bestFit="1" customWidth="1"/>
    <col min="3072" max="3072" width="10.140625" bestFit="1" customWidth="1"/>
    <col min="3073" max="3073" width="49" bestFit="1" customWidth="1"/>
    <col min="3074" max="3074" width="23.7109375" bestFit="1" customWidth="1"/>
    <col min="3075" max="3076" width="14.28515625" bestFit="1" customWidth="1"/>
    <col min="3077" max="3077" width="13.140625" bestFit="1" customWidth="1"/>
    <col min="3328" max="3328" width="10.140625" bestFit="1" customWidth="1"/>
    <col min="3329" max="3329" width="49" bestFit="1" customWidth="1"/>
    <col min="3330" max="3330" width="23.7109375" bestFit="1" customWidth="1"/>
    <col min="3331" max="3332" width="14.28515625" bestFit="1" customWidth="1"/>
    <col min="3333" max="3333" width="13.140625" bestFit="1" customWidth="1"/>
    <col min="3584" max="3584" width="10.140625" bestFit="1" customWidth="1"/>
    <col min="3585" max="3585" width="49" bestFit="1" customWidth="1"/>
    <col min="3586" max="3586" width="23.7109375" bestFit="1" customWidth="1"/>
    <col min="3587" max="3588" width="14.28515625" bestFit="1" customWidth="1"/>
    <col min="3589" max="3589" width="13.140625" bestFit="1" customWidth="1"/>
    <col min="3840" max="3840" width="10.140625" bestFit="1" customWidth="1"/>
    <col min="3841" max="3841" width="49" bestFit="1" customWidth="1"/>
    <col min="3842" max="3842" width="23.7109375" bestFit="1" customWidth="1"/>
    <col min="3843" max="3844" width="14.28515625" bestFit="1" customWidth="1"/>
    <col min="3845" max="3845" width="13.140625" bestFit="1" customWidth="1"/>
    <col min="4096" max="4096" width="10.140625" bestFit="1" customWidth="1"/>
    <col min="4097" max="4097" width="49" bestFit="1" customWidth="1"/>
    <col min="4098" max="4098" width="23.7109375" bestFit="1" customWidth="1"/>
    <col min="4099" max="4100" width="14.28515625" bestFit="1" customWidth="1"/>
    <col min="4101" max="4101" width="13.140625" bestFit="1" customWidth="1"/>
    <col min="4352" max="4352" width="10.140625" bestFit="1" customWidth="1"/>
    <col min="4353" max="4353" width="49" bestFit="1" customWidth="1"/>
    <col min="4354" max="4354" width="23.7109375" bestFit="1" customWidth="1"/>
    <col min="4355" max="4356" width="14.28515625" bestFit="1" customWidth="1"/>
    <col min="4357" max="4357" width="13.140625" bestFit="1" customWidth="1"/>
    <col min="4608" max="4608" width="10.140625" bestFit="1" customWidth="1"/>
    <col min="4609" max="4609" width="49" bestFit="1" customWidth="1"/>
    <col min="4610" max="4610" width="23.7109375" bestFit="1" customWidth="1"/>
    <col min="4611" max="4612" width="14.28515625" bestFit="1" customWidth="1"/>
    <col min="4613" max="4613" width="13.140625" bestFit="1" customWidth="1"/>
    <col min="4864" max="4864" width="10.140625" bestFit="1" customWidth="1"/>
    <col min="4865" max="4865" width="49" bestFit="1" customWidth="1"/>
    <col min="4866" max="4866" width="23.7109375" bestFit="1" customWidth="1"/>
    <col min="4867" max="4868" width="14.28515625" bestFit="1" customWidth="1"/>
    <col min="4869" max="4869" width="13.140625" bestFit="1" customWidth="1"/>
    <col min="5120" max="5120" width="10.140625" bestFit="1" customWidth="1"/>
    <col min="5121" max="5121" width="49" bestFit="1" customWidth="1"/>
    <col min="5122" max="5122" width="23.7109375" bestFit="1" customWidth="1"/>
    <col min="5123" max="5124" width="14.28515625" bestFit="1" customWidth="1"/>
    <col min="5125" max="5125" width="13.140625" bestFit="1" customWidth="1"/>
    <col min="5376" max="5376" width="10.140625" bestFit="1" customWidth="1"/>
    <col min="5377" max="5377" width="49" bestFit="1" customWidth="1"/>
    <col min="5378" max="5378" width="23.7109375" bestFit="1" customWidth="1"/>
    <col min="5379" max="5380" width="14.28515625" bestFit="1" customWidth="1"/>
    <col min="5381" max="5381" width="13.140625" bestFit="1" customWidth="1"/>
    <col min="5632" max="5632" width="10.140625" bestFit="1" customWidth="1"/>
    <col min="5633" max="5633" width="49" bestFit="1" customWidth="1"/>
    <col min="5634" max="5634" width="23.7109375" bestFit="1" customWidth="1"/>
    <col min="5635" max="5636" width="14.28515625" bestFit="1" customWidth="1"/>
    <col min="5637" max="5637" width="13.140625" bestFit="1" customWidth="1"/>
    <col min="5888" max="5888" width="10.140625" bestFit="1" customWidth="1"/>
    <col min="5889" max="5889" width="49" bestFit="1" customWidth="1"/>
    <col min="5890" max="5890" width="23.7109375" bestFit="1" customWidth="1"/>
    <col min="5891" max="5892" width="14.28515625" bestFit="1" customWidth="1"/>
    <col min="5893" max="5893" width="13.140625" bestFit="1" customWidth="1"/>
    <col min="6144" max="6144" width="10.140625" bestFit="1" customWidth="1"/>
    <col min="6145" max="6145" width="49" bestFit="1" customWidth="1"/>
    <col min="6146" max="6146" width="23.7109375" bestFit="1" customWidth="1"/>
    <col min="6147" max="6148" width="14.28515625" bestFit="1" customWidth="1"/>
    <col min="6149" max="6149" width="13.140625" bestFit="1" customWidth="1"/>
    <col min="6400" max="6400" width="10.140625" bestFit="1" customWidth="1"/>
    <col min="6401" max="6401" width="49" bestFit="1" customWidth="1"/>
    <col min="6402" max="6402" width="23.7109375" bestFit="1" customWidth="1"/>
    <col min="6403" max="6404" width="14.28515625" bestFit="1" customWidth="1"/>
    <col min="6405" max="6405" width="13.140625" bestFit="1" customWidth="1"/>
    <col min="6656" max="6656" width="10.140625" bestFit="1" customWidth="1"/>
    <col min="6657" max="6657" width="49" bestFit="1" customWidth="1"/>
    <col min="6658" max="6658" width="23.7109375" bestFit="1" customWidth="1"/>
    <col min="6659" max="6660" width="14.28515625" bestFit="1" customWidth="1"/>
    <col min="6661" max="6661" width="13.140625" bestFit="1" customWidth="1"/>
    <col min="6912" max="6912" width="10.140625" bestFit="1" customWidth="1"/>
    <col min="6913" max="6913" width="49" bestFit="1" customWidth="1"/>
    <col min="6914" max="6914" width="23.7109375" bestFit="1" customWidth="1"/>
    <col min="6915" max="6916" width="14.28515625" bestFit="1" customWidth="1"/>
    <col min="6917" max="6917" width="13.140625" bestFit="1" customWidth="1"/>
    <col min="7168" max="7168" width="10.140625" bestFit="1" customWidth="1"/>
    <col min="7169" max="7169" width="49" bestFit="1" customWidth="1"/>
    <col min="7170" max="7170" width="23.7109375" bestFit="1" customWidth="1"/>
    <col min="7171" max="7172" width="14.28515625" bestFit="1" customWidth="1"/>
    <col min="7173" max="7173" width="13.140625" bestFit="1" customWidth="1"/>
    <col min="7424" max="7424" width="10.140625" bestFit="1" customWidth="1"/>
    <col min="7425" max="7425" width="49" bestFit="1" customWidth="1"/>
    <col min="7426" max="7426" width="23.7109375" bestFit="1" customWidth="1"/>
    <col min="7427" max="7428" width="14.28515625" bestFit="1" customWidth="1"/>
    <col min="7429" max="7429" width="13.140625" bestFit="1" customWidth="1"/>
    <col min="7680" max="7680" width="10.140625" bestFit="1" customWidth="1"/>
    <col min="7681" max="7681" width="49" bestFit="1" customWidth="1"/>
    <col min="7682" max="7682" width="23.7109375" bestFit="1" customWidth="1"/>
    <col min="7683" max="7684" width="14.28515625" bestFit="1" customWidth="1"/>
    <col min="7685" max="7685" width="13.140625" bestFit="1" customWidth="1"/>
    <col min="7936" max="7936" width="10.140625" bestFit="1" customWidth="1"/>
    <col min="7937" max="7937" width="49" bestFit="1" customWidth="1"/>
    <col min="7938" max="7938" width="23.7109375" bestFit="1" customWidth="1"/>
    <col min="7939" max="7940" width="14.28515625" bestFit="1" customWidth="1"/>
    <col min="7941" max="7941" width="13.140625" bestFit="1" customWidth="1"/>
    <col min="8192" max="8192" width="10.140625" bestFit="1" customWidth="1"/>
    <col min="8193" max="8193" width="49" bestFit="1" customWidth="1"/>
    <col min="8194" max="8194" width="23.7109375" bestFit="1" customWidth="1"/>
    <col min="8195" max="8196" width="14.28515625" bestFit="1" customWidth="1"/>
    <col min="8197" max="8197" width="13.140625" bestFit="1" customWidth="1"/>
    <col min="8448" max="8448" width="10.140625" bestFit="1" customWidth="1"/>
    <col min="8449" max="8449" width="49" bestFit="1" customWidth="1"/>
    <col min="8450" max="8450" width="23.7109375" bestFit="1" customWidth="1"/>
    <col min="8451" max="8452" width="14.28515625" bestFit="1" customWidth="1"/>
    <col min="8453" max="8453" width="13.140625" bestFit="1" customWidth="1"/>
    <col min="8704" max="8704" width="10.140625" bestFit="1" customWidth="1"/>
    <col min="8705" max="8705" width="49" bestFit="1" customWidth="1"/>
    <col min="8706" max="8706" width="23.7109375" bestFit="1" customWidth="1"/>
    <col min="8707" max="8708" width="14.28515625" bestFit="1" customWidth="1"/>
    <col min="8709" max="8709" width="13.140625" bestFit="1" customWidth="1"/>
    <col min="8960" max="8960" width="10.140625" bestFit="1" customWidth="1"/>
    <col min="8961" max="8961" width="49" bestFit="1" customWidth="1"/>
    <col min="8962" max="8962" width="23.7109375" bestFit="1" customWidth="1"/>
    <col min="8963" max="8964" width="14.28515625" bestFit="1" customWidth="1"/>
    <col min="8965" max="8965" width="13.140625" bestFit="1" customWidth="1"/>
    <col min="9216" max="9216" width="10.140625" bestFit="1" customWidth="1"/>
    <col min="9217" max="9217" width="49" bestFit="1" customWidth="1"/>
    <col min="9218" max="9218" width="23.7109375" bestFit="1" customWidth="1"/>
    <col min="9219" max="9220" width="14.28515625" bestFit="1" customWidth="1"/>
    <col min="9221" max="9221" width="13.140625" bestFit="1" customWidth="1"/>
    <col min="9472" max="9472" width="10.140625" bestFit="1" customWidth="1"/>
    <col min="9473" max="9473" width="49" bestFit="1" customWidth="1"/>
    <col min="9474" max="9474" width="23.7109375" bestFit="1" customWidth="1"/>
    <col min="9475" max="9476" width="14.28515625" bestFit="1" customWidth="1"/>
    <col min="9477" max="9477" width="13.140625" bestFit="1" customWidth="1"/>
    <col min="9728" max="9728" width="10.140625" bestFit="1" customWidth="1"/>
    <col min="9729" max="9729" width="49" bestFit="1" customWidth="1"/>
    <col min="9730" max="9730" width="23.7109375" bestFit="1" customWidth="1"/>
    <col min="9731" max="9732" width="14.28515625" bestFit="1" customWidth="1"/>
    <col min="9733" max="9733" width="13.140625" bestFit="1" customWidth="1"/>
    <col min="9984" max="9984" width="10.140625" bestFit="1" customWidth="1"/>
    <col min="9985" max="9985" width="49" bestFit="1" customWidth="1"/>
    <col min="9986" max="9986" width="23.7109375" bestFit="1" customWidth="1"/>
    <col min="9987" max="9988" width="14.28515625" bestFit="1" customWidth="1"/>
    <col min="9989" max="9989" width="13.140625" bestFit="1" customWidth="1"/>
    <col min="10240" max="10240" width="10.140625" bestFit="1" customWidth="1"/>
    <col min="10241" max="10241" width="49" bestFit="1" customWidth="1"/>
    <col min="10242" max="10242" width="23.7109375" bestFit="1" customWidth="1"/>
    <col min="10243" max="10244" width="14.28515625" bestFit="1" customWidth="1"/>
    <col min="10245" max="10245" width="13.140625" bestFit="1" customWidth="1"/>
    <col min="10496" max="10496" width="10.140625" bestFit="1" customWidth="1"/>
    <col min="10497" max="10497" width="49" bestFit="1" customWidth="1"/>
    <col min="10498" max="10498" width="23.7109375" bestFit="1" customWidth="1"/>
    <col min="10499" max="10500" width="14.28515625" bestFit="1" customWidth="1"/>
    <col min="10501" max="10501" width="13.140625" bestFit="1" customWidth="1"/>
    <col min="10752" max="10752" width="10.140625" bestFit="1" customWidth="1"/>
    <col min="10753" max="10753" width="49" bestFit="1" customWidth="1"/>
    <col min="10754" max="10754" width="23.7109375" bestFit="1" customWidth="1"/>
    <col min="10755" max="10756" width="14.28515625" bestFit="1" customWidth="1"/>
    <col min="10757" max="10757" width="13.140625" bestFit="1" customWidth="1"/>
    <col min="11008" max="11008" width="10.140625" bestFit="1" customWidth="1"/>
    <col min="11009" max="11009" width="49" bestFit="1" customWidth="1"/>
    <col min="11010" max="11010" width="23.7109375" bestFit="1" customWidth="1"/>
    <col min="11011" max="11012" width="14.28515625" bestFit="1" customWidth="1"/>
    <col min="11013" max="11013" width="13.140625" bestFit="1" customWidth="1"/>
    <col min="11264" max="11264" width="10.140625" bestFit="1" customWidth="1"/>
    <col min="11265" max="11265" width="49" bestFit="1" customWidth="1"/>
    <col min="11266" max="11266" width="23.7109375" bestFit="1" customWidth="1"/>
    <col min="11267" max="11268" width="14.28515625" bestFit="1" customWidth="1"/>
    <col min="11269" max="11269" width="13.140625" bestFit="1" customWidth="1"/>
    <col min="11520" max="11520" width="10.140625" bestFit="1" customWidth="1"/>
    <col min="11521" max="11521" width="49" bestFit="1" customWidth="1"/>
    <col min="11522" max="11522" width="23.7109375" bestFit="1" customWidth="1"/>
    <col min="11523" max="11524" width="14.28515625" bestFit="1" customWidth="1"/>
    <col min="11525" max="11525" width="13.140625" bestFit="1" customWidth="1"/>
    <col min="11776" max="11776" width="10.140625" bestFit="1" customWidth="1"/>
    <col min="11777" max="11777" width="49" bestFit="1" customWidth="1"/>
    <col min="11778" max="11778" width="23.7109375" bestFit="1" customWidth="1"/>
    <col min="11779" max="11780" width="14.28515625" bestFit="1" customWidth="1"/>
    <col min="11781" max="11781" width="13.140625" bestFit="1" customWidth="1"/>
    <col min="12032" max="12032" width="10.140625" bestFit="1" customWidth="1"/>
    <col min="12033" max="12033" width="49" bestFit="1" customWidth="1"/>
    <col min="12034" max="12034" width="23.7109375" bestFit="1" customWidth="1"/>
    <col min="12035" max="12036" width="14.28515625" bestFit="1" customWidth="1"/>
    <col min="12037" max="12037" width="13.140625" bestFit="1" customWidth="1"/>
    <col min="12288" max="12288" width="10.140625" bestFit="1" customWidth="1"/>
    <col min="12289" max="12289" width="49" bestFit="1" customWidth="1"/>
    <col min="12290" max="12290" width="23.7109375" bestFit="1" customWidth="1"/>
    <col min="12291" max="12292" width="14.28515625" bestFit="1" customWidth="1"/>
    <col min="12293" max="12293" width="13.140625" bestFit="1" customWidth="1"/>
    <col min="12544" max="12544" width="10.140625" bestFit="1" customWidth="1"/>
    <col min="12545" max="12545" width="49" bestFit="1" customWidth="1"/>
    <col min="12546" max="12546" width="23.7109375" bestFit="1" customWidth="1"/>
    <col min="12547" max="12548" width="14.28515625" bestFit="1" customWidth="1"/>
    <col min="12549" max="12549" width="13.140625" bestFit="1" customWidth="1"/>
    <col min="12800" max="12800" width="10.140625" bestFit="1" customWidth="1"/>
    <col min="12801" max="12801" width="49" bestFit="1" customWidth="1"/>
    <col min="12802" max="12802" width="23.7109375" bestFit="1" customWidth="1"/>
    <col min="12803" max="12804" width="14.28515625" bestFit="1" customWidth="1"/>
    <col min="12805" max="12805" width="13.140625" bestFit="1" customWidth="1"/>
    <col min="13056" max="13056" width="10.140625" bestFit="1" customWidth="1"/>
    <col min="13057" max="13057" width="49" bestFit="1" customWidth="1"/>
    <col min="13058" max="13058" width="23.7109375" bestFit="1" customWidth="1"/>
    <col min="13059" max="13060" width="14.28515625" bestFit="1" customWidth="1"/>
    <col min="13061" max="13061" width="13.140625" bestFit="1" customWidth="1"/>
    <col min="13312" max="13312" width="10.140625" bestFit="1" customWidth="1"/>
    <col min="13313" max="13313" width="49" bestFit="1" customWidth="1"/>
    <col min="13314" max="13314" width="23.7109375" bestFit="1" customWidth="1"/>
    <col min="13315" max="13316" width="14.28515625" bestFit="1" customWidth="1"/>
    <col min="13317" max="13317" width="13.140625" bestFit="1" customWidth="1"/>
    <col min="13568" max="13568" width="10.140625" bestFit="1" customWidth="1"/>
    <col min="13569" max="13569" width="49" bestFit="1" customWidth="1"/>
    <col min="13570" max="13570" width="23.7109375" bestFit="1" customWidth="1"/>
    <col min="13571" max="13572" width="14.28515625" bestFit="1" customWidth="1"/>
    <col min="13573" max="13573" width="13.140625" bestFit="1" customWidth="1"/>
    <col min="13824" max="13824" width="10.140625" bestFit="1" customWidth="1"/>
    <col min="13825" max="13825" width="49" bestFit="1" customWidth="1"/>
    <col min="13826" max="13826" width="23.7109375" bestFit="1" customWidth="1"/>
    <col min="13827" max="13828" width="14.28515625" bestFit="1" customWidth="1"/>
    <col min="13829" max="13829" width="13.140625" bestFit="1" customWidth="1"/>
    <col min="14080" max="14080" width="10.140625" bestFit="1" customWidth="1"/>
    <col min="14081" max="14081" width="49" bestFit="1" customWidth="1"/>
    <col min="14082" max="14082" width="23.7109375" bestFit="1" customWidth="1"/>
    <col min="14083" max="14084" width="14.28515625" bestFit="1" customWidth="1"/>
    <col min="14085" max="14085" width="13.140625" bestFit="1" customWidth="1"/>
    <col min="14336" max="14336" width="10.140625" bestFit="1" customWidth="1"/>
    <col min="14337" max="14337" width="49" bestFit="1" customWidth="1"/>
    <col min="14338" max="14338" width="23.7109375" bestFit="1" customWidth="1"/>
    <col min="14339" max="14340" width="14.28515625" bestFit="1" customWidth="1"/>
    <col min="14341" max="14341" width="13.140625" bestFit="1" customWidth="1"/>
    <col min="14592" max="14592" width="10.140625" bestFit="1" customWidth="1"/>
    <col min="14593" max="14593" width="49" bestFit="1" customWidth="1"/>
    <col min="14594" max="14594" width="23.7109375" bestFit="1" customWidth="1"/>
    <col min="14595" max="14596" width="14.28515625" bestFit="1" customWidth="1"/>
    <col min="14597" max="14597" width="13.140625" bestFit="1" customWidth="1"/>
    <col min="14848" max="14848" width="10.140625" bestFit="1" customWidth="1"/>
    <col min="14849" max="14849" width="49" bestFit="1" customWidth="1"/>
    <col min="14850" max="14850" width="23.7109375" bestFit="1" customWidth="1"/>
    <col min="14851" max="14852" width="14.28515625" bestFit="1" customWidth="1"/>
    <col min="14853" max="14853" width="13.140625" bestFit="1" customWidth="1"/>
    <col min="15104" max="15104" width="10.140625" bestFit="1" customWidth="1"/>
    <col min="15105" max="15105" width="49" bestFit="1" customWidth="1"/>
    <col min="15106" max="15106" width="23.7109375" bestFit="1" customWidth="1"/>
    <col min="15107" max="15108" width="14.28515625" bestFit="1" customWidth="1"/>
    <col min="15109" max="15109" width="13.140625" bestFit="1" customWidth="1"/>
    <col min="15360" max="15360" width="10.140625" bestFit="1" customWidth="1"/>
    <col min="15361" max="15361" width="49" bestFit="1" customWidth="1"/>
    <col min="15362" max="15362" width="23.7109375" bestFit="1" customWidth="1"/>
    <col min="15363" max="15364" width="14.28515625" bestFit="1" customWidth="1"/>
    <col min="15365" max="15365" width="13.140625" bestFit="1" customWidth="1"/>
    <col min="15616" max="15616" width="10.140625" bestFit="1" customWidth="1"/>
    <col min="15617" max="15617" width="49" bestFit="1" customWidth="1"/>
    <col min="15618" max="15618" width="23.7109375" bestFit="1" customWidth="1"/>
    <col min="15619" max="15620" width="14.28515625" bestFit="1" customWidth="1"/>
    <col min="15621" max="15621" width="13.140625" bestFit="1" customWidth="1"/>
    <col min="15872" max="15872" width="10.140625" bestFit="1" customWidth="1"/>
    <col min="15873" max="15873" width="49" bestFit="1" customWidth="1"/>
    <col min="15874" max="15874" width="23.7109375" bestFit="1" customWidth="1"/>
    <col min="15875" max="15876" width="14.28515625" bestFit="1" customWidth="1"/>
    <col min="15877" max="15877" width="13.140625" bestFit="1" customWidth="1"/>
    <col min="16128" max="16128" width="10.140625" bestFit="1" customWidth="1"/>
    <col min="16129" max="16129" width="49" bestFit="1" customWidth="1"/>
    <col min="16130" max="16130" width="23.7109375" bestFit="1" customWidth="1"/>
    <col min="16131" max="16132" width="14.28515625" bestFit="1" customWidth="1"/>
    <col min="16133" max="16133" width="13.140625" bestFit="1" customWidth="1"/>
  </cols>
  <sheetData>
    <row r="1" spans="1:14" ht="15.75" x14ac:dyDescent="0.25">
      <c r="A1" s="1035" t="s">
        <v>6180</v>
      </c>
      <c r="B1" s="1035"/>
      <c r="C1" s="1035"/>
      <c r="D1" s="1035"/>
      <c r="E1" s="1035"/>
    </row>
    <row r="4" spans="1:14" ht="15.75" x14ac:dyDescent="0.25">
      <c r="A4" s="911" t="s">
        <v>5613</v>
      </c>
      <c r="B4" s="911"/>
      <c r="C4" s="911"/>
      <c r="D4" s="911"/>
      <c r="E4" s="911"/>
    </row>
    <row r="5" spans="1:14" ht="15.75" x14ac:dyDescent="0.25">
      <c r="A5" s="911" t="s">
        <v>359</v>
      </c>
      <c r="B5" s="911"/>
      <c r="C5" s="911"/>
      <c r="D5" s="911"/>
      <c r="E5" s="911"/>
    </row>
    <row r="6" spans="1:14" ht="15.75" x14ac:dyDescent="0.25">
      <c r="A6" s="813"/>
      <c r="B6" s="813"/>
      <c r="C6" s="813"/>
      <c r="D6" s="813"/>
      <c r="E6" s="813"/>
    </row>
    <row r="7" spans="1:14" ht="15.75" x14ac:dyDescent="0.25">
      <c r="A7" s="813"/>
      <c r="B7" s="813"/>
      <c r="C7" s="813"/>
      <c r="D7" s="813"/>
      <c r="E7" s="813"/>
    </row>
    <row r="8" spans="1:14" ht="15.75" x14ac:dyDescent="0.25">
      <c r="A8" s="844" t="s">
        <v>253</v>
      </c>
      <c r="B8" s="813"/>
      <c r="C8" s="813"/>
      <c r="D8" s="813"/>
      <c r="E8" s="813"/>
    </row>
    <row r="9" spans="1:14" ht="15.75" x14ac:dyDescent="0.25">
      <c r="A9" s="827" t="s">
        <v>5669</v>
      </c>
      <c r="B9" s="793"/>
      <c r="C9" s="793"/>
      <c r="D9" s="793"/>
      <c r="E9" s="793"/>
    </row>
    <row r="10" spans="1:14" ht="31.5" x14ac:dyDescent="0.25">
      <c r="A10" s="776" t="s">
        <v>137</v>
      </c>
      <c r="B10" s="777" t="s">
        <v>656</v>
      </c>
      <c r="C10" s="776" t="s">
        <v>657</v>
      </c>
      <c r="D10" s="776" t="s">
        <v>658</v>
      </c>
      <c r="E10" s="776" t="s">
        <v>659</v>
      </c>
    </row>
    <row r="11" spans="1:14" ht="33" customHeight="1" x14ac:dyDescent="0.25">
      <c r="A11" s="1061" t="s">
        <v>5650</v>
      </c>
      <c r="B11" s="1061"/>
      <c r="C11" s="1061"/>
      <c r="D11" s="1061"/>
      <c r="E11" s="1061"/>
    </row>
    <row r="12" spans="1:14" ht="15.75" x14ac:dyDescent="0.25">
      <c r="A12" s="775" t="s">
        <v>1762</v>
      </c>
      <c r="B12" s="775" t="s">
        <v>1763</v>
      </c>
      <c r="C12" s="812">
        <v>33307</v>
      </c>
      <c r="D12" s="812">
        <v>33307</v>
      </c>
      <c r="E12" s="812">
        <v>0</v>
      </c>
    </row>
    <row r="13" spans="1:14" ht="15.75" x14ac:dyDescent="0.25">
      <c r="A13" s="811"/>
      <c r="B13" s="793"/>
      <c r="C13" s="887">
        <f>SUM(C12)</f>
        <v>33307</v>
      </c>
      <c r="D13" s="887">
        <f>SUM(D12)</f>
        <v>33307</v>
      </c>
      <c r="E13" s="887">
        <f>SUM(E12)</f>
        <v>0</v>
      </c>
    </row>
    <row r="14" spans="1:14" s="438" customFormat="1" ht="15.75" x14ac:dyDescent="0.25">
      <c r="A14" s="793"/>
      <c r="B14" s="793"/>
      <c r="C14" s="793"/>
      <c r="D14" s="793"/>
      <c r="E14" s="793"/>
      <c r="F14" s="788"/>
      <c r="G14" s="788"/>
      <c r="H14" s="788"/>
      <c r="I14" s="788"/>
      <c r="J14" s="788"/>
      <c r="K14" s="788"/>
      <c r="L14" s="788"/>
      <c r="M14" s="788"/>
      <c r="N14" s="788"/>
    </row>
    <row r="15" spans="1:14" s="438" customFormat="1" x14ac:dyDescent="0.25">
      <c r="A15" s="804" t="s">
        <v>5677</v>
      </c>
      <c r="B15" s="805"/>
      <c r="C15" s="805"/>
      <c r="D15" s="805"/>
      <c r="E15" s="842">
        <f>E13</f>
        <v>0</v>
      </c>
      <c r="F15" s="788"/>
      <c r="G15" s="788"/>
      <c r="H15" s="788"/>
      <c r="I15" s="788"/>
      <c r="J15" s="788"/>
      <c r="K15" s="788"/>
      <c r="L15" s="788"/>
      <c r="M15" s="788"/>
      <c r="N15" s="788"/>
    </row>
    <row r="16" spans="1:14" s="438" customFormat="1" x14ac:dyDescent="0.25">
      <c r="A16" s="840"/>
      <c r="B16" s="815"/>
      <c r="C16" s="815"/>
      <c r="D16" s="815"/>
      <c r="E16" s="816"/>
      <c r="F16" s="788"/>
      <c r="G16" s="788"/>
      <c r="H16" s="788"/>
      <c r="I16" s="788"/>
      <c r="J16" s="788"/>
      <c r="K16" s="788"/>
      <c r="L16" s="788"/>
      <c r="M16" s="788"/>
      <c r="N16" s="788"/>
    </row>
    <row r="17" spans="1:14" s="438" customFormat="1" x14ac:dyDescent="0.25">
      <c r="A17" s="806" t="s">
        <v>800</v>
      </c>
      <c r="B17" s="807"/>
      <c r="C17" s="807"/>
      <c r="D17" s="807"/>
      <c r="E17" s="853">
        <f>E13</f>
        <v>0</v>
      </c>
      <c r="F17" s="788"/>
      <c r="G17" s="788"/>
      <c r="H17" s="788"/>
      <c r="I17" s="788"/>
      <c r="J17" s="788"/>
      <c r="K17" s="788"/>
      <c r="L17" s="788"/>
      <c r="M17" s="788"/>
      <c r="N17" s="788"/>
    </row>
    <row r="18" spans="1:14" s="438" customFormat="1" x14ac:dyDescent="0.25">
      <c r="A18" s="765"/>
      <c r="B18" s="765"/>
      <c r="C18" s="765"/>
      <c r="D18" s="765"/>
      <c r="E18" s="770"/>
      <c r="F18" s="788"/>
      <c r="G18" s="788"/>
      <c r="H18" s="788"/>
      <c r="I18" s="788"/>
      <c r="J18" s="788"/>
      <c r="K18" s="788"/>
      <c r="L18" s="788"/>
      <c r="M18" s="788"/>
      <c r="N18" s="788"/>
    </row>
    <row r="19" spans="1:14" s="438" customFormat="1" ht="13.9" customHeight="1" x14ac:dyDescent="0.25">
      <c r="A19" s="765" t="s">
        <v>801</v>
      </c>
      <c r="B19" s="765"/>
      <c r="C19" s="765"/>
      <c r="D19" s="765"/>
      <c r="E19" s="770"/>
      <c r="F19" s="788"/>
      <c r="G19" s="788"/>
      <c r="H19" s="788"/>
      <c r="I19" s="788"/>
      <c r="J19" s="788"/>
      <c r="K19" s="788"/>
      <c r="L19" s="788"/>
      <c r="M19" s="788"/>
      <c r="N19" s="788"/>
    </row>
    <row r="20" spans="1:14" s="438" customFormat="1" x14ac:dyDescent="0.25">
      <c r="A20" s="831" t="s">
        <v>6101</v>
      </c>
      <c r="B20" s="855"/>
      <c r="C20" s="855"/>
      <c r="D20" s="855"/>
      <c r="E20" s="856"/>
      <c r="F20" s="788"/>
      <c r="G20" s="788"/>
      <c r="H20" s="788"/>
      <c r="I20" s="788"/>
      <c r="J20" s="788"/>
      <c r="K20" s="788"/>
      <c r="L20" s="788"/>
      <c r="M20" s="788"/>
      <c r="N20" s="788"/>
    </row>
    <row r="21" spans="1:14" ht="31.5" x14ac:dyDescent="0.25">
      <c r="A21" s="776" t="s">
        <v>137</v>
      </c>
      <c r="B21" s="777" t="s">
        <v>656</v>
      </c>
      <c r="C21" s="776" t="s">
        <v>657</v>
      </c>
      <c r="D21" s="776" t="s">
        <v>658</v>
      </c>
      <c r="E21" s="776" t="s">
        <v>659</v>
      </c>
    </row>
    <row r="22" spans="1:14" ht="15.6" customHeight="1" x14ac:dyDescent="0.25">
      <c r="A22" s="1036" t="s">
        <v>5622</v>
      </c>
      <c r="B22" s="1037"/>
      <c r="C22" s="1037"/>
      <c r="D22" s="1037"/>
      <c r="E22" s="1038"/>
    </row>
    <row r="23" spans="1:14" ht="15.75" x14ac:dyDescent="0.25">
      <c r="A23" s="775" t="s">
        <v>1764</v>
      </c>
      <c r="B23" s="775" t="s">
        <v>1765</v>
      </c>
      <c r="C23" s="812">
        <v>236221</v>
      </c>
      <c r="D23" s="812">
        <v>6447</v>
      </c>
      <c r="E23" s="812">
        <f>C23-D23</f>
        <v>229774</v>
      </c>
    </row>
    <row r="24" spans="1:14" ht="15.75" x14ac:dyDescent="0.25">
      <c r="A24" s="793"/>
      <c r="B24" s="793"/>
      <c r="C24" s="887">
        <f>SUM(C23)</f>
        <v>236221</v>
      </c>
      <c r="D24" s="887">
        <f>SUM(D23)</f>
        <v>6447</v>
      </c>
      <c r="E24" s="887">
        <f>SUM(E23)</f>
        <v>229774</v>
      </c>
    </row>
    <row r="25" spans="1:14" ht="15.75" x14ac:dyDescent="0.25">
      <c r="A25" s="793"/>
      <c r="B25" s="793"/>
      <c r="C25" s="793"/>
      <c r="D25" s="793"/>
      <c r="E25" s="793"/>
    </row>
    <row r="26" spans="1:14" x14ac:dyDescent="0.25">
      <c r="A26" s="804" t="s">
        <v>6101</v>
      </c>
      <c r="B26" s="805"/>
      <c r="C26" s="805"/>
      <c r="D26" s="805"/>
      <c r="E26" s="842">
        <f>E24</f>
        <v>229774</v>
      </c>
    </row>
    <row r="27" spans="1:14" ht="15.75" x14ac:dyDescent="0.25">
      <c r="A27" s="793"/>
      <c r="B27" s="793"/>
      <c r="C27" s="793"/>
      <c r="D27" s="793"/>
      <c r="E27" s="793"/>
    </row>
    <row r="28" spans="1:14" x14ac:dyDescent="0.25">
      <c r="A28" s="831" t="s">
        <v>802</v>
      </c>
      <c r="B28" s="855"/>
      <c r="C28" s="855"/>
      <c r="D28" s="855"/>
      <c r="E28" s="856"/>
    </row>
    <row r="29" spans="1:14" ht="31.5" x14ac:dyDescent="0.25">
      <c r="A29" s="776" t="s">
        <v>137</v>
      </c>
      <c r="B29" s="777" t="s">
        <v>656</v>
      </c>
      <c r="C29" s="776" t="s">
        <v>657</v>
      </c>
      <c r="D29" s="776" t="s">
        <v>658</v>
      </c>
      <c r="E29" s="776" t="s">
        <v>659</v>
      </c>
    </row>
    <row r="30" spans="1:14" ht="15.75" x14ac:dyDescent="0.25">
      <c r="A30" s="1058" t="s">
        <v>6130</v>
      </c>
      <c r="B30" s="1058"/>
      <c r="C30" s="1058"/>
      <c r="D30" s="1058"/>
      <c r="E30" s="1058"/>
    </row>
    <row r="31" spans="1:14" ht="15.75" x14ac:dyDescent="0.25">
      <c r="A31" s="775" t="s">
        <v>1766</v>
      </c>
      <c r="B31" s="775" t="s">
        <v>1767</v>
      </c>
      <c r="C31" s="812">
        <v>239575</v>
      </c>
      <c r="D31" s="812">
        <v>43589</v>
      </c>
      <c r="E31" s="812">
        <f>C31-D31</f>
        <v>195986</v>
      </c>
    </row>
    <row r="32" spans="1:14" ht="15.75" x14ac:dyDescent="0.25">
      <c r="A32" s="775" t="s">
        <v>1768</v>
      </c>
      <c r="B32" s="775" t="s">
        <v>1769</v>
      </c>
      <c r="C32" s="812">
        <v>275591</v>
      </c>
      <c r="D32" s="812">
        <v>83535</v>
      </c>
      <c r="E32" s="812">
        <f>C32-D32</f>
        <v>192056</v>
      </c>
    </row>
    <row r="33" spans="1:5" ht="15.75" x14ac:dyDescent="0.25">
      <c r="A33" s="793"/>
      <c r="B33" s="793"/>
      <c r="C33" s="887">
        <f>SUM(C31:C32)</f>
        <v>515166</v>
      </c>
      <c r="D33" s="887">
        <f>SUM(D31:D32)</f>
        <v>127124</v>
      </c>
      <c r="E33" s="887">
        <f>SUM(E31:E32)</f>
        <v>388042</v>
      </c>
    </row>
    <row r="34" spans="1:5" ht="15.75" x14ac:dyDescent="0.25">
      <c r="A34" s="793"/>
      <c r="B34" s="793"/>
      <c r="C34" s="793"/>
      <c r="D34" s="793"/>
      <c r="E34" s="793"/>
    </row>
    <row r="35" spans="1:5" ht="31.5" x14ac:dyDescent="0.25">
      <c r="A35" s="776" t="s">
        <v>137</v>
      </c>
      <c r="B35" s="777" t="s">
        <v>656</v>
      </c>
      <c r="C35" s="776" t="s">
        <v>657</v>
      </c>
      <c r="D35" s="776" t="s">
        <v>658</v>
      </c>
      <c r="E35" s="776" t="s">
        <v>659</v>
      </c>
    </row>
    <row r="36" spans="1:5" ht="15.75" x14ac:dyDescent="0.25">
      <c r="A36" s="1060" t="s">
        <v>5651</v>
      </c>
      <c r="B36" s="1060"/>
      <c r="C36" s="1060"/>
      <c r="D36" s="1060"/>
      <c r="E36" s="1060"/>
    </row>
    <row r="37" spans="1:5" ht="15.75" x14ac:dyDescent="0.25">
      <c r="A37" s="775" t="s">
        <v>1770</v>
      </c>
      <c r="B37" s="775" t="s">
        <v>1771</v>
      </c>
      <c r="C37" s="812">
        <v>205000</v>
      </c>
      <c r="D37" s="812">
        <v>205000</v>
      </c>
      <c r="E37" s="812">
        <f>C37-D37</f>
        <v>0</v>
      </c>
    </row>
    <row r="38" spans="1:5" ht="15.75" x14ac:dyDescent="0.25">
      <c r="A38" s="775" t="s">
        <v>1772</v>
      </c>
      <c r="B38" s="775" t="s">
        <v>1773</v>
      </c>
      <c r="C38" s="812">
        <v>475831</v>
      </c>
      <c r="D38" s="812">
        <v>475831</v>
      </c>
      <c r="E38" s="812">
        <f>C38-D38</f>
        <v>0</v>
      </c>
    </row>
    <row r="39" spans="1:5" ht="15.75" x14ac:dyDescent="0.25">
      <c r="A39" s="775" t="s">
        <v>1774</v>
      </c>
      <c r="B39" s="775" t="s">
        <v>1775</v>
      </c>
      <c r="C39" s="812">
        <v>221166</v>
      </c>
      <c r="D39" s="812">
        <v>221166</v>
      </c>
      <c r="E39" s="812">
        <f>C39-D39</f>
        <v>0</v>
      </c>
    </row>
    <row r="40" spans="1:5" ht="15.75" x14ac:dyDescent="0.25">
      <c r="A40" s="793"/>
      <c r="B40" s="793"/>
      <c r="C40" s="887">
        <f>SUM(C37:C39)</f>
        <v>901997</v>
      </c>
      <c r="D40" s="887">
        <f>SUM(D37:D39)</f>
        <v>901997</v>
      </c>
      <c r="E40" s="887">
        <f>SUM(E37:E39)</f>
        <v>0</v>
      </c>
    </row>
    <row r="41" spans="1:5" ht="15.75" x14ac:dyDescent="0.25">
      <c r="A41" s="793"/>
      <c r="B41" s="793"/>
      <c r="C41" s="793"/>
      <c r="D41" s="793"/>
      <c r="E41" s="793"/>
    </row>
    <row r="42" spans="1:5" ht="31.5" x14ac:dyDescent="0.25">
      <c r="A42" s="776" t="s">
        <v>137</v>
      </c>
      <c r="B42" s="777" t="s">
        <v>656</v>
      </c>
      <c r="C42" s="776" t="s">
        <v>657</v>
      </c>
      <c r="D42" s="776" t="s">
        <v>658</v>
      </c>
      <c r="E42" s="776" t="s">
        <v>659</v>
      </c>
    </row>
    <row r="43" spans="1:5" ht="15.75" x14ac:dyDescent="0.25">
      <c r="A43" s="1060" t="s">
        <v>828</v>
      </c>
      <c r="B43" s="1060"/>
      <c r="C43" s="1060"/>
      <c r="D43" s="1060"/>
      <c r="E43" s="1060"/>
    </row>
    <row r="44" spans="1:5" ht="15.75" x14ac:dyDescent="0.25">
      <c r="A44" s="775" t="s">
        <v>840</v>
      </c>
      <c r="B44" s="775" t="s">
        <v>1776</v>
      </c>
      <c r="C44" s="812">
        <v>182500</v>
      </c>
      <c r="D44" s="812">
        <v>182500</v>
      </c>
      <c r="E44" s="812">
        <v>0</v>
      </c>
    </row>
    <row r="45" spans="1:5" ht="15.75" x14ac:dyDescent="0.25">
      <c r="A45" s="775" t="s">
        <v>840</v>
      </c>
      <c r="B45" s="775" t="s">
        <v>1777</v>
      </c>
      <c r="C45" s="812">
        <v>182500</v>
      </c>
      <c r="D45" s="812">
        <v>182500</v>
      </c>
      <c r="E45" s="812">
        <v>0</v>
      </c>
    </row>
    <row r="46" spans="1:5" ht="15.75" x14ac:dyDescent="0.25">
      <c r="A46" s="775" t="s">
        <v>1778</v>
      </c>
      <c r="B46" s="775" t="s">
        <v>1779</v>
      </c>
      <c r="C46" s="812">
        <v>62992</v>
      </c>
      <c r="D46" s="812">
        <v>62992</v>
      </c>
      <c r="E46" s="812">
        <v>0</v>
      </c>
    </row>
    <row r="47" spans="1:5" ht="15.75" x14ac:dyDescent="0.25">
      <c r="A47" s="775" t="s">
        <v>840</v>
      </c>
      <c r="B47" s="775" t="s">
        <v>1780</v>
      </c>
      <c r="C47" s="812">
        <v>182500</v>
      </c>
      <c r="D47" s="812">
        <v>182500</v>
      </c>
      <c r="E47" s="812">
        <v>0</v>
      </c>
    </row>
    <row r="48" spans="1:5" ht="15.75" x14ac:dyDescent="0.25">
      <c r="A48" s="775" t="s">
        <v>1781</v>
      </c>
      <c r="B48" s="775" t="s">
        <v>1782</v>
      </c>
      <c r="C48" s="812">
        <v>3149</v>
      </c>
      <c r="D48" s="812">
        <v>3149</v>
      </c>
      <c r="E48" s="812">
        <v>0</v>
      </c>
    </row>
    <row r="49" spans="1:5" ht="15.75" x14ac:dyDescent="0.25">
      <c r="A49" s="775" t="s">
        <v>1781</v>
      </c>
      <c r="B49" s="775" t="s">
        <v>1783</v>
      </c>
      <c r="C49" s="812">
        <v>3149</v>
      </c>
      <c r="D49" s="812">
        <v>3149</v>
      </c>
      <c r="E49" s="812">
        <v>0</v>
      </c>
    </row>
    <row r="50" spans="1:5" ht="15.75" x14ac:dyDescent="0.25">
      <c r="A50" s="775" t="s">
        <v>1781</v>
      </c>
      <c r="B50" s="775" t="s">
        <v>1784</v>
      </c>
      <c r="C50" s="812">
        <v>3150</v>
      </c>
      <c r="D50" s="812">
        <v>3150</v>
      </c>
      <c r="E50" s="812">
        <v>0</v>
      </c>
    </row>
    <row r="51" spans="1:5" ht="15.75" x14ac:dyDescent="0.25">
      <c r="A51" s="775" t="s">
        <v>1785</v>
      </c>
      <c r="B51" s="775" t="s">
        <v>1786</v>
      </c>
      <c r="C51" s="812">
        <v>5906</v>
      </c>
      <c r="D51" s="812">
        <v>5906</v>
      </c>
      <c r="E51" s="812">
        <v>0</v>
      </c>
    </row>
    <row r="52" spans="1:5" ht="15.75" x14ac:dyDescent="0.25">
      <c r="A52" s="775" t="s">
        <v>1778</v>
      </c>
      <c r="B52" s="775" t="s">
        <v>1787</v>
      </c>
      <c r="C52" s="812">
        <v>62992</v>
      </c>
      <c r="D52" s="812">
        <v>62992</v>
      </c>
      <c r="E52" s="812">
        <v>0</v>
      </c>
    </row>
    <row r="53" spans="1:5" ht="15.75" x14ac:dyDescent="0.25">
      <c r="A53" s="775" t="s">
        <v>1788</v>
      </c>
      <c r="B53" s="775" t="s">
        <v>1789</v>
      </c>
      <c r="C53" s="812">
        <v>40000</v>
      </c>
      <c r="D53" s="812">
        <v>40000</v>
      </c>
      <c r="E53" s="812">
        <v>0</v>
      </c>
    </row>
    <row r="54" spans="1:5" ht="15.75" x14ac:dyDescent="0.25">
      <c r="A54" s="775" t="s">
        <v>1788</v>
      </c>
      <c r="B54" s="775" t="s">
        <v>1790</v>
      </c>
      <c r="C54" s="812">
        <v>40000</v>
      </c>
      <c r="D54" s="812">
        <v>40000</v>
      </c>
      <c r="E54" s="812">
        <v>0</v>
      </c>
    </row>
    <row r="55" spans="1:5" ht="15.75" x14ac:dyDescent="0.25">
      <c r="A55" s="775" t="s">
        <v>1791</v>
      </c>
      <c r="B55" s="775" t="s">
        <v>830</v>
      </c>
      <c r="C55" s="812">
        <v>75000</v>
      </c>
      <c r="D55" s="812">
        <v>75000</v>
      </c>
      <c r="E55" s="812">
        <v>0</v>
      </c>
    </row>
    <row r="56" spans="1:5" ht="15.75" x14ac:dyDescent="0.25">
      <c r="A56" s="775" t="s">
        <v>1792</v>
      </c>
      <c r="B56" s="775" t="s">
        <v>1214</v>
      </c>
      <c r="C56" s="812">
        <v>110236</v>
      </c>
      <c r="D56" s="812">
        <v>110236</v>
      </c>
      <c r="E56" s="812">
        <v>0</v>
      </c>
    </row>
    <row r="57" spans="1:5" ht="15.75" x14ac:dyDescent="0.25">
      <c r="A57" s="775" t="s">
        <v>840</v>
      </c>
      <c r="B57" s="775" t="s">
        <v>846</v>
      </c>
      <c r="C57" s="812">
        <v>161417</v>
      </c>
      <c r="D57" s="812">
        <v>161417</v>
      </c>
      <c r="E57" s="812">
        <v>0</v>
      </c>
    </row>
    <row r="58" spans="1:5" ht="15.75" x14ac:dyDescent="0.25">
      <c r="A58" s="775" t="s">
        <v>1793</v>
      </c>
      <c r="B58" s="775" t="s">
        <v>1207</v>
      </c>
      <c r="C58" s="812">
        <v>6693</v>
      </c>
      <c r="D58" s="812">
        <v>6693</v>
      </c>
      <c r="E58" s="812">
        <v>0</v>
      </c>
    </row>
    <row r="59" spans="1:5" ht="15.75" x14ac:dyDescent="0.25">
      <c r="A59" s="775" t="s">
        <v>1794</v>
      </c>
      <c r="B59" s="775" t="s">
        <v>1795</v>
      </c>
      <c r="C59" s="812">
        <v>21000</v>
      </c>
      <c r="D59" s="812">
        <v>21000</v>
      </c>
      <c r="E59" s="812">
        <v>0</v>
      </c>
    </row>
    <row r="60" spans="1:5" ht="15.75" x14ac:dyDescent="0.25">
      <c r="A60" s="775" t="s">
        <v>840</v>
      </c>
      <c r="B60" s="775" t="s">
        <v>1796</v>
      </c>
      <c r="C60" s="812">
        <v>141732</v>
      </c>
      <c r="D60" s="812">
        <v>141732</v>
      </c>
      <c r="E60" s="812">
        <v>0</v>
      </c>
    </row>
    <row r="61" spans="1:5" ht="15.75" x14ac:dyDescent="0.25">
      <c r="A61" s="775" t="s">
        <v>1797</v>
      </c>
      <c r="B61" s="775" t="s">
        <v>1220</v>
      </c>
      <c r="C61" s="812">
        <v>11418</v>
      </c>
      <c r="D61" s="812">
        <v>11418</v>
      </c>
      <c r="E61" s="812">
        <v>0</v>
      </c>
    </row>
    <row r="62" spans="1:5" ht="15.75" x14ac:dyDescent="0.25">
      <c r="A62" s="775" t="s">
        <v>1798</v>
      </c>
      <c r="B62" s="775" t="s">
        <v>844</v>
      </c>
      <c r="C62" s="812">
        <v>19685</v>
      </c>
      <c r="D62" s="812">
        <v>19685</v>
      </c>
      <c r="E62" s="812">
        <v>0</v>
      </c>
    </row>
    <row r="63" spans="1:5" ht="15.75" x14ac:dyDescent="0.25">
      <c r="A63" s="775" t="s">
        <v>1798</v>
      </c>
      <c r="B63" s="775" t="s">
        <v>850</v>
      </c>
      <c r="C63" s="812">
        <v>19685</v>
      </c>
      <c r="D63" s="812">
        <v>19685</v>
      </c>
      <c r="E63" s="812">
        <v>0</v>
      </c>
    </row>
    <row r="64" spans="1:5" ht="15.75" x14ac:dyDescent="0.25">
      <c r="A64" s="775" t="s">
        <v>1799</v>
      </c>
      <c r="B64" s="775" t="s">
        <v>1221</v>
      </c>
      <c r="C64" s="812">
        <v>19000</v>
      </c>
      <c r="D64" s="812">
        <v>19000</v>
      </c>
      <c r="E64" s="812">
        <v>0</v>
      </c>
    </row>
    <row r="65" spans="1:5" ht="15.75" x14ac:dyDescent="0.25">
      <c r="A65" s="775" t="s">
        <v>1800</v>
      </c>
      <c r="B65" s="775" t="s">
        <v>1222</v>
      </c>
      <c r="C65" s="812">
        <v>14961</v>
      </c>
      <c r="D65" s="812">
        <v>14961</v>
      </c>
      <c r="E65" s="812">
        <v>0</v>
      </c>
    </row>
    <row r="66" spans="1:5" ht="15.75" x14ac:dyDescent="0.25">
      <c r="A66" s="775" t="s">
        <v>1801</v>
      </c>
      <c r="B66" s="775" t="s">
        <v>858</v>
      </c>
      <c r="C66" s="812">
        <v>26772</v>
      </c>
      <c r="D66" s="812">
        <v>26772</v>
      </c>
      <c r="E66" s="812">
        <v>0</v>
      </c>
    </row>
    <row r="67" spans="1:5" ht="15.75" x14ac:dyDescent="0.25">
      <c r="A67" s="775" t="s">
        <v>1802</v>
      </c>
      <c r="B67" s="775" t="s">
        <v>1803</v>
      </c>
      <c r="C67" s="812">
        <v>14175</v>
      </c>
      <c r="D67" s="812">
        <v>14175</v>
      </c>
      <c r="E67" s="812">
        <v>0</v>
      </c>
    </row>
    <row r="68" spans="1:5" ht="15.75" x14ac:dyDescent="0.25">
      <c r="A68" s="775" t="s">
        <v>1802</v>
      </c>
      <c r="B68" s="775" t="s">
        <v>1804</v>
      </c>
      <c r="C68" s="812">
        <v>14173</v>
      </c>
      <c r="D68" s="812">
        <v>14173</v>
      </c>
      <c r="E68" s="812">
        <v>0</v>
      </c>
    </row>
    <row r="69" spans="1:5" ht="15.75" x14ac:dyDescent="0.25">
      <c r="A69" s="775" t="s">
        <v>1802</v>
      </c>
      <c r="B69" s="775" t="s">
        <v>1227</v>
      </c>
      <c r="C69" s="812">
        <v>14173</v>
      </c>
      <c r="D69" s="812">
        <v>14173</v>
      </c>
      <c r="E69" s="812">
        <v>0</v>
      </c>
    </row>
    <row r="70" spans="1:5" ht="15.75" x14ac:dyDescent="0.25">
      <c r="A70" s="775" t="s">
        <v>1802</v>
      </c>
      <c r="B70" s="775" t="s">
        <v>1228</v>
      </c>
      <c r="C70" s="812">
        <v>14173</v>
      </c>
      <c r="D70" s="812">
        <v>14173</v>
      </c>
      <c r="E70" s="812">
        <v>0</v>
      </c>
    </row>
    <row r="71" spans="1:5" ht="15.75" x14ac:dyDescent="0.25">
      <c r="A71" s="775" t="s">
        <v>1802</v>
      </c>
      <c r="B71" s="775" t="s">
        <v>1229</v>
      </c>
      <c r="C71" s="812">
        <v>14173</v>
      </c>
      <c r="D71" s="812">
        <v>14173</v>
      </c>
      <c r="E71" s="812">
        <v>0</v>
      </c>
    </row>
    <row r="72" spans="1:5" ht="15.75" x14ac:dyDescent="0.25">
      <c r="A72" s="775" t="s">
        <v>1802</v>
      </c>
      <c r="B72" s="775" t="s">
        <v>1230</v>
      </c>
      <c r="C72" s="812">
        <v>14173</v>
      </c>
      <c r="D72" s="812">
        <v>14173</v>
      </c>
      <c r="E72" s="812">
        <v>0</v>
      </c>
    </row>
    <row r="73" spans="1:5" ht="15.75" x14ac:dyDescent="0.25">
      <c r="A73" s="775" t="s">
        <v>1802</v>
      </c>
      <c r="B73" s="775" t="s">
        <v>874</v>
      </c>
      <c r="C73" s="812">
        <v>14173</v>
      </c>
      <c r="D73" s="812">
        <v>14173</v>
      </c>
      <c r="E73" s="812">
        <v>0</v>
      </c>
    </row>
    <row r="74" spans="1:5" ht="15.75" x14ac:dyDescent="0.25">
      <c r="A74" s="775" t="s">
        <v>1805</v>
      </c>
      <c r="B74" s="775" t="s">
        <v>1806</v>
      </c>
      <c r="C74" s="812">
        <v>24000</v>
      </c>
      <c r="D74" s="812">
        <v>24000</v>
      </c>
      <c r="E74" s="812">
        <v>0</v>
      </c>
    </row>
    <row r="75" spans="1:5" ht="15.75" x14ac:dyDescent="0.25">
      <c r="A75" s="775" t="s">
        <v>1805</v>
      </c>
      <c r="B75" s="775" t="s">
        <v>882</v>
      </c>
      <c r="C75" s="812">
        <v>24000</v>
      </c>
      <c r="D75" s="812">
        <v>24000</v>
      </c>
      <c r="E75" s="812">
        <v>0</v>
      </c>
    </row>
    <row r="76" spans="1:5" ht="15.75" x14ac:dyDescent="0.25">
      <c r="A76" s="775" t="s">
        <v>1807</v>
      </c>
      <c r="B76" s="775" t="s">
        <v>1808</v>
      </c>
      <c r="C76" s="812">
        <v>28900</v>
      </c>
      <c r="D76" s="812">
        <v>28900</v>
      </c>
      <c r="E76" s="812">
        <v>0</v>
      </c>
    </row>
    <row r="77" spans="1:5" ht="15.75" x14ac:dyDescent="0.25">
      <c r="A77" s="775" t="s">
        <v>885</v>
      </c>
      <c r="B77" s="775" t="s">
        <v>886</v>
      </c>
      <c r="C77" s="812">
        <v>198000</v>
      </c>
      <c r="D77" s="812">
        <v>198000</v>
      </c>
      <c r="E77" s="812">
        <v>0</v>
      </c>
    </row>
    <row r="78" spans="1:5" ht="15.75" x14ac:dyDescent="0.25">
      <c r="A78" s="775" t="s">
        <v>1809</v>
      </c>
      <c r="B78" s="775" t="s">
        <v>1810</v>
      </c>
      <c r="C78" s="812">
        <v>9000</v>
      </c>
      <c r="D78" s="812">
        <v>9000</v>
      </c>
      <c r="E78" s="812">
        <v>0</v>
      </c>
    </row>
    <row r="79" spans="1:5" ht="15.75" x14ac:dyDescent="0.25">
      <c r="A79" s="775" t="s">
        <v>1811</v>
      </c>
      <c r="B79" s="775" t="s">
        <v>1812</v>
      </c>
      <c r="C79" s="812">
        <v>14000</v>
      </c>
      <c r="D79" s="812">
        <v>14000</v>
      </c>
      <c r="E79" s="812">
        <v>0</v>
      </c>
    </row>
    <row r="80" spans="1:5" ht="15.75" x14ac:dyDescent="0.25">
      <c r="A80" s="775" t="s">
        <v>1811</v>
      </c>
      <c r="B80" s="775" t="s">
        <v>1813</v>
      </c>
      <c r="C80" s="812">
        <v>14000</v>
      </c>
      <c r="D80" s="812">
        <v>14000</v>
      </c>
      <c r="E80" s="812">
        <v>0</v>
      </c>
    </row>
    <row r="81" spans="1:5" ht="15.75" x14ac:dyDescent="0.25">
      <c r="A81" s="775" t="s">
        <v>1814</v>
      </c>
      <c r="B81" s="775" t="s">
        <v>1815</v>
      </c>
      <c r="C81" s="812">
        <v>4500</v>
      </c>
      <c r="D81" s="812">
        <v>4500</v>
      </c>
      <c r="E81" s="812">
        <v>0</v>
      </c>
    </row>
    <row r="82" spans="1:5" ht="15.75" x14ac:dyDescent="0.25">
      <c r="A82" s="775" t="s">
        <v>1816</v>
      </c>
      <c r="B82" s="775" t="s">
        <v>1817</v>
      </c>
      <c r="C82" s="812">
        <v>4646</v>
      </c>
      <c r="D82" s="812">
        <v>4646</v>
      </c>
      <c r="E82" s="812">
        <v>0</v>
      </c>
    </row>
    <row r="83" spans="1:5" ht="15.75" x14ac:dyDescent="0.25">
      <c r="A83" s="775" t="s">
        <v>1818</v>
      </c>
      <c r="B83" s="775" t="s">
        <v>1819</v>
      </c>
      <c r="C83" s="812">
        <v>19685</v>
      </c>
      <c r="D83" s="812">
        <v>19685</v>
      </c>
      <c r="E83" s="812">
        <v>0</v>
      </c>
    </row>
    <row r="84" spans="1:5" ht="15.75" x14ac:dyDescent="0.25">
      <c r="A84" s="775" t="s">
        <v>1816</v>
      </c>
      <c r="B84" s="775" t="s">
        <v>1820</v>
      </c>
      <c r="C84" s="812">
        <v>11500</v>
      </c>
      <c r="D84" s="812">
        <v>11500</v>
      </c>
      <c r="E84" s="812">
        <v>0</v>
      </c>
    </row>
    <row r="85" spans="1:5" ht="15.75" x14ac:dyDescent="0.25">
      <c r="A85" s="775" t="s">
        <v>1816</v>
      </c>
      <c r="B85" s="775" t="s">
        <v>1821</v>
      </c>
      <c r="C85" s="812">
        <v>11024</v>
      </c>
      <c r="D85" s="812">
        <v>11024</v>
      </c>
      <c r="E85" s="812">
        <v>0</v>
      </c>
    </row>
    <row r="86" spans="1:5" ht="15.75" x14ac:dyDescent="0.25">
      <c r="A86" s="775" t="s">
        <v>1822</v>
      </c>
      <c r="B86" s="775" t="s">
        <v>1823</v>
      </c>
      <c r="C86" s="812">
        <v>4646</v>
      </c>
      <c r="D86" s="812">
        <v>4646</v>
      </c>
      <c r="E86" s="812">
        <v>0</v>
      </c>
    </row>
    <row r="87" spans="1:5" ht="15.75" x14ac:dyDescent="0.25">
      <c r="A87" s="775" t="s">
        <v>1824</v>
      </c>
      <c r="B87" s="775" t="s">
        <v>1825</v>
      </c>
      <c r="C87" s="812">
        <v>34606</v>
      </c>
      <c r="D87" s="812">
        <v>34606</v>
      </c>
      <c r="E87" s="812">
        <v>0</v>
      </c>
    </row>
    <row r="88" spans="1:5" ht="15.75" x14ac:dyDescent="0.25">
      <c r="A88" s="775" t="s">
        <v>1826</v>
      </c>
      <c r="B88" s="775" t="s">
        <v>1827</v>
      </c>
      <c r="C88" s="812">
        <v>11299</v>
      </c>
      <c r="D88" s="812">
        <v>11299</v>
      </c>
      <c r="E88" s="812">
        <v>0</v>
      </c>
    </row>
    <row r="89" spans="1:5" ht="15.75" x14ac:dyDescent="0.25">
      <c r="A89" s="775" t="s">
        <v>1828</v>
      </c>
      <c r="B89" s="775" t="s">
        <v>1829</v>
      </c>
      <c r="C89" s="812">
        <v>2756</v>
      </c>
      <c r="D89" s="812">
        <v>2756</v>
      </c>
      <c r="E89" s="812">
        <v>0</v>
      </c>
    </row>
    <row r="90" spans="1:5" ht="15.75" x14ac:dyDescent="0.25">
      <c r="A90" s="775" t="s">
        <v>1828</v>
      </c>
      <c r="B90" s="775" t="s">
        <v>1830</v>
      </c>
      <c r="C90" s="812">
        <v>2756</v>
      </c>
      <c r="D90" s="812">
        <v>2756</v>
      </c>
      <c r="E90" s="812">
        <v>0</v>
      </c>
    </row>
    <row r="91" spans="1:5" ht="15.75" x14ac:dyDescent="0.25">
      <c r="A91" s="775" t="s">
        <v>1831</v>
      </c>
      <c r="B91" s="775" t="s">
        <v>1832</v>
      </c>
      <c r="C91" s="812">
        <v>6417</v>
      </c>
      <c r="D91" s="812">
        <v>6417</v>
      </c>
      <c r="E91" s="812">
        <v>0</v>
      </c>
    </row>
    <row r="92" spans="1:5" ht="15.75" x14ac:dyDescent="0.25">
      <c r="A92" s="775" t="s">
        <v>1833</v>
      </c>
      <c r="B92" s="775" t="s">
        <v>1834</v>
      </c>
      <c r="C92" s="812">
        <v>1575</v>
      </c>
      <c r="D92" s="812">
        <v>1575</v>
      </c>
      <c r="E92" s="812">
        <v>0</v>
      </c>
    </row>
    <row r="93" spans="1:5" ht="15.75" x14ac:dyDescent="0.25">
      <c r="A93" s="775" t="s">
        <v>1833</v>
      </c>
      <c r="B93" s="775" t="s">
        <v>1835</v>
      </c>
      <c r="C93" s="812">
        <v>1575</v>
      </c>
      <c r="D93" s="812">
        <v>1575</v>
      </c>
      <c r="E93" s="812">
        <v>0</v>
      </c>
    </row>
    <row r="94" spans="1:5" ht="15.75" x14ac:dyDescent="0.25">
      <c r="A94" s="775" t="s">
        <v>1833</v>
      </c>
      <c r="B94" s="775" t="s">
        <v>1836</v>
      </c>
      <c r="C94" s="812">
        <v>1575</v>
      </c>
      <c r="D94" s="812">
        <v>1575</v>
      </c>
      <c r="E94" s="812">
        <v>0</v>
      </c>
    </row>
    <row r="95" spans="1:5" ht="15.75" x14ac:dyDescent="0.25">
      <c r="A95" s="775" t="s">
        <v>1833</v>
      </c>
      <c r="B95" s="775" t="s">
        <v>1837</v>
      </c>
      <c r="C95" s="812">
        <v>1575</v>
      </c>
      <c r="D95" s="812">
        <v>1575</v>
      </c>
      <c r="E95" s="812">
        <v>0</v>
      </c>
    </row>
    <row r="96" spans="1:5" ht="15.75" x14ac:dyDescent="0.25">
      <c r="A96" s="775" t="s">
        <v>1833</v>
      </c>
      <c r="B96" s="775" t="s">
        <v>1838</v>
      </c>
      <c r="C96" s="812">
        <v>1575</v>
      </c>
      <c r="D96" s="812">
        <v>1575</v>
      </c>
      <c r="E96" s="812">
        <v>0</v>
      </c>
    </row>
    <row r="97" spans="1:5" ht="15.75" x14ac:dyDescent="0.25">
      <c r="A97" s="775" t="s">
        <v>1833</v>
      </c>
      <c r="B97" s="775" t="s">
        <v>1839</v>
      </c>
      <c r="C97" s="812">
        <v>1575</v>
      </c>
      <c r="D97" s="812">
        <v>1575</v>
      </c>
      <c r="E97" s="812">
        <v>0</v>
      </c>
    </row>
    <row r="98" spans="1:5" ht="15.75" x14ac:dyDescent="0.25">
      <c r="A98" s="775" t="s">
        <v>1792</v>
      </c>
      <c r="B98" s="775" t="s">
        <v>1840</v>
      </c>
      <c r="C98" s="812">
        <v>80000</v>
      </c>
      <c r="D98" s="812">
        <v>80000</v>
      </c>
      <c r="E98" s="812">
        <v>0</v>
      </c>
    </row>
    <row r="99" spans="1:5" ht="15.75" x14ac:dyDescent="0.25">
      <c r="A99" s="775" t="s">
        <v>1841</v>
      </c>
      <c r="B99" s="775" t="s">
        <v>1842</v>
      </c>
      <c r="C99" s="812">
        <v>41731</v>
      </c>
      <c r="D99" s="812">
        <v>41731</v>
      </c>
      <c r="E99" s="812">
        <v>0</v>
      </c>
    </row>
    <row r="100" spans="1:5" ht="15.75" x14ac:dyDescent="0.25">
      <c r="A100" s="775" t="s">
        <v>1843</v>
      </c>
      <c r="B100" s="775" t="s">
        <v>1844</v>
      </c>
      <c r="C100" s="812">
        <v>9472</v>
      </c>
      <c r="D100" s="812">
        <v>9472</v>
      </c>
      <c r="E100" s="812">
        <v>0</v>
      </c>
    </row>
    <row r="101" spans="1:5" ht="15.75" x14ac:dyDescent="0.25">
      <c r="A101" s="775" t="s">
        <v>1845</v>
      </c>
      <c r="B101" s="775" t="s">
        <v>1846</v>
      </c>
      <c r="C101" s="812">
        <v>27346</v>
      </c>
      <c r="D101" s="812">
        <v>27346</v>
      </c>
      <c r="E101" s="812">
        <v>0</v>
      </c>
    </row>
    <row r="102" spans="1:5" ht="15.75" x14ac:dyDescent="0.25">
      <c r="A102" s="775" t="s">
        <v>1847</v>
      </c>
      <c r="B102" s="775" t="s">
        <v>1848</v>
      </c>
      <c r="C102" s="812">
        <v>20000</v>
      </c>
      <c r="D102" s="812">
        <v>20000</v>
      </c>
      <c r="E102" s="812">
        <v>0</v>
      </c>
    </row>
    <row r="103" spans="1:5" ht="15.75" x14ac:dyDescent="0.25">
      <c r="A103" s="793"/>
      <c r="B103" s="793"/>
      <c r="C103" s="887">
        <f>SUM(C44:C102)</f>
        <v>2109384</v>
      </c>
      <c r="D103" s="887">
        <f>SUM(D44:D102)</f>
        <v>2109384</v>
      </c>
      <c r="E103" s="887">
        <f>SUM(E44:E102)</f>
        <v>0</v>
      </c>
    </row>
    <row r="104" spans="1:5" ht="15.75" x14ac:dyDescent="0.25">
      <c r="A104" s="793"/>
      <c r="B104" s="793"/>
      <c r="C104" s="793"/>
      <c r="D104" s="793"/>
      <c r="E104" s="793"/>
    </row>
    <row r="105" spans="1:5" ht="31.5" x14ac:dyDescent="0.25">
      <c r="A105" s="776" t="s">
        <v>137</v>
      </c>
      <c r="B105" s="777" t="s">
        <v>656</v>
      </c>
      <c r="C105" s="776" t="s">
        <v>657</v>
      </c>
      <c r="D105" s="776" t="s">
        <v>658</v>
      </c>
      <c r="E105" s="776" t="s">
        <v>659</v>
      </c>
    </row>
    <row r="106" spans="1:5" ht="15.75" x14ac:dyDescent="0.25">
      <c r="A106" s="1058" t="s">
        <v>5649</v>
      </c>
      <c r="B106" s="1058"/>
      <c r="C106" s="1058"/>
      <c r="D106" s="1058"/>
      <c r="E106" s="1058"/>
    </row>
    <row r="107" spans="1:5" ht="15.75" x14ac:dyDescent="0.25">
      <c r="A107" s="775" t="s">
        <v>1849</v>
      </c>
      <c r="B107" s="775" t="s">
        <v>1850</v>
      </c>
      <c r="C107" s="812">
        <v>2204</v>
      </c>
      <c r="D107" s="812">
        <v>2204</v>
      </c>
      <c r="E107" s="812">
        <v>0</v>
      </c>
    </row>
    <row r="108" spans="1:5" ht="15.75" x14ac:dyDescent="0.25">
      <c r="A108" s="775" t="s">
        <v>1851</v>
      </c>
      <c r="B108" s="775" t="s">
        <v>1852</v>
      </c>
      <c r="C108" s="812">
        <v>1889</v>
      </c>
      <c r="D108" s="812">
        <v>1889</v>
      </c>
      <c r="E108" s="812">
        <v>0</v>
      </c>
    </row>
    <row r="109" spans="1:5" ht="15.75" x14ac:dyDescent="0.25">
      <c r="A109" s="775" t="s">
        <v>1853</v>
      </c>
      <c r="B109" s="775" t="s">
        <v>1854</v>
      </c>
      <c r="C109" s="812">
        <v>5117</v>
      </c>
      <c r="D109" s="812">
        <v>5117</v>
      </c>
      <c r="E109" s="812">
        <v>0</v>
      </c>
    </row>
    <row r="110" spans="1:5" ht="15.75" x14ac:dyDescent="0.25">
      <c r="A110" s="775" t="s">
        <v>1855</v>
      </c>
      <c r="B110" s="775" t="s">
        <v>1856</v>
      </c>
      <c r="C110" s="812">
        <v>86929</v>
      </c>
      <c r="D110" s="812">
        <v>86929</v>
      </c>
      <c r="E110" s="812">
        <v>0</v>
      </c>
    </row>
    <row r="111" spans="1:5" ht="15.75" x14ac:dyDescent="0.25">
      <c r="A111" s="775" t="s">
        <v>1857</v>
      </c>
      <c r="B111" s="775" t="s">
        <v>1858</v>
      </c>
      <c r="C111" s="812">
        <v>58268</v>
      </c>
      <c r="D111" s="812">
        <v>58268</v>
      </c>
      <c r="E111" s="812">
        <v>0</v>
      </c>
    </row>
    <row r="112" spans="1:5" ht="15.75" x14ac:dyDescent="0.25">
      <c r="A112" s="775" t="s">
        <v>1859</v>
      </c>
      <c r="B112" s="775" t="s">
        <v>1860</v>
      </c>
      <c r="C112" s="812">
        <v>77953</v>
      </c>
      <c r="D112" s="812">
        <v>77953</v>
      </c>
      <c r="E112" s="812">
        <v>0</v>
      </c>
    </row>
    <row r="113" spans="1:5" ht="15.75" x14ac:dyDescent="0.25">
      <c r="A113" s="793"/>
      <c r="B113" s="793"/>
      <c r="C113" s="887">
        <f>SUM(C107:C112)</f>
        <v>232360</v>
      </c>
      <c r="D113" s="887">
        <f>SUM(D107:D112)</f>
        <v>232360</v>
      </c>
      <c r="E113" s="887">
        <f>SUM(E107:E112)</f>
        <v>0</v>
      </c>
    </row>
    <row r="114" spans="1:5" ht="15.75" x14ac:dyDescent="0.25">
      <c r="A114" s="793"/>
      <c r="B114" s="793"/>
      <c r="C114" s="793"/>
      <c r="D114" s="793"/>
      <c r="E114" s="793"/>
    </row>
    <row r="115" spans="1:5" ht="31.5" x14ac:dyDescent="0.25">
      <c r="A115" s="776" t="s">
        <v>137</v>
      </c>
      <c r="B115" s="777" t="s">
        <v>656</v>
      </c>
      <c r="C115" s="776" t="s">
        <v>657</v>
      </c>
      <c r="D115" s="776" t="s">
        <v>658</v>
      </c>
      <c r="E115" s="776" t="s">
        <v>659</v>
      </c>
    </row>
    <row r="116" spans="1:5" x14ac:dyDescent="0.25">
      <c r="A116" s="1059" t="s">
        <v>5652</v>
      </c>
      <c r="B116" s="1059"/>
      <c r="C116" s="1059"/>
      <c r="D116" s="1059"/>
      <c r="E116" s="1059"/>
    </row>
    <row r="117" spans="1:5" ht="15.75" x14ac:dyDescent="0.25">
      <c r="A117" s="775" t="s">
        <v>1861</v>
      </c>
      <c r="B117" s="775" t="s">
        <v>1010</v>
      </c>
      <c r="C117" s="812">
        <v>6692</v>
      </c>
      <c r="D117" s="812">
        <v>6692</v>
      </c>
      <c r="E117" s="812">
        <v>0</v>
      </c>
    </row>
    <row r="118" spans="1:5" ht="15.75" x14ac:dyDescent="0.25">
      <c r="A118" s="793"/>
      <c r="B118" s="793"/>
      <c r="C118" s="887">
        <f>SUM(C117)</f>
        <v>6692</v>
      </c>
      <c r="D118" s="887">
        <f>SUM(D117)</f>
        <v>6692</v>
      </c>
      <c r="E118" s="887">
        <f>SUM(E117)</f>
        <v>0</v>
      </c>
    </row>
    <row r="119" spans="1:5" ht="15.75" x14ac:dyDescent="0.25">
      <c r="A119" s="793"/>
      <c r="B119" s="793"/>
      <c r="C119" s="793"/>
      <c r="D119" s="793"/>
      <c r="E119" s="793"/>
    </row>
    <row r="120" spans="1:5" ht="31.5" x14ac:dyDescent="0.25">
      <c r="A120" s="776" t="s">
        <v>137</v>
      </c>
      <c r="B120" s="777" t="s">
        <v>656</v>
      </c>
      <c r="C120" s="776" t="s">
        <v>657</v>
      </c>
      <c r="D120" s="776" t="s">
        <v>658</v>
      </c>
      <c r="E120" s="776" t="s">
        <v>659</v>
      </c>
    </row>
    <row r="121" spans="1:5" ht="15.75" x14ac:dyDescent="0.25">
      <c r="A121" s="1060" t="s">
        <v>1008</v>
      </c>
      <c r="B121" s="1060"/>
      <c r="C121" s="1060"/>
      <c r="D121" s="1060"/>
      <c r="E121" s="1060"/>
    </row>
    <row r="122" spans="1:5" ht="15.75" x14ac:dyDescent="0.25">
      <c r="A122" s="775" t="s">
        <v>1862</v>
      </c>
      <c r="B122" s="775" t="s">
        <v>1365</v>
      </c>
      <c r="C122" s="812">
        <v>4331</v>
      </c>
      <c r="D122" s="812">
        <v>4331</v>
      </c>
      <c r="E122" s="812">
        <v>0</v>
      </c>
    </row>
    <row r="123" spans="1:5" ht="15.75" x14ac:dyDescent="0.25">
      <c r="A123" s="775" t="s">
        <v>1863</v>
      </c>
      <c r="B123" s="775" t="s">
        <v>1330</v>
      </c>
      <c r="C123" s="812">
        <v>15669</v>
      </c>
      <c r="D123" s="812">
        <v>15669</v>
      </c>
      <c r="E123" s="812">
        <v>0</v>
      </c>
    </row>
    <row r="124" spans="1:5" ht="15.75" x14ac:dyDescent="0.25">
      <c r="A124" s="775" t="s">
        <v>1863</v>
      </c>
      <c r="B124" s="775" t="s">
        <v>1332</v>
      </c>
      <c r="C124" s="812">
        <v>15670</v>
      </c>
      <c r="D124" s="812">
        <v>15670</v>
      </c>
      <c r="E124" s="812">
        <v>0</v>
      </c>
    </row>
    <row r="125" spans="1:5" ht="15.75" x14ac:dyDescent="0.25">
      <c r="A125" s="775" t="s">
        <v>1864</v>
      </c>
      <c r="B125" s="775" t="s">
        <v>1336</v>
      </c>
      <c r="C125" s="812">
        <v>15748</v>
      </c>
      <c r="D125" s="812">
        <v>15748</v>
      </c>
      <c r="E125" s="812">
        <v>0</v>
      </c>
    </row>
    <row r="126" spans="1:5" ht="15.75" x14ac:dyDescent="0.25">
      <c r="A126" s="775" t="s">
        <v>1864</v>
      </c>
      <c r="B126" s="775" t="s">
        <v>1337</v>
      </c>
      <c r="C126" s="812">
        <v>15748</v>
      </c>
      <c r="D126" s="812">
        <v>15748</v>
      </c>
      <c r="E126" s="812">
        <v>0</v>
      </c>
    </row>
    <row r="127" spans="1:5" ht="15.75" x14ac:dyDescent="0.25">
      <c r="A127" s="775" t="s">
        <v>1862</v>
      </c>
      <c r="B127" s="775" t="s">
        <v>1367</v>
      </c>
      <c r="C127" s="812">
        <v>4331</v>
      </c>
      <c r="D127" s="812">
        <v>4331</v>
      </c>
      <c r="E127" s="812">
        <v>0</v>
      </c>
    </row>
    <row r="128" spans="1:5" ht="15.75" x14ac:dyDescent="0.25">
      <c r="A128" s="775" t="s">
        <v>1863</v>
      </c>
      <c r="B128" s="775" t="s">
        <v>1328</v>
      </c>
      <c r="C128" s="812">
        <v>15669</v>
      </c>
      <c r="D128" s="812">
        <v>15669</v>
      </c>
      <c r="E128" s="812">
        <v>0</v>
      </c>
    </row>
    <row r="129" spans="1:5" ht="15.75" x14ac:dyDescent="0.25">
      <c r="A129" s="775" t="s">
        <v>1862</v>
      </c>
      <c r="B129" s="775" t="s">
        <v>1327</v>
      </c>
      <c r="C129" s="812">
        <v>4330</v>
      </c>
      <c r="D129" s="812">
        <v>4330</v>
      </c>
      <c r="E129" s="812">
        <v>0</v>
      </c>
    </row>
    <row r="130" spans="1:5" ht="15.75" x14ac:dyDescent="0.25">
      <c r="A130" s="775" t="s">
        <v>1862</v>
      </c>
      <c r="B130" s="775" t="s">
        <v>1388</v>
      </c>
      <c r="C130" s="812">
        <v>4331</v>
      </c>
      <c r="D130" s="812">
        <v>4331</v>
      </c>
      <c r="E130" s="812">
        <v>0</v>
      </c>
    </row>
    <row r="131" spans="1:5" ht="15.75" x14ac:dyDescent="0.25">
      <c r="A131" s="775" t="s">
        <v>1862</v>
      </c>
      <c r="B131" s="775" t="s">
        <v>1386</v>
      </c>
      <c r="C131" s="812">
        <v>4331</v>
      </c>
      <c r="D131" s="812">
        <v>4331</v>
      </c>
      <c r="E131" s="812">
        <v>0</v>
      </c>
    </row>
    <row r="132" spans="1:5" ht="15.75" x14ac:dyDescent="0.25">
      <c r="A132" s="775" t="s">
        <v>1863</v>
      </c>
      <c r="B132" s="775" t="s">
        <v>1329</v>
      </c>
      <c r="C132" s="812">
        <v>15669</v>
      </c>
      <c r="D132" s="812">
        <v>15669</v>
      </c>
      <c r="E132" s="812">
        <v>0</v>
      </c>
    </row>
    <row r="133" spans="1:5" ht="15.75" x14ac:dyDescent="0.25">
      <c r="A133" s="775" t="s">
        <v>1864</v>
      </c>
      <c r="B133" s="775" t="s">
        <v>1338</v>
      </c>
      <c r="C133" s="812">
        <v>15748</v>
      </c>
      <c r="D133" s="812">
        <v>15748</v>
      </c>
      <c r="E133" s="812">
        <v>0</v>
      </c>
    </row>
    <row r="134" spans="1:5" ht="15.75" x14ac:dyDescent="0.25">
      <c r="A134" s="775" t="s">
        <v>1864</v>
      </c>
      <c r="B134" s="775" t="s">
        <v>1339</v>
      </c>
      <c r="C134" s="812">
        <v>15748</v>
      </c>
      <c r="D134" s="812">
        <v>15748</v>
      </c>
      <c r="E134" s="812">
        <v>0</v>
      </c>
    </row>
    <row r="135" spans="1:5" ht="15.75" x14ac:dyDescent="0.25">
      <c r="A135" s="775" t="s">
        <v>1865</v>
      </c>
      <c r="B135" s="775" t="s">
        <v>1340</v>
      </c>
      <c r="C135" s="812">
        <v>7874</v>
      </c>
      <c r="D135" s="812">
        <v>7874</v>
      </c>
      <c r="E135" s="812">
        <v>0</v>
      </c>
    </row>
    <row r="136" spans="1:5" ht="15.75" x14ac:dyDescent="0.25">
      <c r="A136" s="775" t="s">
        <v>1865</v>
      </c>
      <c r="B136" s="775" t="s">
        <v>1341</v>
      </c>
      <c r="C136" s="812">
        <v>51181</v>
      </c>
      <c r="D136" s="812">
        <v>51181</v>
      </c>
      <c r="E136" s="812">
        <v>0</v>
      </c>
    </row>
    <row r="137" spans="1:5" ht="15.75" x14ac:dyDescent="0.25">
      <c r="A137" s="775" t="s">
        <v>1866</v>
      </c>
      <c r="B137" s="775" t="s">
        <v>1867</v>
      </c>
      <c r="C137" s="812">
        <v>11811</v>
      </c>
      <c r="D137" s="812">
        <v>11811</v>
      </c>
      <c r="E137" s="812">
        <v>0</v>
      </c>
    </row>
    <row r="138" spans="1:5" ht="15.75" x14ac:dyDescent="0.25">
      <c r="A138" s="775" t="s">
        <v>1866</v>
      </c>
      <c r="B138" s="775" t="s">
        <v>1868</v>
      </c>
      <c r="C138" s="812">
        <v>11811</v>
      </c>
      <c r="D138" s="812">
        <v>11811</v>
      </c>
      <c r="E138" s="812">
        <v>0</v>
      </c>
    </row>
    <row r="139" spans="1:5" ht="15.75" x14ac:dyDescent="0.25">
      <c r="A139" s="775" t="s">
        <v>1866</v>
      </c>
      <c r="B139" s="775" t="s">
        <v>1869</v>
      </c>
      <c r="C139" s="812">
        <v>11811</v>
      </c>
      <c r="D139" s="812">
        <v>11811</v>
      </c>
      <c r="E139" s="812">
        <v>0</v>
      </c>
    </row>
    <row r="140" spans="1:5" ht="15.75" x14ac:dyDescent="0.25">
      <c r="A140" s="775" t="s">
        <v>1866</v>
      </c>
      <c r="B140" s="775" t="s">
        <v>1870</v>
      </c>
      <c r="C140" s="812">
        <v>11811</v>
      </c>
      <c r="D140" s="812">
        <v>11811</v>
      </c>
      <c r="E140" s="812">
        <v>0</v>
      </c>
    </row>
    <row r="141" spans="1:5" ht="15.75" x14ac:dyDescent="0.25">
      <c r="A141" s="775" t="s">
        <v>1871</v>
      </c>
      <c r="B141" s="775" t="s">
        <v>1872</v>
      </c>
      <c r="C141" s="812">
        <v>19685</v>
      </c>
      <c r="D141" s="812">
        <v>19685</v>
      </c>
      <c r="E141" s="812">
        <v>0</v>
      </c>
    </row>
    <row r="142" spans="1:5" ht="15.75" x14ac:dyDescent="0.25">
      <c r="A142" s="775" t="s">
        <v>1871</v>
      </c>
      <c r="B142" s="775" t="s">
        <v>1873</v>
      </c>
      <c r="C142" s="812">
        <v>19685</v>
      </c>
      <c r="D142" s="812">
        <v>19685</v>
      </c>
      <c r="E142" s="812">
        <v>0</v>
      </c>
    </row>
    <row r="143" spans="1:5" ht="15.75" x14ac:dyDescent="0.25">
      <c r="A143" s="775" t="s">
        <v>1871</v>
      </c>
      <c r="B143" s="775" t="s">
        <v>1874</v>
      </c>
      <c r="C143" s="812">
        <v>19685</v>
      </c>
      <c r="D143" s="812">
        <v>19685</v>
      </c>
      <c r="E143" s="812">
        <v>0</v>
      </c>
    </row>
    <row r="144" spans="1:5" ht="15.75" x14ac:dyDescent="0.25">
      <c r="A144" s="775" t="s">
        <v>1871</v>
      </c>
      <c r="B144" s="775" t="s">
        <v>1875</v>
      </c>
      <c r="C144" s="812">
        <v>19685</v>
      </c>
      <c r="D144" s="812">
        <v>19685</v>
      </c>
      <c r="E144" s="812">
        <v>0</v>
      </c>
    </row>
    <row r="145" spans="1:5" ht="15.75" x14ac:dyDescent="0.25">
      <c r="A145" s="775" t="s">
        <v>1857</v>
      </c>
      <c r="B145" s="775" t="s">
        <v>1876</v>
      </c>
      <c r="C145" s="812">
        <v>27559</v>
      </c>
      <c r="D145" s="812">
        <v>27559</v>
      </c>
      <c r="E145" s="812">
        <v>0</v>
      </c>
    </row>
    <row r="146" spans="1:5" ht="15.75" x14ac:dyDescent="0.25">
      <c r="A146" s="775" t="s">
        <v>1857</v>
      </c>
      <c r="B146" s="775" t="s">
        <v>1877</v>
      </c>
      <c r="C146" s="812">
        <v>27559</v>
      </c>
      <c r="D146" s="812">
        <v>27559</v>
      </c>
      <c r="E146" s="812">
        <v>0</v>
      </c>
    </row>
    <row r="147" spans="1:5" ht="15.75" x14ac:dyDescent="0.25">
      <c r="A147" s="775" t="s">
        <v>1857</v>
      </c>
      <c r="B147" s="775" t="s">
        <v>1878</v>
      </c>
      <c r="C147" s="812">
        <v>27559</v>
      </c>
      <c r="D147" s="812">
        <v>27559</v>
      </c>
      <c r="E147" s="812">
        <v>0</v>
      </c>
    </row>
    <row r="148" spans="1:5" ht="15.75" x14ac:dyDescent="0.25">
      <c r="A148" s="775" t="s">
        <v>1857</v>
      </c>
      <c r="B148" s="775" t="s">
        <v>1879</v>
      </c>
      <c r="C148" s="812">
        <v>27559</v>
      </c>
      <c r="D148" s="812">
        <v>27559</v>
      </c>
      <c r="E148" s="812">
        <v>0</v>
      </c>
    </row>
    <row r="149" spans="1:5" ht="15.75" x14ac:dyDescent="0.25">
      <c r="A149" s="775" t="s">
        <v>1880</v>
      </c>
      <c r="B149" s="775" t="s">
        <v>1349</v>
      </c>
      <c r="C149" s="812">
        <v>123780</v>
      </c>
      <c r="D149" s="812">
        <v>123780</v>
      </c>
      <c r="E149" s="812">
        <v>0</v>
      </c>
    </row>
    <row r="150" spans="1:5" ht="15.75" x14ac:dyDescent="0.25">
      <c r="A150" s="775" t="s">
        <v>1881</v>
      </c>
      <c r="B150" s="775" t="s">
        <v>1348</v>
      </c>
      <c r="C150" s="812">
        <v>55039</v>
      </c>
      <c r="D150" s="812">
        <v>55039</v>
      </c>
      <c r="E150" s="812">
        <v>0</v>
      </c>
    </row>
    <row r="151" spans="1:5" ht="15.75" x14ac:dyDescent="0.25">
      <c r="A151" s="775" t="s">
        <v>1882</v>
      </c>
      <c r="B151" s="775" t="s">
        <v>1347</v>
      </c>
      <c r="C151" s="812">
        <v>66299</v>
      </c>
      <c r="D151" s="812">
        <v>66299</v>
      </c>
      <c r="E151" s="812">
        <v>0</v>
      </c>
    </row>
    <row r="152" spans="1:5" ht="15.75" x14ac:dyDescent="0.25">
      <c r="A152" s="775" t="s">
        <v>1883</v>
      </c>
      <c r="B152" s="775" t="s">
        <v>1346</v>
      </c>
      <c r="C152" s="812">
        <v>28346</v>
      </c>
      <c r="D152" s="812">
        <v>28346</v>
      </c>
      <c r="E152" s="812">
        <v>0</v>
      </c>
    </row>
    <row r="153" spans="1:5" ht="15.75" x14ac:dyDescent="0.25">
      <c r="A153" s="775" t="s">
        <v>1883</v>
      </c>
      <c r="B153" s="775" t="s">
        <v>1353</v>
      </c>
      <c r="C153" s="812">
        <v>28346</v>
      </c>
      <c r="D153" s="812">
        <v>28346</v>
      </c>
      <c r="E153" s="812">
        <v>0</v>
      </c>
    </row>
    <row r="154" spans="1:5" ht="15.75" x14ac:dyDescent="0.25">
      <c r="A154" s="775" t="s">
        <v>1884</v>
      </c>
      <c r="B154" s="775" t="s">
        <v>1343</v>
      </c>
      <c r="C154" s="812">
        <v>58819</v>
      </c>
      <c r="D154" s="812">
        <v>58819</v>
      </c>
      <c r="E154" s="812">
        <v>0</v>
      </c>
    </row>
    <row r="155" spans="1:5" ht="15.75" x14ac:dyDescent="0.25">
      <c r="A155" s="775" t="s">
        <v>1885</v>
      </c>
      <c r="B155" s="775" t="s">
        <v>1352</v>
      </c>
      <c r="C155" s="812">
        <v>116536</v>
      </c>
      <c r="D155" s="812">
        <v>116536</v>
      </c>
      <c r="E155" s="812">
        <v>0</v>
      </c>
    </row>
    <row r="156" spans="1:5" ht="15.75" x14ac:dyDescent="0.25">
      <c r="A156" s="775" t="s">
        <v>1885</v>
      </c>
      <c r="B156" s="775" t="s">
        <v>1351</v>
      </c>
      <c r="C156" s="812">
        <v>116535</v>
      </c>
      <c r="D156" s="812">
        <v>116535</v>
      </c>
      <c r="E156" s="812">
        <v>0</v>
      </c>
    </row>
    <row r="157" spans="1:5" ht="15.75" x14ac:dyDescent="0.25">
      <c r="A157" s="775" t="s">
        <v>1886</v>
      </c>
      <c r="B157" s="775" t="s">
        <v>1887</v>
      </c>
      <c r="C157" s="812">
        <v>98425</v>
      </c>
      <c r="D157" s="812">
        <v>98425</v>
      </c>
      <c r="E157" s="812">
        <v>0</v>
      </c>
    </row>
    <row r="158" spans="1:5" ht="15.75" x14ac:dyDescent="0.25">
      <c r="A158" s="775" t="s">
        <v>1886</v>
      </c>
      <c r="B158" s="775" t="s">
        <v>1888</v>
      </c>
      <c r="C158" s="812">
        <v>98425</v>
      </c>
      <c r="D158" s="812">
        <v>98425</v>
      </c>
      <c r="E158" s="812">
        <v>0</v>
      </c>
    </row>
    <row r="159" spans="1:5" ht="15.75" x14ac:dyDescent="0.25">
      <c r="A159" s="775" t="s">
        <v>1889</v>
      </c>
      <c r="B159" s="775" t="s">
        <v>1890</v>
      </c>
      <c r="C159" s="812">
        <v>18898</v>
      </c>
      <c r="D159" s="812">
        <v>18898</v>
      </c>
      <c r="E159" s="812">
        <v>0</v>
      </c>
    </row>
    <row r="160" spans="1:5" ht="15.75" x14ac:dyDescent="0.25">
      <c r="A160" s="775" t="s">
        <v>1889</v>
      </c>
      <c r="B160" s="775" t="s">
        <v>1891</v>
      </c>
      <c r="C160" s="812">
        <v>18898</v>
      </c>
      <c r="D160" s="812">
        <v>18898</v>
      </c>
      <c r="E160" s="812">
        <v>0</v>
      </c>
    </row>
    <row r="161" spans="1:5" ht="15.75" x14ac:dyDescent="0.25">
      <c r="A161" s="775" t="s">
        <v>1892</v>
      </c>
      <c r="B161" s="775" t="s">
        <v>1893</v>
      </c>
      <c r="C161" s="812">
        <v>12047</v>
      </c>
      <c r="D161" s="812">
        <v>12047</v>
      </c>
      <c r="E161" s="812">
        <v>0</v>
      </c>
    </row>
    <row r="162" spans="1:5" ht="15.75" x14ac:dyDescent="0.25">
      <c r="A162" s="775" t="s">
        <v>1894</v>
      </c>
      <c r="B162" s="775" t="s">
        <v>1895</v>
      </c>
      <c r="C162" s="812">
        <v>38000</v>
      </c>
      <c r="D162" s="812">
        <v>38000</v>
      </c>
      <c r="E162" s="812">
        <v>0</v>
      </c>
    </row>
    <row r="163" spans="1:5" ht="15.75" x14ac:dyDescent="0.25">
      <c r="A163" s="775" t="s">
        <v>1896</v>
      </c>
      <c r="B163" s="775" t="s">
        <v>1390</v>
      </c>
      <c r="C163" s="812">
        <v>77906</v>
      </c>
      <c r="D163" s="812">
        <v>77906</v>
      </c>
      <c r="E163" s="812">
        <v>0</v>
      </c>
    </row>
    <row r="164" spans="1:5" ht="15.75" x14ac:dyDescent="0.25">
      <c r="A164" s="775" t="s">
        <v>1897</v>
      </c>
      <c r="B164" s="775" t="s">
        <v>1361</v>
      </c>
      <c r="C164" s="812">
        <v>13385</v>
      </c>
      <c r="D164" s="812">
        <v>13385</v>
      </c>
      <c r="E164" s="812">
        <v>0</v>
      </c>
    </row>
    <row r="165" spans="1:5" ht="15.75" x14ac:dyDescent="0.25">
      <c r="A165" s="775" t="s">
        <v>1898</v>
      </c>
      <c r="B165" s="775" t="s">
        <v>1899</v>
      </c>
      <c r="C165" s="812">
        <v>18895</v>
      </c>
      <c r="D165" s="812">
        <v>18895</v>
      </c>
      <c r="E165" s="812">
        <v>0</v>
      </c>
    </row>
    <row r="166" spans="1:5" ht="15.75" x14ac:dyDescent="0.25">
      <c r="A166" s="775" t="s">
        <v>1900</v>
      </c>
      <c r="B166" s="775" t="s">
        <v>1360</v>
      </c>
      <c r="C166" s="812">
        <v>46846</v>
      </c>
      <c r="D166" s="812">
        <v>46846</v>
      </c>
      <c r="E166" s="812">
        <v>0</v>
      </c>
    </row>
    <row r="167" spans="1:5" ht="15.75" x14ac:dyDescent="0.25">
      <c r="A167" s="775" t="s">
        <v>1901</v>
      </c>
      <c r="B167" s="775" t="s">
        <v>1902</v>
      </c>
      <c r="C167" s="812">
        <v>75197</v>
      </c>
      <c r="D167" s="812">
        <v>75197</v>
      </c>
      <c r="E167" s="812">
        <v>0</v>
      </c>
    </row>
    <row r="168" spans="1:5" ht="15.75" x14ac:dyDescent="0.25">
      <c r="A168" s="775" t="s">
        <v>1901</v>
      </c>
      <c r="B168" s="775" t="s">
        <v>1903</v>
      </c>
      <c r="C168" s="812">
        <v>75197</v>
      </c>
      <c r="D168" s="812">
        <v>75197</v>
      </c>
      <c r="E168" s="812">
        <v>0</v>
      </c>
    </row>
    <row r="169" spans="1:5" ht="15.75" x14ac:dyDescent="0.25">
      <c r="A169" s="775" t="s">
        <v>1901</v>
      </c>
      <c r="B169" s="775" t="s">
        <v>1904</v>
      </c>
      <c r="C169" s="812">
        <v>75197</v>
      </c>
      <c r="D169" s="812">
        <v>75197</v>
      </c>
      <c r="E169" s="812">
        <v>0</v>
      </c>
    </row>
    <row r="170" spans="1:5" ht="15.75" x14ac:dyDescent="0.25">
      <c r="A170" s="775" t="s">
        <v>1901</v>
      </c>
      <c r="B170" s="775" t="s">
        <v>1905</v>
      </c>
      <c r="C170" s="812">
        <v>75197</v>
      </c>
      <c r="D170" s="812">
        <v>75197</v>
      </c>
      <c r="E170" s="812">
        <v>0</v>
      </c>
    </row>
    <row r="171" spans="1:5" ht="15.75" x14ac:dyDescent="0.25">
      <c r="A171" s="775" t="s">
        <v>1906</v>
      </c>
      <c r="B171" s="775" t="s">
        <v>1907</v>
      </c>
      <c r="C171" s="812">
        <v>7559</v>
      </c>
      <c r="D171" s="812">
        <v>7559</v>
      </c>
      <c r="E171" s="812">
        <v>0</v>
      </c>
    </row>
    <row r="172" spans="1:5" ht="15.75" x14ac:dyDescent="0.25">
      <c r="A172" s="775" t="s">
        <v>1906</v>
      </c>
      <c r="B172" s="775" t="s">
        <v>1908</v>
      </c>
      <c r="C172" s="812">
        <v>7559</v>
      </c>
      <c r="D172" s="812">
        <v>7559</v>
      </c>
      <c r="E172" s="812">
        <v>0</v>
      </c>
    </row>
    <row r="173" spans="1:5" ht="15.75" x14ac:dyDescent="0.25">
      <c r="A173" s="775" t="s">
        <v>1909</v>
      </c>
      <c r="B173" s="775" t="s">
        <v>1910</v>
      </c>
      <c r="C173" s="812">
        <v>23543</v>
      </c>
      <c r="D173" s="812">
        <v>23543</v>
      </c>
      <c r="E173" s="812">
        <v>0</v>
      </c>
    </row>
    <row r="174" spans="1:5" ht="15.75" x14ac:dyDescent="0.25">
      <c r="A174" s="775" t="s">
        <v>1911</v>
      </c>
      <c r="B174" s="775" t="s">
        <v>1912</v>
      </c>
      <c r="C174" s="812">
        <v>14164</v>
      </c>
      <c r="D174" s="812">
        <v>14164</v>
      </c>
      <c r="E174" s="812">
        <v>0</v>
      </c>
    </row>
    <row r="175" spans="1:5" ht="15.75" x14ac:dyDescent="0.25">
      <c r="A175" s="775" t="s">
        <v>1913</v>
      </c>
      <c r="B175" s="775" t="s">
        <v>1914</v>
      </c>
      <c r="C175" s="812">
        <v>72000</v>
      </c>
      <c r="D175" s="812">
        <v>72000</v>
      </c>
      <c r="E175" s="812">
        <v>0</v>
      </c>
    </row>
    <row r="176" spans="1:5" ht="15.75" x14ac:dyDescent="0.25">
      <c r="A176" s="775" t="s">
        <v>1915</v>
      </c>
      <c r="B176" s="775" t="s">
        <v>1916</v>
      </c>
      <c r="C176" s="812">
        <v>9441</v>
      </c>
      <c r="D176" s="812">
        <v>9441</v>
      </c>
      <c r="E176" s="812">
        <v>0</v>
      </c>
    </row>
    <row r="177" spans="1:5" ht="15.75" x14ac:dyDescent="0.25">
      <c r="A177" s="775" t="s">
        <v>1915</v>
      </c>
      <c r="B177" s="775" t="s">
        <v>1917</v>
      </c>
      <c r="C177" s="812">
        <v>3071</v>
      </c>
      <c r="D177" s="812">
        <v>3071</v>
      </c>
      <c r="E177" s="812">
        <v>0</v>
      </c>
    </row>
    <row r="178" spans="1:5" ht="15.75" x14ac:dyDescent="0.25">
      <c r="A178" s="775" t="s">
        <v>1918</v>
      </c>
      <c r="B178" s="775" t="s">
        <v>1919</v>
      </c>
      <c r="C178" s="812">
        <v>5906</v>
      </c>
      <c r="D178" s="812">
        <v>5906</v>
      </c>
      <c r="E178" s="812">
        <v>0</v>
      </c>
    </row>
    <row r="179" spans="1:5" ht="15.75" x14ac:dyDescent="0.25">
      <c r="A179" s="775" t="s">
        <v>1920</v>
      </c>
      <c r="B179" s="775" t="s">
        <v>1921</v>
      </c>
      <c r="C179" s="812">
        <v>6614</v>
      </c>
      <c r="D179" s="812">
        <v>6614</v>
      </c>
      <c r="E179" s="812">
        <v>0</v>
      </c>
    </row>
    <row r="180" spans="1:5" ht="15.75" x14ac:dyDescent="0.25">
      <c r="A180" s="775" t="s">
        <v>1922</v>
      </c>
      <c r="B180" s="775" t="s">
        <v>1448</v>
      </c>
      <c r="C180" s="812">
        <v>22039</v>
      </c>
      <c r="D180" s="812">
        <v>22039</v>
      </c>
      <c r="E180" s="812">
        <v>0</v>
      </c>
    </row>
    <row r="181" spans="1:5" ht="15.75" x14ac:dyDescent="0.25">
      <c r="A181" s="775" t="s">
        <v>1923</v>
      </c>
      <c r="B181" s="775" t="s">
        <v>1924</v>
      </c>
      <c r="C181" s="812">
        <v>3149</v>
      </c>
      <c r="D181" s="812">
        <v>3149</v>
      </c>
      <c r="E181" s="812">
        <v>0</v>
      </c>
    </row>
    <row r="182" spans="1:5" ht="15.75" x14ac:dyDescent="0.25">
      <c r="A182" s="775" t="s">
        <v>1923</v>
      </c>
      <c r="B182" s="775" t="s">
        <v>1925</v>
      </c>
      <c r="C182" s="812">
        <v>3150</v>
      </c>
      <c r="D182" s="812">
        <v>3150</v>
      </c>
      <c r="E182" s="812">
        <v>0</v>
      </c>
    </row>
    <row r="183" spans="1:5" ht="15.75" x14ac:dyDescent="0.25">
      <c r="A183" s="775" t="s">
        <v>1926</v>
      </c>
      <c r="B183" s="775" t="s">
        <v>1927</v>
      </c>
      <c r="C183" s="812">
        <v>6693</v>
      </c>
      <c r="D183" s="812">
        <v>6693</v>
      </c>
      <c r="E183" s="812">
        <v>0</v>
      </c>
    </row>
    <row r="184" spans="1:5" ht="15.75" x14ac:dyDescent="0.25">
      <c r="A184" s="775" t="s">
        <v>1928</v>
      </c>
      <c r="B184" s="775" t="s">
        <v>1929</v>
      </c>
      <c r="C184" s="812">
        <v>3385</v>
      </c>
      <c r="D184" s="812">
        <v>3385</v>
      </c>
      <c r="E184" s="812">
        <v>0</v>
      </c>
    </row>
    <row r="185" spans="1:5" ht="15.75" x14ac:dyDescent="0.25">
      <c r="A185" s="775" t="s">
        <v>1928</v>
      </c>
      <c r="B185" s="775" t="s">
        <v>1930</v>
      </c>
      <c r="C185" s="812">
        <v>3386</v>
      </c>
      <c r="D185" s="812">
        <v>3386</v>
      </c>
      <c r="E185" s="812">
        <v>0</v>
      </c>
    </row>
    <row r="186" spans="1:5" ht="15.75" x14ac:dyDescent="0.25">
      <c r="A186" s="775" t="s">
        <v>1928</v>
      </c>
      <c r="B186" s="775" t="s">
        <v>1931</v>
      </c>
      <c r="C186" s="812">
        <v>3386</v>
      </c>
      <c r="D186" s="812">
        <v>3386</v>
      </c>
      <c r="E186" s="812">
        <v>0</v>
      </c>
    </row>
    <row r="187" spans="1:5" ht="15.75" x14ac:dyDescent="0.25">
      <c r="A187" s="775" t="s">
        <v>1928</v>
      </c>
      <c r="B187" s="775" t="s">
        <v>1932</v>
      </c>
      <c r="C187" s="812">
        <v>3386</v>
      </c>
      <c r="D187" s="812">
        <v>3386</v>
      </c>
      <c r="E187" s="812">
        <v>0</v>
      </c>
    </row>
    <row r="188" spans="1:5" ht="15.75" x14ac:dyDescent="0.25">
      <c r="A188" s="775" t="s">
        <v>1928</v>
      </c>
      <c r="B188" s="775" t="s">
        <v>1933</v>
      </c>
      <c r="C188" s="812">
        <v>3386</v>
      </c>
      <c r="D188" s="812">
        <v>3386</v>
      </c>
      <c r="E188" s="812">
        <v>0</v>
      </c>
    </row>
    <row r="189" spans="1:5" ht="15.75" x14ac:dyDescent="0.25">
      <c r="A189" s="775" t="s">
        <v>1928</v>
      </c>
      <c r="B189" s="775" t="s">
        <v>1934</v>
      </c>
      <c r="C189" s="812">
        <v>3386</v>
      </c>
      <c r="D189" s="812">
        <v>3386</v>
      </c>
      <c r="E189" s="812">
        <v>0</v>
      </c>
    </row>
    <row r="190" spans="1:5" ht="15.75" x14ac:dyDescent="0.25">
      <c r="A190" s="775" t="s">
        <v>1935</v>
      </c>
      <c r="B190" s="775" t="s">
        <v>1936</v>
      </c>
      <c r="C190" s="812">
        <v>1574</v>
      </c>
      <c r="D190" s="812">
        <v>1574</v>
      </c>
      <c r="E190" s="812">
        <v>0</v>
      </c>
    </row>
    <row r="191" spans="1:5" ht="15.75" x14ac:dyDescent="0.25">
      <c r="A191" s="775" t="s">
        <v>1935</v>
      </c>
      <c r="B191" s="775" t="s">
        <v>1937</v>
      </c>
      <c r="C191" s="812">
        <v>1575</v>
      </c>
      <c r="D191" s="812">
        <v>1575</v>
      </c>
      <c r="E191" s="812">
        <v>0</v>
      </c>
    </row>
    <row r="192" spans="1:5" ht="15.75" x14ac:dyDescent="0.25">
      <c r="A192" s="775" t="s">
        <v>1935</v>
      </c>
      <c r="B192" s="775" t="s">
        <v>1938</v>
      </c>
      <c r="C192" s="812">
        <v>1575</v>
      </c>
      <c r="D192" s="812">
        <v>1575</v>
      </c>
      <c r="E192" s="812">
        <v>0</v>
      </c>
    </row>
    <row r="193" spans="1:5" ht="15.75" x14ac:dyDescent="0.25">
      <c r="A193" s="775" t="s">
        <v>1935</v>
      </c>
      <c r="B193" s="775" t="s">
        <v>1939</v>
      </c>
      <c r="C193" s="812">
        <v>1575</v>
      </c>
      <c r="D193" s="812">
        <v>1575</v>
      </c>
      <c r="E193" s="812">
        <v>0</v>
      </c>
    </row>
    <row r="194" spans="1:5" ht="15.75" x14ac:dyDescent="0.25">
      <c r="A194" s="775" t="s">
        <v>1940</v>
      </c>
      <c r="B194" s="775" t="s">
        <v>1941</v>
      </c>
      <c r="C194" s="812">
        <v>15000</v>
      </c>
      <c r="D194" s="812">
        <v>15000</v>
      </c>
      <c r="E194" s="812">
        <v>0</v>
      </c>
    </row>
    <row r="195" spans="1:5" ht="15.75" x14ac:dyDescent="0.25">
      <c r="A195" s="775" t="s">
        <v>1940</v>
      </c>
      <c r="B195" s="775" t="s">
        <v>1942</v>
      </c>
      <c r="C195" s="812">
        <v>15000</v>
      </c>
      <c r="D195" s="812">
        <v>15000</v>
      </c>
      <c r="E195" s="812">
        <v>0</v>
      </c>
    </row>
    <row r="196" spans="1:5" ht="15.75" x14ac:dyDescent="0.25">
      <c r="A196" s="775" t="s">
        <v>1940</v>
      </c>
      <c r="B196" s="775" t="s">
        <v>1943</v>
      </c>
      <c r="C196" s="812">
        <v>15000</v>
      </c>
      <c r="D196" s="812">
        <v>15000</v>
      </c>
      <c r="E196" s="812">
        <v>0</v>
      </c>
    </row>
    <row r="197" spans="1:5" ht="15.75" x14ac:dyDescent="0.25">
      <c r="A197" s="775" t="s">
        <v>1944</v>
      </c>
      <c r="B197" s="775" t="s">
        <v>1945</v>
      </c>
      <c r="C197" s="812">
        <v>27000</v>
      </c>
      <c r="D197" s="812">
        <v>27000</v>
      </c>
      <c r="E197" s="812">
        <v>0</v>
      </c>
    </row>
    <row r="198" spans="1:5" ht="15.75" x14ac:dyDescent="0.25">
      <c r="A198" s="775" t="s">
        <v>1944</v>
      </c>
      <c r="B198" s="775" t="s">
        <v>1946</v>
      </c>
      <c r="C198" s="812">
        <v>27000</v>
      </c>
      <c r="D198" s="812">
        <v>27000</v>
      </c>
      <c r="E198" s="812">
        <v>0</v>
      </c>
    </row>
    <row r="199" spans="1:5" ht="15.75" x14ac:dyDescent="0.25">
      <c r="A199" s="775" t="s">
        <v>1944</v>
      </c>
      <c r="B199" s="775" t="s">
        <v>1947</v>
      </c>
      <c r="C199" s="812">
        <v>27000</v>
      </c>
      <c r="D199" s="812">
        <v>27000</v>
      </c>
      <c r="E199" s="812">
        <v>0</v>
      </c>
    </row>
    <row r="200" spans="1:5" ht="15.75" x14ac:dyDescent="0.25">
      <c r="A200" s="775" t="s">
        <v>1923</v>
      </c>
      <c r="B200" s="775" t="s">
        <v>1425</v>
      </c>
      <c r="C200" s="812">
        <v>3149</v>
      </c>
      <c r="D200" s="812">
        <v>3149</v>
      </c>
      <c r="E200" s="812">
        <v>0</v>
      </c>
    </row>
    <row r="201" spans="1:5" ht="15.75" x14ac:dyDescent="0.25">
      <c r="A201" s="775" t="s">
        <v>1923</v>
      </c>
      <c r="B201" s="775" t="s">
        <v>1394</v>
      </c>
      <c r="C201" s="812">
        <v>3150</v>
      </c>
      <c r="D201" s="812">
        <v>3150</v>
      </c>
      <c r="E201" s="812">
        <v>0</v>
      </c>
    </row>
    <row r="202" spans="1:5" ht="15.75" x14ac:dyDescent="0.25">
      <c r="A202" s="775" t="s">
        <v>1948</v>
      </c>
      <c r="B202" s="775" t="s">
        <v>1949</v>
      </c>
      <c r="C202" s="812">
        <v>8496</v>
      </c>
      <c r="D202" s="812">
        <v>8496</v>
      </c>
      <c r="E202" s="812">
        <v>0</v>
      </c>
    </row>
    <row r="203" spans="1:5" ht="15.75" x14ac:dyDescent="0.25">
      <c r="A203" s="775" t="s">
        <v>1950</v>
      </c>
      <c r="B203" s="775" t="s">
        <v>1392</v>
      </c>
      <c r="C203" s="812">
        <v>23213</v>
      </c>
      <c r="D203" s="812">
        <v>23213</v>
      </c>
      <c r="E203" s="812">
        <v>0</v>
      </c>
    </row>
    <row r="204" spans="1:5" ht="15.75" x14ac:dyDescent="0.25">
      <c r="A204" s="775" t="s">
        <v>1950</v>
      </c>
      <c r="B204" s="775" t="s">
        <v>1430</v>
      </c>
      <c r="C204" s="812">
        <v>23213</v>
      </c>
      <c r="D204" s="812">
        <v>23213</v>
      </c>
      <c r="E204" s="812">
        <v>0</v>
      </c>
    </row>
    <row r="205" spans="1:5" ht="15.75" x14ac:dyDescent="0.25">
      <c r="A205" s="775" t="s">
        <v>1951</v>
      </c>
      <c r="B205" s="775" t="s">
        <v>1449</v>
      </c>
      <c r="C205" s="812">
        <v>1305</v>
      </c>
      <c r="D205" s="812">
        <v>1305</v>
      </c>
      <c r="E205" s="812">
        <v>0</v>
      </c>
    </row>
    <row r="206" spans="1:5" ht="15.75" x14ac:dyDescent="0.25">
      <c r="A206" s="775" t="s">
        <v>1952</v>
      </c>
      <c r="B206" s="775" t="s">
        <v>1431</v>
      </c>
      <c r="C206" s="812">
        <v>68449</v>
      </c>
      <c r="D206" s="812">
        <v>68449</v>
      </c>
      <c r="E206" s="812">
        <v>0</v>
      </c>
    </row>
    <row r="207" spans="1:5" ht="15.75" x14ac:dyDescent="0.25">
      <c r="A207" s="775" t="s">
        <v>1952</v>
      </c>
      <c r="B207" s="775" t="s">
        <v>1432</v>
      </c>
      <c r="C207" s="812">
        <v>68449</v>
      </c>
      <c r="D207" s="812">
        <v>68449</v>
      </c>
      <c r="E207" s="812">
        <v>0</v>
      </c>
    </row>
    <row r="208" spans="1:5" ht="15.75" x14ac:dyDescent="0.25">
      <c r="A208" s="775" t="s">
        <v>1952</v>
      </c>
      <c r="B208" s="775" t="s">
        <v>1433</v>
      </c>
      <c r="C208" s="812">
        <v>68448</v>
      </c>
      <c r="D208" s="812">
        <v>68448</v>
      </c>
      <c r="E208" s="812">
        <v>0</v>
      </c>
    </row>
    <row r="209" spans="1:5" ht="15.75" x14ac:dyDescent="0.25">
      <c r="A209" s="775" t="s">
        <v>1953</v>
      </c>
      <c r="B209" s="775" t="s">
        <v>1954</v>
      </c>
      <c r="C209" s="812">
        <v>25980</v>
      </c>
      <c r="D209" s="812">
        <v>25980</v>
      </c>
      <c r="E209" s="812">
        <v>0</v>
      </c>
    </row>
    <row r="210" spans="1:5" ht="15.75" x14ac:dyDescent="0.25">
      <c r="A210" s="775" t="s">
        <v>1955</v>
      </c>
      <c r="B210" s="775" t="s">
        <v>1403</v>
      </c>
      <c r="C210" s="812">
        <v>20465</v>
      </c>
      <c r="D210" s="812">
        <v>20465</v>
      </c>
      <c r="E210" s="812">
        <v>0</v>
      </c>
    </row>
    <row r="211" spans="1:5" ht="15.75" x14ac:dyDescent="0.25">
      <c r="A211" s="775" t="s">
        <v>1955</v>
      </c>
      <c r="B211" s="775" t="s">
        <v>1404</v>
      </c>
      <c r="C211" s="812">
        <v>20465</v>
      </c>
      <c r="D211" s="812">
        <v>20465</v>
      </c>
      <c r="E211" s="812">
        <v>0</v>
      </c>
    </row>
    <row r="212" spans="1:5" ht="15.75" x14ac:dyDescent="0.25">
      <c r="A212" s="775" t="s">
        <v>1955</v>
      </c>
      <c r="B212" s="775" t="s">
        <v>1405</v>
      </c>
      <c r="C212" s="812">
        <v>20464</v>
      </c>
      <c r="D212" s="812">
        <v>20464</v>
      </c>
      <c r="E212" s="812">
        <v>0</v>
      </c>
    </row>
    <row r="213" spans="1:5" ht="15.75" x14ac:dyDescent="0.25">
      <c r="A213" s="775" t="s">
        <v>1955</v>
      </c>
      <c r="B213" s="775" t="s">
        <v>1406</v>
      </c>
      <c r="C213" s="812">
        <v>20464</v>
      </c>
      <c r="D213" s="812">
        <v>20464</v>
      </c>
      <c r="E213" s="812">
        <v>0</v>
      </c>
    </row>
    <row r="214" spans="1:5" ht="15.75" x14ac:dyDescent="0.25">
      <c r="A214" s="775" t="s">
        <v>1956</v>
      </c>
      <c r="B214" s="775" t="s">
        <v>1407</v>
      </c>
      <c r="C214" s="812">
        <v>49598</v>
      </c>
      <c r="D214" s="812">
        <v>49598</v>
      </c>
      <c r="E214" s="812">
        <v>0</v>
      </c>
    </row>
    <row r="215" spans="1:5" ht="15.75" x14ac:dyDescent="0.25">
      <c r="A215" s="775" t="s">
        <v>1957</v>
      </c>
      <c r="B215" s="775" t="s">
        <v>1408</v>
      </c>
      <c r="C215" s="812">
        <v>25189</v>
      </c>
      <c r="D215" s="812">
        <v>25189</v>
      </c>
      <c r="E215" s="812">
        <v>0</v>
      </c>
    </row>
    <row r="216" spans="1:5" ht="15.75" x14ac:dyDescent="0.25">
      <c r="A216" s="775" t="s">
        <v>1958</v>
      </c>
      <c r="B216" s="775" t="s">
        <v>1409</v>
      </c>
      <c r="C216" s="812">
        <v>12591</v>
      </c>
      <c r="D216" s="812">
        <v>12591</v>
      </c>
      <c r="E216" s="812">
        <v>0</v>
      </c>
    </row>
    <row r="217" spans="1:5" ht="15.75" x14ac:dyDescent="0.25">
      <c r="A217" s="775" t="s">
        <v>1958</v>
      </c>
      <c r="B217" s="775" t="s">
        <v>1410</v>
      </c>
      <c r="C217" s="812">
        <v>12591</v>
      </c>
      <c r="D217" s="812">
        <v>12591</v>
      </c>
      <c r="E217" s="812">
        <v>0</v>
      </c>
    </row>
    <row r="218" spans="1:5" ht="15.75" x14ac:dyDescent="0.25">
      <c r="A218" s="775" t="s">
        <v>1958</v>
      </c>
      <c r="B218" s="775" t="s">
        <v>1411</v>
      </c>
      <c r="C218" s="812">
        <v>12591</v>
      </c>
      <c r="D218" s="812">
        <v>12591</v>
      </c>
      <c r="E218" s="812">
        <v>0</v>
      </c>
    </row>
    <row r="219" spans="1:5" ht="15.75" x14ac:dyDescent="0.25">
      <c r="A219" s="775" t="s">
        <v>1958</v>
      </c>
      <c r="B219" s="775" t="s">
        <v>1412</v>
      </c>
      <c r="C219" s="812">
        <v>12591</v>
      </c>
      <c r="D219" s="812">
        <v>12591</v>
      </c>
      <c r="E219" s="812">
        <v>0</v>
      </c>
    </row>
    <row r="220" spans="1:5" ht="15.75" x14ac:dyDescent="0.25">
      <c r="A220" s="775" t="s">
        <v>1958</v>
      </c>
      <c r="B220" s="775" t="s">
        <v>1413</v>
      </c>
      <c r="C220" s="812">
        <v>12591</v>
      </c>
      <c r="D220" s="812">
        <v>12591</v>
      </c>
      <c r="E220" s="812">
        <v>0</v>
      </c>
    </row>
    <row r="221" spans="1:5" ht="15.75" x14ac:dyDescent="0.25">
      <c r="A221" s="775" t="s">
        <v>1958</v>
      </c>
      <c r="B221" s="775" t="s">
        <v>1414</v>
      </c>
      <c r="C221" s="812">
        <v>12591</v>
      </c>
      <c r="D221" s="812">
        <v>12591</v>
      </c>
      <c r="E221" s="812">
        <v>0</v>
      </c>
    </row>
    <row r="222" spans="1:5" ht="15.75" x14ac:dyDescent="0.25">
      <c r="A222" s="775" t="s">
        <v>1958</v>
      </c>
      <c r="B222" s="775" t="s">
        <v>1415</v>
      </c>
      <c r="C222" s="812">
        <v>12590</v>
      </c>
      <c r="D222" s="812">
        <v>12590</v>
      </c>
      <c r="E222" s="812">
        <v>0</v>
      </c>
    </row>
    <row r="223" spans="1:5" ht="15.75" x14ac:dyDescent="0.25">
      <c r="A223" s="775" t="s">
        <v>1958</v>
      </c>
      <c r="B223" s="775" t="s">
        <v>1416</v>
      </c>
      <c r="C223" s="812">
        <v>12590</v>
      </c>
      <c r="D223" s="812">
        <v>12590</v>
      </c>
      <c r="E223" s="812">
        <v>0</v>
      </c>
    </row>
    <row r="224" spans="1:5" ht="15.75" x14ac:dyDescent="0.25">
      <c r="A224" s="775" t="s">
        <v>1958</v>
      </c>
      <c r="B224" s="775" t="s">
        <v>1417</v>
      </c>
      <c r="C224" s="812">
        <v>12590</v>
      </c>
      <c r="D224" s="812">
        <v>12590</v>
      </c>
      <c r="E224" s="812">
        <v>0</v>
      </c>
    </row>
    <row r="225" spans="1:5" ht="15.75" x14ac:dyDescent="0.25">
      <c r="A225" s="775" t="s">
        <v>1958</v>
      </c>
      <c r="B225" s="775" t="s">
        <v>1418</v>
      </c>
      <c r="C225" s="812">
        <v>12590</v>
      </c>
      <c r="D225" s="812">
        <v>12590</v>
      </c>
      <c r="E225" s="812">
        <v>0</v>
      </c>
    </row>
    <row r="226" spans="1:5" ht="15.75" x14ac:dyDescent="0.25">
      <c r="A226" s="775" t="s">
        <v>1959</v>
      </c>
      <c r="B226" s="775" t="s">
        <v>1426</v>
      </c>
      <c r="C226" s="812">
        <v>2361</v>
      </c>
      <c r="D226" s="812">
        <v>2361</v>
      </c>
      <c r="E226" s="812">
        <v>0</v>
      </c>
    </row>
    <row r="227" spans="1:5" ht="15.75" x14ac:dyDescent="0.25">
      <c r="A227" s="775" t="s">
        <v>1959</v>
      </c>
      <c r="B227" s="775" t="s">
        <v>1427</v>
      </c>
      <c r="C227" s="812">
        <v>2361</v>
      </c>
      <c r="D227" s="812">
        <v>2361</v>
      </c>
      <c r="E227" s="812">
        <v>0</v>
      </c>
    </row>
    <row r="228" spans="1:5" ht="15.75" x14ac:dyDescent="0.25">
      <c r="A228" s="775" t="s">
        <v>1959</v>
      </c>
      <c r="B228" s="775" t="s">
        <v>1428</v>
      </c>
      <c r="C228" s="812">
        <v>2361</v>
      </c>
      <c r="D228" s="812">
        <v>2361</v>
      </c>
      <c r="E228" s="812">
        <v>0</v>
      </c>
    </row>
    <row r="229" spans="1:5" ht="15.75" x14ac:dyDescent="0.25">
      <c r="A229" s="775" t="s">
        <v>1960</v>
      </c>
      <c r="B229" s="775" t="s">
        <v>1961</v>
      </c>
      <c r="C229" s="812">
        <v>2591</v>
      </c>
      <c r="D229" s="812">
        <v>2591</v>
      </c>
      <c r="E229" s="812">
        <v>0</v>
      </c>
    </row>
    <row r="230" spans="1:5" ht="15.75" x14ac:dyDescent="0.25">
      <c r="A230" s="775" t="s">
        <v>1331</v>
      </c>
      <c r="B230" s="775" t="s">
        <v>1419</v>
      </c>
      <c r="C230" s="812">
        <v>13378</v>
      </c>
      <c r="D230" s="812">
        <v>13378</v>
      </c>
      <c r="E230" s="812">
        <v>0</v>
      </c>
    </row>
    <row r="231" spans="1:5" ht="15.75" x14ac:dyDescent="0.25">
      <c r="A231" s="775" t="s">
        <v>1897</v>
      </c>
      <c r="B231" s="775" t="s">
        <v>1962</v>
      </c>
      <c r="C231" s="812">
        <v>16726</v>
      </c>
      <c r="D231" s="812">
        <v>16726</v>
      </c>
      <c r="E231" s="812">
        <v>0</v>
      </c>
    </row>
    <row r="232" spans="1:5" ht="15.75" x14ac:dyDescent="0.25">
      <c r="A232" s="775" t="s">
        <v>1963</v>
      </c>
      <c r="B232" s="775" t="s">
        <v>1964</v>
      </c>
      <c r="C232" s="812">
        <v>5348</v>
      </c>
      <c r="D232" s="812">
        <v>5348</v>
      </c>
      <c r="E232" s="812">
        <v>0</v>
      </c>
    </row>
    <row r="233" spans="1:5" ht="15.75" x14ac:dyDescent="0.25">
      <c r="A233" s="775" t="s">
        <v>1965</v>
      </c>
      <c r="B233" s="775" t="s">
        <v>1450</v>
      </c>
      <c r="C233" s="812">
        <v>4330</v>
      </c>
      <c r="D233" s="812">
        <v>4330</v>
      </c>
      <c r="E233" s="812">
        <v>0</v>
      </c>
    </row>
    <row r="234" spans="1:5" ht="15.75" x14ac:dyDescent="0.25">
      <c r="A234" s="775" t="s">
        <v>1966</v>
      </c>
      <c r="B234" s="775" t="s">
        <v>1454</v>
      </c>
      <c r="C234" s="812">
        <v>6687</v>
      </c>
      <c r="D234" s="812">
        <v>6687</v>
      </c>
      <c r="E234" s="812">
        <v>0</v>
      </c>
    </row>
    <row r="235" spans="1:5" ht="15.75" x14ac:dyDescent="0.25">
      <c r="A235" s="775" t="s">
        <v>1967</v>
      </c>
      <c r="B235" s="775" t="s">
        <v>1968</v>
      </c>
      <c r="C235" s="812">
        <v>33700</v>
      </c>
      <c r="D235" s="812">
        <v>33700</v>
      </c>
      <c r="E235" s="812">
        <v>0</v>
      </c>
    </row>
    <row r="236" spans="1:5" ht="15.75" x14ac:dyDescent="0.25">
      <c r="A236" s="775" t="s">
        <v>1969</v>
      </c>
      <c r="B236" s="775" t="s">
        <v>1435</v>
      </c>
      <c r="C236" s="812">
        <v>157083</v>
      </c>
      <c r="D236" s="812">
        <v>157083</v>
      </c>
      <c r="E236" s="812">
        <v>0</v>
      </c>
    </row>
    <row r="237" spans="1:5" ht="15.75" x14ac:dyDescent="0.25">
      <c r="A237" s="775" t="s">
        <v>1970</v>
      </c>
      <c r="B237" s="775" t="s">
        <v>1971</v>
      </c>
      <c r="C237" s="812">
        <v>47244</v>
      </c>
      <c r="D237" s="812">
        <v>47244</v>
      </c>
      <c r="E237" s="812">
        <v>0</v>
      </c>
    </row>
    <row r="238" spans="1:5" ht="15.75" x14ac:dyDescent="0.25">
      <c r="A238" s="775" t="s">
        <v>1972</v>
      </c>
      <c r="B238" s="775" t="s">
        <v>1420</v>
      </c>
      <c r="C238" s="812">
        <v>6685</v>
      </c>
      <c r="D238" s="812">
        <v>6685</v>
      </c>
      <c r="E238" s="812">
        <v>0</v>
      </c>
    </row>
    <row r="239" spans="1:5" ht="15.75" x14ac:dyDescent="0.25">
      <c r="A239" s="775" t="s">
        <v>1972</v>
      </c>
      <c r="B239" s="775" t="s">
        <v>1421</v>
      </c>
      <c r="C239" s="812">
        <v>6685</v>
      </c>
      <c r="D239" s="812">
        <v>6685</v>
      </c>
      <c r="E239" s="812">
        <v>0</v>
      </c>
    </row>
    <row r="240" spans="1:5" ht="15.75" x14ac:dyDescent="0.25">
      <c r="A240" s="775" t="s">
        <v>1972</v>
      </c>
      <c r="B240" s="775" t="s">
        <v>1422</v>
      </c>
      <c r="C240" s="812">
        <v>6685</v>
      </c>
      <c r="D240" s="812">
        <v>6685</v>
      </c>
      <c r="E240" s="812">
        <v>0</v>
      </c>
    </row>
    <row r="241" spans="1:5" ht="15.75" x14ac:dyDescent="0.25">
      <c r="A241" s="775" t="s">
        <v>1972</v>
      </c>
      <c r="B241" s="775" t="s">
        <v>1423</v>
      </c>
      <c r="C241" s="812">
        <v>6685</v>
      </c>
      <c r="D241" s="812">
        <v>6685</v>
      </c>
      <c r="E241" s="812">
        <v>0</v>
      </c>
    </row>
    <row r="242" spans="1:5" ht="15.75" x14ac:dyDescent="0.25">
      <c r="A242" s="775" t="s">
        <v>1972</v>
      </c>
      <c r="B242" s="775" t="s">
        <v>1503</v>
      </c>
      <c r="C242" s="812">
        <v>6685</v>
      </c>
      <c r="D242" s="812">
        <v>6685</v>
      </c>
      <c r="E242" s="812">
        <v>0</v>
      </c>
    </row>
    <row r="243" spans="1:5" ht="15.75" x14ac:dyDescent="0.25">
      <c r="A243" s="775" t="s">
        <v>1972</v>
      </c>
      <c r="B243" s="775" t="s">
        <v>1504</v>
      </c>
      <c r="C243" s="812">
        <v>6685</v>
      </c>
      <c r="D243" s="812">
        <v>6685</v>
      </c>
      <c r="E243" s="812">
        <v>0</v>
      </c>
    </row>
    <row r="244" spans="1:5" ht="15.75" x14ac:dyDescent="0.25">
      <c r="A244" s="775" t="s">
        <v>1972</v>
      </c>
      <c r="B244" s="775" t="s">
        <v>1505</v>
      </c>
      <c r="C244" s="812">
        <v>6685</v>
      </c>
      <c r="D244" s="812">
        <v>6685</v>
      </c>
      <c r="E244" s="812">
        <v>0</v>
      </c>
    </row>
    <row r="245" spans="1:5" ht="15.75" x14ac:dyDescent="0.25">
      <c r="A245" s="775" t="s">
        <v>1972</v>
      </c>
      <c r="B245" s="775" t="s">
        <v>1506</v>
      </c>
      <c r="C245" s="812">
        <v>6685</v>
      </c>
      <c r="D245" s="812">
        <v>6685</v>
      </c>
      <c r="E245" s="812">
        <v>0</v>
      </c>
    </row>
    <row r="246" spans="1:5" ht="15.75" x14ac:dyDescent="0.25">
      <c r="A246" s="775" t="s">
        <v>1972</v>
      </c>
      <c r="B246" s="775" t="s">
        <v>1507</v>
      </c>
      <c r="C246" s="812">
        <v>6685</v>
      </c>
      <c r="D246" s="812">
        <v>6685</v>
      </c>
      <c r="E246" s="812">
        <v>0</v>
      </c>
    </row>
    <row r="247" spans="1:5" ht="15.75" x14ac:dyDescent="0.25">
      <c r="A247" s="775" t="s">
        <v>1972</v>
      </c>
      <c r="B247" s="775" t="s">
        <v>1508</v>
      </c>
      <c r="C247" s="812">
        <v>6685</v>
      </c>
      <c r="D247" s="812">
        <v>6685</v>
      </c>
      <c r="E247" s="812">
        <v>0</v>
      </c>
    </row>
    <row r="248" spans="1:5" ht="15.75" x14ac:dyDescent="0.25">
      <c r="A248" s="775" t="s">
        <v>1973</v>
      </c>
      <c r="B248" s="775" t="s">
        <v>1509</v>
      </c>
      <c r="C248" s="812">
        <v>59050</v>
      </c>
      <c r="D248" s="812">
        <v>59050</v>
      </c>
      <c r="E248" s="812">
        <v>0</v>
      </c>
    </row>
    <row r="249" spans="1:5" ht="15.75" x14ac:dyDescent="0.25">
      <c r="A249" s="775" t="s">
        <v>1973</v>
      </c>
      <c r="B249" s="775" t="s">
        <v>1511</v>
      </c>
      <c r="C249" s="812">
        <v>59047</v>
      </c>
      <c r="D249" s="812">
        <v>59047</v>
      </c>
      <c r="E249" s="812">
        <v>0</v>
      </c>
    </row>
    <row r="250" spans="1:5" ht="15.75" x14ac:dyDescent="0.25">
      <c r="A250" s="775" t="s">
        <v>1973</v>
      </c>
      <c r="B250" s="775" t="s">
        <v>1512</v>
      </c>
      <c r="C250" s="812">
        <v>59047</v>
      </c>
      <c r="D250" s="812">
        <v>59047</v>
      </c>
      <c r="E250" s="812">
        <v>0</v>
      </c>
    </row>
    <row r="251" spans="1:5" ht="15.75" x14ac:dyDescent="0.25">
      <c r="A251" s="775" t="s">
        <v>1973</v>
      </c>
      <c r="B251" s="775" t="s">
        <v>1514</v>
      </c>
      <c r="C251" s="812">
        <v>59047</v>
      </c>
      <c r="D251" s="812">
        <v>59047</v>
      </c>
      <c r="E251" s="812">
        <v>0</v>
      </c>
    </row>
    <row r="252" spans="1:5" ht="15.75" x14ac:dyDescent="0.25">
      <c r="A252" s="775" t="s">
        <v>1973</v>
      </c>
      <c r="B252" s="775" t="s">
        <v>1515</v>
      </c>
      <c r="C252" s="812">
        <v>59047</v>
      </c>
      <c r="D252" s="812">
        <v>59047</v>
      </c>
      <c r="E252" s="812">
        <v>0</v>
      </c>
    </row>
    <row r="253" spans="1:5" ht="15.75" x14ac:dyDescent="0.25">
      <c r="A253" s="775" t="s">
        <v>1973</v>
      </c>
      <c r="B253" s="775" t="s">
        <v>1516</v>
      </c>
      <c r="C253" s="812">
        <v>59047</v>
      </c>
      <c r="D253" s="812">
        <v>59047</v>
      </c>
      <c r="E253" s="812">
        <v>0</v>
      </c>
    </row>
    <row r="254" spans="1:5" ht="15.75" x14ac:dyDescent="0.25">
      <c r="A254" s="775" t="s">
        <v>1973</v>
      </c>
      <c r="B254" s="775" t="s">
        <v>1517</v>
      </c>
      <c r="C254" s="812">
        <v>59047</v>
      </c>
      <c r="D254" s="812">
        <v>59047</v>
      </c>
      <c r="E254" s="812">
        <v>0</v>
      </c>
    </row>
    <row r="255" spans="1:5" ht="15.75" x14ac:dyDescent="0.25">
      <c r="A255" s="775" t="s">
        <v>1973</v>
      </c>
      <c r="B255" s="775" t="s">
        <v>1518</v>
      </c>
      <c r="C255" s="812">
        <v>59047</v>
      </c>
      <c r="D255" s="812">
        <v>59047</v>
      </c>
      <c r="E255" s="812">
        <v>0</v>
      </c>
    </row>
    <row r="256" spans="1:5" ht="15.75" x14ac:dyDescent="0.25">
      <c r="A256" s="775" t="s">
        <v>1973</v>
      </c>
      <c r="B256" s="775" t="s">
        <v>1520</v>
      </c>
      <c r="C256" s="812">
        <v>59047</v>
      </c>
      <c r="D256" s="812">
        <v>59047</v>
      </c>
      <c r="E256" s="812">
        <v>0</v>
      </c>
    </row>
    <row r="257" spans="1:5" ht="15.75" x14ac:dyDescent="0.25">
      <c r="A257" s="775" t="s">
        <v>1973</v>
      </c>
      <c r="B257" s="775" t="s">
        <v>1521</v>
      </c>
      <c r="C257" s="812">
        <v>59047</v>
      </c>
      <c r="D257" s="812">
        <v>59047</v>
      </c>
      <c r="E257" s="812">
        <v>0</v>
      </c>
    </row>
    <row r="258" spans="1:5" ht="15.75" x14ac:dyDescent="0.25">
      <c r="A258" s="775" t="s">
        <v>1974</v>
      </c>
      <c r="B258" s="775" t="s">
        <v>1975</v>
      </c>
      <c r="C258" s="812">
        <v>2756</v>
      </c>
      <c r="D258" s="812">
        <v>2756</v>
      </c>
      <c r="E258" s="812">
        <v>0</v>
      </c>
    </row>
    <row r="259" spans="1:5" ht="15.75" x14ac:dyDescent="0.25">
      <c r="A259" s="775" t="s">
        <v>1976</v>
      </c>
      <c r="B259" s="775" t="s">
        <v>1522</v>
      </c>
      <c r="C259" s="812">
        <v>10630</v>
      </c>
      <c r="D259" s="812">
        <v>10630</v>
      </c>
      <c r="E259" s="812">
        <v>0</v>
      </c>
    </row>
    <row r="260" spans="1:5" ht="15.75" x14ac:dyDescent="0.25">
      <c r="A260" s="775" t="s">
        <v>1864</v>
      </c>
      <c r="B260" s="775" t="s">
        <v>1523</v>
      </c>
      <c r="C260" s="812">
        <v>12992</v>
      </c>
      <c r="D260" s="812">
        <v>12992</v>
      </c>
      <c r="E260" s="812">
        <v>0</v>
      </c>
    </row>
    <row r="261" spans="1:5" ht="15.75" x14ac:dyDescent="0.25">
      <c r="A261" s="775" t="s">
        <v>1864</v>
      </c>
      <c r="B261" s="775" t="s">
        <v>1524</v>
      </c>
      <c r="C261" s="812">
        <v>12992</v>
      </c>
      <c r="D261" s="812">
        <v>12992</v>
      </c>
      <c r="E261" s="812">
        <v>0</v>
      </c>
    </row>
    <row r="262" spans="1:5" ht="15.75" x14ac:dyDescent="0.25">
      <c r="A262" s="775" t="s">
        <v>1977</v>
      </c>
      <c r="B262" s="775" t="s">
        <v>1525</v>
      </c>
      <c r="C262" s="812">
        <v>55118</v>
      </c>
      <c r="D262" s="812">
        <v>55118</v>
      </c>
      <c r="E262" s="812">
        <v>0</v>
      </c>
    </row>
    <row r="263" spans="1:5" ht="15.75" x14ac:dyDescent="0.25">
      <c r="A263" s="775" t="s">
        <v>1978</v>
      </c>
      <c r="B263" s="775" t="s">
        <v>1526</v>
      </c>
      <c r="C263" s="812">
        <v>9838</v>
      </c>
      <c r="D263" s="812">
        <v>9838</v>
      </c>
      <c r="E263" s="812">
        <v>0</v>
      </c>
    </row>
    <row r="264" spans="1:5" ht="15.75" x14ac:dyDescent="0.25">
      <c r="A264" s="775" t="s">
        <v>1978</v>
      </c>
      <c r="B264" s="775" t="s">
        <v>1527</v>
      </c>
      <c r="C264" s="812">
        <v>9843</v>
      </c>
      <c r="D264" s="812">
        <v>9843</v>
      </c>
      <c r="E264" s="812">
        <v>0</v>
      </c>
    </row>
    <row r="265" spans="1:5" ht="15.75" x14ac:dyDescent="0.25">
      <c r="A265" s="775" t="s">
        <v>1978</v>
      </c>
      <c r="B265" s="775" t="s">
        <v>1528</v>
      </c>
      <c r="C265" s="812">
        <v>9843</v>
      </c>
      <c r="D265" s="812">
        <v>9843</v>
      </c>
      <c r="E265" s="812">
        <v>0</v>
      </c>
    </row>
    <row r="266" spans="1:5" ht="15.75" x14ac:dyDescent="0.25">
      <c r="A266" s="775" t="s">
        <v>1978</v>
      </c>
      <c r="B266" s="775" t="s">
        <v>1529</v>
      </c>
      <c r="C266" s="812">
        <v>9843</v>
      </c>
      <c r="D266" s="812">
        <v>9843</v>
      </c>
      <c r="E266" s="812">
        <v>0</v>
      </c>
    </row>
    <row r="267" spans="1:5" ht="15.75" x14ac:dyDescent="0.25">
      <c r="A267" s="775" t="s">
        <v>1978</v>
      </c>
      <c r="B267" s="775" t="s">
        <v>1530</v>
      </c>
      <c r="C267" s="812">
        <v>9843</v>
      </c>
      <c r="D267" s="812">
        <v>9843</v>
      </c>
      <c r="E267" s="812">
        <v>0</v>
      </c>
    </row>
    <row r="268" spans="1:5" ht="15.75" x14ac:dyDescent="0.25">
      <c r="A268" s="775" t="s">
        <v>1978</v>
      </c>
      <c r="B268" s="775" t="s">
        <v>1531</v>
      </c>
      <c r="C268" s="812">
        <v>9843</v>
      </c>
      <c r="D268" s="812">
        <v>9843</v>
      </c>
      <c r="E268" s="812">
        <v>0</v>
      </c>
    </row>
    <row r="269" spans="1:5" ht="15.75" x14ac:dyDescent="0.25">
      <c r="A269" s="775" t="s">
        <v>1978</v>
      </c>
      <c r="B269" s="775" t="s">
        <v>1532</v>
      </c>
      <c r="C269" s="812">
        <v>9843</v>
      </c>
      <c r="D269" s="812">
        <v>9843</v>
      </c>
      <c r="E269" s="812">
        <v>0</v>
      </c>
    </row>
    <row r="270" spans="1:5" ht="15.75" x14ac:dyDescent="0.25">
      <c r="A270" s="775" t="s">
        <v>1978</v>
      </c>
      <c r="B270" s="775" t="s">
        <v>1533</v>
      </c>
      <c r="C270" s="812">
        <v>9843</v>
      </c>
      <c r="D270" s="812">
        <v>9843</v>
      </c>
      <c r="E270" s="812">
        <v>0</v>
      </c>
    </row>
    <row r="271" spans="1:5" ht="15.75" x14ac:dyDescent="0.25">
      <c r="A271" s="775" t="s">
        <v>1978</v>
      </c>
      <c r="B271" s="775" t="s">
        <v>1534</v>
      </c>
      <c r="C271" s="812">
        <v>9843</v>
      </c>
      <c r="D271" s="812">
        <v>9843</v>
      </c>
      <c r="E271" s="812">
        <v>0</v>
      </c>
    </row>
    <row r="272" spans="1:5" ht="15.75" x14ac:dyDescent="0.25">
      <c r="A272" s="775" t="s">
        <v>1978</v>
      </c>
      <c r="B272" s="775" t="s">
        <v>1535</v>
      </c>
      <c r="C272" s="812">
        <v>9843</v>
      </c>
      <c r="D272" s="812">
        <v>9843</v>
      </c>
      <c r="E272" s="812">
        <v>0</v>
      </c>
    </row>
    <row r="273" spans="1:5" ht="15.75" x14ac:dyDescent="0.25">
      <c r="A273" s="775" t="s">
        <v>1979</v>
      </c>
      <c r="B273" s="775" t="s">
        <v>1536</v>
      </c>
      <c r="C273" s="812">
        <v>23622</v>
      </c>
      <c r="D273" s="812">
        <v>23622</v>
      </c>
      <c r="E273" s="812">
        <v>0</v>
      </c>
    </row>
    <row r="274" spans="1:5" ht="15.75" x14ac:dyDescent="0.25">
      <c r="A274" s="775" t="s">
        <v>1979</v>
      </c>
      <c r="B274" s="775" t="s">
        <v>1537</v>
      </c>
      <c r="C274" s="812">
        <v>23622</v>
      </c>
      <c r="D274" s="812">
        <v>23622</v>
      </c>
      <c r="E274" s="812">
        <v>0</v>
      </c>
    </row>
    <row r="275" spans="1:5" ht="15.75" x14ac:dyDescent="0.25">
      <c r="A275" s="775" t="s">
        <v>1979</v>
      </c>
      <c r="B275" s="775" t="s">
        <v>1538</v>
      </c>
      <c r="C275" s="812">
        <v>23622</v>
      </c>
      <c r="D275" s="812">
        <v>23622</v>
      </c>
      <c r="E275" s="812">
        <v>0</v>
      </c>
    </row>
    <row r="276" spans="1:5" ht="15.75" x14ac:dyDescent="0.25">
      <c r="A276" s="775" t="s">
        <v>1979</v>
      </c>
      <c r="B276" s="775" t="s">
        <v>1539</v>
      </c>
      <c r="C276" s="812">
        <v>23622</v>
      </c>
      <c r="D276" s="812">
        <v>23622</v>
      </c>
      <c r="E276" s="812">
        <v>0</v>
      </c>
    </row>
    <row r="277" spans="1:5" ht="15.75" x14ac:dyDescent="0.25">
      <c r="A277" s="775" t="s">
        <v>1979</v>
      </c>
      <c r="B277" s="775" t="s">
        <v>1540</v>
      </c>
      <c r="C277" s="812">
        <v>23622</v>
      </c>
      <c r="D277" s="812">
        <v>23622</v>
      </c>
      <c r="E277" s="812">
        <v>0</v>
      </c>
    </row>
    <row r="278" spans="1:5" ht="15.75" x14ac:dyDescent="0.25">
      <c r="A278" s="775" t="s">
        <v>1979</v>
      </c>
      <c r="B278" s="775" t="s">
        <v>1541</v>
      </c>
      <c r="C278" s="812">
        <v>23622</v>
      </c>
      <c r="D278" s="812">
        <v>23622</v>
      </c>
      <c r="E278" s="812">
        <v>0</v>
      </c>
    </row>
    <row r="279" spans="1:5" ht="15.75" x14ac:dyDescent="0.25">
      <c r="A279" s="775" t="s">
        <v>1979</v>
      </c>
      <c r="B279" s="775" t="s">
        <v>1542</v>
      </c>
      <c r="C279" s="812">
        <v>23622</v>
      </c>
      <c r="D279" s="812">
        <v>23622</v>
      </c>
      <c r="E279" s="812">
        <v>0</v>
      </c>
    </row>
    <row r="280" spans="1:5" ht="15.75" x14ac:dyDescent="0.25">
      <c r="A280" s="775" t="s">
        <v>1979</v>
      </c>
      <c r="B280" s="775" t="s">
        <v>1543</v>
      </c>
      <c r="C280" s="812">
        <v>23622</v>
      </c>
      <c r="D280" s="812">
        <v>23622</v>
      </c>
      <c r="E280" s="812">
        <v>0</v>
      </c>
    </row>
    <row r="281" spans="1:5" ht="15.75" x14ac:dyDescent="0.25">
      <c r="A281" s="775" t="s">
        <v>1979</v>
      </c>
      <c r="B281" s="775" t="s">
        <v>1544</v>
      </c>
      <c r="C281" s="812">
        <v>23622</v>
      </c>
      <c r="D281" s="812">
        <v>23622</v>
      </c>
      <c r="E281" s="812">
        <v>0</v>
      </c>
    </row>
    <row r="282" spans="1:5" ht="15.75" x14ac:dyDescent="0.25">
      <c r="A282" s="775" t="s">
        <v>1979</v>
      </c>
      <c r="B282" s="775" t="s">
        <v>1545</v>
      </c>
      <c r="C282" s="812">
        <v>23622</v>
      </c>
      <c r="D282" s="812">
        <v>23622</v>
      </c>
      <c r="E282" s="812">
        <v>0</v>
      </c>
    </row>
    <row r="283" spans="1:5" ht="15.75" x14ac:dyDescent="0.25">
      <c r="A283" s="775" t="s">
        <v>1980</v>
      </c>
      <c r="B283" s="775" t="s">
        <v>1455</v>
      </c>
      <c r="C283" s="812">
        <v>988</v>
      </c>
      <c r="D283" s="812">
        <v>988</v>
      </c>
      <c r="E283" s="812">
        <v>0</v>
      </c>
    </row>
    <row r="284" spans="1:5" ht="15.75" x14ac:dyDescent="0.25">
      <c r="A284" s="775" t="s">
        <v>1980</v>
      </c>
      <c r="B284" s="775" t="s">
        <v>1456</v>
      </c>
      <c r="C284" s="812">
        <v>984</v>
      </c>
      <c r="D284" s="812">
        <v>984</v>
      </c>
      <c r="E284" s="812">
        <v>0</v>
      </c>
    </row>
    <row r="285" spans="1:5" ht="15.75" x14ac:dyDescent="0.25">
      <c r="A285" s="775" t="s">
        <v>1980</v>
      </c>
      <c r="B285" s="775" t="s">
        <v>1457</v>
      </c>
      <c r="C285" s="812">
        <v>984</v>
      </c>
      <c r="D285" s="812">
        <v>984</v>
      </c>
      <c r="E285" s="812">
        <v>0</v>
      </c>
    </row>
    <row r="286" spans="1:5" ht="15.75" x14ac:dyDescent="0.25">
      <c r="A286" s="775" t="s">
        <v>1980</v>
      </c>
      <c r="B286" s="775" t="s">
        <v>1458</v>
      </c>
      <c r="C286" s="812">
        <v>984</v>
      </c>
      <c r="D286" s="812">
        <v>984</v>
      </c>
      <c r="E286" s="812">
        <v>0</v>
      </c>
    </row>
    <row r="287" spans="1:5" ht="15.75" x14ac:dyDescent="0.25">
      <c r="A287" s="775" t="s">
        <v>1980</v>
      </c>
      <c r="B287" s="775" t="s">
        <v>1459</v>
      </c>
      <c r="C287" s="812">
        <v>984</v>
      </c>
      <c r="D287" s="812">
        <v>984</v>
      </c>
      <c r="E287" s="812">
        <v>0</v>
      </c>
    </row>
    <row r="288" spans="1:5" ht="15.75" x14ac:dyDescent="0.25">
      <c r="A288" s="775" t="s">
        <v>1980</v>
      </c>
      <c r="B288" s="775" t="s">
        <v>1460</v>
      </c>
      <c r="C288" s="812">
        <v>984</v>
      </c>
      <c r="D288" s="812">
        <v>984</v>
      </c>
      <c r="E288" s="812">
        <v>0</v>
      </c>
    </row>
    <row r="289" spans="1:5" ht="15.75" x14ac:dyDescent="0.25">
      <c r="A289" s="775" t="s">
        <v>1980</v>
      </c>
      <c r="B289" s="775" t="s">
        <v>1461</v>
      </c>
      <c r="C289" s="812">
        <v>984</v>
      </c>
      <c r="D289" s="812">
        <v>984</v>
      </c>
      <c r="E289" s="812">
        <v>0</v>
      </c>
    </row>
    <row r="290" spans="1:5" ht="15.75" x14ac:dyDescent="0.25">
      <c r="A290" s="775" t="s">
        <v>1980</v>
      </c>
      <c r="B290" s="775" t="s">
        <v>1462</v>
      </c>
      <c r="C290" s="812">
        <v>984</v>
      </c>
      <c r="D290" s="812">
        <v>984</v>
      </c>
      <c r="E290" s="812">
        <v>0</v>
      </c>
    </row>
    <row r="291" spans="1:5" ht="15.75" x14ac:dyDescent="0.25">
      <c r="A291" s="775" t="s">
        <v>1980</v>
      </c>
      <c r="B291" s="775" t="s">
        <v>1463</v>
      </c>
      <c r="C291" s="812">
        <v>984</v>
      </c>
      <c r="D291" s="812">
        <v>984</v>
      </c>
      <c r="E291" s="812">
        <v>0</v>
      </c>
    </row>
    <row r="292" spans="1:5" ht="15.75" x14ac:dyDescent="0.25">
      <c r="A292" s="775" t="s">
        <v>1980</v>
      </c>
      <c r="B292" s="775" t="s">
        <v>1464</v>
      </c>
      <c r="C292" s="812">
        <v>984</v>
      </c>
      <c r="D292" s="812">
        <v>984</v>
      </c>
      <c r="E292" s="812">
        <v>0</v>
      </c>
    </row>
    <row r="293" spans="1:5" ht="15.75" x14ac:dyDescent="0.25">
      <c r="A293" s="775" t="s">
        <v>1980</v>
      </c>
      <c r="B293" s="775" t="s">
        <v>1465</v>
      </c>
      <c r="C293" s="812">
        <v>984</v>
      </c>
      <c r="D293" s="812">
        <v>984</v>
      </c>
      <c r="E293" s="812">
        <v>0</v>
      </c>
    </row>
    <row r="294" spans="1:5" ht="15.75" x14ac:dyDescent="0.25">
      <c r="A294" s="775" t="s">
        <v>1980</v>
      </c>
      <c r="B294" s="775" t="s">
        <v>1466</v>
      </c>
      <c r="C294" s="812">
        <v>984</v>
      </c>
      <c r="D294" s="812">
        <v>984</v>
      </c>
      <c r="E294" s="812">
        <v>0</v>
      </c>
    </row>
    <row r="295" spans="1:5" ht="15.75" x14ac:dyDescent="0.25">
      <c r="A295" s="775" t="s">
        <v>1980</v>
      </c>
      <c r="B295" s="775" t="s">
        <v>1467</v>
      </c>
      <c r="C295" s="812">
        <v>984</v>
      </c>
      <c r="D295" s="812">
        <v>984</v>
      </c>
      <c r="E295" s="812">
        <v>0</v>
      </c>
    </row>
    <row r="296" spans="1:5" ht="15.75" x14ac:dyDescent="0.25">
      <c r="A296" s="775" t="s">
        <v>1980</v>
      </c>
      <c r="B296" s="775" t="s">
        <v>1468</v>
      </c>
      <c r="C296" s="812">
        <v>984</v>
      </c>
      <c r="D296" s="812">
        <v>984</v>
      </c>
      <c r="E296" s="812">
        <v>0</v>
      </c>
    </row>
    <row r="297" spans="1:5" ht="15.75" x14ac:dyDescent="0.25">
      <c r="A297" s="775" t="s">
        <v>1980</v>
      </c>
      <c r="B297" s="775" t="s">
        <v>1469</v>
      </c>
      <c r="C297" s="812">
        <v>984</v>
      </c>
      <c r="D297" s="812">
        <v>984</v>
      </c>
      <c r="E297" s="812">
        <v>0</v>
      </c>
    </row>
    <row r="298" spans="1:5" ht="15.75" x14ac:dyDescent="0.25">
      <c r="A298" s="775" t="s">
        <v>1951</v>
      </c>
      <c r="B298" s="775" t="s">
        <v>1471</v>
      </c>
      <c r="C298" s="812">
        <v>1299</v>
      </c>
      <c r="D298" s="812">
        <v>1299</v>
      </c>
      <c r="E298" s="812">
        <v>0</v>
      </c>
    </row>
    <row r="299" spans="1:5" ht="15.75" x14ac:dyDescent="0.25">
      <c r="A299" s="775" t="s">
        <v>1951</v>
      </c>
      <c r="B299" s="775" t="s">
        <v>1472</v>
      </c>
      <c r="C299" s="812">
        <v>1299</v>
      </c>
      <c r="D299" s="812">
        <v>1299</v>
      </c>
      <c r="E299" s="812">
        <v>0</v>
      </c>
    </row>
    <row r="300" spans="1:5" ht="15.75" x14ac:dyDescent="0.25">
      <c r="A300" s="775" t="s">
        <v>1951</v>
      </c>
      <c r="B300" s="775" t="s">
        <v>1473</v>
      </c>
      <c r="C300" s="812">
        <v>1299</v>
      </c>
      <c r="D300" s="812">
        <v>1299</v>
      </c>
      <c r="E300" s="812">
        <v>0</v>
      </c>
    </row>
    <row r="301" spans="1:5" ht="15.75" x14ac:dyDescent="0.25">
      <c r="A301" s="775" t="s">
        <v>1951</v>
      </c>
      <c r="B301" s="775" t="s">
        <v>1474</v>
      </c>
      <c r="C301" s="812">
        <v>1299</v>
      </c>
      <c r="D301" s="812">
        <v>1299</v>
      </c>
      <c r="E301" s="812">
        <v>0</v>
      </c>
    </row>
    <row r="302" spans="1:5" ht="15.75" x14ac:dyDescent="0.25">
      <c r="A302" s="775" t="s">
        <v>1951</v>
      </c>
      <c r="B302" s="775" t="s">
        <v>1475</v>
      </c>
      <c r="C302" s="812">
        <v>1299</v>
      </c>
      <c r="D302" s="812">
        <v>1299</v>
      </c>
      <c r="E302" s="812">
        <v>0</v>
      </c>
    </row>
    <row r="303" spans="1:5" ht="15.75" x14ac:dyDescent="0.25">
      <c r="A303" s="775" t="s">
        <v>1951</v>
      </c>
      <c r="B303" s="775" t="s">
        <v>1476</v>
      </c>
      <c r="C303" s="812">
        <v>1299</v>
      </c>
      <c r="D303" s="812">
        <v>1299</v>
      </c>
      <c r="E303" s="812">
        <v>0</v>
      </c>
    </row>
    <row r="304" spans="1:5" ht="15.75" x14ac:dyDescent="0.25">
      <c r="A304" s="775" t="s">
        <v>1951</v>
      </c>
      <c r="B304" s="775" t="s">
        <v>1477</v>
      </c>
      <c r="C304" s="812">
        <v>1299</v>
      </c>
      <c r="D304" s="812">
        <v>1299</v>
      </c>
      <c r="E304" s="812">
        <v>0</v>
      </c>
    </row>
    <row r="305" spans="1:5" ht="15.75" x14ac:dyDescent="0.25">
      <c r="A305" s="775" t="s">
        <v>1951</v>
      </c>
      <c r="B305" s="775" t="s">
        <v>1478</v>
      </c>
      <c r="C305" s="812">
        <v>1299</v>
      </c>
      <c r="D305" s="812">
        <v>1299</v>
      </c>
      <c r="E305" s="812">
        <v>0</v>
      </c>
    </row>
    <row r="306" spans="1:5" ht="15.75" x14ac:dyDescent="0.25">
      <c r="A306" s="775" t="s">
        <v>1951</v>
      </c>
      <c r="B306" s="775" t="s">
        <v>1479</v>
      </c>
      <c r="C306" s="812">
        <v>1299</v>
      </c>
      <c r="D306" s="812">
        <v>1299</v>
      </c>
      <c r="E306" s="812">
        <v>0</v>
      </c>
    </row>
    <row r="307" spans="1:5" ht="15.75" x14ac:dyDescent="0.25">
      <c r="A307" s="775" t="s">
        <v>1951</v>
      </c>
      <c r="B307" s="775" t="s">
        <v>1480</v>
      </c>
      <c r="C307" s="812">
        <v>1299</v>
      </c>
      <c r="D307" s="812">
        <v>1299</v>
      </c>
      <c r="E307" s="812">
        <v>0</v>
      </c>
    </row>
    <row r="308" spans="1:5" ht="15.75" x14ac:dyDescent="0.25">
      <c r="A308" s="775" t="s">
        <v>1951</v>
      </c>
      <c r="B308" s="775" t="s">
        <v>1481</v>
      </c>
      <c r="C308" s="812">
        <v>1299</v>
      </c>
      <c r="D308" s="812">
        <v>1299</v>
      </c>
      <c r="E308" s="812">
        <v>0</v>
      </c>
    </row>
    <row r="309" spans="1:5" ht="15.75" x14ac:dyDescent="0.25">
      <c r="A309" s="775" t="s">
        <v>1951</v>
      </c>
      <c r="B309" s="775" t="s">
        <v>1482</v>
      </c>
      <c r="C309" s="812">
        <v>1299</v>
      </c>
      <c r="D309" s="812">
        <v>1299</v>
      </c>
      <c r="E309" s="812">
        <v>0</v>
      </c>
    </row>
    <row r="310" spans="1:5" ht="15.75" x14ac:dyDescent="0.25">
      <c r="A310" s="775" t="s">
        <v>1951</v>
      </c>
      <c r="B310" s="775" t="s">
        <v>1483</v>
      </c>
      <c r="C310" s="812">
        <v>1299</v>
      </c>
      <c r="D310" s="812">
        <v>1299</v>
      </c>
      <c r="E310" s="812">
        <v>0</v>
      </c>
    </row>
    <row r="311" spans="1:5" ht="15.75" x14ac:dyDescent="0.25">
      <c r="A311" s="775" t="s">
        <v>1951</v>
      </c>
      <c r="B311" s="775" t="s">
        <v>1484</v>
      </c>
      <c r="C311" s="812">
        <v>1299</v>
      </c>
      <c r="D311" s="812">
        <v>1299</v>
      </c>
      <c r="E311" s="812">
        <v>0</v>
      </c>
    </row>
    <row r="312" spans="1:5" ht="15.75" x14ac:dyDescent="0.25">
      <c r="A312" s="775" t="s">
        <v>1951</v>
      </c>
      <c r="B312" s="775" t="s">
        <v>1485</v>
      </c>
      <c r="C312" s="812">
        <v>1299</v>
      </c>
      <c r="D312" s="812">
        <v>1299</v>
      </c>
      <c r="E312" s="812">
        <v>0</v>
      </c>
    </row>
    <row r="313" spans="1:5" ht="15.75" x14ac:dyDescent="0.25">
      <c r="A313" s="775" t="s">
        <v>1951</v>
      </c>
      <c r="B313" s="775" t="s">
        <v>1486</v>
      </c>
      <c r="C313" s="812">
        <v>1299</v>
      </c>
      <c r="D313" s="812">
        <v>1299</v>
      </c>
      <c r="E313" s="812">
        <v>0</v>
      </c>
    </row>
    <row r="314" spans="1:5" ht="15.75" x14ac:dyDescent="0.25">
      <c r="A314" s="775" t="s">
        <v>1951</v>
      </c>
      <c r="B314" s="775" t="s">
        <v>1487</v>
      </c>
      <c r="C314" s="812">
        <v>1299</v>
      </c>
      <c r="D314" s="812">
        <v>1299</v>
      </c>
      <c r="E314" s="812">
        <v>0</v>
      </c>
    </row>
    <row r="315" spans="1:5" ht="15.75" x14ac:dyDescent="0.25">
      <c r="A315" s="775" t="s">
        <v>1951</v>
      </c>
      <c r="B315" s="775" t="s">
        <v>1488</v>
      </c>
      <c r="C315" s="812">
        <v>1299</v>
      </c>
      <c r="D315" s="812">
        <v>1299</v>
      </c>
      <c r="E315" s="812">
        <v>0</v>
      </c>
    </row>
    <row r="316" spans="1:5" ht="15.75" x14ac:dyDescent="0.25">
      <c r="A316" s="775" t="s">
        <v>1951</v>
      </c>
      <c r="B316" s="775" t="s">
        <v>1489</v>
      </c>
      <c r="C316" s="812">
        <v>1299</v>
      </c>
      <c r="D316" s="812">
        <v>1299</v>
      </c>
      <c r="E316" s="812">
        <v>0</v>
      </c>
    </row>
    <row r="317" spans="1:5" ht="15.75" x14ac:dyDescent="0.25">
      <c r="A317" s="775" t="s">
        <v>1951</v>
      </c>
      <c r="B317" s="775" t="s">
        <v>1490</v>
      </c>
      <c r="C317" s="812">
        <v>1299</v>
      </c>
      <c r="D317" s="812">
        <v>1299</v>
      </c>
      <c r="E317" s="812">
        <v>0</v>
      </c>
    </row>
    <row r="318" spans="1:5" ht="15.75" x14ac:dyDescent="0.25">
      <c r="A318" s="775" t="s">
        <v>1951</v>
      </c>
      <c r="B318" s="775" t="s">
        <v>1491</v>
      </c>
      <c r="C318" s="812">
        <v>1299</v>
      </c>
      <c r="D318" s="812">
        <v>1299</v>
      </c>
      <c r="E318" s="812">
        <v>0</v>
      </c>
    </row>
    <row r="319" spans="1:5" ht="15.75" x14ac:dyDescent="0.25">
      <c r="A319" s="775" t="s">
        <v>1951</v>
      </c>
      <c r="B319" s="775" t="s">
        <v>1492</v>
      </c>
      <c r="C319" s="812">
        <v>1299</v>
      </c>
      <c r="D319" s="812">
        <v>1299</v>
      </c>
      <c r="E319" s="812">
        <v>0</v>
      </c>
    </row>
    <row r="320" spans="1:5" ht="15.75" x14ac:dyDescent="0.25">
      <c r="A320" s="775" t="s">
        <v>1951</v>
      </c>
      <c r="B320" s="775" t="s">
        <v>1493</v>
      </c>
      <c r="C320" s="812">
        <v>1299</v>
      </c>
      <c r="D320" s="812">
        <v>1299</v>
      </c>
      <c r="E320" s="812">
        <v>0</v>
      </c>
    </row>
    <row r="321" spans="1:5" ht="15.75" x14ac:dyDescent="0.25">
      <c r="A321" s="775" t="s">
        <v>1951</v>
      </c>
      <c r="B321" s="775" t="s">
        <v>1494</v>
      </c>
      <c r="C321" s="812">
        <v>1299</v>
      </c>
      <c r="D321" s="812">
        <v>1299</v>
      </c>
      <c r="E321" s="812">
        <v>0</v>
      </c>
    </row>
    <row r="322" spans="1:5" ht="15.75" x14ac:dyDescent="0.25">
      <c r="A322" s="775" t="s">
        <v>1951</v>
      </c>
      <c r="B322" s="775" t="s">
        <v>1495</v>
      </c>
      <c r="C322" s="812">
        <v>1299</v>
      </c>
      <c r="D322" s="812">
        <v>1299</v>
      </c>
      <c r="E322" s="812">
        <v>0</v>
      </c>
    </row>
    <row r="323" spans="1:5" ht="15.75" x14ac:dyDescent="0.25">
      <c r="A323" s="775" t="s">
        <v>1951</v>
      </c>
      <c r="B323" s="775" t="s">
        <v>1496</v>
      </c>
      <c r="C323" s="812">
        <v>1299</v>
      </c>
      <c r="D323" s="812">
        <v>1299</v>
      </c>
      <c r="E323" s="812">
        <v>0</v>
      </c>
    </row>
    <row r="324" spans="1:5" ht="15.75" x14ac:dyDescent="0.25">
      <c r="A324" s="775" t="s">
        <v>1951</v>
      </c>
      <c r="B324" s="775" t="s">
        <v>1497</v>
      </c>
      <c r="C324" s="812">
        <v>1299</v>
      </c>
      <c r="D324" s="812">
        <v>1299</v>
      </c>
      <c r="E324" s="812">
        <v>0</v>
      </c>
    </row>
    <row r="325" spans="1:5" ht="15.75" x14ac:dyDescent="0.25">
      <c r="A325" s="775" t="s">
        <v>1951</v>
      </c>
      <c r="B325" s="775" t="s">
        <v>1498</v>
      </c>
      <c r="C325" s="812">
        <v>1299</v>
      </c>
      <c r="D325" s="812">
        <v>1299</v>
      </c>
      <c r="E325" s="812">
        <v>0</v>
      </c>
    </row>
    <row r="326" spans="1:5" ht="15.75" x14ac:dyDescent="0.25">
      <c r="A326" s="775" t="s">
        <v>1951</v>
      </c>
      <c r="B326" s="775" t="s">
        <v>1499</v>
      </c>
      <c r="C326" s="812">
        <v>1299</v>
      </c>
      <c r="D326" s="812">
        <v>1299</v>
      </c>
      <c r="E326" s="812">
        <v>0</v>
      </c>
    </row>
    <row r="327" spans="1:5" ht="15.75" x14ac:dyDescent="0.25">
      <c r="A327" s="775" t="s">
        <v>1981</v>
      </c>
      <c r="B327" s="775" t="s">
        <v>1546</v>
      </c>
      <c r="C327" s="812">
        <v>5906</v>
      </c>
      <c r="D327" s="812">
        <v>5906</v>
      </c>
      <c r="E327" s="812">
        <v>0</v>
      </c>
    </row>
    <row r="328" spans="1:5" ht="15.75" x14ac:dyDescent="0.25">
      <c r="A328" s="775" t="s">
        <v>1981</v>
      </c>
      <c r="B328" s="775" t="s">
        <v>1547</v>
      </c>
      <c r="C328" s="812">
        <v>5905</v>
      </c>
      <c r="D328" s="812">
        <v>5905</v>
      </c>
      <c r="E328" s="812">
        <v>0</v>
      </c>
    </row>
    <row r="329" spans="1:5" ht="15.75" x14ac:dyDescent="0.25">
      <c r="A329" s="775" t="s">
        <v>1981</v>
      </c>
      <c r="B329" s="775" t="s">
        <v>1548</v>
      </c>
      <c r="C329" s="812">
        <v>7874</v>
      </c>
      <c r="D329" s="812">
        <v>7874</v>
      </c>
      <c r="E329" s="812">
        <v>0</v>
      </c>
    </row>
    <row r="330" spans="1:5" ht="15.75" x14ac:dyDescent="0.25">
      <c r="A330" s="775" t="s">
        <v>1981</v>
      </c>
      <c r="B330" s="775" t="s">
        <v>1549</v>
      </c>
      <c r="C330" s="812">
        <v>10630</v>
      </c>
      <c r="D330" s="812">
        <v>10630</v>
      </c>
      <c r="E330" s="812">
        <v>0</v>
      </c>
    </row>
    <row r="331" spans="1:5" ht="15.75" x14ac:dyDescent="0.25">
      <c r="A331" s="775" t="s">
        <v>1982</v>
      </c>
      <c r="B331" s="775" t="s">
        <v>1014</v>
      </c>
      <c r="C331" s="812">
        <v>31488</v>
      </c>
      <c r="D331" s="812">
        <v>31488</v>
      </c>
      <c r="E331" s="812">
        <v>0</v>
      </c>
    </row>
    <row r="332" spans="1:5" ht="15.75" x14ac:dyDescent="0.25">
      <c r="A332" s="775" t="s">
        <v>1983</v>
      </c>
      <c r="B332" s="775" t="s">
        <v>1500</v>
      </c>
      <c r="C332" s="812">
        <v>49000</v>
      </c>
      <c r="D332" s="812">
        <v>49000</v>
      </c>
      <c r="E332" s="812">
        <v>0</v>
      </c>
    </row>
    <row r="333" spans="1:5" ht="15.75" x14ac:dyDescent="0.25">
      <c r="A333" s="775" t="s">
        <v>1983</v>
      </c>
      <c r="B333" s="775" t="s">
        <v>1501</v>
      </c>
      <c r="C333" s="812">
        <v>49000</v>
      </c>
      <c r="D333" s="812">
        <v>49000</v>
      </c>
      <c r="E333" s="812">
        <v>0</v>
      </c>
    </row>
    <row r="334" spans="1:5" ht="15.75" x14ac:dyDescent="0.25">
      <c r="A334" s="775" t="s">
        <v>1984</v>
      </c>
      <c r="B334" s="775" t="s">
        <v>1437</v>
      </c>
      <c r="C334" s="812">
        <v>10236</v>
      </c>
      <c r="D334" s="812">
        <v>10236</v>
      </c>
      <c r="E334" s="812">
        <v>0</v>
      </c>
    </row>
    <row r="335" spans="1:5" ht="15.75" x14ac:dyDescent="0.25">
      <c r="A335" s="775" t="s">
        <v>1985</v>
      </c>
      <c r="B335" s="775" t="s">
        <v>1018</v>
      </c>
      <c r="C335" s="812">
        <v>5512</v>
      </c>
      <c r="D335" s="812">
        <v>5512</v>
      </c>
      <c r="E335" s="812">
        <v>0</v>
      </c>
    </row>
    <row r="336" spans="1:5" ht="15.75" x14ac:dyDescent="0.25">
      <c r="A336" s="775" t="s">
        <v>1986</v>
      </c>
      <c r="B336" s="775" t="s">
        <v>1987</v>
      </c>
      <c r="C336" s="812">
        <v>7165</v>
      </c>
      <c r="D336" s="812">
        <v>7165</v>
      </c>
      <c r="E336" s="812">
        <v>0</v>
      </c>
    </row>
    <row r="337" spans="1:5" ht="15.75" x14ac:dyDescent="0.25">
      <c r="A337" s="775" t="s">
        <v>1988</v>
      </c>
      <c r="B337" s="775" t="s">
        <v>1989</v>
      </c>
      <c r="C337" s="812">
        <v>25189</v>
      </c>
      <c r="D337" s="812">
        <v>25189</v>
      </c>
      <c r="E337" s="812">
        <v>0</v>
      </c>
    </row>
    <row r="338" spans="1:5" ht="15.75" x14ac:dyDescent="0.25">
      <c r="A338" s="775" t="s">
        <v>1990</v>
      </c>
      <c r="B338" s="775" t="s">
        <v>1991</v>
      </c>
      <c r="C338" s="812">
        <v>13386</v>
      </c>
      <c r="D338" s="812">
        <v>13386</v>
      </c>
      <c r="E338" s="812">
        <v>0</v>
      </c>
    </row>
    <row r="339" spans="1:5" ht="15.75" x14ac:dyDescent="0.25">
      <c r="A339" s="775" t="s">
        <v>1992</v>
      </c>
      <c r="B339" s="775" t="s">
        <v>1993</v>
      </c>
      <c r="C339" s="812">
        <v>14167</v>
      </c>
      <c r="D339" s="812">
        <v>14167</v>
      </c>
      <c r="E339" s="812">
        <v>0</v>
      </c>
    </row>
    <row r="340" spans="1:5" ht="15.75" x14ac:dyDescent="0.25">
      <c r="A340" s="775" t="s">
        <v>1994</v>
      </c>
      <c r="B340" s="775" t="s">
        <v>1020</v>
      </c>
      <c r="C340" s="812">
        <v>14091</v>
      </c>
      <c r="D340" s="812">
        <v>14091</v>
      </c>
      <c r="E340" s="812">
        <v>0</v>
      </c>
    </row>
    <row r="341" spans="1:5" ht="15.75" x14ac:dyDescent="0.25">
      <c r="A341" s="775" t="s">
        <v>1995</v>
      </c>
      <c r="B341" s="775" t="s">
        <v>1996</v>
      </c>
      <c r="C341" s="812">
        <v>7873</v>
      </c>
      <c r="D341" s="812">
        <v>7873</v>
      </c>
      <c r="E341" s="812">
        <v>0</v>
      </c>
    </row>
    <row r="342" spans="1:5" ht="15.75" x14ac:dyDescent="0.25">
      <c r="A342" s="775" t="s">
        <v>1555</v>
      </c>
      <c r="B342" s="775" t="s">
        <v>1997</v>
      </c>
      <c r="C342" s="812">
        <v>18106</v>
      </c>
      <c r="D342" s="812">
        <v>18106</v>
      </c>
      <c r="E342" s="812">
        <v>0</v>
      </c>
    </row>
    <row r="343" spans="1:5" ht="15.75" x14ac:dyDescent="0.25">
      <c r="A343" s="775" t="s">
        <v>1998</v>
      </c>
      <c r="B343" s="775" t="s">
        <v>1999</v>
      </c>
      <c r="C343" s="812">
        <v>19677</v>
      </c>
      <c r="D343" s="812">
        <v>19677</v>
      </c>
      <c r="E343" s="812">
        <v>0</v>
      </c>
    </row>
    <row r="344" spans="1:5" ht="15.75" x14ac:dyDescent="0.25">
      <c r="A344" s="775" t="s">
        <v>2000</v>
      </c>
      <c r="B344" s="775" t="s">
        <v>2001</v>
      </c>
      <c r="C344" s="812">
        <v>23622</v>
      </c>
      <c r="D344" s="812">
        <v>23622</v>
      </c>
      <c r="E344" s="812">
        <v>0</v>
      </c>
    </row>
    <row r="345" spans="1:5" ht="15.75" x14ac:dyDescent="0.25">
      <c r="A345" s="775" t="s">
        <v>2002</v>
      </c>
      <c r="B345" s="775" t="s">
        <v>2003</v>
      </c>
      <c r="C345" s="812">
        <v>17716</v>
      </c>
      <c r="D345" s="812">
        <v>17716</v>
      </c>
      <c r="E345" s="812">
        <v>0</v>
      </c>
    </row>
    <row r="346" spans="1:5" ht="15.75" x14ac:dyDescent="0.25">
      <c r="A346" s="775" t="s">
        <v>2004</v>
      </c>
      <c r="B346" s="775" t="s">
        <v>2005</v>
      </c>
      <c r="C346" s="812">
        <v>29126</v>
      </c>
      <c r="D346" s="812">
        <v>29126</v>
      </c>
      <c r="E346" s="812">
        <v>0</v>
      </c>
    </row>
    <row r="347" spans="1:5" ht="15.75" x14ac:dyDescent="0.25">
      <c r="A347" s="775" t="s">
        <v>2004</v>
      </c>
      <c r="B347" s="775" t="s">
        <v>2006</v>
      </c>
      <c r="C347" s="812">
        <v>29126</v>
      </c>
      <c r="D347" s="812">
        <v>29126</v>
      </c>
      <c r="E347" s="812">
        <v>0</v>
      </c>
    </row>
    <row r="348" spans="1:5" ht="15.75" x14ac:dyDescent="0.25">
      <c r="A348" s="775" t="s">
        <v>2007</v>
      </c>
      <c r="B348" s="775" t="s">
        <v>1554</v>
      </c>
      <c r="C348" s="812">
        <v>34638</v>
      </c>
      <c r="D348" s="812">
        <v>34638</v>
      </c>
      <c r="E348" s="812">
        <v>0</v>
      </c>
    </row>
    <row r="349" spans="1:5" ht="15.75" x14ac:dyDescent="0.25">
      <c r="A349" s="775" t="s">
        <v>1857</v>
      </c>
      <c r="B349" s="775" t="s">
        <v>2008</v>
      </c>
      <c r="C349" s="812">
        <v>90709</v>
      </c>
      <c r="D349" s="812">
        <v>90709</v>
      </c>
      <c r="E349" s="812">
        <v>0</v>
      </c>
    </row>
    <row r="350" spans="1:5" ht="15.75" x14ac:dyDescent="0.25">
      <c r="A350" s="775" t="s">
        <v>2009</v>
      </c>
      <c r="B350" s="775" t="s">
        <v>2010</v>
      </c>
      <c r="C350" s="812">
        <v>709</v>
      </c>
      <c r="D350" s="812">
        <v>709</v>
      </c>
      <c r="E350" s="812">
        <v>0</v>
      </c>
    </row>
    <row r="351" spans="1:5" ht="15.75" x14ac:dyDescent="0.25">
      <c r="A351" s="775" t="s">
        <v>2009</v>
      </c>
      <c r="B351" s="775" t="s">
        <v>2011</v>
      </c>
      <c r="C351" s="812">
        <v>708</v>
      </c>
      <c r="D351" s="812">
        <v>708</v>
      </c>
      <c r="E351" s="812">
        <v>0</v>
      </c>
    </row>
    <row r="352" spans="1:5" ht="15.75" x14ac:dyDescent="0.25">
      <c r="A352" s="775" t="s">
        <v>2012</v>
      </c>
      <c r="B352" s="775" t="s">
        <v>2013</v>
      </c>
      <c r="C352" s="812">
        <v>38095</v>
      </c>
      <c r="D352" s="812">
        <v>38095</v>
      </c>
      <c r="E352" s="812">
        <v>0</v>
      </c>
    </row>
    <row r="353" spans="1:5" ht="15.75" x14ac:dyDescent="0.25">
      <c r="A353" s="775" t="s">
        <v>2014</v>
      </c>
      <c r="B353" s="775" t="s">
        <v>2015</v>
      </c>
      <c r="C353" s="812">
        <v>709</v>
      </c>
      <c r="D353" s="812">
        <v>709</v>
      </c>
      <c r="E353" s="812">
        <v>0</v>
      </c>
    </row>
    <row r="354" spans="1:5" ht="15.75" x14ac:dyDescent="0.25">
      <c r="A354" s="775" t="s">
        <v>2016</v>
      </c>
      <c r="B354" s="775" t="s">
        <v>2017</v>
      </c>
      <c r="C354" s="812">
        <v>18898</v>
      </c>
      <c r="D354" s="812">
        <v>18898</v>
      </c>
      <c r="E354" s="812">
        <v>0</v>
      </c>
    </row>
    <row r="355" spans="1:5" ht="15.75" x14ac:dyDescent="0.25">
      <c r="A355" s="775" t="s">
        <v>2016</v>
      </c>
      <c r="B355" s="775" t="s">
        <v>2018</v>
      </c>
      <c r="C355" s="812">
        <v>18897</v>
      </c>
      <c r="D355" s="812">
        <v>18897</v>
      </c>
      <c r="E355" s="812">
        <v>0</v>
      </c>
    </row>
    <row r="356" spans="1:5" ht="15.75" x14ac:dyDescent="0.25">
      <c r="A356" s="775" t="s">
        <v>2019</v>
      </c>
      <c r="B356" s="775" t="s">
        <v>2020</v>
      </c>
      <c r="C356" s="812">
        <v>46457</v>
      </c>
      <c r="D356" s="812">
        <v>46457</v>
      </c>
      <c r="E356" s="812">
        <v>0</v>
      </c>
    </row>
    <row r="357" spans="1:5" ht="15.75" x14ac:dyDescent="0.25">
      <c r="A357" s="775" t="s">
        <v>2019</v>
      </c>
      <c r="B357" s="775" t="s">
        <v>2021</v>
      </c>
      <c r="C357" s="812">
        <v>46456</v>
      </c>
      <c r="D357" s="812">
        <v>46456</v>
      </c>
      <c r="E357" s="812">
        <v>0</v>
      </c>
    </row>
    <row r="358" spans="1:5" ht="15.75" x14ac:dyDescent="0.25">
      <c r="A358" s="775" t="s">
        <v>1857</v>
      </c>
      <c r="B358" s="775" t="s">
        <v>2022</v>
      </c>
      <c r="C358" s="812">
        <v>58268</v>
      </c>
      <c r="D358" s="812">
        <v>58268</v>
      </c>
      <c r="E358" s="812">
        <v>0</v>
      </c>
    </row>
    <row r="359" spans="1:5" ht="15.75" x14ac:dyDescent="0.25">
      <c r="A359" s="775" t="s">
        <v>2023</v>
      </c>
      <c r="B359" s="775" t="s">
        <v>2024</v>
      </c>
      <c r="C359" s="812">
        <v>2655</v>
      </c>
      <c r="D359" s="812">
        <v>2655</v>
      </c>
      <c r="E359" s="812">
        <v>0</v>
      </c>
    </row>
    <row r="360" spans="1:5" ht="15.75" x14ac:dyDescent="0.25">
      <c r="A360" s="775" t="s">
        <v>2025</v>
      </c>
      <c r="B360" s="775" t="s">
        <v>2026</v>
      </c>
      <c r="C360" s="812">
        <v>7874</v>
      </c>
      <c r="D360" s="812">
        <v>7874</v>
      </c>
      <c r="E360" s="812">
        <v>0</v>
      </c>
    </row>
    <row r="361" spans="1:5" ht="15.75" x14ac:dyDescent="0.25">
      <c r="A361" s="775" t="s">
        <v>2027</v>
      </c>
      <c r="B361" s="775" t="s">
        <v>2028</v>
      </c>
      <c r="C361" s="812">
        <v>16512</v>
      </c>
      <c r="D361" s="812">
        <v>16512</v>
      </c>
      <c r="E361" s="812">
        <v>0</v>
      </c>
    </row>
    <row r="362" spans="1:5" ht="15.75" x14ac:dyDescent="0.25">
      <c r="A362" s="775" t="s">
        <v>2029</v>
      </c>
      <c r="B362" s="775" t="s">
        <v>2030</v>
      </c>
      <c r="C362" s="812">
        <v>21252</v>
      </c>
      <c r="D362" s="812">
        <v>21252</v>
      </c>
      <c r="E362" s="812">
        <v>0</v>
      </c>
    </row>
    <row r="363" spans="1:5" ht="15.75" x14ac:dyDescent="0.25">
      <c r="A363" s="775" t="s">
        <v>1864</v>
      </c>
      <c r="B363" s="775" t="s">
        <v>2031</v>
      </c>
      <c r="C363" s="812">
        <v>11811</v>
      </c>
      <c r="D363" s="812">
        <v>11811</v>
      </c>
      <c r="E363" s="812">
        <v>0</v>
      </c>
    </row>
    <row r="364" spans="1:5" ht="15.75" x14ac:dyDescent="0.25">
      <c r="A364" s="775" t="s">
        <v>1864</v>
      </c>
      <c r="B364" s="775" t="s">
        <v>2032</v>
      </c>
      <c r="C364" s="812">
        <v>11811</v>
      </c>
      <c r="D364" s="812">
        <v>11811</v>
      </c>
      <c r="E364" s="812">
        <v>0</v>
      </c>
    </row>
    <row r="365" spans="1:5" ht="15.75" x14ac:dyDescent="0.25">
      <c r="A365" s="775" t="s">
        <v>1864</v>
      </c>
      <c r="B365" s="775" t="s">
        <v>2033</v>
      </c>
      <c r="C365" s="812">
        <v>11811</v>
      </c>
      <c r="D365" s="812">
        <v>11811</v>
      </c>
      <c r="E365" s="812">
        <v>0</v>
      </c>
    </row>
    <row r="366" spans="1:5" ht="15.75" x14ac:dyDescent="0.25">
      <c r="A366" s="775" t="s">
        <v>1864</v>
      </c>
      <c r="B366" s="775" t="s">
        <v>2034</v>
      </c>
      <c r="C366" s="812">
        <v>11811</v>
      </c>
      <c r="D366" s="812">
        <v>11811</v>
      </c>
      <c r="E366" s="812">
        <v>0</v>
      </c>
    </row>
    <row r="367" spans="1:5" ht="15.75" x14ac:dyDescent="0.25">
      <c r="A367" s="775" t="s">
        <v>1864</v>
      </c>
      <c r="B367" s="775" t="s">
        <v>2035</v>
      </c>
      <c r="C367" s="812">
        <v>11811</v>
      </c>
      <c r="D367" s="812">
        <v>11811</v>
      </c>
      <c r="E367" s="812">
        <v>0</v>
      </c>
    </row>
    <row r="368" spans="1:5" ht="15.75" x14ac:dyDescent="0.25">
      <c r="A368" s="775" t="s">
        <v>1864</v>
      </c>
      <c r="B368" s="775" t="s">
        <v>2036</v>
      </c>
      <c r="C368" s="812">
        <v>11811</v>
      </c>
      <c r="D368" s="812">
        <v>11811</v>
      </c>
      <c r="E368" s="812">
        <v>0</v>
      </c>
    </row>
    <row r="369" spans="1:5" ht="15.75" x14ac:dyDescent="0.25">
      <c r="A369" s="775" t="s">
        <v>1898</v>
      </c>
      <c r="B369" s="775" t="s">
        <v>2037</v>
      </c>
      <c r="C369" s="812">
        <v>15740</v>
      </c>
      <c r="D369" s="812">
        <v>15740</v>
      </c>
      <c r="E369" s="812">
        <v>0</v>
      </c>
    </row>
    <row r="370" spans="1:5" ht="15.75" x14ac:dyDescent="0.25">
      <c r="A370" s="775" t="s">
        <v>2038</v>
      </c>
      <c r="B370" s="775" t="s">
        <v>2039</v>
      </c>
      <c r="C370" s="812">
        <v>3780</v>
      </c>
      <c r="D370" s="812">
        <v>3780</v>
      </c>
      <c r="E370" s="812">
        <v>0</v>
      </c>
    </row>
    <row r="371" spans="1:5" ht="15.75" x14ac:dyDescent="0.25">
      <c r="A371" s="775" t="s">
        <v>2040</v>
      </c>
      <c r="B371" s="775" t="s">
        <v>2041</v>
      </c>
      <c r="C371" s="812">
        <v>3780</v>
      </c>
      <c r="D371" s="812">
        <v>3780</v>
      </c>
      <c r="E371" s="812">
        <v>0</v>
      </c>
    </row>
    <row r="372" spans="1:5" ht="15.75" x14ac:dyDescent="0.25">
      <c r="A372" s="775" t="s">
        <v>2042</v>
      </c>
      <c r="B372" s="775" t="s">
        <v>2043</v>
      </c>
      <c r="C372" s="812">
        <v>14952</v>
      </c>
      <c r="D372" s="812">
        <v>14952</v>
      </c>
      <c r="E372" s="812">
        <v>0</v>
      </c>
    </row>
    <row r="373" spans="1:5" ht="15.75" x14ac:dyDescent="0.25">
      <c r="A373" s="775" t="s">
        <v>2044</v>
      </c>
      <c r="B373" s="775" t="s">
        <v>2045</v>
      </c>
      <c r="C373" s="812">
        <v>6063</v>
      </c>
      <c r="D373" s="812">
        <v>6063</v>
      </c>
      <c r="E373" s="812">
        <v>0</v>
      </c>
    </row>
    <row r="374" spans="1:5" ht="15.75" x14ac:dyDescent="0.25">
      <c r="A374" s="775" t="s">
        <v>2046</v>
      </c>
      <c r="B374" s="775" t="s">
        <v>2047</v>
      </c>
      <c r="C374" s="812">
        <v>5819</v>
      </c>
      <c r="D374" s="812">
        <v>5819</v>
      </c>
      <c r="E374" s="812">
        <v>0</v>
      </c>
    </row>
    <row r="375" spans="1:5" ht="15.75" x14ac:dyDescent="0.25">
      <c r="A375" s="775" t="s">
        <v>2048</v>
      </c>
      <c r="B375" s="775" t="s">
        <v>2049</v>
      </c>
      <c r="C375" s="812">
        <v>5819</v>
      </c>
      <c r="D375" s="812">
        <v>5819</v>
      </c>
      <c r="E375" s="812">
        <v>0</v>
      </c>
    </row>
    <row r="376" spans="1:5" ht="15.75" x14ac:dyDescent="0.25">
      <c r="A376" s="775" t="s">
        <v>2050</v>
      </c>
      <c r="B376" s="775" t="s">
        <v>2051</v>
      </c>
      <c r="C376" s="812">
        <v>10630</v>
      </c>
      <c r="D376" s="812">
        <v>10630</v>
      </c>
      <c r="E376" s="812">
        <v>0</v>
      </c>
    </row>
    <row r="377" spans="1:5" ht="15.75" x14ac:dyDescent="0.25">
      <c r="A377" s="775" t="s">
        <v>2052</v>
      </c>
      <c r="B377" s="775" t="s">
        <v>2053</v>
      </c>
      <c r="C377" s="812">
        <v>3583</v>
      </c>
      <c r="D377" s="812">
        <v>3583</v>
      </c>
      <c r="E377" s="812">
        <v>0</v>
      </c>
    </row>
    <row r="378" spans="1:5" ht="15.75" x14ac:dyDescent="0.25">
      <c r="A378" s="775" t="s">
        <v>2054</v>
      </c>
      <c r="B378" s="775" t="s">
        <v>2055</v>
      </c>
      <c r="C378" s="812">
        <v>5512</v>
      </c>
      <c r="D378" s="812">
        <v>5512</v>
      </c>
      <c r="E378" s="812">
        <v>0</v>
      </c>
    </row>
    <row r="379" spans="1:5" ht="15.75" x14ac:dyDescent="0.25">
      <c r="A379" s="775" t="s">
        <v>1864</v>
      </c>
      <c r="B379" s="775" t="s">
        <v>2056</v>
      </c>
      <c r="C379" s="812">
        <v>9843</v>
      </c>
      <c r="D379" s="812">
        <v>9843</v>
      </c>
      <c r="E379" s="812">
        <v>0</v>
      </c>
    </row>
    <row r="380" spans="1:5" ht="15.75" x14ac:dyDescent="0.25">
      <c r="A380" s="775" t="s">
        <v>2057</v>
      </c>
      <c r="B380" s="775" t="s">
        <v>2058</v>
      </c>
      <c r="C380" s="812">
        <v>7873</v>
      </c>
      <c r="D380" s="812">
        <v>7873</v>
      </c>
      <c r="E380" s="812">
        <v>0</v>
      </c>
    </row>
    <row r="381" spans="1:5" ht="15.75" x14ac:dyDescent="0.25">
      <c r="A381" s="775" t="s">
        <v>2059</v>
      </c>
      <c r="B381" s="775" t="s">
        <v>2060</v>
      </c>
      <c r="C381" s="812">
        <v>7873</v>
      </c>
      <c r="D381" s="812">
        <v>7873</v>
      </c>
      <c r="E381" s="812">
        <v>0</v>
      </c>
    </row>
    <row r="382" spans="1:5" ht="15.75" x14ac:dyDescent="0.25">
      <c r="A382" s="775" t="s">
        <v>2061</v>
      </c>
      <c r="B382" s="775" t="s">
        <v>2062</v>
      </c>
      <c r="C382" s="812">
        <v>19790</v>
      </c>
      <c r="D382" s="812">
        <v>19790</v>
      </c>
      <c r="E382" s="812">
        <v>0</v>
      </c>
    </row>
    <row r="383" spans="1:5" ht="15.75" x14ac:dyDescent="0.25">
      <c r="A383" s="775" t="s">
        <v>2063</v>
      </c>
      <c r="B383" s="775" t="s">
        <v>2064</v>
      </c>
      <c r="C383" s="812">
        <v>74803</v>
      </c>
      <c r="D383" s="812">
        <v>74803</v>
      </c>
      <c r="E383" s="812">
        <v>0</v>
      </c>
    </row>
    <row r="384" spans="1:5" ht="15.75" x14ac:dyDescent="0.25">
      <c r="A384" s="775" t="s">
        <v>2025</v>
      </c>
      <c r="B384" s="775" t="s">
        <v>2065</v>
      </c>
      <c r="C384" s="812">
        <v>13378</v>
      </c>
      <c r="D384" s="812">
        <v>13378</v>
      </c>
      <c r="E384" s="812">
        <v>0</v>
      </c>
    </row>
    <row r="385" spans="1:5" ht="15.75" x14ac:dyDescent="0.25">
      <c r="A385" s="775" t="s">
        <v>2066</v>
      </c>
      <c r="B385" s="775" t="s">
        <v>2067</v>
      </c>
      <c r="C385" s="812">
        <v>4472</v>
      </c>
      <c r="D385" s="812">
        <v>4472</v>
      </c>
      <c r="E385" s="812">
        <v>0</v>
      </c>
    </row>
    <row r="386" spans="1:5" ht="15.75" x14ac:dyDescent="0.25">
      <c r="A386" s="775" t="s">
        <v>2068</v>
      </c>
      <c r="B386" s="775" t="s">
        <v>2069</v>
      </c>
      <c r="C386" s="812">
        <v>15748</v>
      </c>
      <c r="D386" s="812">
        <v>15748</v>
      </c>
      <c r="E386" s="812">
        <v>0</v>
      </c>
    </row>
    <row r="387" spans="1:5" ht="15.75" x14ac:dyDescent="0.25">
      <c r="A387" s="775" t="s">
        <v>2070</v>
      </c>
      <c r="B387" s="775" t="s">
        <v>2071</v>
      </c>
      <c r="C387" s="812">
        <v>18504</v>
      </c>
      <c r="D387" s="812">
        <v>18504</v>
      </c>
      <c r="E387" s="812">
        <v>0</v>
      </c>
    </row>
    <row r="388" spans="1:5" ht="15.75" x14ac:dyDescent="0.25">
      <c r="A388" s="775" t="s">
        <v>1978</v>
      </c>
      <c r="B388" s="775" t="s">
        <v>2072</v>
      </c>
      <c r="C388" s="812">
        <v>20472</v>
      </c>
      <c r="D388" s="812">
        <v>20472</v>
      </c>
      <c r="E388" s="812">
        <v>0</v>
      </c>
    </row>
    <row r="389" spans="1:5" ht="15.75" x14ac:dyDescent="0.25">
      <c r="A389" s="775" t="s">
        <v>2073</v>
      </c>
      <c r="B389" s="775" t="s">
        <v>2074</v>
      </c>
      <c r="C389" s="812">
        <v>13378</v>
      </c>
      <c r="D389" s="812">
        <v>13378</v>
      </c>
      <c r="E389" s="812">
        <v>0</v>
      </c>
    </row>
    <row r="390" spans="1:5" ht="15.75" x14ac:dyDescent="0.25">
      <c r="A390" s="793"/>
      <c r="B390" s="793"/>
      <c r="C390" s="887">
        <f>SUM(C122:C389)</f>
        <v>5276087</v>
      </c>
      <c r="D390" s="887">
        <f>SUM(D122:D389)</f>
        <v>5276087</v>
      </c>
      <c r="E390" s="887">
        <f>SUM(E122:E389)</f>
        <v>0</v>
      </c>
    </row>
    <row r="391" spans="1:5" ht="15.75" x14ac:dyDescent="0.25">
      <c r="A391" s="793"/>
      <c r="B391" s="793"/>
      <c r="C391" s="793"/>
      <c r="D391" s="793"/>
      <c r="E391" s="793"/>
    </row>
    <row r="392" spans="1:5" ht="31.5" x14ac:dyDescent="0.25">
      <c r="A392" s="776" t="s">
        <v>137</v>
      </c>
      <c r="B392" s="777" t="s">
        <v>656</v>
      </c>
      <c r="C392" s="776" t="s">
        <v>657</v>
      </c>
      <c r="D392" s="776" t="s">
        <v>658</v>
      </c>
      <c r="E392" s="776" t="s">
        <v>659</v>
      </c>
    </row>
    <row r="393" spans="1:5" ht="15.75" x14ac:dyDescent="0.25">
      <c r="A393" s="1060" t="s">
        <v>5653</v>
      </c>
      <c r="B393" s="1060"/>
      <c r="C393" s="1060"/>
      <c r="D393" s="1060"/>
      <c r="E393" s="1060"/>
    </row>
    <row r="394" spans="1:5" ht="15.75" x14ac:dyDescent="0.25">
      <c r="A394" s="775" t="s">
        <v>2075</v>
      </c>
      <c r="B394" s="775" t="s">
        <v>2076</v>
      </c>
      <c r="C394" s="812">
        <v>30701</v>
      </c>
      <c r="D394" s="812">
        <v>30701</v>
      </c>
      <c r="E394" s="812">
        <v>0</v>
      </c>
    </row>
    <row r="395" spans="1:5" ht="15.75" x14ac:dyDescent="0.25">
      <c r="A395" s="775" t="s">
        <v>2077</v>
      </c>
      <c r="B395" s="775" t="s">
        <v>2078</v>
      </c>
      <c r="C395" s="812">
        <v>33701</v>
      </c>
      <c r="D395" s="812">
        <v>33701</v>
      </c>
      <c r="E395" s="812">
        <v>0</v>
      </c>
    </row>
    <row r="396" spans="1:5" ht="15.75" x14ac:dyDescent="0.25">
      <c r="A396" s="793"/>
      <c r="B396" s="793"/>
      <c r="C396" s="887">
        <f>SUM(C394:C395)</f>
        <v>64402</v>
      </c>
      <c r="D396" s="887">
        <f>SUM(D394:D395)</f>
        <v>64402</v>
      </c>
      <c r="E396" s="887">
        <f>SUM(E394:E395)</f>
        <v>0</v>
      </c>
    </row>
    <row r="397" spans="1:5" x14ac:dyDescent="0.25">
      <c r="A397" s="788"/>
      <c r="B397" s="788"/>
      <c r="C397" s="788"/>
      <c r="D397" s="788"/>
      <c r="E397" s="788"/>
    </row>
    <row r="398" spans="1:5" x14ac:dyDescent="0.25">
      <c r="A398" s="804" t="s">
        <v>1169</v>
      </c>
      <c r="B398" s="805"/>
      <c r="C398" s="805"/>
      <c r="D398" s="805"/>
      <c r="E398" s="842">
        <f>E33+E40+E103+E113+E118+E390+E396</f>
        <v>388042</v>
      </c>
    </row>
    <row r="399" spans="1:5" x14ac:dyDescent="0.25">
      <c r="A399" s="840"/>
      <c r="B399" s="815"/>
      <c r="C399" s="815"/>
      <c r="D399" s="815"/>
      <c r="E399" s="816"/>
    </row>
    <row r="400" spans="1:5" x14ac:dyDescent="0.25">
      <c r="A400" s="804" t="s">
        <v>5680</v>
      </c>
      <c r="B400" s="805"/>
      <c r="C400" s="805"/>
      <c r="D400" s="805"/>
      <c r="E400" s="842">
        <f>E398+E26</f>
        <v>617816</v>
      </c>
    </row>
    <row r="401" spans="1:5" x14ac:dyDescent="0.25">
      <c r="A401" s="765"/>
      <c r="B401" s="765"/>
      <c r="C401" s="765"/>
      <c r="D401" s="765"/>
      <c r="E401" s="770"/>
    </row>
    <row r="402" spans="1:5" s="679" customFormat="1" x14ac:dyDescent="0.25">
      <c r="A402" s="1050" t="s">
        <v>1171</v>
      </c>
      <c r="B402" s="1051"/>
      <c r="C402" s="1051"/>
      <c r="D402" s="1051"/>
      <c r="E402" s="878">
        <f>E400+E17</f>
        <v>617816</v>
      </c>
    </row>
  </sheetData>
  <mergeCells count="13">
    <mergeCell ref="A402:D402"/>
    <mergeCell ref="A1:E1"/>
    <mergeCell ref="A4:E4"/>
    <mergeCell ref="A106:E106"/>
    <mergeCell ref="A116:E116"/>
    <mergeCell ref="A121:E121"/>
    <mergeCell ref="A393:E393"/>
    <mergeCell ref="A43:E43"/>
    <mergeCell ref="A5:E5"/>
    <mergeCell ref="A11:E11"/>
    <mergeCell ref="A22:E22"/>
    <mergeCell ref="A30:E30"/>
    <mergeCell ref="A36:E36"/>
  </mergeCells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6"/>
  <sheetViews>
    <sheetView workbookViewId="0">
      <selection activeCell="A6" sqref="A6:G6"/>
    </sheetView>
  </sheetViews>
  <sheetFormatPr defaultColWidth="9.140625" defaultRowHeight="15" x14ac:dyDescent="0.25"/>
  <cols>
    <col min="1" max="1" width="5.85546875" style="1" customWidth="1"/>
    <col min="2" max="2" width="58.28515625" style="1" customWidth="1"/>
    <col min="3" max="3" width="9.85546875" style="1" customWidth="1"/>
    <col min="4" max="6" width="13.140625" style="203" customWidth="1"/>
    <col min="7" max="7" width="16.28515625" style="1" bestFit="1" customWidth="1"/>
    <col min="8" max="16384" width="9.140625" style="1"/>
  </cols>
  <sheetData>
    <row r="1" spans="1:7" x14ac:dyDescent="0.25">
      <c r="B1" s="915" t="s">
        <v>6143</v>
      </c>
      <c r="C1" s="915"/>
      <c r="D1" s="915"/>
      <c r="E1" s="915"/>
      <c r="F1" s="915"/>
      <c r="G1" s="915"/>
    </row>
    <row r="2" spans="1:7" ht="13.9" x14ac:dyDescent="0.25">
      <c r="B2" s="33"/>
      <c r="C2" s="33"/>
      <c r="D2" s="201"/>
      <c r="E2" s="201"/>
      <c r="F2" s="201"/>
      <c r="G2" s="33"/>
    </row>
    <row r="4" spans="1:7" ht="15" customHeight="1" x14ac:dyDescent="0.25">
      <c r="A4" s="918" t="s">
        <v>401</v>
      </c>
      <c r="B4" s="918"/>
      <c r="C4" s="918"/>
      <c r="D4" s="918"/>
      <c r="E4" s="918"/>
      <c r="F4" s="918"/>
      <c r="G4" s="918"/>
    </row>
    <row r="5" spans="1:7" ht="15" customHeight="1" x14ac:dyDescent="0.25">
      <c r="A5" s="44"/>
      <c r="B5" s="44"/>
      <c r="C5" s="44"/>
      <c r="D5" s="202"/>
      <c r="E5" s="202"/>
      <c r="F5" s="202"/>
      <c r="G5" s="44"/>
    </row>
    <row r="6" spans="1:7" ht="15" customHeight="1" x14ac:dyDescent="0.25">
      <c r="A6" s="918" t="s">
        <v>63</v>
      </c>
      <c r="B6" s="918"/>
      <c r="C6" s="918"/>
      <c r="D6" s="918"/>
      <c r="E6" s="918"/>
      <c r="F6" s="918"/>
      <c r="G6" s="918"/>
    </row>
    <row r="8" spans="1:7" ht="13.9" x14ac:dyDescent="0.25">
      <c r="G8" s="4" t="s">
        <v>344</v>
      </c>
    </row>
    <row r="9" spans="1:7" x14ac:dyDescent="0.25">
      <c r="A9" s="925" t="s">
        <v>0</v>
      </c>
      <c r="B9" s="925" t="s">
        <v>42</v>
      </c>
      <c r="C9" s="927" t="s">
        <v>64</v>
      </c>
      <c r="D9" s="927" t="s">
        <v>65</v>
      </c>
      <c r="E9" s="927" t="s">
        <v>221</v>
      </c>
      <c r="F9" s="927" t="s">
        <v>222</v>
      </c>
      <c r="G9" s="927" t="s">
        <v>223</v>
      </c>
    </row>
    <row r="10" spans="1:7" x14ac:dyDescent="0.25">
      <c r="A10" s="926"/>
      <c r="B10" s="926"/>
      <c r="C10" s="928"/>
      <c r="D10" s="928"/>
      <c r="E10" s="928"/>
      <c r="F10" s="928"/>
      <c r="G10" s="928"/>
    </row>
    <row r="11" spans="1:7" x14ac:dyDescent="0.25">
      <c r="A11" s="31"/>
      <c r="B11" s="39" t="s">
        <v>66</v>
      </c>
      <c r="C11" s="32"/>
      <c r="D11" s="48">
        <f>SUM(D12+D16+D17+D18+D19)</f>
        <v>137639165</v>
      </c>
      <c r="E11" s="48">
        <f>E12+E16+E17+E18+E19</f>
        <v>159929435</v>
      </c>
      <c r="F11" s="48">
        <f>SUM(F12+F16+F17+F18+F19)</f>
        <v>132739663</v>
      </c>
      <c r="G11" s="746">
        <f>F11/E11</f>
        <v>0.82998894481181651</v>
      </c>
    </row>
    <row r="12" spans="1:7" x14ac:dyDescent="0.25">
      <c r="A12" s="16" t="s">
        <v>5</v>
      </c>
      <c r="B12" s="16" t="s">
        <v>7</v>
      </c>
      <c r="C12" s="42" t="s">
        <v>67</v>
      </c>
      <c r="D12" s="208">
        <v>99026495</v>
      </c>
      <c r="E12" s="208">
        <v>117211916</v>
      </c>
      <c r="F12" s="208">
        <v>99500927</v>
      </c>
      <c r="G12" s="746">
        <f>F12/E12</f>
        <v>0.84889770934211162</v>
      </c>
    </row>
    <row r="13" spans="1:7" x14ac:dyDescent="0.25">
      <c r="A13" s="16" t="s">
        <v>8</v>
      </c>
      <c r="B13" s="16" t="s">
        <v>68</v>
      </c>
      <c r="C13" s="42" t="s">
        <v>69</v>
      </c>
      <c r="D13" s="208">
        <f>D12-D14</f>
        <v>98576495</v>
      </c>
      <c r="E13" s="216">
        <f>E12-E14</f>
        <v>116607441</v>
      </c>
      <c r="F13" s="208">
        <f>F12-F14</f>
        <v>98907142</v>
      </c>
      <c r="G13" s="746">
        <f>F13/E13</f>
        <v>0.8482060934687693</v>
      </c>
    </row>
    <row r="14" spans="1:7" x14ac:dyDescent="0.25">
      <c r="A14" s="16" t="s">
        <v>12</v>
      </c>
      <c r="B14" s="16" t="s">
        <v>70</v>
      </c>
      <c r="C14" s="42" t="s">
        <v>71</v>
      </c>
      <c r="D14" s="208">
        <v>450000</v>
      </c>
      <c r="E14" s="216">
        <v>604475</v>
      </c>
      <c r="F14" s="208">
        <v>593785</v>
      </c>
      <c r="G14" s="746">
        <f>F14/E14</f>
        <v>0.98231523222631212</v>
      </c>
    </row>
    <row r="15" spans="1:7" x14ac:dyDescent="0.25">
      <c r="A15" s="16"/>
      <c r="B15" s="16" t="s">
        <v>72</v>
      </c>
      <c r="C15" s="42" t="s">
        <v>73</v>
      </c>
      <c r="D15" s="208">
        <v>0</v>
      </c>
      <c r="E15" s="216">
        <v>0</v>
      </c>
      <c r="F15" s="208">
        <v>0</v>
      </c>
      <c r="G15" s="746"/>
    </row>
    <row r="16" spans="1:7" x14ac:dyDescent="0.25">
      <c r="A16" s="16" t="s">
        <v>10</v>
      </c>
      <c r="B16" s="16" t="s">
        <v>11</v>
      </c>
      <c r="C16" s="42" t="s">
        <v>74</v>
      </c>
      <c r="D16" s="208">
        <v>19502670</v>
      </c>
      <c r="E16" s="216">
        <v>22675099</v>
      </c>
      <c r="F16" s="208">
        <v>15240223</v>
      </c>
      <c r="G16" s="746">
        <f>F16/E16</f>
        <v>0.67211274358713935</v>
      </c>
    </row>
    <row r="17" spans="1:10" x14ac:dyDescent="0.25">
      <c r="A17" s="16" t="s">
        <v>14</v>
      </c>
      <c r="B17" s="16" t="s">
        <v>15</v>
      </c>
      <c r="C17" s="42" t="s">
        <v>75</v>
      </c>
      <c r="D17" s="208">
        <v>19110000</v>
      </c>
      <c r="E17" s="216">
        <v>20042420</v>
      </c>
      <c r="F17" s="208">
        <v>17998513</v>
      </c>
      <c r="G17" s="746">
        <f>F17/E17</f>
        <v>0.89802094757020356</v>
      </c>
    </row>
    <row r="18" spans="1:10" x14ac:dyDescent="0.25">
      <c r="A18" s="16" t="s">
        <v>16</v>
      </c>
      <c r="B18" s="16" t="s">
        <v>17</v>
      </c>
      <c r="C18" s="42" t="s">
        <v>76</v>
      </c>
      <c r="D18" s="208">
        <v>0</v>
      </c>
      <c r="E18" s="208">
        <v>0</v>
      </c>
      <c r="F18" s="208">
        <v>0</v>
      </c>
      <c r="G18" s="746"/>
    </row>
    <row r="19" spans="1:10" x14ac:dyDescent="0.25">
      <c r="A19" s="16" t="s">
        <v>19</v>
      </c>
      <c r="B19" s="16" t="s">
        <v>77</v>
      </c>
      <c r="C19" s="42" t="s">
        <v>78</v>
      </c>
      <c r="D19" s="208">
        <v>0</v>
      </c>
      <c r="E19" s="208">
        <v>0</v>
      </c>
      <c r="F19" s="216">
        <v>0</v>
      </c>
      <c r="G19" s="746"/>
      <c r="J19" s="209"/>
    </row>
    <row r="20" spans="1:10" x14ac:dyDescent="0.25">
      <c r="A20" s="16" t="s">
        <v>8</v>
      </c>
      <c r="B20" s="16" t="s">
        <v>79</v>
      </c>
      <c r="C20" s="42" t="s">
        <v>80</v>
      </c>
      <c r="D20" s="208">
        <v>0</v>
      </c>
      <c r="E20" s="208">
        <v>0</v>
      </c>
      <c r="F20" s="216">
        <v>0</v>
      </c>
      <c r="G20" s="746"/>
    </row>
    <row r="21" spans="1:10" x14ac:dyDescent="0.25">
      <c r="A21" s="16" t="s">
        <v>12</v>
      </c>
      <c r="B21" s="16" t="s">
        <v>81</v>
      </c>
      <c r="C21" s="42" t="s">
        <v>82</v>
      </c>
      <c r="D21" s="208">
        <v>0</v>
      </c>
      <c r="E21" s="208">
        <v>0</v>
      </c>
      <c r="F21" s="216">
        <v>0</v>
      </c>
      <c r="G21" s="746"/>
    </row>
    <row r="22" spans="1:10" x14ac:dyDescent="0.25">
      <c r="A22" s="16" t="s">
        <v>23</v>
      </c>
      <c r="B22" s="16" t="s">
        <v>83</v>
      </c>
      <c r="C22" s="42" t="s">
        <v>84</v>
      </c>
      <c r="D22" s="208">
        <v>0</v>
      </c>
      <c r="E22" s="208">
        <v>0</v>
      </c>
      <c r="F22" s="208">
        <v>0</v>
      </c>
      <c r="G22" s="746"/>
    </row>
    <row r="23" spans="1:10" ht="29.25" x14ac:dyDescent="0.25">
      <c r="A23" s="31"/>
      <c r="B23" s="222" t="s">
        <v>85</v>
      </c>
      <c r="C23" s="40"/>
      <c r="D23" s="48">
        <f>SUM(D24+D25+D26+D27)</f>
        <v>3556000</v>
      </c>
      <c r="E23" s="48">
        <f>SUM(E24:E26)</f>
        <v>4064000</v>
      </c>
      <c r="F23" s="48">
        <f>SUM(F24:F26)</f>
        <v>3163720</v>
      </c>
      <c r="G23" s="746">
        <f>F23/E23</f>
        <v>0.77847440944881885</v>
      </c>
    </row>
    <row r="24" spans="1:10" x14ac:dyDescent="0.25">
      <c r="A24" s="16" t="s">
        <v>29</v>
      </c>
      <c r="B24" s="16" t="s">
        <v>30</v>
      </c>
      <c r="C24" s="42" t="s">
        <v>86</v>
      </c>
      <c r="D24" s="208">
        <v>3556000</v>
      </c>
      <c r="E24" s="208">
        <v>4064000</v>
      </c>
      <c r="F24" s="208">
        <v>3163720</v>
      </c>
      <c r="G24" s="746">
        <f>F24/E24</f>
        <v>0.77847440944881885</v>
      </c>
    </row>
    <row r="25" spans="1:10" x14ac:dyDescent="0.25">
      <c r="A25" s="16" t="s">
        <v>32</v>
      </c>
      <c r="B25" s="16" t="s">
        <v>33</v>
      </c>
      <c r="C25" s="42" t="s">
        <v>87</v>
      </c>
      <c r="D25" s="208">
        <v>0</v>
      </c>
      <c r="E25" s="208">
        <v>0</v>
      </c>
      <c r="F25" s="208">
        <v>0</v>
      </c>
      <c r="G25" s="746"/>
    </row>
    <row r="26" spans="1:10" x14ac:dyDescent="0.25">
      <c r="A26" s="16" t="s">
        <v>35</v>
      </c>
      <c r="B26" s="16" t="s">
        <v>36</v>
      </c>
      <c r="C26" s="42" t="s">
        <v>88</v>
      </c>
      <c r="D26" s="208">
        <v>0</v>
      </c>
      <c r="E26" s="208">
        <v>0</v>
      </c>
      <c r="F26" s="208">
        <v>0</v>
      </c>
      <c r="G26" s="746"/>
    </row>
    <row r="27" spans="1:10" x14ac:dyDescent="0.25">
      <c r="A27" s="16" t="s">
        <v>8</v>
      </c>
      <c r="B27" s="16" t="s">
        <v>89</v>
      </c>
      <c r="C27" s="42" t="s">
        <v>90</v>
      </c>
      <c r="D27" s="208">
        <v>0</v>
      </c>
      <c r="E27" s="208">
        <v>0</v>
      </c>
      <c r="F27" s="208">
        <v>0</v>
      </c>
      <c r="G27" s="746"/>
    </row>
    <row r="28" spans="1:10" x14ac:dyDescent="0.25">
      <c r="A28" s="31"/>
      <c r="B28" s="39" t="s">
        <v>91</v>
      </c>
      <c r="C28" s="41" t="s">
        <v>92</v>
      </c>
      <c r="D28" s="48">
        <v>0</v>
      </c>
      <c r="E28" s="48">
        <v>0</v>
      </c>
      <c r="F28" s="48">
        <v>0</v>
      </c>
      <c r="G28" s="746"/>
    </row>
    <row r="29" spans="1:10" x14ac:dyDescent="0.25">
      <c r="A29" s="16" t="s">
        <v>8</v>
      </c>
      <c r="B29" s="16" t="s">
        <v>93</v>
      </c>
      <c r="C29" s="42" t="s">
        <v>95</v>
      </c>
      <c r="D29" s="208">
        <v>0</v>
      </c>
      <c r="E29" s="208">
        <v>0</v>
      </c>
      <c r="F29" s="208">
        <v>0</v>
      </c>
      <c r="G29" s="746"/>
    </row>
    <row r="30" spans="1:10" x14ac:dyDescent="0.25">
      <c r="A30" s="31"/>
      <c r="B30" s="39" t="s">
        <v>96</v>
      </c>
      <c r="C30" s="41" t="s">
        <v>92</v>
      </c>
      <c r="D30" s="48">
        <v>0</v>
      </c>
      <c r="E30" s="48">
        <v>0</v>
      </c>
      <c r="F30" s="48">
        <v>0</v>
      </c>
      <c r="G30" s="746"/>
    </row>
    <row r="31" spans="1:10" x14ac:dyDescent="0.25">
      <c r="A31" s="16" t="s">
        <v>8</v>
      </c>
      <c r="B31" s="16" t="s">
        <v>93</v>
      </c>
      <c r="C31" s="42"/>
      <c r="D31" s="208">
        <v>0</v>
      </c>
      <c r="E31" s="208">
        <v>0</v>
      </c>
      <c r="F31" s="208">
        <v>0</v>
      </c>
      <c r="G31" s="746"/>
    </row>
    <row r="32" spans="1:10" ht="13.9" x14ac:dyDescent="0.25">
      <c r="A32" s="31"/>
      <c r="B32" s="39"/>
      <c r="C32" s="40"/>
      <c r="D32" s="48">
        <f>D11+D23+D28+D30</f>
        <v>141195165</v>
      </c>
      <c r="E32" s="48">
        <f>E11+E23+E28+E30</f>
        <v>163993435</v>
      </c>
      <c r="F32" s="48">
        <f>F11+F23+F28+F30</f>
        <v>135903383</v>
      </c>
      <c r="G32" s="746">
        <f>F32/E32</f>
        <v>0.82871233839330216</v>
      </c>
    </row>
    <row r="34" spans="1:2" ht="14.45" x14ac:dyDescent="0.25">
      <c r="A34" s="45"/>
      <c r="B34" s="38"/>
    </row>
    <row r="35" spans="1:2" ht="14.45" x14ac:dyDescent="0.25">
      <c r="A35" s="45"/>
      <c r="B35" s="38"/>
    </row>
    <row r="36" spans="1:2" ht="14.45" x14ac:dyDescent="0.25">
      <c r="A36" s="45"/>
      <c r="B36" s="38"/>
    </row>
  </sheetData>
  <mergeCells count="10">
    <mergeCell ref="B1:G1"/>
    <mergeCell ref="A4:G4"/>
    <mergeCell ref="A6:G6"/>
    <mergeCell ref="A9:A10"/>
    <mergeCell ref="B9:B10"/>
    <mergeCell ref="C9:C10"/>
    <mergeCell ref="G9:G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workbookViewId="0">
      <selection activeCell="E5" sqref="E5"/>
    </sheetView>
  </sheetViews>
  <sheetFormatPr defaultColWidth="9.140625" defaultRowHeight="15" x14ac:dyDescent="0.25"/>
  <cols>
    <col min="1" max="1" width="5" style="1" customWidth="1"/>
    <col min="2" max="2" width="64.140625" style="1" customWidth="1"/>
    <col min="3" max="3" width="10.140625" style="1" customWidth="1"/>
    <col min="4" max="6" width="12.28515625" style="203" customWidth="1"/>
    <col min="7" max="7" width="16.28515625" style="1" bestFit="1" customWidth="1"/>
    <col min="8" max="16384" width="9.140625" style="1"/>
  </cols>
  <sheetData>
    <row r="1" spans="1:7" x14ac:dyDescent="0.25">
      <c r="B1" s="915" t="s">
        <v>6144</v>
      </c>
      <c r="C1" s="915"/>
      <c r="D1" s="915"/>
      <c r="E1" s="915"/>
      <c r="F1" s="915"/>
      <c r="G1" s="915"/>
    </row>
    <row r="2" spans="1:7" ht="13.9" x14ac:dyDescent="0.25">
      <c r="B2" s="917"/>
      <c r="C2" s="917"/>
      <c r="D2" s="917"/>
      <c r="E2" s="917"/>
      <c r="F2" s="917"/>
      <c r="G2" s="917"/>
    </row>
    <row r="4" spans="1:7" x14ac:dyDescent="0.25">
      <c r="A4" s="918" t="s">
        <v>402</v>
      </c>
      <c r="B4" s="918"/>
      <c r="C4" s="918"/>
      <c r="D4" s="918"/>
      <c r="E4" s="918"/>
      <c r="F4" s="918"/>
      <c r="G4" s="918"/>
    </row>
    <row r="5" spans="1:7" s="204" customFormat="1" ht="13.9" x14ac:dyDescent="0.25">
      <c r="A5" s="888"/>
      <c r="B5" s="888"/>
      <c r="C5" s="888"/>
      <c r="D5" s="888"/>
      <c r="E5" s="888"/>
      <c r="F5" s="888"/>
      <c r="G5" s="888"/>
    </row>
    <row r="6" spans="1:7" x14ac:dyDescent="0.25">
      <c r="A6" s="918" t="s">
        <v>41</v>
      </c>
      <c r="B6" s="918"/>
      <c r="C6" s="918"/>
      <c r="D6" s="918"/>
      <c r="E6" s="918"/>
      <c r="F6" s="918"/>
      <c r="G6" s="918"/>
    </row>
    <row r="8" spans="1:7" ht="13.9" x14ac:dyDescent="0.25">
      <c r="C8" s="4"/>
      <c r="D8" s="4"/>
      <c r="E8" s="4"/>
      <c r="F8" s="4"/>
      <c r="G8" s="4" t="s">
        <v>344</v>
      </c>
    </row>
    <row r="9" spans="1:7" x14ac:dyDescent="0.25">
      <c r="A9" s="925" t="s">
        <v>0</v>
      </c>
      <c r="B9" s="925" t="s">
        <v>42</v>
      </c>
      <c r="C9" s="927" t="s">
        <v>43</v>
      </c>
      <c r="D9" s="927" t="s">
        <v>44</v>
      </c>
      <c r="E9" s="927" t="s">
        <v>221</v>
      </c>
      <c r="F9" s="927" t="s">
        <v>222</v>
      </c>
      <c r="G9" s="927" t="s">
        <v>223</v>
      </c>
    </row>
    <row r="10" spans="1:7" x14ac:dyDescent="0.25">
      <c r="A10" s="926"/>
      <c r="B10" s="926"/>
      <c r="C10" s="928"/>
      <c r="D10" s="928"/>
      <c r="E10" s="928"/>
      <c r="F10" s="928"/>
      <c r="G10" s="928"/>
    </row>
    <row r="11" spans="1:7" x14ac:dyDescent="0.25">
      <c r="A11" s="31"/>
      <c r="B11" s="39" t="s">
        <v>45</v>
      </c>
      <c r="C11" s="40"/>
      <c r="D11" s="48">
        <f>D12+D15+D16+D18</f>
        <v>190500</v>
      </c>
      <c r="E11" s="48">
        <f>E12+E15+E16+E18</f>
        <v>753249</v>
      </c>
      <c r="F11" s="48">
        <f>F12+F15+F16+F18</f>
        <v>753249</v>
      </c>
      <c r="G11" s="746">
        <f>F11/E11</f>
        <v>1</v>
      </c>
    </row>
    <row r="12" spans="1:7" x14ac:dyDescent="0.25">
      <c r="A12" s="39" t="s">
        <v>5</v>
      </c>
      <c r="B12" s="39" t="s">
        <v>46</v>
      </c>
      <c r="C12" s="41" t="s">
        <v>47</v>
      </c>
      <c r="D12" s="219">
        <f>SUM(D13:D14)</f>
        <v>0</v>
      </c>
      <c r="E12" s="48">
        <f>SUM(E13:E14)</f>
        <v>500000</v>
      </c>
      <c r="F12" s="48">
        <f>SUM(F13:F14)</f>
        <v>500000</v>
      </c>
      <c r="G12" s="746">
        <f t="shared" ref="G12:G30" si="0">F12/E12</f>
        <v>1</v>
      </c>
    </row>
    <row r="13" spans="1:7" x14ac:dyDescent="0.25">
      <c r="A13" s="16" t="s">
        <v>8</v>
      </c>
      <c r="B13" s="16" t="s">
        <v>9</v>
      </c>
      <c r="C13" s="42" t="s">
        <v>227</v>
      </c>
      <c r="D13" s="208">
        <v>0</v>
      </c>
      <c r="E13" s="208">
        <v>0</v>
      </c>
      <c r="F13" s="208">
        <v>0</v>
      </c>
      <c r="G13" s="746"/>
    </row>
    <row r="14" spans="1:7" x14ac:dyDescent="0.25">
      <c r="A14" s="16" t="s">
        <v>12</v>
      </c>
      <c r="B14" s="16" t="s">
        <v>13</v>
      </c>
      <c r="C14" s="42" t="s">
        <v>48</v>
      </c>
      <c r="D14" s="208">
        <v>0</v>
      </c>
      <c r="E14" s="208">
        <v>500000</v>
      </c>
      <c r="F14" s="208">
        <v>500000</v>
      </c>
      <c r="G14" s="746">
        <f t="shared" si="0"/>
        <v>1</v>
      </c>
    </row>
    <row r="15" spans="1:7" x14ac:dyDescent="0.25">
      <c r="A15" s="39" t="s">
        <v>10</v>
      </c>
      <c r="B15" s="39" t="s">
        <v>18</v>
      </c>
      <c r="C15" s="41" t="s">
        <v>49</v>
      </c>
      <c r="D15" s="48">
        <v>0</v>
      </c>
      <c r="E15" s="48">
        <v>0</v>
      </c>
      <c r="F15" s="48">
        <v>0</v>
      </c>
      <c r="G15" s="746"/>
    </row>
    <row r="16" spans="1:7" x14ac:dyDescent="0.25">
      <c r="A16" s="39" t="s">
        <v>14</v>
      </c>
      <c r="B16" s="39" t="s">
        <v>21</v>
      </c>
      <c r="C16" s="41" t="s">
        <v>50</v>
      </c>
      <c r="D16" s="48">
        <v>190500</v>
      </c>
      <c r="E16" s="48">
        <v>253249</v>
      </c>
      <c r="F16" s="48">
        <v>253249</v>
      </c>
      <c r="G16" s="746">
        <f t="shared" si="0"/>
        <v>1</v>
      </c>
    </row>
    <row r="17" spans="1:7" x14ac:dyDescent="0.25">
      <c r="A17" s="16" t="s">
        <v>8</v>
      </c>
      <c r="B17" s="16" t="s">
        <v>22</v>
      </c>
      <c r="C17" s="42" t="s">
        <v>226</v>
      </c>
      <c r="D17" s="216">
        <v>0</v>
      </c>
      <c r="E17" s="216">
        <v>3539</v>
      </c>
      <c r="F17" s="216">
        <v>3539</v>
      </c>
      <c r="G17" s="746">
        <f t="shared" si="0"/>
        <v>1</v>
      </c>
    </row>
    <row r="18" spans="1:7" x14ac:dyDescent="0.25">
      <c r="A18" s="39" t="s">
        <v>16</v>
      </c>
      <c r="B18" s="39" t="s">
        <v>26</v>
      </c>
      <c r="C18" s="41" t="s">
        <v>51</v>
      </c>
      <c r="D18" s="48">
        <v>0</v>
      </c>
      <c r="E18" s="48">
        <v>0</v>
      </c>
      <c r="F18" s="48">
        <v>0</v>
      </c>
      <c r="G18" s="746"/>
    </row>
    <row r="19" spans="1:7" x14ac:dyDescent="0.25">
      <c r="A19" s="31"/>
      <c r="B19" s="39" t="s">
        <v>52</v>
      </c>
      <c r="C19" s="41"/>
      <c r="D19" s="48">
        <f>SUM(D20+D22+D23)</f>
        <v>0</v>
      </c>
      <c r="E19" s="48">
        <v>0</v>
      </c>
      <c r="F19" s="48">
        <v>0</v>
      </c>
      <c r="G19" s="746"/>
    </row>
    <row r="20" spans="1:7" x14ac:dyDescent="0.25">
      <c r="A20" s="39" t="s">
        <v>19</v>
      </c>
      <c r="B20" s="39" t="s">
        <v>6103</v>
      </c>
      <c r="C20" s="41" t="s">
        <v>53</v>
      </c>
      <c r="D20" s="48">
        <f>SUM(D21)</f>
        <v>0</v>
      </c>
      <c r="E20" s="48">
        <v>0</v>
      </c>
      <c r="F20" s="48">
        <v>0</v>
      </c>
      <c r="G20" s="746"/>
    </row>
    <row r="21" spans="1:7" x14ac:dyDescent="0.25">
      <c r="A21" s="16" t="s">
        <v>8</v>
      </c>
      <c r="B21" s="43" t="s">
        <v>31</v>
      </c>
      <c r="C21" s="42" t="s">
        <v>54</v>
      </c>
      <c r="D21" s="208">
        <v>0</v>
      </c>
      <c r="E21" s="208">
        <v>0</v>
      </c>
      <c r="F21" s="208">
        <v>0</v>
      </c>
      <c r="G21" s="746"/>
    </row>
    <row r="22" spans="1:7" x14ac:dyDescent="0.25">
      <c r="A22" s="39" t="s">
        <v>29</v>
      </c>
      <c r="B22" s="39" t="s">
        <v>34</v>
      </c>
      <c r="C22" s="41" t="s">
        <v>55</v>
      </c>
      <c r="D22" s="48">
        <v>0</v>
      </c>
      <c r="E22" s="48">
        <v>0</v>
      </c>
      <c r="F22" s="48">
        <v>0</v>
      </c>
      <c r="G22" s="746"/>
    </row>
    <row r="23" spans="1:7" x14ac:dyDescent="0.25">
      <c r="A23" s="39" t="s">
        <v>32</v>
      </c>
      <c r="B23" s="39" t="s">
        <v>37</v>
      </c>
      <c r="C23" s="41" t="s">
        <v>56</v>
      </c>
      <c r="D23" s="48">
        <v>0</v>
      </c>
      <c r="E23" s="48">
        <v>0</v>
      </c>
      <c r="F23" s="48">
        <v>0</v>
      </c>
      <c r="G23" s="746"/>
    </row>
    <row r="24" spans="1:7" x14ac:dyDescent="0.25">
      <c r="A24" s="31"/>
      <c r="B24" s="39" t="s">
        <v>57</v>
      </c>
      <c r="C24" s="41" t="s">
        <v>58</v>
      </c>
      <c r="D24" s="48">
        <f>SUM(D25:D26)</f>
        <v>226956364</v>
      </c>
      <c r="E24" s="48">
        <f>SUM(E25:E26)</f>
        <v>240281662</v>
      </c>
      <c r="F24" s="48">
        <f>SUM(F25:F26)</f>
        <v>206554562</v>
      </c>
      <c r="G24" s="746">
        <f t="shared" si="0"/>
        <v>0.85963514768763338</v>
      </c>
    </row>
    <row r="25" spans="1:7" x14ac:dyDescent="0.25">
      <c r="A25" s="16" t="s">
        <v>8</v>
      </c>
      <c r="B25" s="16" t="s">
        <v>59</v>
      </c>
      <c r="C25" s="42" t="s">
        <v>60</v>
      </c>
      <c r="D25" s="208">
        <v>0</v>
      </c>
      <c r="E25" s="208">
        <v>1330624</v>
      </c>
      <c r="F25" s="208">
        <v>1330624</v>
      </c>
      <c r="G25" s="746">
        <f t="shared" si="0"/>
        <v>1</v>
      </c>
    </row>
    <row r="26" spans="1:7" x14ac:dyDescent="0.25">
      <c r="A26" s="16" t="s">
        <v>12</v>
      </c>
      <c r="B26" s="43" t="s">
        <v>25</v>
      </c>
      <c r="C26" s="42" t="s">
        <v>61</v>
      </c>
      <c r="D26" s="220">
        <v>226956364</v>
      </c>
      <c r="E26" s="208">
        <v>238951038</v>
      </c>
      <c r="F26" s="208">
        <v>205223938</v>
      </c>
      <c r="G26" s="746">
        <f t="shared" si="0"/>
        <v>0.85885351123689202</v>
      </c>
    </row>
    <row r="27" spans="1:7" x14ac:dyDescent="0.25">
      <c r="A27" s="31"/>
      <c r="B27" s="39" t="s">
        <v>62</v>
      </c>
      <c r="C27" s="41"/>
      <c r="D27" s="48">
        <f>SUM(D28+D29)</f>
        <v>2794000</v>
      </c>
      <c r="E27" s="48">
        <f>SUM(E28:E29)</f>
        <v>4647712</v>
      </c>
      <c r="F27" s="48">
        <f>SUM(F28:F29)</f>
        <v>3172791</v>
      </c>
      <c r="G27" s="746">
        <f t="shared" si="0"/>
        <v>0.68265654154130029</v>
      </c>
    </row>
    <row r="28" spans="1:7" x14ac:dyDescent="0.25">
      <c r="A28" s="16" t="s">
        <v>8</v>
      </c>
      <c r="B28" s="16" t="s">
        <v>59</v>
      </c>
      <c r="C28" s="42" t="s">
        <v>60</v>
      </c>
      <c r="D28" s="208">
        <v>0</v>
      </c>
      <c r="E28" s="208">
        <v>1753712</v>
      </c>
      <c r="F28" s="208">
        <v>1753712</v>
      </c>
      <c r="G28" s="746">
        <f t="shared" si="0"/>
        <v>1</v>
      </c>
    </row>
    <row r="29" spans="1:7" x14ac:dyDescent="0.25">
      <c r="A29" s="16" t="s">
        <v>12</v>
      </c>
      <c r="B29" s="43" t="s">
        <v>25</v>
      </c>
      <c r="C29" s="42" t="s">
        <v>61</v>
      </c>
      <c r="D29" s="208">
        <v>2794000</v>
      </c>
      <c r="E29" s="208">
        <v>2894000</v>
      </c>
      <c r="F29" s="208">
        <v>1419079</v>
      </c>
      <c r="G29" s="746">
        <f t="shared" si="0"/>
        <v>0.49035210780926053</v>
      </c>
    </row>
    <row r="30" spans="1:7" x14ac:dyDescent="0.25">
      <c r="A30" s="39"/>
      <c r="B30" s="39" t="s">
        <v>39</v>
      </c>
      <c r="C30" s="41"/>
      <c r="D30" s="48">
        <f>SUM(D11+D19+D24+D27)</f>
        <v>229940864</v>
      </c>
      <c r="E30" s="48">
        <f>E11+E19+E24+E27</f>
        <v>245682623</v>
      </c>
      <c r="F30" s="48">
        <f>F11+F19+F24+F27</f>
        <v>210480602</v>
      </c>
      <c r="G30" s="746">
        <f t="shared" si="0"/>
        <v>0.85671749767992345</v>
      </c>
    </row>
    <row r="32" spans="1:7" ht="15.6" x14ac:dyDescent="0.25">
      <c r="A32" s="37"/>
      <c r="B32" s="38"/>
    </row>
    <row r="33" spans="1:2" ht="15.6" x14ac:dyDescent="0.25">
      <c r="A33" s="37"/>
      <c r="B33" s="38"/>
    </row>
    <row r="34" spans="1:2" ht="15.6" x14ac:dyDescent="0.25">
      <c r="A34" s="37"/>
      <c r="B34" s="38"/>
    </row>
  </sheetData>
  <mergeCells count="11">
    <mergeCell ref="B1:G1"/>
    <mergeCell ref="B2:G2"/>
    <mergeCell ref="A4:G4"/>
    <mergeCell ref="A6:G6"/>
    <mergeCell ref="A9:A10"/>
    <mergeCell ref="B9:B10"/>
    <mergeCell ref="C9:C10"/>
    <mergeCell ref="G9:G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A6" sqref="A6:G6"/>
    </sheetView>
  </sheetViews>
  <sheetFormatPr defaultColWidth="9.140625" defaultRowHeight="15" x14ac:dyDescent="0.25"/>
  <cols>
    <col min="1" max="1" width="5.85546875" style="1" customWidth="1"/>
    <col min="2" max="2" width="58.28515625" style="1" customWidth="1"/>
    <col min="3" max="3" width="10.85546875" style="1" customWidth="1"/>
    <col min="4" max="6" width="13.140625" style="203" customWidth="1"/>
    <col min="7" max="7" width="16.28515625" style="1" bestFit="1" customWidth="1"/>
    <col min="8" max="16384" width="9.140625" style="1"/>
  </cols>
  <sheetData>
    <row r="1" spans="1:7" x14ac:dyDescent="0.25">
      <c r="B1" s="915" t="s">
        <v>6145</v>
      </c>
      <c r="C1" s="915"/>
      <c r="D1" s="915"/>
      <c r="E1" s="915"/>
      <c r="F1" s="915"/>
      <c r="G1" s="915"/>
    </row>
    <row r="2" spans="1:7" ht="13.9" x14ac:dyDescent="0.25">
      <c r="B2" s="917"/>
      <c r="C2" s="917"/>
      <c r="D2" s="917"/>
      <c r="E2" s="917"/>
      <c r="F2" s="917"/>
      <c r="G2" s="917"/>
    </row>
    <row r="4" spans="1:7" ht="15" customHeight="1" x14ac:dyDescent="0.25">
      <c r="A4" s="918" t="s">
        <v>403</v>
      </c>
      <c r="B4" s="918"/>
      <c r="C4" s="918"/>
      <c r="D4" s="918"/>
      <c r="E4" s="918"/>
      <c r="F4" s="918"/>
      <c r="G4" s="918"/>
    </row>
    <row r="5" spans="1:7" ht="15" customHeight="1" x14ac:dyDescent="0.25">
      <c r="A5" s="44"/>
      <c r="B5" s="44"/>
      <c r="C5" s="44"/>
      <c r="D5" s="202"/>
      <c r="E5" s="202"/>
      <c r="F5" s="202"/>
      <c r="G5" s="44"/>
    </row>
    <row r="6" spans="1:7" ht="15" customHeight="1" x14ac:dyDescent="0.25">
      <c r="A6" s="918" t="s">
        <v>63</v>
      </c>
      <c r="B6" s="918"/>
      <c r="C6" s="918"/>
      <c r="D6" s="918"/>
      <c r="E6" s="918"/>
      <c r="F6" s="918"/>
      <c r="G6" s="918"/>
    </row>
    <row r="8" spans="1:7" ht="13.9" x14ac:dyDescent="0.25">
      <c r="G8" s="4" t="s">
        <v>344</v>
      </c>
    </row>
    <row r="9" spans="1:7" ht="15" customHeight="1" x14ac:dyDescent="0.25">
      <c r="A9" s="925" t="s">
        <v>0</v>
      </c>
      <c r="B9" s="925" t="s">
        <v>42</v>
      </c>
      <c r="C9" s="927" t="s">
        <v>64</v>
      </c>
      <c r="D9" s="927" t="s">
        <v>65</v>
      </c>
      <c r="E9" s="927" t="s">
        <v>221</v>
      </c>
      <c r="F9" s="927" t="s">
        <v>222</v>
      </c>
      <c r="G9" s="927" t="s">
        <v>223</v>
      </c>
    </row>
    <row r="10" spans="1:7" x14ac:dyDescent="0.25">
      <c r="A10" s="926"/>
      <c r="B10" s="926"/>
      <c r="C10" s="928"/>
      <c r="D10" s="928"/>
      <c r="E10" s="928"/>
      <c r="F10" s="928"/>
      <c r="G10" s="928"/>
    </row>
    <row r="11" spans="1:7" x14ac:dyDescent="0.25">
      <c r="A11" s="31"/>
      <c r="B11" s="39" t="s">
        <v>66</v>
      </c>
      <c r="C11" s="32"/>
      <c r="D11" s="48">
        <f>SUM(D12+D16+D17+D18+D19)</f>
        <v>227146864</v>
      </c>
      <c r="E11" s="48">
        <f>E12+E16+E17+E18+E19</f>
        <v>241034911</v>
      </c>
      <c r="F11" s="48">
        <f>F12+F16+F17+F18+F19</f>
        <v>205216536</v>
      </c>
      <c r="G11" s="746">
        <f>F11/E11</f>
        <v>0.85139756373299802</v>
      </c>
    </row>
    <row r="12" spans="1:7" x14ac:dyDescent="0.25">
      <c r="A12" s="16" t="s">
        <v>5</v>
      </c>
      <c r="B12" s="16" t="s">
        <v>7</v>
      </c>
      <c r="C12" s="42" t="s">
        <v>67</v>
      </c>
      <c r="D12" s="208">
        <v>139469242</v>
      </c>
      <c r="E12" s="208">
        <v>150965079</v>
      </c>
      <c r="F12" s="208">
        <v>134536794</v>
      </c>
      <c r="G12" s="746">
        <f>F12/E12</f>
        <v>0.89117824394342215</v>
      </c>
    </row>
    <row r="13" spans="1:7" x14ac:dyDescent="0.25">
      <c r="A13" s="16" t="s">
        <v>8</v>
      </c>
      <c r="B13" s="16" t="s">
        <v>68</v>
      </c>
      <c r="C13" s="42" t="s">
        <v>69</v>
      </c>
      <c r="D13" s="208">
        <f>D12-D14</f>
        <v>138199242</v>
      </c>
      <c r="E13" s="216">
        <f>E12-E14</f>
        <v>148150015</v>
      </c>
      <c r="F13" s="208">
        <f>F12-F14</f>
        <v>132332471</v>
      </c>
      <c r="G13" s="746">
        <f>F13/E13</f>
        <v>0.89323292339862403</v>
      </c>
    </row>
    <row r="14" spans="1:7" x14ac:dyDescent="0.25">
      <c r="A14" s="16" t="s">
        <v>12</v>
      </c>
      <c r="B14" s="16" t="s">
        <v>70</v>
      </c>
      <c r="C14" s="42" t="s">
        <v>71</v>
      </c>
      <c r="D14" s="208">
        <v>1270000</v>
      </c>
      <c r="E14" s="216">
        <v>2815064</v>
      </c>
      <c r="F14" s="208">
        <v>2204323</v>
      </c>
      <c r="G14" s="746">
        <f>F14/E14</f>
        <v>0.78304542987299752</v>
      </c>
    </row>
    <row r="15" spans="1:7" x14ac:dyDescent="0.25">
      <c r="A15" s="16"/>
      <c r="B15" s="16" t="s">
        <v>72</v>
      </c>
      <c r="C15" s="42" t="s">
        <v>73</v>
      </c>
      <c r="D15" s="208">
        <v>0</v>
      </c>
      <c r="E15" s="208">
        <v>0</v>
      </c>
      <c r="F15" s="208"/>
      <c r="G15" s="746"/>
    </row>
    <row r="16" spans="1:7" x14ac:dyDescent="0.25">
      <c r="A16" s="16" t="s">
        <v>10</v>
      </c>
      <c r="B16" s="16" t="s">
        <v>11</v>
      </c>
      <c r="C16" s="42" t="s">
        <v>74</v>
      </c>
      <c r="D16" s="208">
        <v>24724222</v>
      </c>
      <c r="E16" s="216">
        <v>26523059</v>
      </c>
      <c r="F16" s="208">
        <v>23009007</v>
      </c>
      <c r="G16" s="746">
        <f>F16/E16</f>
        <v>0.8675095508402707</v>
      </c>
    </row>
    <row r="17" spans="1:7" x14ac:dyDescent="0.25">
      <c r="A17" s="16" t="s">
        <v>14</v>
      </c>
      <c r="B17" s="16" t="s">
        <v>15</v>
      </c>
      <c r="C17" s="42" t="s">
        <v>75</v>
      </c>
      <c r="D17" s="208">
        <v>62953400</v>
      </c>
      <c r="E17" s="208">
        <v>63546773</v>
      </c>
      <c r="F17" s="208">
        <v>47670735</v>
      </c>
      <c r="G17" s="746">
        <f>F17/E17</f>
        <v>0.7501676757055783</v>
      </c>
    </row>
    <row r="18" spans="1:7" x14ac:dyDescent="0.25">
      <c r="A18" s="16" t="s">
        <v>16</v>
      </c>
      <c r="B18" s="16" t="s">
        <v>17</v>
      </c>
      <c r="C18" s="42" t="s">
        <v>76</v>
      </c>
      <c r="D18" s="208">
        <v>0</v>
      </c>
      <c r="E18" s="208">
        <v>0</v>
      </c>
      <c r="F18" s="208">
        <v>0</v>
      </c>
      <c r="G18" s="746"/>
    </row>
    <row r="19" spans="1:7" x14ac:dyDescent="0.25">
      <c r="A19" s="16" t="s">
        <v>19</v>
      </c>
      <c r="B19" s="16" t="s">
        <v>77</v>
      </c>
      <c r="C19" s="42" t="s">
        <v>78</v>
      </c>
      <c r="D19" s="208">
        <v>0</v>
      </c>
      <c r="E19" s="208">
        <v>0</v>
      </c>
      <c r="F19" s="208">
        <v>0</v>
      </c>
      <c r="G19" s="746"/>
    </row>
    <row r="20" spans="1:7" x14ac:dyDescent="0.25">
      <c r="A20" s="16" t="s">
        <v>8</v>
      </c>
      <c r="B20" s="16" t="s">
        <v>79</v>
      </c>
      <c r="C20" s="42" t="s">
        <v>80</v>
      </c>
      <c r="D20" s="208">
        <v>0</v>
      </c>
      <c r="E20" s="208">
        <v>0</v>
      </c>
      <c r="F20" s="208">
        <v>0</v>
      </c>
      <c r="G20" s="746"/>
    </row>
    <row r="21" spans="1:7" x14ac:dyDescent="0.25">
      <c r="A21" s="16" t="s">
        <v>12</v>
      </c>
      <c r="B21" s="16" t="s">
        <v>81</v>
      </c>
      <c r="C21" s="42" t="s">
        <v>82</v>
      </c>
      <c r="D21" s="208">
        <v>0</v>
      </c>
      <c r="E21" s="208">
        <v>0</v>
      </c>
      <c r="F21" s="208">
        <v>0</v>
      </c>
      <c r="G21" s="746"/>
    </row>
    <row r="22" spans="1:7" x14ac:dyDescent="0.25">
      <c r="A22" s="16" t="s">
        <v>23</v>
      </c>
      <c r="B22" s="16" t="s">
        <v>83</v>
      </c>
      <c r="C22" s="42" t="s">
        <v>84</v>
      </c>
      <c r="D22" s="208">
        <v>0</v>
      </c>
      <c r="E22" s="208">
        <v>0</v>
      </c>
      <c r="F22" s="208">
        <v>0</v>
      </c>
      <c r="G22" s="746"/>
    </row>
    <row r="23" spans="1:7" x14ac:dyDescent="0.25">
      <c r="A23" s="31"/>
      <c r="B23" s="39" t="s">
        <v>85</v>
      </c>
      <c r="C23" s="40"/>
      <c r="D23" s="48">
        <f>SUM(D24+D25+D26+D27)</f>
        <v>2794000</v>
      </c>
      <c r="E23" s="48">
        <f>SUM(E24:E26)</f>
        <v>4647712</v>
      </c>
      <c r="F23" s="48">
        <f>SUM(F24:F26)</f>
        <v>3172791</v>
      </c>
      <c r="G23" s="746">
        <f>F23/E23</f>
        <v>0.68265654154130029</v>
      </c>
    </row>
    <row r="24" spans="1:7" x14ac:dyDescent="0.25">
      <c r="A24" s="16" t="s">
        <v>29</v>
      </c>
      <c r="B24" s="16" t="s">
        <v>30</v>
      </c>
      <c r="C24" s="42" t="s">
        <v>86</v>
      </c>
      <c r="D24" s="208">
        <v>2794000</v>
      </c>
      <c r="E24" s="208">
        <v>4647712</v>
      </c>
      <c r="F24" s="208">
        <v>3172791</v>
      </c>
      <c r="G24" s="746">
        <f>F24/E24</f>
        <v>0.68265654154130029</v>
      </c>
    </row>
    <row r="25" spans="1:7" x14ac:dyDescent="0.25">
      <c r="A25" s="16" t="s">
        <v>32</v>
      </c>
      <c r="B25" s="16" t="s">
        <v>33</v>
      </c>
      <c r="C25" s="42" t="s">
        <v>87</v>
      </c>
      <c r="D25" s="208">
        <v>0</v>
      </c>
      <c r="E25" s="208">
        <v>0</v>
      </c>
      <c r="F25" s="208">
        <v>0</v>
      </c>
      <c r="G25" s="746"/>
    </row>
    <row r="26" spans="1:7" x14ac:dyDescent="0.25">
      <c r="A26" s="16" t="s">
        <v>35</v>
      </c>
      <c r="B26" s="16" t="s">
        <v>36</v>
      </c>
      <c r="C26" s="42" t="s">
        <v>88</v>
      </c>
      <c r="D26" s="208">
        <v>0</v>
      </c>
      <c r="E26" s="208">
        <v>0</v>
      </c>
      <c r="F26" s="208">
        <v>0</v>
      </c>
      <c r="G26" s="746"/>
    </row>
    <row r="27" spans="1:7" x14ac:dyDescent="0.25">
      <c r="A27" s="16" t="s">
        <v>8</v>
      </c>
      <c r="B27" s="16" t="s">
        <v>89</v>
      </c>
      <c r="C27" s="42" t="s">
        <v>90</v>
      </c>
      <c r="D27" s="208">
        <v>0</v>
      </c>
      <c r="E27" s="208">
        <v>0</v>
      </c>
      <c r="F27" s="208">
        <v>0</v>
      </c>
      <c r="G27" s="746"/>
    </row>
    <row r="28" spans="1:7" x14ac:dyDescent="0.25">
      <c r="A28" s="31"/>
      <c r="B28" s="39" t="s">
        <v>91</v>
      </c>
      <c r="C28" s="41" t="s">
        <v>92</v>
      </c>
      <c r="D28" s="48">
        <f>SUM(D29)</f>
        <v>0</v>
      </c>
      <c r="E28" s="48">
        <v>0</v>
      </c>
      <c r="F28" s="48">
        <v>0</v>
      </c>
      <c r="G28" s="746"/>
    </row>
    <row r="29" spans="1:7" x14ac:dyDescent="0.25">
      <c r="A29" s="16" t="s">
        <v>8</v>
      </c>
      <c r="B29" s="16" t="s">
        <v>93</v>
      </c>
      <c r="C29" s="42" t="s">
        <v>95</v>
      </c>
      <c r="D29" s="208">
        <v>0</v>
      </c>
      <c r="E29" s="208">
        <v>0</v>
      </c>
      <c r="F29" s="208">
        <v>0</v>
      </c>
      <c r="G29" s="746"/>
    </row>
    <row r="30" spans="1:7" x14ac:dyDescent="0.25">
      <c r="A30" s="31"/>
      <c r="B30" s="39" t="s">
        <v>96</v>
      </c>
      <c r="C30" s="41" t="s">
        <v>92</v>
      </c>
      <c r="D30" s="48">
        <v>0</v>
      </c>
      <c r="E30" s="48">
        <v>0</v>
      </c>
      <c r="F30" s="48">
        <v>0</v>
      </c>
      <c r="G30" s="746"/>
    </row>
    <row r="31" spans="1:7" x14ac:dyDescent="0.25">
      <c r="A31" s="16" t="s">
        <v>8</v>
      </c>
      <c r="B31" s="16" t="s">
        <v>93</v>
      </c>
      <c r="C31" s="42"/>
      <c r="D31" s="208">
        <v>0</v>
      </c>
      <c r="E31" s="208">
        <v>0</v>
      </c>
      <c r="F31" s="208">
        <v>0</v>
      </c>
      <c r="G31" s="746"/>
    </row>
    <row r="32" spans="1:7" ht="13.9" x14ac:dyDescent="0.25">
      <c r="A32" s="31"/>
      <c r="B32" s="39"/>
      <c r="C32" s="40"/>
      <c r="D32" s="48">
        <f>D11+D23+D28+D30</f>
        <v>229940864</v>
      </c>
      <c r="E32" s="48">
        <f>E11+E23+E28+E30</f>
        <v>245682623</v>
      </c>
      <c r="F32" s="48">
        <f>F11+F23+F28+F30</f>
        <v>208389327</v>
      </c>
      <c r="G32" s="746">
        <f>F32/E32</f>
        <v>0.84820539790475946</v>
      </c>
    </row>
    <row r="34" spans="1:2" ht="14.45" x14ac:dyDescent="0.25">
      <c r="A34" s="45"/>
      <c r="B34" s="38"/>
    </row>
    <row r="35" spans="1:2" ht="14.45" x14ac:dyDescent="0.25">
      <c r="A35" s="45"/>
      <c r="B35" s="38"/>
    </row>
    <row r="36" spans="1:2" ht="14.45" x14ac:dyDescent="0.25">
      <c r="A36" s="45"/>
      <c r="B36" s="38"/>
    </row>
  </sheetData>
  <mergeCells count="11">
    <mergeCell ref="B1:G1"/>
    <mergeCell ref="B2:G2"/>
    <mergeCell ref="A4:G4"/>
    <mergeCell ref="A6:G6"/>
    <mergeCell ref="A9:A10"/>
    <mergeCell ref="B9:B10"/>
    <mergeCell ref="C9:C10"/>
    <mergeCell ref="G9:G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4"/>
  <sheetViews>
    <sheetView zoomScaleNormal="100" workbookViewId="0">
      <selection activeCell="A6" sqref="A6:G6"/>
    </sheetView>
  </sheetViews>
  <sheetFormatPr defaultColWidth="9.140625" defaultRowHeight="15" x14ac:dyDescent="0.25"/>
  <cols>
    <col min="1" max="1" width="5" style="204" customWidth="1"/>
    <col min="2" max="2" width="64.140625" style="204" customWidth="1"/>
    <col min="3" max="3" width="10.140625" style="204" customWidth="1"/>
    <col min="4" max="6" width="12.28515625" style="204" customWidth="1"/>
    <col min="7" max="7" width="16.28515625" style="204" bestFit="1" customWidth="1"/>
    <col min="8" max="16384" width="9.140625" style="204"/>
  </cols>
  <sheetData>
    <row r="1" spans="1:7" x14ac:dyDescent="0.25">
      <c r="B1" s="915" t="s">
        <v>6146</v>
      </c>
      <c r="C1" s="915"/>
      <c r="D1" s="915"/>
      <c r="E1" s="915"/>
      <c r="F1" s="915"/>
      <c r="G1" s="915"/>
    </row>
    <row r="2" spans="1:7" ht="13.9" x14ac:dyDescent="0.25">
      <c r="B2" s="917"/>
      <c r="C2" s="917"/>
      <c r="D2" s="917"/>
      <c r="E2" s="917"/>
      <c r="F2" s="917"/>
      <c r="G2" s="917"/>
    </row>
    <row r="4" spans="1:7" x14ac:dyDescent="0.25">
      <c r="A4" s="918" t="s">
        <v>404</v>
      </c>
      <c r="B4" s="918"/>
      <c r="C4" s="918"/>
      <c r="D4" s="918"/>
      <c r="E4" s="918"/>
      <c r="F4" s="918"/>
      <c r="G4" s="918"/>
    </row>
    <row r="5" spans="1:7" ht="13.9" x14ac:dyDescent="0.25">
      <c r="A5" s="888"/>
      <c r="B5" s="888"/>
      <c r="C5" s="888"/>
      <c r="D5" s="888"/>
      <c r="E5" s="888"/>
      <c r="F5" s="888"/>
      <c r="G5" s="888"/>
    </row>
    <row r="6" spans="1:7" x14ac:dyDescent="0.25">
      <c r="A6" s="918" t="s">
        <v>41</v>
      </c>
      <c r="B6" s="918"/>
      <c r="C6" s="918"/>
      <c r="D6" s="918"/>
      <c r="E6" s="918"/>
      <c r="F6" s="918"/>
      <c r="G6" s="918"/>
    </row>
    <row r="8" spans="1:7" ht="13.9" x14ac:dyDescent="0.25">
      <c r="C8" s="4"/>
      <c r="D8" s="4"/>
      <c r="E8" s="4"/>
      <c r="F8" s="4"/>
      <c r="G8" s="4" t="s">
        <v>344</v>
      </c>
    </row>
    <row r="9" spans="1:7" x14ac:dyDescent="0.25">
      <c r="A9" s="925" t="s">
        <v>0</v>
      </c>
      <c r="B9" s="925" t="s">
        <v>42</v>
      </c>
      <c r="C9" s="927" t="s">
        <v>43</v>
      </c>
      <c r="D9" s="927" t="s">
        <v>44</v>
      </c>
      <c r="E9" s="927" t="s">
        <v>221</v>
      </c>
      <c r="F9" s="927" t="s">
        <v>222</v>
      </c>
      <c r="G9" s="927" t="s">
        <v>223</v>
      </c>
    </row>
    <row r="10" spans="1:7" x14ac:dyDescent="0.25">
      <c r="A10" s="926"/>
      <c r="B10" s="926"/>
      <c r="C10" s="928"/>
      <c r="D10" s="928"/>
      <c r="E10" s="928"/>
      <c r="F10" s="928"/>
      <c r="G10" s="928"/>
    </row>
    <row r="11" spans="1:7" x14ac:dyDescent="0.25">
      <c r="A11" s="31"/>
      <c r="B11" s="39" t="s">
        <v>45</v>
      </c>
      <c r="C11" s="40"/>
      <c r="D11" s="48">
        <f>D12+D15+D16+D18</f>
        <v>65021400</v>
      </c>
      <c r="E11" s="48">
        <f>E12+E15+E16+E18</f>
        <v>70884990</v>
      </c>
      <c r="F11" s="48">
        <f>F12+F15+F16+F18</f>
        <v>70392827</v>
      </c>
      <c r="G11" s="746">
        <f>F11/E11</f>
        <v>0.99305687988387947</v>
      </c>
    </row>
    <row r="12" spans="1:7" x14ac:dyDescent="0.25">
      <c r="A12" s="39" t="s">
        <v>5</v>
      </c>
      <c r="B12" s="39" t="s">
        <v>46</v>
      </c>
      <c r="C12" s="41" t="s">
        <v>47</v>
      </c>
      <c r="D12" s="219">
        <f>SUM(D13:D14)</f>
        <v>18781400</v>
      </c>
      <c r="E12" s="48">
        <f>SUM(E13:E14)</f>
        <v>21095000</v>
      </c>
      <c r="F12" s="48">
        <f>SUM(F13:F14)</f>
        <v>21095000</v>
      </c>
      <c r="G12" s="746">
        <f>F12/E12</f>
        <v>1</v>
      </c>
    </row>
    <row r="13" spans="1:7" x14ac:dyDescent="0.25">
      <c r="A13" s="16" t="s">
        <v>8</v>
      </c>
      <c r="B13" s="16" t="s">
        <v>9</v>
      </c>
      <c r="C13" s="42" t="s">
        <v>227</v>
      </c>
      <c r="D13" s="208">
        <v>0</v>
      </c>
      <c r="E13" s="208">
        <v>0</v>
      </c>
      <c r="F13" s="208">
        <v>0</v>
      </c>
      <c r="G13" s="746"/>
    </row>
    <row r="14" spans="1:7" x14ac:dyDescent="0.25">
      <c r="A14" s="16" t="s">
        <v>12</v>
      </c>
      <c r="B14" s="16" t="s">
        <v>13</v>
      </c>
      <c r="C14" s="42" t="s">
        <v>48</v>
      </c>
      <c r="D14" s="208">
        <v>18781400</v>
      </c>
      <c r="E14" s="208">
        <v>21095000</v>
      </c>
      <c r="F14" s="208">
        <v>21095000</v>
      </c>
      <c r="G14" s="746">
        <f>F14/E14</f>
        <v>1</v>
      </c>
    </row>
    <row r="15" spans="1:7" x14ac:dyDescent="0.25">
      <c r="A15" s="39" t="s">
        <v>10</v>
      </c>
      <c r="B15" s="39" t="s">
        <v>18</v>
      </c>
      <c r="C15" s="41" t="s">
        <v>49</v>
      </c>
      <c r="D15" s="48">
        <v>0</v>
      </c>
      <c r="E15" s="48">
        <v>0</v>
      </c>
      <c r="F15" s="48">
        <v>0</v>
      </c>
      <c r="G15" s="746"/>
    </row>
    <row r="16" spans="1:7" x14ac:dyDescent="0.25">
      <c r="A16" s="39" t="s">
        <v>14</v>
      </c>
      <c r="B16" s="39" t="s">
        <v>21</v>
      </c>
      <c r="C16" s="41" t="s">
        <v>50</v>
      </c>
      <c r="D16" s="48">
        <v>46240000</v>
      </c>
      <c r="E16" s="48">
        <v>49789990</v>
      </c>
      <c r="F16" s="48">
        <v>49297827</v>
      </c>
      <c r="G16" s="746">
        <f>F16/E16</f>
        <v>0.99011522195525647</v>
      </c>
    </row>
    <row r="17" spans="1:7" x14ac:dyDescent="0.25">
      <c r="A17" s="16" t="s">
        <v>8</v>
      </c>
      <c r="B17" s="16" t="s">
        <v>22</v>
      </c>
      <c r="C17" s="42" t="s">
        <v>226</v>
      </c>
      <c r="D17" s="216">
        <v>0</v>
      </c>
      <c r="E17" s="216">
        <v>2829</v>
      </c>
      <c r="F17" s="216">
        <v>2827</v>
      </c>
      <c r="G17" s="746">
        <f>F17/E17</f>
        <v>0.99929303640862499</v>
      </c>
    </row>
    <row r="18" spans="1:7" x14ac:dyDescent="0.25">
      <c r="A18" s="39" t="s">
        <v>16</v>
      </c>
      <c r="B18" s="39" t="s">
        <v>26</v>
      </c>
      <c r="C18" s="41" t="s">
        <v>51</v>
      </c>
      <c r="D18" s="48">
        <v>0</v>
      </c>
      <c r="E18" s="48">
        <v>0</v>
      </c>
      <c r="F18" s="48">
        <v>0</v>
      </c>
      <c r="G18" s="746"/>
    </row>
    <row r="19" spans="1:7" x14ac:dyDescent="0.25">
      <c r="A19" s="31"/>
      <c r="B19" s="39" t="s">
        <v>52</v>
      </c>
      <c r="C19" s="41"/>
      <c r="D19" s="48">
        <f>SUM(D20+D22+D23)</f>
        <v>0</v>
      </c>
      <c r="E19" s="48">
        <v>0</v>
      </c>
      <c r="F19" s="48">
        <v>0</v>
      </c>
      <c r="G19" s="746"/>
    </row>
    <row r="20" spans="1:7" x14ac:dyDescent="0.25">
      <c r="A20" s="39" t="s">
        <v>19</v>
      </c>
      <c r="B20" s="39" t="s">
        <v>6103</v>
      </c>
      <c r="C20" s="41" t="s">
        <v>53</v>
      </c>
      <c r="D20" s="48">
        <f>SUM(D21)</f>
        <v>0</v>
      </c>
      <c r="E20" s="48">
        <v>0</v>
      </c>
      <c r="F20" s="48">
        <v>0</v>
      </c>
      <c r="G20" s="746"/>
    </row>
    <row r="21" spans="1:7" x14ac:dyDescent="0.25">
      <c r="A21" s="16" t="s">
        <v>8</v>
      </c>
      <c r="B21" s="43" t="s">
        <v>31</v>
      </c>
      <c r="C21" s="42" t="s">
        <v>54</v>
      </c>
      <c r="D21" s="208">
        <v>0</v>
      </c>
      <c r="E21" s="208">
        <v>0</v>
      </c>
      <c r="F21" s="208">
        <v>0</v>
      </c>
      <c r="G21" s="746"/>
    </row>
    <row r="22" spans="1:7" x14ac:dyDescent="0.25">
      <c r="A22" s="39" t="s">
        <v>29</v>
      </c>
      <c r="B22" s="39" t="s">
        <v>34</v>
      </c>
      <c r="C22" s="41" t="s">
        <v>55</v>
      </c>
      <c r="D22" s="48">
        <v>0</v>
      </c>
      <c r="E22" s="48">
        <v>0</v>
      </c>
      <c r="F22" s="48">
        <v>0</v>
      </c>
      <c r="G22" s="746"/>
    </row>
    <row r="23" spans="1:7" x14ac:dyDescent="0.25">
      <c r="A23" s="39" t="s">
        <v>32</v>
      </c>
      <c r="B23" s="39" t="s">
        <v>37</v>
      </c>
      <c r="C23" s="41" t="s">
        <v>56</v>
      </c>
      <c r="D23" s="48">
        <v>0</v>
      </c>
      <c r="E23" s="48">
        <v>0</v>
      </c>
      <c r="F23" s="48">
        <v>0</v>
      </c>
      <c r="G23" s="746"/>
    </row>
    <row r="24" spans="1:7" x14ac:dyDescent="0.25">
      <c r="A24" s="31"/>
      <c r="B24" s="39" t="s">
        <v>57</v>
      </c>
      <c r="C24" s="41" t="s">
        <v>58</v>
      </c>
      <c r="D24" s="48">
        <f>SUM(D25:D26)</f>
        <v>155524539</v>
      </c>
      <c r="E24" s="48">
        <f>SUM(E25:E26)</f>
        <v>193979201</v>
      </c>
      <c r="F24" s="48">
        <f>SUM(F25:F26)</f>
        <v>182305134</v>
      </c>
      <c r="G24" s="746">
        <f t="shared" ref="G24:G30" si="0">F24/E24</f>
        <v>0.93981794470841229</v>
      </c>
    </row>
    <row r="25" spans="1:7" x14ac:dyDescent="0.25">
      <c r="A25" s="16" t="s">
        <v>8</v>
      </c>
      <c r="B25" s="16" t="s">
        <v>59</v>
      </c>
      <c r="C25" s="42" t="s">
        <v>60</v>
      </c>
      <c r="D25" s="208">
        <v>0</v>
      </c>
      <c r="E25" s="208">
        <v>5950479</v>
      </c>
      <c r="F25" s="208">
        <v>5950479</v>
      </c>
      <c r="G25" s="746">
        <f t="shared" si="0"/>
        <v>1</v>
      </c>
    </row>
    <row r="26" spans="1:7" x14ac:dyDescent="0.25">
      <c r="A26" s="16" t="s">
        <v>12</v>
      </c>
      <c r="B26" s="43" t="s">
        <v>25</v>
      </c>
      <c r="C26" s="42" t="s">
        <v>61</v>
      </c>
      <c r="D26" s="220">
        <v>155524539</v>
      </c>
      <c r="E26" s="208">
        <v>188028722</v>
      </c>
      <c r="F26" s="208">
        <v>176354655</v>
      </c>
      <c r="G26" s="746">
        <f t="shared" si="0"/>
        <v>0.93791338431795546</v>
      </c>
    </row>
    <row r="27" spans="1:7" x14ac:dyDescent="0.25">
      <c r="A27" s="31"/>
      <c r="B27" s="39" t="s">
        <v>62</v>
      </c>
      <c r="C27" s="41"/>
      <c r="D27" s="48">
        <f>SUM(D28+D29)</f>
        <v>1270000</v>
      </c>
      <c r="E27" s="48">
        <f>SUM(E28:E29)</f>
        <v>5435000</v>
      </c>
      <c r="F27" s="48">
        <f>SUM(F28:F29)</f>
        <v>4622585</v>
      </c>
      <c r="G27" s="746">
        <f t="shared" si="0"/>
        <v>0.85052161913523461</v>
      </c>
    </row>
    <row r="28" spans="1:7" x14ac:dyDescent="0.25">
      <c r="A28" s="16" t="s">
        <v>8</v>
      </c>
      <c r="B28" s="16" t="s">
        <v>59</v>
      </c>
      <c r="C28" s="42" t="s">
        <v>60</v>
      </c>
      <c r="D28" s="208">
        <v>0</v>
      </c>
      <c r="E28" s="208">
        <v>635000</v>
      </c>
      <c r="F28" s="208">
        <v>635000</v>
      </c>
      <c r="G28" s="746">
        <f t="shared" si="0"/>
        <v>1</v>
      </c>
    </row>
    <row r="29" spans="1:7" x14ac:dyDescent="0.25">
      <c r="A29" s="16" t="s">
        <v>12</v>
      </c>
      <c r="B29" s="43" t="s">
        <v>25</v>
      </c>
      <c r="C29" s="42" t="s">
        <v>61</v>
      </c>
      <c r="D29" s="208">
        <v>1270000</v>
      </c>
      <c r="E29" s="208">
        <v>4800000</v>
      </c>
      <c r="F29" s="208">
        <v>3987585</v>
      </c>
      <c r="G29" s="746">
        <f t="shared" si="0"/>
        <v>0.830746875</v>
      </c>
    </row>
    <row r="30" spans="1:7" x14ac:dyDescent="0.25">
      <c r="A30" s="39"/>
      <c r="B30" s="39" t="s">
        <v>39</v>
      </c>
      <c r="C30" s="41"/>
      <c r="D30" s="48">
        <f>SUM(D11+D19+D24+D27)</f>
        <v>221815939</v>
      </c>
      <c r="E30" s="48">
        <f>E11+E19+E24+E27</f>
        <v>270299191</v>
      </c>
      <c r="F30" s="48">
        <f>F11+F19+F24+F27</f>
        <v>257320546</v>
      </c>
      <c r="G30" s="746">
        <f t="shared" si="0"/>
        <v>0.95198415151749383</v>
      </c>
    </row>
    <row r="32" spans="1:7" ht="15.6" x14ac:dyDescent="0.25">
      <c r="A32" s="37"/>
      <c r="B32" s="38"/>
    </row>
    <row r="33" spans="1:2" ht="15.6" x14ac:dyDescent="0.25">
      <c r="A33" s="37"/>
      <c r="B33" s="38"/>
    </row>
    <row r="34" spans="1:2" ht="15.6" x14ac:dyDescent="0.25">
      <c r="A34" s="37"/>
      <c r="B34" s="38"/>
    </row>
  </sheetData>
  <mergeCells count="11">
    <mergeCell ref="G9:G10"/>
    <mergeCell ref="B1:G1"/>
    <mergeCell ref="B2:G2"/>
    <mergeCell ref="A4:G4"/>
    <mergeCell ref="A6:G6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scale="9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"/>
  <sheetViews>
    <sheetView workbookViewId="0">
      <selection activeCell="A6" sqref="A6:G6"/>
    </sheetView>
  </sheetViews>
  <sheetFormatPr defaultColWidth="9.140625" defaultRowHeight="15" x14ac:dyDescent="0.25"/>
  <cols>
    <col min="1" max="1" width="5.85546875" style="204" customWidth="1"/>
    <col min="2" max="2" width="58.28515625" style="204" customWidth="1"/>
    <col min="3" max="3" width="10.85546875" style="204" customWidth="1"/>
    <col min="4" max="6" width="13.140625" style="204" customWidth="1"/>
    <col min="7" max="7" width="16.28515625" style="204" bestFit="1" customWidth="1"/>
    <col min="8" max="16384" width="9.140625" style="204"/>
  </cols>
  <sheetData>
    <row r="1" spans="1:7" x14ac:dyDescent="0.25">
      <c r="B1" s="915" t="s">
        <v>6147</v>
      </c>
      <c r="C1" s="915"/>
      <c r="D1" s="915"/>
      <c r="E1" s="915"/>
      <c r="F1" s="915"/>
      <c r="G1" s="915"/>
    </row>
    <row r="2" spans="1:7" ht="13.9" x14ac:dyDescent="0.25">
      <c r="B2" s="917"/>
      <c r="C2" s="917"/>
      <c r="D2" s="917"/>
      <c r="E2" s="917"/>
      <c r="F2" s="917"/>
      <c r="G2" s="917"/>
    </row>
    <row r="4" spans="1:7" ht="15" customHeight="1" x14ac:dyDescent="0.25">
      <c r="A4" s="918" t="s">
        <v>405</v>
      </c>
      <c r="B4" s="918"/>
      <c r="C4" s="918"/>
      <c r="D4" s="918"/>
      <c r="E4" s="918"/>
      <c r="F4" s="918"/>
      <c r="G4" s="918"/>
    </row>
    <row r="5" spans="1:7" ht="15" customHeight="1" x14ac:dyDescent="0.25">
      <c r="A5" s="440"/>
      <c r="B5" s="440"/>
      <c r="C5" s="440"/>
      <c r="D5" s="440"/>
      <c r="E5" s="440"/>
      <c r="F5" s="440"/>
      <c r="G5" s="440"/>
    </row>
    <row r="6" spans="1:7" ht="15" customHeight="1" x14ac:dyDescent="0.25">
      <c r="A6" s="918" t="s">
        <v>63</v>
      </c>
      <c r="B6" s="918"/>
      <c r="C6" s="918"/>
      <c r="D6" s="918"/>
      <c r="E6" s="918"/>
      <c r="F6" s="918"/>
      <c r="G6" s="918"/>
    </row>
    <row r="8" spans="1:7" ht="13.9" x14ac:dyDescent="0.25">
      <c r="G8" s="4" t="s">
        <v>344</v>
      </c>
    </row>
    <row r="9" spans="1:7" ht="15" customHeight="1" x14ac:dyDescent="0.25">
      <c r="A9" s="925" t="s">
        <v>0</v>
      </c>
      <c r="B9" s="925" t="s">
        <v>42</v>
      </c>
      <c r="C9" s="927" t="s">
        <v>64</v>
      </c>
      <c r="D9" s="927" t="s">
        <v>65</v>
      </c>
      <c r="E9" s="927" t="s">
        <v>221</v>
      </c>
      <c r="F9" s="927" t="s">
        <v>222</v>
      </c>
      <c r="G9" s="927" t="s">
        <v>223</v>
      </c>
    </row>
    <row r="10" spans="1:7" x14ac:dyDescent="0.25">
      <c r="A10" s="926"/>
      <c r="B10" s="926"/>
      <c r="C10" s="928"/>
      <c r="D10" s="928"/>
      <c r="E10" s="928"/>
      <c r="F10" s="928"/>
      <c r="G10" s="928"/>
    </row>
    <row r="11" spans="1:7" x14ac:dyDescent="0.25">
      <c r="A11" s="31"/>
      <c r="B11" s="39" t="s">
        <v>66</v>
      </c>
      <c r="C11" s="32"/>
      <c r="D11" s="48">
        <f>SUM(D12+D16+D17+D18+D19)</f>
        <v>220545939</v>
      </c>
      <c r="E11" s="48">
        <f>E12+E16+E17+E18+E19</f>
        <v>264864191</v>
      </c>
      <c r="F11" s="48">
        <f>F12+F16+F17+F18+F19</f>
        <v>242816146</v>
      </c>
      <c r="G11" s="746">
        <f>F11/E11</f>
        <v>0.91675716933739826</v>
      </c>
    </row>
    <row r="12" spans="1:7" x14ac:dyDescent="0.25">
      <c r="A12" s="16" t="s">
        <v>5</v>
      </c>
      <c r="B12" s="16" t="s">
        <v>7</v>
      </c>
      <c r="C12" s="42" t="s">
        <v>67</v>
      </c>
      <c r="D12" s="208">
        <v>128436440</v>
      </c>
      <c r="E12" s="208">
        <v>157592761</v>
      </c>
      <c r="F12" s="208">
        <v>147453517</v>
      </c>
      <c r="G12" s="746">
        <f>F12/E12</f>
        <v>0.93566174019884074</v>
      </c>
    </row>
    <row r="13" spans="1:7" x14ac:dyDescent="0.25">
      <c r="A13" s="16" t="s">
        <v>8</v>
      </c>
      <c r="B13" s="16" t="s">
        <v>68</v>
      </c>
      <c r="C13" s="42" t="s">
        <v>69</v>
      </c>
      <c r="D13" s="208">
        <f>D12-D14</f>
        <v>126586440</v>
      </c>
      <c r="E13" s="216">
        <f>E12-E14</f>
        <v>156209761</v>
      </c>
      <c r="F13" s="208">
        <f>F12-F14</f>
        <v>146894517</v>
      </c>
      <c r="G13" s="746">
        <f>F13/E13</f>
        <v>0.94036708115826384</v>
      </c>
    </row>
    <row r="14" spans="1:7" x14ac:dyDescent="0.25">
      <c r="A14" s="16" t="s">
        <v>12</v>
      </c>
      <c r="B14" s="16" t="s">
        <v>70</v>
      </c>
      <c r="C14" s="42" t="s">
        <v>71</v>
      </c>
      <c r="D14" s="208">
        <v>1850000</v>
      </c>
      <c r="E14" s="216">
        <v>1383000</v>
      </c>
      <c r="F14" s="208">
        <v>559000</v>
      </c>
      <c r="G14" s="746">
        <f>F14/E14</f>
        <v>0.40419378163412872</v>
      </c>
    </row>
    <row r="15" spans="1:7" x14ac:dyDescent="0.25">
      <c r="A15" s="16"/>
      <c r="B15" s="16" t="s">
        <v>72</v>
      </c>
      <c r="C15" s="42" t="s">
        <v>73</v>
      </c>
      <c r="D15" s="208">
        <v>0</v>
      </c>
      <c r="E15" s="208">
        <v>0</v>
      </c>
      <c r="F15" s="208">
        <v>0</v>
      </c>
      <c r="G15" s="746"/>
    </row>
    <row r="16" spans="1:7" x14ac:dyDescent="0.25">
      <c r="A16" s="16" t="s">
        <v>10</v>
      </c>
      <c r="B16" s="16" t="s">
        <v>11</v>
      </c>
      <c r="C16" s="42" t="s">
        <v>74</v>
      </c>
      <c r="D16" s="208">
        <v>22931099</v>
      </c>
      <c r="E16" s="216">
        <v>27635185</v>
      </c>
      <c r="F16" s="208">
        <v>25243012</v>
      </c>
      <c r="G16" s="746">
        <f>F16/E16</f>
        <v>0.91343741682930657</v>
      </c>
    </row>
    <row r="17" spans="1:7" x14ac:dyDescent="0.25">
      <c r="A17" s="16" t="s">
        <v>14</v>
      </c>
      <c r="B17" s="16" t="s">
        <v>15</v>
      </c>
      <c r="C17" s="42" t="s">
        <v>75</v>
      </c>
      <c r="D17" s="208">
        <v>69178400</v>
      </c>
      <c r="E17" s="208">
        <v>79636245</v>
      </c>
      <c r="F17" s="208">
        <v>70119617</v>
      </c>
      <c r="G17" s="746">
        <f>F17/E17</f>
        <v>0.88049878544625004</v>
      </c>
    </row>
    <row r="18" spans="1:7" x14ac:dyDescent="0.25">
      <c r="A18" s="16" t="s">
        <v>16</v>
      </c>
      <c r="B18" s="16" t="s">
        <v>17</v>
      </c>
      <c r="C18" s="42" t="s">
        <v>76</v>
      </c>
      <c r="D18" s="208">
        <v>0</v>
      </c>
      <c r="E18" s="208">
        <v>0</v>
      </c>
      <c r="F18" s="208">
        <v>0</v>
      </c>
      <c r="G18" s="746"/>
    </row>
    <row r="19" spans="1:7" x14ac:dyDescent="0.25">
      <c r="A19" s="16" t="s">
        <v>19</v>
      </c>
      <c r="B19" s="16" t="s">
        <v>77</v>
      </c>
      <c r="C19" s="42" t="s">
        <v>78</v>
      </c>
      <c r="D19" s="208">
        <v>0</v>
      </c>
      <c r="E19" s="208">
        <v>0</v>
      </c>
      <c r="F19" s="208">
        <v>0</v>
      </c>
      <c r="G19" s="746"/>
    </row>
    <row r="20" spans="1:7" x14ac:dyDescent="0.25">
      <c r="A20" s="16" t="s">
        <v>8</v>
      </c>
      <c r="B20" s="16" t="s">
        <v>79</v>
      </c>
      <c r="C20" s="42" t="s">
        <v>80</v>
      </c>
      <c r="D20" s="208">
        <v>0</v>
      </c>
      <c r="E20" s="208">
        <v>0</v>
      </c>
      <c r="F20" s="208">
        <v>0</v>
      </c>
      <c r="G20" s="746"/>
    </row>
    <row r="21" spans="1:7" x14ac:dyDescent="0.25">
      <c r="A21" s="16" t="s">
        <v>12</v>
      </c>
      <c r="B21" s="16" t="s">
        <v>81</v>
      </c>
      <c r="C21" s="42" t="s">
        <v>82</v>
      </c>
      <c r="D21" s="208">
        <v>0</v>
      </c>
      <c r="E21" s="208">
        <v>0</v>
      </c>
      <c r="F21" s="208">
        <v>0</v>
      </c>
      <c r="G21" s="746"/>
    </row>
    <row r="22" spans="1:7" x14ac:dyDescent="0.25">
      <c r="A22" s="16" t="s">
        <v>23</v>
      </c>
      <c r="B22" s="16" t="s">
        <v>83</v>
      </c>
      <c r="C22" s="42" t="s">
        <v>84</v>
      </c>
      <c r="D22" s="208">
        <v>0</v>
      </c>
      <c r="E22" s="208">
        <v>0</v>
      </c>
      <c r="F22" s="208">
        <v>0</v>
      </c>
      <c r="G22" s="746"/>
    </row>
    <row r="23" spans="1:7" x14ac:dyDescent="0.25">
      <c r="A23" s="31"/>
      <c r="B23" s="39" t="s">
        <v>85</v>
      </c>
      <c r="C23" s="40"/>
      <c r="D23" s="48">
        <f>SUM(D24+D25+D26+D27)</f>
        <v>1270000</v>
      </c>
      <c r="E23" s="48">
        <f>SUM(E24:E26)</f>
        <v>5435000</v>
      </c>
      <c r="F23" s="48">
        <f>SUM(F24:F26)</f>
        <v>4622585</v>
      </c>
      <c r="G23" s="746">
        <f>F23/E23</f>
        <v>0.85052161913523461</v>
      </c>
    </row>
    <row r="24" spans="1:7" x14ac:dyDescent="0.25">
      <c r="A24" s="16" t="s">
        <v>29</v>
      </c>
      <c r="B24" s="16" t="s">
        <v>30</v>
      </c>
      <c r="C24" s="42" t="s">
        <v>86</v>
      </c>
      <c r="D24" s="208">
        <v>1270000</v>
      </c>
      <c r="E24" s="208">
        <v>4800000</v>
      </c>
      <c r="F24" s="208">
        <v>4322585</v>
      </c>
      <c r="G24" s="746">
        <f>F24/E24</f>
        <v>0.90053854166666669</v>
      </c>
    </row>
    <row r="25" spans="1:7" x14ac:dyDescent="0.25">
      <c r="A25" s="16" t="s">
        <v>32</v>
      </c>
      <c r="B25" s="16" t="s">
        <v>33</v>
      </c>
      <c r="C25" s="42" t="s">
        <v>87</v>
      </c>
      <c r="D25" s="208">
        <v>0</v>
      </c>
      <c r="E25" s="208">
        <v>635000</v>
      </c>
      <c r="F25" s="208">
        <v>300000</v>
      </c>
      <c r="G25" s="746">
        <f>F25/E25</f>
        <v>0.47244094488188976</v>
      </c>
    </row>
    <row r="26" spans="1:7" x14ac:dyDescent="0.25">
      <c r="A26" s="16" t="s">
        <v>35</v>
      </c>
      <c r="B26" s="16" t="s">
        <v>36</v>
      </c>
      <c r="C26" s="42" t="s">
        <v>88</v>
      </c>
      <c r="D26" s="208">
        <v>0</v>
      </c>
      <c r="E26" s="208">
        <v>0</v>
      </c>
      <c r="F26" s="208">
        <v>0</v>
      </c>
      <c r="G26" s="746"/>
    </row>
    <row r="27" spans="1:7" x14ac:dyDescent="0.25">
      <c r="A27" s="16" t="s">
        <v>8</v>
      </c>
      <c r="B27" s="16" t="s">
        <v>89</v>
      </c>
      <c r="C27" s="42" t="s">
        <v>90</v>
      </c>
      <c r="D27" s="208">
        <v>0</v>
      </c>
      <c r="E27" s="208">
        <v>0</v>
      </c>
      <c r="F27" s="208">
        <v>0</v>
      </c>
      <c r="G27" s="746"/>
    </row>
    <row r="28" spans="1:7" x14ac:dyDescent="0.25">
      <c r="A28" s="31"/>
      <c r="B28" s="39" t="s">
        <v>91</v>
      </c>
      <c r="C28" s="41" t="s">
        <v>92</v>
      </c>
      <c r="D28" s="48">
        <f>SUM(D29)</f>
        <v>0</v>
      </c>
      <c r="E28" s="48">
        <v>0</v>
      </c>
      <c r="F28" s="48">
        <v>0</v>
      </c>
      <c r="G28" s="746"/>
    </row>
    <row r="29" spans="1:7" x14ac:dyDescent="0.25">
      <c r="A29" s="16" t="s">
        <v>8</v>
      </c>
      <c r="B29" s="16" t="s">
        <v>93</v>
      </c>
      <c r="C29" s="42" t="s">
        <v>95</v>
      </c>
      <c r="D29" s="208">
        <v>0</v>
      </c>
      <c r="E29" s="208">
        <v>0</v>
      </c>
      <c r="F29" s="208">
        <v>0</v>
      </c>
      <c r="G29" s="746"/>
    </row>
    <row r="30" spans="1:7" x14ac:dyDescent="0.25">
      <c r="A30" s="31"/>
      <c r="B30" s="39" t="s">
        <v>96</v>
      </c>
      <c r="C30" s="41" t="s">
        <v>92</v>
      </c>
      <c r="D30" s="48">
        <v>0</v>
      </c>
      <c r="E30" s="48">
        <v>0</v>
      </c>
      <c r="F30" s="48">
        <v>0</v>
      </c>
      <c r="G30" s="746"/>
    </row>
    <row r="31" spans="1:7" x14ac:dyDescent="0.25">
      <c r="A31" s="16" t="s">
        <v>8</v>
      </c>
      <c r="B31" s="16" t="s">
        <v>93</v>
      </c>
      <c r="C31" s="42"/>
      <c r="D31" s="208">
        <v>0</v>
      </c>
      <c r="E31" s="208">
        <v>0</v>
      </c>
      <c r="F31" s="208">
        <v>0</v>
      </c>
      <c r="G31" s="746"/>
    </row>
    <row r="32" spans="1:7" ht="13.9" x14ac:dyDescent="0.25">
      <c r="A32" s="31"/>
      <c r="B32" s="39"/>
      <c r="C32" s="40"/>
      <c r="D32" s="48">
        <f>D11+D23+D28+D30</f>
        <v>221815939</v>
      </c>
      <c r="E32" s="48">
        <f>E11+E23+E28+E30</f>
        <v>270299191</v>
      </c>
      <c r="F32" s="48">
        <f>F11+F23+F28+F30</f>
        <v>247438731</v>
      </c>
      <c r="G32" s="746">
        <f>F32/E32</f>
        <v>0.91542534805440834</v>
      </c>
    </row>
    <row r="34" spans="1:2" ht="14.45" x14ac:dyDescent="0.25">
      <c r="A34" s="45"/>
      <c r="B34" s="38"/>
    </row>
    <row r="35" spans="1:2" ht="14.45" x14ac:dyDescent="0.25">
      <c r="A35" s="45"/>
      <c r="B35" s="38"/>
    </row>
    <row r="36" spans="1:2" ht="14.45" x14ac:dyDescent="0.25">
      <c r="A36" s="45"/>
      <c r="B36" s="38"/>
    </row>
  </sheetData>
  <mergeCells count="11">
    <mergeCell ref="G9:G10"/>
    <mergeCell ref="B1:G1"/>
    <mergeCell ref="B2:G2"/>
    <mergeCell ref="A4:G4"/>
    <mergeCell ref="A6:G6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42</vt:i4>
      </vt:variant>
    </vt:vector>
  </HeadingPairs>
  <TitlesOfParts>
    <vt:vector size="42" baseType="lpstr">
      <vt:lpstr>1.mell</vt:lpstr>
      <vt:lpstr>2a mell</vt:lpstr>
      <vt:lpstr>2b mell</vt:lpstr>
      <vt:lpstr>3a mell</vt:lpstr>
      <vt:lpstr>3b mell</vt:lpstr>
      <vt:lpstr>4a mell</vt:lpstr>
      <vt:lpstr>4b mell</vt:lpstr>
      <vt:lpstr>5a mell</vt:lpstr>
      <vt:lpstr>5b mell</vt:lpstr>
      <vt:lpstr>6a mell</vt:lpstr>
      <vt:lpstr>6b mell</vt:lpstr>
      <vt:lpstr>7a mell</vt:lpstr>
      <vt:lpstr>7b mell</vt:lpstr>
      <vt:lpstr>8a mell</vt:lpstr>
      <vt:lpstr>8b mell</vt:lpstr>
      <vt:lpstr>8c mell</vt:lpstr>
      <vt:lpstr>8d mell</vt:lpstr>
      <vt:lpstr>9mell</vt:lpstr>
      <vt:lpstr>10mell</vt:lpstr>
      <vt:lpstr>11 mell</vt:lpstr>
      <vt:lpstr>12mell</vt:lpstr>
      <vt:lpstr>13mell</vt:lpstr>
      <vt:lpstr>14mell</vt:lpstr>
      <vt:lpstr>15 mell</vt:lpstr>
      <vt:lpstr>16mell</vt:lpstr>
      <vt:lpstr>17mell</vt:lpstr>
      <vt:lpstr>18amell</vt:lpstr>
      <vt:lpstr>18bmell</vt:lpstr>
      <vt:lpstr>18cmell</vt:lpstr>
      <vt:lpstr>18dmell</vt:lpstr>
      <vt:lpstr>19mell</vt:lpstr>
      <vt:lpstr>20mell</vt:lpstr>
      <vt:lpstr>21mell</vt:lpstr>
      <vt:lpstr>22mell</vt:lpstr>
      <vt:lpstr>23.mell</vt:lpstr>
      <vt:lpstr>24. mell</vt:lpstr>
      <vt:lpstr>25. mell. </vt:lpstr>
      <vt:lpstr>1.sz. tábla</vt:lpstr>
      <vt:lpstr>2.sz. tábla</vt:lpstr>
      <vt:lpstr>3.sz. tábla</vt:lpstr>
      <vt:lpstr>4.sz. tábla</vt:lpstr>
      <vt:lpstr>5.sz. 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Czinege Erika</dc:creator>
  <cp:lastModifiedBy>Kovács Tímea 2</cp:lastModifiedBy>
  <cp:lastPrinted>2021-05-27T12:30:34Z</cp:lastPrinted>
  <dcterms:created xsi:type="dcterms:W3CDTF">2015-02-13T06:43:12Z</dcterms:created>
  <dcterms:modified xsi:type="dcterms:W3CDTF">2021-05-27T13:08:09Z</dcterms:modified>
</cp:coreProperties>
</file>