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35" i="1" l="1"/>
  <c r="E35" i="1"/>
  <c r="D35" i="1"/>
  <c r="K29" i="1"/>
  <c r="K37" i="1" s="1"/>
  <c r="J29" i="1"/>
  <c r="J37" i="1" s="1"/>
  <c r="I29" i="1"/>
  <c r="I37" i="1" s="1"/>
  <c r="F29" i="1"/>
  <c r="F37" i="1" s="1"/>
  <c r="L37" i="1" s="1"/>
  <c r="E29" i="1"/>
  <c r="E37" i="1" s="1"/>
  <c r="D29" i="1"/>
  <c r="D37" i="1" s="1"/>
  <c r="K20" i="1"/>
  <c r="J20" i="1"/>
  <c r="J22" i="1" s="1"/>
  <c r="J39" i="1" s="1"/>
  <c r="I20" i="1"/>
  <c r="F20" i="1"/>
  <c r="F22" i="1" s="1"/>
  <c r="E20" i="1"/>
  <c r="D20" i="1"/>
  <c r="D22" i="1" s="1"/>
  <c r="D39" i="1" s="1"/>
  <c r="K14" i="1"/>
  <c r="M29" i="1" s="1"/>
  <c r="J14" i="1"/>
  <c r="I14" i="1"/>
  <c r="I22" i="1" s="1"/>
  <c r="I39" i="1" s="1"/>
  <c r="F14" i="1"/>
  <c r="L14" i="1" s="1"/>
  <c r="E14" i="1"/>
  <c r="E22" i="1" s="1"/>
  <c r="E39" i="1" s="1"/>
  <c r="D14" i="1"/>
  <c r="F39" i="1" l="1"/>
  <c r="L22" i="1"/>
  <c r="K22" i="1"/>
  <c r="K39" i="1" s="1"/>
  <c r="L39" i="1" l="1"/>
</calcChain>
</file>

<file path=xl/sharedStrings.xml><?xml version="1.0" encoding="utf-8"?>
<sst xmlns="http://schemas.openxmlformats.org/spreadsheetml/2006/main" count="71" uniqueCount="62">
  <si>
    <t>1. melléklet</t>
  </si>
  <si>
    <t>KÖLTSÉGVETÉS MÉRLEGE</t>
  </si>
  <si>
    <t>2020.</t>
  </si>
  <si>
    <t xml:space="preserve"> </t>
  </si>
  <si>
    <t xml:space="preserve">       Ft-ban</t>
  </si>
  <si>
    <t xml:space="preserve">Bevétel </t>
  </si>
  <si>
    <t>Kiadás</t>
  </si>
  <si>
    <t xml:space="preserve">Megnevezés </t>
  </si>
  <si>
    <t>Előirányzat</t>
  </si>
  <si>
    <t>Módosított</t>
  </si>
  <si>
    <t>Teljesített</t>
  </si>
  <si>
    <t>I. Működési bevételek</t>
  </si>
  <si>
    <t>I. Személyi juttatás</t>
  </si>
  <si>
    <t>II. Közhatalmi bevételek</t>
  </si>
  <si>
    <t xml:space="preserve">II. Munkaadót terhelő járulékok és szoc. Hozzájár. adó </t>
  </si>
  <si>
    <t>III. Az önkorm. általános működésének támogatásai</t>
  </si>
  <si>
    <t xml:space="preserve">III. Dologi kiadások </t>
  </si>
  <si>
    <t xml:space="preserve">IV. Központosított előirányzatok </t>
  </si>
  <si>
    <t>IV. Ellátottak pénzbeli juttatásai</t>
  </si>
  <si>
    <t xml:space="preserve">V. Önkormányzat kiegészítő támogatásai </t>
  </si>
  <si>
    <t xml:space="preserve">V. Egyéb működési kiadások </t>
  </si>
  <si>
    <t xml:space="preserve">VI. Működési célú támogatás államháztartáson belülről </t>
  </si>
  <si>
    <t xml:space="preserve">VI. Általános tartalék </t>
  </si>
  <si>
    <t xml:space="preserve">VII. Államháztartáson kívülről átvett pénzeszközök </t>
  </si>
  <si>
    <t xml:space="preserve">VII. Céltartalék </t>
  </si>
  <si>
    <t xml:space="preserve">A. MŰKÖDÉSI KÖLTSÉGVETÉSI BEVÉTELEK ÖSSZESEN </t>
  </si>
  <si>
    <t>A. MŰKÖDÉSI KÖLTSÉGVETÉSI KIADÁSOK ÖSSZESEN</t>
  </si>
  <si>
    <t xml:space="preserve">I. Betétek visszavonása </t>
  </si>
  <si>
    <t xml:space="preserve">I. Szabad pénzeszközök betétként való elhelyezése </t>
  </si>
  <si>
    <t xml:space="preserve">II. Költségv.-i hiány belső finansz.-ra szolgáló kv.-i, váll.-i maradv. Igénybevét. </t>
  </si>
  <si>
    <t xml:space="preserve">II. Értékpapír vásárlás </t>
  </si>
  <si>
    <t>III. Irányító szervi támogatása</t>
  </si>
  <si>
    <t xml:space="preserve">III. Irányító szervi támogatás kiutalása </t>
  </si>
  <si>
    <t>IV. Értékpapír kibocsátás, értékesítés, beváltás</t>
  </si>
  <si>
    <t xml:space="preserve">IV. Államháztartáson belüli megelőleezések visszafizetése </t>
  </si>
  <si>
    <t xml:space="preserve">V. Hitel, kölcsön felvétele </t>
  </si>
  <si>
    <t>B. Finanszírozási bevételek összesen</t>
  </si>
  <si>
    <t xml:space="preserve">B. Finanszírozási kiadások összesen </t>
  </si>
  <si>
    <t xml:space="preserve">C. MŰKÖDÉSI BEVÉTELEK MINDÖSSZESEN (A+B) </t>
  </si>
  <si>
    <t xml:space="preserve">C. MŰKÖDÉSI KIADÁSOK MINDÖSSZESEN (A+B) </t>
  </si>
  <si>
    <t>I. Felhalmozási célú önk. Tám.</t>
  </si>
  <si>
    <t>I. Beruházási kiadások ÁFÁ-val</t>
  </si>
  <si>
    <t>II.Felhalmozási célú átvett pénz</t>
  </si>
  <si>
    <t xml:space="preserve">II. Felújítási kiadások ÁFÁ-val </t>
  </si>
  <si>
    <t xml:space="preserve">III.Egyéb költségvetési támogatás államháztartáson belülről </t>
  </si>
  <si>
    <t xml:space="preserve">III. Egyéb felhalmozási kiadások </t>
  </si>
  <si>
    <t xml:space="preserve">IV. Államháztartáson kívülről átvett pénzeszközök </t>
  </si>
  <si>
    <t xml:space="preserve">V. Céltartalék </t>
  </si>
  <si>
    <t xml:space="preserve">D. FELHALMOZÁSI KÖLTSÉGVETÉSI BEVÉTELEK ÖSSZESEN </t>
  </si>
  <si>
    <t>D. FELHALMOZÁSI KÖLTSÉGVETÉSI KIADÁSOK ÖSSZESEN</t>
  </si>
  <si>
    <t>I. Államháztartáson belüli megelőlegezések</t>
  </si>
  <si>
    <t>II. Pénzügyi lízing tőketörlesztése</t>
  </si>
  <si>
    <t xml:space="preserve">III. Államháztartáson belüli megelőleezések visszafizetése </t>
  </si>
  <si>
    <t xml:space="preserve">IV.  Értékpapír vásárlása </t>
  </si>
  <si>
    <t>V. Hitel, kölcsön felvétel</t>
  </si>
  <si>
    <t xml:space="preserve">V. Hitel, kölcsön törlesztése </t>
  </si>
  <si>
    <t>E. Finanszírozási bevételek összesen</t>
  </si>
  <si>
    <t xml:space="preserve">E. Finanszírozási kiadások összesen </t>
  </si>
  <si>
    <t xml:space="preserve">F. FELHALMOZÁSI BEVÉTELEK MINDÖSSZESEN (D+E) </t>
  </si>
  <si>
    <t xml:space="preserve">F. FELHALMOZÁSI KIADÁSOK MINDÖSSZESEN (D+E) </t>
  </si>
  <si>
    <t>G. BEVÉTELEK MINDÖSSZESEN (C+F)</t>
  </si>
  <si>
    <t>G. KIADÁSOK MINDÖSSZESEN (C+F)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</si>
</sst>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9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/>
    <xf numFmtId="3" fontId="0" fillId="0" borderId="0" xfId="0" applyNumberForma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3" fontId="0" fillId="0" borderId="0" xfId="0" applyNumberFormat="1" applyFill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0" xfId="0" applyFill="1"/>
    <xf numFmtId="0" fontId="5" fillId="0" borderId="1" xfId="0" applyFont="1" applyBorder="1" applyAlignment="1"/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workbookViewId="0">
      <selection activeCell="J26" sqref="J26"/>
    </sheetView>
  </sheetViews>
  <sheetFormatPr defaultRowHeight="15" x14ac:dyDescent="0.25"/>
  <cols>
    <col min="3" max="3" width="33.5703125" customWidth="1"/>
    <col min="4" max="4" width="11.42578125" customWidth="1"/>
    <col min="5" max="6" width="13.28515625" customWidth="1"/>
    <col min="7" max="7" width="6.5703125" customWidth="1"/>
    <col min="8" max="8" width="46.85546875" customWidth="1"/>
    <col min="9" max="9" width="12.85546875" customWidth="1"/>
    <col min="10" max="11" width="13.85546875" customWidth="1"/>
    <col min="12" max="12" width="12.85546875" customWidth="1"/>
  </cols>
  <sheetData>
    <row r="1" spans="1:16" x14ac:dyDescent="0.25">
      <c r="H1" s="1"/>
      <c r="I1" s="1"/>
      <c r="J1" s="2"/>
      <c r="K1" s="2" t="s">
        <v>0</v>
      </c>
    </row>
    <row r="2" spans="1:16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6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6" x14ac:dyDescent="0.25">
      <c r="A4" t="s">
        <v>3</v>
      </c>
      <c r="J4" s="2"/>
      <c r="K4" s="2" t="s">
        <v>4</v>
      </c>
    </row>
    <row r="5" spans="1:16" x14ac:dyDescent="0.25">
      <c r="A5" s="4" t="s">
        <v>5</v>
      </c>
      <c r="B5" s="4"/>
      <c r="C5" s="4"/>
      <c r="D5" s="4"/>
      <c r="E5" s="4"/>
      <c r="F5" s="4"/>
      <c r="G5" s="4" t="s">
        <v>6</v>
      </c>
      <c r="H5" s="4"/>
      <c r="I5" s="4"/>
      <c r="J5" s="4"/>
      <c r="K5" s="4"/>
    </row>
    <row r="6" spans="1:16" x14ac:dyDescent="0.25">
      <c r="A6" s="5" t="s">
        <v>7</v>
      </c>
      <c r="B6" s="5"/>
      <c r="C6" s="5"/>
      <c r="D6" s="6" t="s">
        <v>8</v>
      </c>
      <c r="E6" s="6" t="s">
        <v>9</v>
      </c>
      <c r="F6" s="6" t="s">
        <v>10</v>
      </c>
      <c r="G6" s="5" t="s">
        <v>7</v>
      </c>
      <c r="H6" s="5"/>
      <c r="I6" s="6" t="s">
        <v>8</v>
      </c>
      <c r="J6" s="6" t="s">
        <v>9</v>
      </c>
      <c r="K6" s="6" t="s">
        <v>10</v>
      </c>
    </row>
    <row r="7" spans="1:16" x14ac:dyDescent="0.25">
      <c r="A7" s="7" t="s">
        <v>11</v>
      </c>
      <c r="B7" s="7"/>
      <c r="C7" s="7"/>
      <c r="D7" s="8">
        <v>17240000</v>
      </c>
      <c r="E7" s="8">
        <v>18507845</v>
      </c>
      <c r="F7" s="8">
        <v>16584283</v>
      </c>
      <c r="G7" s="7" t="s">
        <v>12</v>
      </c>
      <c r="H7" s="7"/>
      <c r="I7" s="8">
        <v>20953220</v>
      </c>
      <c r="J7" s="8">
        <v>69665701</v>
      </c>
      <c r="K7" s="8">
        <v>58193355</v>
      </c>
      <c r="L7" s="9"/>
      <c r="N7" s="9"/>
      <c r="O7" s="9"/>
    </row>
    <row r="8" spans="1:16" x14ac:dyDescent="0.25">
      <c r="A8" s="10" t="s">
        <v>13</v>
      </c>
      <c r="B8" s="10"/>
      <c r="C8" s="10"/>
      <c r="D8" s="8">
        <v>4802000</v>
      </c>
      <c r="E8" s="8">
        <v>3523049</v>
      </c>
      <c r="F8" s="8">
        <v>3138527</v>
      </c>
      <c r="G8" s="11" t="s">
        <v>14</v>
      </c>
      <c r="H8" s="11"/>
      <c r="I8" s="8">
        <v>2848590</v>
      </c>
      <c r="J8" s="8">
        <v>6876955</v>
      </c>
      <c r="K8" s="8">
        <v>6574934</v>
      </c>
      <c r="N8" s="12"/>
      <c r="O8" s="9"/>
    </row>
    <row r="9" spans="1:16" x14ac:dyDescent="0.25">
      <c r="A9" s="13" t="s">
        <v>15</v>
      </c>
      <c r="B9" s="14"/>
      <c r="C9" s="15"/>
      <c r="D9" s="8">
        <v>53956622</v>
      </c>
      <c r="E9" s="8">
        <v>81274325</v>
      </c>
      <c r="F9" s="8">
        <v>81274325</v>
      </c>
      <c r="G9" s="7" t="s">
        <v>16</v>
      </c>
      <c r="H9" s="7"/>
      <c r="I9" s="8">
        <v>43273801</v>
      </c>
      <c r="J9" s="8">
        <v>81287799</v>
      </c>
      <c r="K9" s="8">
        <v>78335413</v>
      </c>
      <c r="N9" s="12"/>
      <c r="O9" s="9"/>
    </row>
    <row r="10" spans="1:16" x14ac:dyDescent="0.25">
      <c r="A10" s="16" t="s">
        <v>17</v>
      </c>
      <c r="B10" s="17"/>
      <c r="C10" s="18"/>
      <c r="D10" s="8"/>
      <c r="E10" s="8"/>
      <c r="F10" s="8"/>
      <c r="G10" s="7" t="s">
        <v>18</v>
      </c>
      <c r="H10" s="7"/>
      <c r="I10" s="8">
        <v>24417714</v>
      </c>
      <c r="J10" s="8">
        <v>24417714</v>
      </c>
      <c r="K10" s="8">
        <v>10354233</v>
      </c>
      <c r="N10" s="19"/>
    </row>
    <row r="11" spans="1:16" x14ac:dyDescent="0.25">
      <c r="A11" s="16" t="s">
        <v>19</v>
      </c>
      <c r="B11" s="17"/>
      <c r="C11" s="18"/>
      <c r="D11" s="8">
        <v>4169453</v>
      </c>
      <c r="E11" s="8"/>
      <c r="F11" s="8"/>
      <c r="G11" s="7" t="s">
        <v>20</v>
      </c>
      <c r="H11" s="7"/>
      <c r="I11" s="8">
        <v>600000</v>
      </c>
      <c r="J11" s="8">
        <v>3834236</v>
      </c>
      <c r="K11" s="8">
        <v>3733361</v>
      </c>
      <c r="N11" s="12"/>
      <c r="O11" s="9"/>
      <c r="P11" s="9"/>
    </row>
    <row r="12" spans="1:16" x14ac:dyDescent="0.25">
      <c r="A12" s="7" t="s">
        <v>21</v>
      </c>
      <c r="B12" s="7"/>
      <c r="C12" s="7"/>
      <c r="D12" s="8">
        <v>9217267</v>
      </c>
      <c r="E12" s="8">
        <v>72543113</v>
      </c>
      <c r="F12" s="8">
        <v>58833895</v>
      </c>
      <c r="G12" s="16" t="s">
        <v>22</v>
      </c>
      <c r="H12" s="18"/>
      <c r="I12" s="8">
        <v>1000000</v>
      </c>
      <c r="J12" s="8">
        <v>1000000</v>
      </c>
      <c r="K12" s="8"/>
      <c r="N12" s="12"/>
      <c r="O12" s="9"/>
      <c r="P12" s="9"/>
    </row>
    <row r="13" spans="1:16" x14ac:dyDescent="0.25">
      <c r="A13" s="20" t="s">
        <v>23</v>
      </c>
      <c r="B13" s="20"/>
      <c r="C13" s="20"/>
      <c r="D13" s="8"/>
      <c r="E13" s="8">
        <v>0</v>
      </c>
      <c r="F13" s="8">
        <v>0</v>
      </c>
      <c r="G13" s="16" t="s">
        <v>24</v>
      </c>
      <c r="H13" s="18"/>
      <c r="I13" s="8">
        <v>1000000</v>
      </c>
      <c r="J13" s="8">
        <v>1000000</v>
      </c>
      <c r="K13" s="8"/>
      <c r="N13" s="12"/>
      <c r="O13" s="9"/>
      <c r="P13" s="9"/>
    </row>
    <row r="14" spans="1:16" x14ac:dyDescent="0.25">
      <c r="A14" s="21" t="s">
        <v>25</v>
      </c>
      <c r="B14" s="21"/>
      <c r="C14" s="21"/>
      <c r="D14" s="22">
        <f>SUM(D7:D13)</f>
        <v>89385342</v>
      </c>
      <c r="E14" s="22">
        <f>SUM(E7:E13)</f>
        <v>175848332</v>
      </c>
      <c r="F14" s="22">
        <f>SUM(F7:F13)</f>
        <v>159831030</v>
      </c>
      <c r="G14" s="23" t="s">
        <v>26</v>
      </c>
      <c r="H14" s="24"/>
      <c r="I14" s="22">
        <f>SUM(I7:I13)</f>
        <v>94093325</v>
      </c>
      <c r="J14" s="22">
        <f>SUM(J7:J13)</f>
        <v>188082405</v>
      </c>
      <c r="K14" s="22">
        <f>SUM(K7:K13)</f>
        <v>157191296</v>
      </c>
      <c r="L14" s="9">
        <f>+F14-K14</f>
        <v>2639734</v>
      </c>
      <c r="N14" s="19"/>
    </row>
    <row r="15" spans="1:16" x14ac:dyDescent="0.25">
      <c r="A15" s="11" t="s">
        <v>27</v>
      </c>
      <c r="B15" s="11"/>
      <c r="C15" s="11"/>
      <c r="D15" s="8"/>
      <c r="E15" s="8"/>
      <c r="F15" s="8"/>
      <c r="G15" s="16" t="s">
        <v>28</v>
      </c>
      <c r="H15" s="18"/>
      <c r="I15" s="8"/>
      <c r="J15" s="8"/>
      <c r="K15" s="8"/>
      <c r="N15" s="19"/>
    </row>
    <row r="16" spans="1:16" x14ac:dyDescent="0.25">
      <c r="A16" s="11" t="s">
        <v>29</v>
      </c>
      <c r="B16" s="11"/>
      <c r="C16" s="11"/>
      <c r="D16" s="8">
        <v>6866248</v>
      </c>
      <c r="E16" s="8">
        <v>6866248</v>
      </c>
      <c r="F16" s="8">
        <v>5395940</v>
      </c>
      <c r="G16" s="16" t="s">
        <v>30</v>
      </c>
      <c r="H16" s="18"/>
      <c r="I16" s="8"/>
      <c r="J16" s="8"/>
      <c r="K16" s="8"/>
      <c r="N16" s="19"/>
    </row>
    <row r="17" spans="1:17" ht="24.75" customHeight="1" x14ac:dyDescent="0.25">
      <c r="A17" s="25" t="s">
        <v>31</v>
      </c>
      <c r="B17" s="25"/>
      <c r="C17" s="25"/>
      <c r="D17" s="8"/>
      <c r="E17" s="8"/>
      <c r="F17" s="8"/>
      <c r="G17" s="26" t="s">
        <v>32</v>
      </c>
      <c r="H17" s="27"/>
      <c r="I17" s="8">
        <v>0</v>
      </c>
      <c r="J17" s="8">
        <v>12560304</v>
      </c>
      <c r="K17" s="8">
        <v>12560304</v>
      </c>
      <c r="N17" s="19"/>
    </row>
    <row r="18" spans="1:17" ht="15" customHeight="1" x14ac:dyDescent="0.25">
      <c r="A18" s="7" t="s">
        <v>33</v>
      </c>
      <c r="B18" s="7"/>
      <c r="C18" s="7"/>
      <c r="D18" s="8"/>
      <c r="E18" s="8"/>
      <c r="F18" s="8"/>
      <c r="G18" s="26" t="s">
        <v>34</v>
      </c>
      <c r="H18" s="27"/>
      <c r="I18" s="8">
        <v>2158265</v>
      </c>
      <c r="J18" s="8">
        <v>2158265</v>
      </c>
      <c r="K18" s="8">
        <v>2158265</v>
      </c>
      <c r="N18" s="19"/>
    </row>
    <row r="19" spans="1:17" ht="15" customHeight="1" x14ac:dyDescent="0.25">
      <c r="A19" s="7" t="s">
        <v>35</v>
      </c>
      <c r="B19" s="7"/>
      <c r="C19" s="7"/>
      <c r="D19" s="8">
        <v>0</v>
      </c>
      <c r="E19" s="8"/>
      <c r="F19" s="8"/>
      <c r="G19" s="28"/>
      <c r="H19" s="29"/>
      <c r="I19" s="8"/>
      <c r="J19" s="8"/>
      <c r="K19" s="8"/>
      <c r="N19" s="19"/>
    </row>
    <row r="20" spans="1:17" ht="15" customHeight="1" x14ac:dyDescent="0.25">
      <c r="A20" s="21" t="s">
        <v>36</v>
      </c>
      <c r="B20" s="21"/>
      <c r="C20" s="21"/>
      <c r="D20" s="22">
        <f>D15+D16+D17+D18+D19</f>
        <v>6866248</v>
      </c>
      <c r="E20" s="22">
        <f t="shared" ref="E20:F20" si="0">E15+E16+E17+E18+E19</f>
        <v>6866248</v>
      </c>
      <c r="F20" s="22">
        <f t="shared" si="0"/>
        <v>5395940</v>
      </c>
      <c r="G20" s="23" t="s">
        <v>37</v>
      </c>
      <c r="H20" s="24"/>
      <c r="I20" s="22">
        <f>SUM(I17:I19)</f>
        <v>2158265</v>
      </c>
      <c r="J20" s="22">
        <f>SUM(J17:J19)</f>
        <v>14718569</v>
      </c>
      <c r="K20" s="22">
        <f>SUM(K17:K19)</f>
        <v>14718569</v>
      </c>
      <c r="N20" s="19"/>
    </row>
    <row r="21" spans="1:17" ht="15" customHeight="1" x14ac:dyDescent="0.25">
      <c r="A21" s="4"/>
      <c r="B21" s="4"/>
      <c r="C21" s="4"/>
      <c r="D21" s="30"/>
      <c r="E21" s="30"/>
      <c r="F21" s="30"/>
      <c r="G21" s="31"/>
      <c r="H21" s="32"/>
      <c r="I21" s="8"/>
      <c r="J21" s="8"/>
      <c r="K21" s="8"/>
      <c r="N21" s="19"/>
    </row>
    <row r="22" spans="1:17" ht="15" customHeight="1" x14ac:dyDescent="0.25">
      <c r="A22" s="21" t="s">
        <v>38</v>
      </c>
      <c r="B22" s="21"/>
      <c r="C22" s="21"/>
      <c r="D22" s="22">
        <f>D14+D20</f>
        <v>96251590</v>
      </c>
      <c r="E22" s="22">
        <f t="shared" ref="E22:F22" si="1">E14+E20</f>
        <v>182714580</v>
      </c>
      <c r="F22" s="22">
        <f t="shared" si="1"/>
        <v>165226970</v>
      </c>
      <c r="G22" s="23" t="s">
        <v>39</v>
      </c>
      <c r="H22" s="24"/>
      <c r="I22" s="22">
        <f>I14+I20</f>
        <v>96251590</v>
      </c>
      <c r="J22" s="22">
        <f t="shared" ref="J22:K22" si="2">J14+J20</f>
        <v>202800974</v>
      </c>
      <c r="K22" s="22">
        <f t="shared" si="2"/>
        <v>171909865</v>
      </c>
      <c r="L22" s="9">
        <f>+F22-K22</f>
        <v>-6682895</v>
      </c>
      <c r="N22" s="12"/>
      <c r="O22" s="9"/>
    </row>
    <row r="23" spans="1:17" ht="15" customHeight="1" x14ac:dyDescent="0.25">
      <c r="A23" s="7"/>
      <c r="B23" s="7"/>
      <c r="C23" s="7"/>
      <c r="D23" s="30"/>
      <c r="E23" s="30"/>
      <c r="F23" s="30"/>
      <c r="G23" s="16"/>
      <c r="H23" s="18"/>
      <c r="I23" s="8"/>
      <c r="J23" s="8"/>
      <c r="K23" s="8"/>
      <c r="N23" s="12"/>
    </row>
    <row r="24" spans="1:17" ht="15" customHeight="1" x14ac:dyDescent="0.25">
      <c r="A24" s="7" t="s">
        <v>40</v>
      </c>
      <c r="B24" s="7"/>
      <c r="C24" s="7"/>
      <c r="D24" s="8"/>
      <c r="E24" s="8">
        <v>0</v>
      </c>
      <c r="F24" s="8">
        <v>0</v>
      </c>
      <c r="G24" s="16" t="s">
        <v>41</v>
      </c>
      <c r="H24" s="18"/>
      <c r="I24" s="8">
        <v>5258435</v>
      </c>
      <c r="J24" s="8">
        <v>7225025</v>
      </c>
      <c r="K24" s="8">
        <v>1533050</v>
      </c>
      <c r="N24" s="12"/>
      <c r="O24" s="9"/>
      <c r="Q24" s="9"/>
    </row>
    <row r="25" spans="1:17" ht="15" customHeight="1" x14ac:dyDescent="0.25">
      <c r="A25" s="10" t="s">
        <v>42</v>
      </c>
      <c r="B25" s="10"/>
      <c r="C25" s="10"/>
      <c r="D25" s="8"/>
      <c r="E25" s="8">
        <v>85223972</v>
      </c>
      <c r="F25" s="8">
        <v>85223972</v>
      </c>
      <c r="G25" s="16" t="s">
        <v>43</v>
      </c>
      <c r="H25" s="18"/>
      <c r="I25" s="8">
        <v>0</v>
      </c>
      <c r="J25" s="8">
        <v>67261337</v>
      </c>
      <c r="K25" s="8">
        <v>43491270</v>
      </c>
      <c r="N25" s="19"/>
      <c r="O25" s="9"/>
    </row>
    <row r="26" spans="1:17" ht="15" customHeight="1" x14ac:dyDescent="0.25">
      <c r="A26" s="7" t="s">
        <v>44</v>
      </c>
      <c r="B26" s="7"/>
      <c r="C26" s="7"/>
      <c r="D26" s="8">
        <v>0</v>
      </c>
      <c r="E26" s="8">
        <v>0</v>
      </c>
      <c r="F26" s="8">
        <v>0</v>
      </c>
      <c r="G26" s="16" t="s">
        <v>45</v>
      </c>
      <c r="H26" s="18"/>
      <c r="I26" s="8"/>
      <c r="J26" s="8">
        <v>0</v>
      </c>
      <c r="K26" s="8"/>
      <c r="N26" s="19"/>
    </row>
    <row r="27" spans="1:17" ht="15" customHeight="1" x14ac:dyDescent="0.25">
      <c r="A27" s="7" t="s">
        <v>46</v>
      </c>
      <c r="B27" s="7"/>
      <c r="C27" s="7"/>
      <c r="D27" s="8"/>
      <c r="E27" s="8"/>
      <c r="F27" s="8"/>
      <c r="G27" s="16" t="s">
        <v>22</v>
      </c>
      <c r="H27" s="18"/>
      <c r="I27" s="8"/>
      <c r="J27" s="8">
        <v>0</v>
      </c>
      <c r="K27" s="8">
        <v>0</v>
      </c>
      <c r="N27" s="9"/>
      <c r="O27" s="9"/>
      <c r="P27" s="9"/>
    </row>
    <row r="28" spans="1:17" ht="15" customHeight="1" x14ac:dyDescent="0.25">
      <c r="A28" s="7"/>
      <c r="B28" s="7"/>
      <c r="C28" s="7"/>
      <c r="D28" s="30"/>
      <c r="E28" s="30"/>
      <c r="F28" s="30"/>
      <c r="G28" s="16" t="s">
        <v>47</v>
      </c>
      <c r="H28" s="18"/>
      <c r="I28" s="8"/>
      <c r="J28" s="8"/>
      <c r="K28" s="8"/>
    </row>
    <row r="29" spans="1:17" ht="15" customHeight="1" x14ac:dyDescent="0.25">
      <c r="A29" s="21" t="s">
        <v>48</v>
      </c>
      <c r="B29" s="21"/>
      <c r="C29" s="21"/>
      <c r="D29" s="22">
        <f>D24+D25+D26+D27</f>
        <v>0</v>
      </c>
      <c r="E29" s="22">
        <f t="shared" ref="E29:F29" si="3">E24+E25+E26+E27</f>
        <v>85223972</v>
      </c>
      <c r="F29" s="22">
        <f t="shared" si="3"/>
        <v>85223972</v>
      </c>
      <c r="G29" s="23" t="s">
        <v>49</v>
      </c>
      <c r="H29" s="24"/>
      <c r="I29" s="22">
        <f>SUM(I24:I28)</f>
        <v>5258435</v>
      </c>
      <c r="J29" s="22">
        <f>SUM(J24:J28)</f>
        <v>74486362</v>
      </c>
      <c r="K29" s="22">
        <f>SUM(K24:K28)</f>
        <v>45024320</v>
      </c>
      <c r="M29" s="9">
        <f>+K14+K29</f>
        <v>202215616</v>
      </c>
    </row>
    <row r="30" spans="1:17" ht="13.5" customHeight="1" x14ac:dyDescent="0.25">
      <c r="A30" s="11" t="s">
        <v>50</v>
      </c>
      <c r="B30" s="11"/>
      <c r="C30" s="11"/>
      <c r="D30" s="8"/>
      <c r="E30" s="8">
        <v>4090349</v>
      </c>
      <c r="F30" s="8">
        <v>4090349</v>
      </c>
      <c r="G30" s="16" t="s">
        <v>28</v>
      </c>
      <c r="H30" s="18"/>
      <c r="I30" s="8"/>
      <c r="J30" s="8"/>
      <c r="K30" s="8"/>
    </row>
    <row r="31" spans="1:17" ht="20.45" customHeight="1" x14ac:dyDescent="0.25">
      <c r="A31" s="11" t="s">
        <v>29</v>
      </c>
      <c r="B31" s="11"/>
      <c r="C31" s="11"/>
      <c r="D31" s="8">
        <v>0</v>
      </c>
      <c r="E31" s="8">
        <v>0</v>
      </c>
      <c r="F31" s="8">
        <v>0</v>
      </c>
      <c r="G31" s="13" t="s">
        <v>51</v>
      </c>
      <c r="H31" s="15"/>
      <c r="I31" s="8"/>
      <c r="J31" s="8"/>
      <c r="K31" s="8"/>
    </row>
    <row r="32" spans="1:17" x14ac:dyDescent="0.25">
      <c r="A32" s="25" t="s">
        <v>31</v>
      </c>
      <c r="B32" s="25"/>
      <c r="C32" s="25"/>
      <c r="D32" s="8"/>
      <c r="E32" s="8"/>
      <c r="F32" s="8"/>
      <c r="G32" s="26" t="s">
        <v>52</v>
      </c>
      <c r="H32" s="27"/>
      <c r="I32" s="8"/>
      <c r="J32" s="8"/>
      <c r="K32" s="8"/>
    </row>
    <row r="33" spans="1:16" x14ac:dyDescent="0.25">
      <c r="A33" s="7" t="s">
        <v>33</v>
      </c>
      <c r="B33" s="7"/>
      <c r="C33" s="7"/>
      <c r="D33" s="8"/>
      <c r="E33" s="8"/>
      <c r="F33" s="8"/>
      <c r="G33" s="16" t="s">
        <v>53</v>
      </c>
      <c r="H33" s="18"/>
      <c r="I33" s="8"/>
      <c r="J33" s="8"/>
      <c r="K33" s="8"/>
    </row>
    <row r="34" spans="1:16" x14ac:dyDescent="0.25">
      <c r="A34" s="7" t="s">
        <v>54</v>
      </c>
      <c r="B34" s="7"/>
      <c r="C34" s="7"/>
      <c r="D34" s="8">
        <v>5258435</v>
      </c>
      <c r="E34" s="8">
        <v>5258435</v>
      </c>
      <c r="F34" s="8"/>
      <c r="G34" s="16" t="s">
        <v>55</v>
      </c>
      <c r="H34" s="18"/>
      <c r="I34" s="8"/>
      <c r="J34" s="8"/>
      <c r="K34" s="8"/>
      <c r="L34" s="9"/>
      <c r="N34" s="9"/>
      <c r="O34" s="9"/>
      <c r="P34" s="9"/>
    </row>
    <row r="35" spans="1:16" x14ac:dyDescent="0.25">
      <c r="A35" s="21" t="s">
        <v>56</v>
      </c>
      <c r="B35" s="21"/>
      <c r="C35" s="21"/>
      <c r="D35" s="22">
        <f>SUM(D30:D34)</f>
        <v>5258435</v>
      </c>
      <c r="E35" s="22">
        <f>SUM(E30:E34)</f>
        <v>9348784</v>
      </c>
      <c r="F35" s="22">
        <f>SUM(F30:F34)</f>
        <v>4090349</v>
      </c>
      <c r="G35" s="23" t="s">
        <v>57</v>
      </c>
      <c r="H35" s="24"/>
      <c r="K35" s="22"/>
    </row>
    <row r="36" spans="1:16" x14ac:dyDescent="0.25">
      <c r="A36" s="33"/>
      <c r="B36" s="33"/>
      <c r="C36" s="33"/>
      <c r="D36" s="30"/>
      <c r="E36" s="30"/>
      <c r="F36" s="30"/>
      <c r="G36" s="34"/>
      <c r="H36" s="35"/>
      <c r="I36" s="8"/>
      <c r="J36" s="8"/>
      <c r="K36" s="8"/>
    </row>
    <row r="37" spans="1:16" x14ac:dyDescent="0.25">
      <c r="A37" s="21" t="s">
        <v>58</v>
      </c>
      <c r="B37" s="21"/>
      <c r="C37" s="21"/>
      <c r="D37" s="22">
        <f>D29+D35</f>
        <v>5258435</v>
      </c>
      <c r="E37" s="22">
        <f t="shared" ref="E37:F37" si="4">E29+E35</f>
        <v>94572756</v>
      </c>
      <c r="F37" s="22">
        <f t="shared" si="4"/>
        <v>89314321</v>
      </c>
      <c r="G37" s="23" t="s">
        <v>59</v>
      </c>
      <c r="H37" s="24"/>
      <c r="I37" s="22">
        <f>SUM(I29:I34)</f>
        <v>5258435</v>
      </c>
      <c r="J37" s="22">
        <f>SUM(J29:J34)</f>
        <v>74486362</v>
      </c>
      <c r="K37" s="22">
        <f>SUM(K29:K34)</f>
        <v>45024320</v>
      </c>
      <c r="L37" s="9">
        <f>+F37-K37</f>
        <v>44290001</v>
      </c>
    </row>
    <row r="38" spans="1:16" x14ac:dyDescent="0.25">
      <c r="A38" s="25"/>
      <c r="B38" s="25"/>
      <c r="C38" s="25"/>
      <c r="D38" s="8"/>
      <c r="E38" s="8"/>
      <c r="F38" s="8"/>
      <c r="G38" s="36"/>
      <c r="H38" s="37"/>
      <c r="I38" s="8"/>
      <c r="J38" s="8"/>
      <c r="K38" s="8"/>
    </row>
    <row r="39" spans="1:16" x14ac:dyDescent="0.25">
      <c r="A39" s="38" t="s">
        <v>60</v>
      </c>
      <c r="B39" s="38"/>
      <c r="C39" s="38"/>
      <c r="D39" s="22">
        <f>D22+D37</f>
        <v>101510025</v>
      </c>
      <c r="E39" s="22">
        <f t="shared" ref="E39:F39" si="5">E22+E37</f>
        <v>277287336</v>
      </c>
      <c r="F39" s="22">
        <f t="shared" si="5"/>
        <v>254541291</v>
      </c>
      <c r="G39" s="38" t="s">
        <v>61</v>
      </c>
      <c r="H39" s="38"/>
      <c r="I39" s="22">
        <f>I22+I37</f>
        <v>101510025</v>
      </c>
      <c r="J39" s="22">
        <f t="shared" ref="J39:K39" si="6">J22+J37</f>
        <v>277287336</v>
      </c>
      <c r="K39" s="22">
        <f t="shared" si="6"/>
        <v>216934185</v>
      </c>
      <c r="L39" s="9">
        <f>+F39-K39</f>
        <v>37607106</v>
      </c>
    </row>
    <row r="44" spans="1:16" x14ac:dyDescent="0.25">
      <c r="E44" s="9"/>
      <c r="F44" s="9"/>
    </row>
  </sheetData>
  <mergeCells count="71"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A37:C37"/>
    <mergeCell ref="G37:H37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2:K2"/>
    <mergeCell ref="A3:K3"/>
    <mergeCell ref="A5:F5"/>
    <mergeCell ref="G5:K5"/>
    <mergeCell ref="A6:C6"/>
    <mergeCell ref="G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2021-06-02T08:50:24Z</dcterms:created>
  <dcterms:modified xsi:type="dcterms:W3CDTF">2021-06-02T08:51:05Z</dcterms:modified>
</cp:coreProperties>
</file>