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 activeTab="3"/>
  </bookViews>
  <sheets>
    <sheet name="1" sheetId="1" r:id="rId1"/>
    <sheet name="2-3" sheetId="2" r:id="rId2"/>
    <sheet name="4" sheetId="3" r:id="rId3"/>
    <sheet name="5-9" sheetId="4" r:id="rId4"/>
  </sheets>
  <calcPr calcId="145621"/>
</workbook>
</file>

<file path=xl/calcChain.xml><?xml version="1.0" encoding="utf-8"?>
<calcChain xmlns="http://schemas.openxmlformats.org/spreadsheetml/2006/main">
  <c r="D44" i="4" l="1"/>
  <c r="C44" i="4"/>
  <c r="D33" i="4"/>
  <c r="C33" i="4"/>
  <c r="D24" i="4"/>
  <c r="C24" i="4"/>
  <c r="B24" i="4"/>
  <c r="F42" i="3"/>
  <c r="G42" i="3" s="1"/>
  <c r="E42" i="3"/>
  <c r="D42" i="3"/>
  <c r="H33" i="3"/>
  <c r="F29" i="3"/>
  <c r="E29" i="3"/>
  <c r="D29" i="3"/>
  <c r="F16" i="3"/>
  <c r="F47" i="3" s="1"/>
  <c r="E16" i="3"/>
  <c r="E47" i="3" s="1"/>
  <c r="D16" i="3"/>
  <c r="D47" i="3" s="1"/>
  <c r="H12" i="3"/>
  <c r="H7" i="3"/>
  <c r="F46" i="2"/>
  <c r="E46" i="2"/>
  <c r="D46" i="2"/>
  <c r="F28" i="2"/>
  <c r="E28" i="2"/>
  <c r="D28" i="2"/>
  <c r="G14" i="2"/>
  <c r="F35" i="1"/>
  <c r="E35" i="1"/>
  <c r="D35" i="1"/>
  <c r="K29" i="1"/>
  <c r="K37" i="1" s="1"/>
  <c r="J29" i="1"/>
  <c r="J37" i="1" s="1"/>
  <c r="I29" i="1"/>
  <c r="I37" i="1" s="1"/>
  <c r="F29" i="1"/>
  <c r="F37" i="1" s="1"/>
  <c r="L37" i="1" s="1"/>
  <c r="E29" i="1"/>
  <c r="E37" i="1" s="1"/>
  <c r="D29" i="1"/>
  <c r="D37" i="1" s="1"/>
  <c r="K20" i="1"/>
  <c r="J20" i="1"/>
  <c r="I20" i="1"/>
  <c r="F20" i="1"/>
  <c r="E20" i="1"/>
  <c r="D20" i="1"/>
  <c r="K14" i="1"/>
  <c r="M29" i="1" s="1"/>
  <c r="J14" i="1"/>
  <c r="J22" i="1" s="1"/>
  <c r="J39" i="1" s="1"/>
  <c r="I14" i="1"/>
  <c r="I22" i="1" s="1"/>
  <c r="I39" i="1" s="1"/>
  <c r="F14" i="1"/>
  <c r="F22" i="1" s="1"/>
  <c r="E14" i="1"/>
  <c r="E22" i="1" s="1"/>
  <c r="E39" i="1" s="1"/>
  <c r="D14" i="1"/>
  <c r="D22" i="1" s="1"/>
  <c r="D39" i="1" s="1"/>
  <c r="H42" i="3" l="1"/>
  <c r="F39" i="1"/>
  <c r="L14" i="1"/>
  <c r="K22" i="1"/>
  <c r="K39" i="1" s="1"/>
  <c r="L22" i="1" l="1"/>
  <c r="L39" i="1"/>
</calcChain>
</file>

<file path=xl/sharedStrings.xml><?xml version="1.0" encoding="utf-8"?>
<sst xmlns="http://schemas.openxmlformats.org/spreadsheetml/2006/main" count="212" uniqueCount="170">
  <si>
    <t>1. melléklet</t>
  </si>
  <si>
    <t>KÖLTSÉGVETÉS MÉRLEGE</t>
  </si>
  <si>
    <t>2020.</t>
  </si>
  <si>
    <t xml:space="preserve"> </t>
  </si>
  <si>
    <t xml:space="preserve">       Ft-ban</t>
  </si>
  <si>
    <t xml:space="preserve">Bevétel </t>
  </si>
  <si>
    <t>Kiadás</t>
  </si>
  <si>
    <t xml:space="preserve">Megnevezés </t>
  </si>
  <si>
    <t>Előirányzat</t>
  </si>
  <si>
    <t>Módosított</t>
  </si>
  <si>
    <t>Teljesített</t>
  </si>
  <si>
    <t>I. Működési bevételek</t>
  </si>
  <si>
    <t>I. Személyi juttatás</t>
  </si>
  <si>
    <t>II. Közhatalmi bevételek</t>
  </si>
  <si>
    <t xml:space="preserve">II. Munkaadót terhelő járulékok és szoc. Hozzájár. adó </t>
  </si>
  <si>
    <t>III. Az önkorm. általános működésének támogatásai</t>
  </si>
  <si>
    <t xml:space="preserve">III. Dologi kiadások </t>
  </si>
  <si>
    <t xml:space="preserve">IV. Központosított előirányzatok </t>
  </si>
  <si>
    <t>IV. Ellátottak pénzbeli juttatásai</t>
  </si>
  <si>
    <t xml:space="preserve">V. Önkormányzat kiegészítő támogatásai </t>
  </si>
  <si>
    <t xml:space="preserve">V. Egyéb működési kiadások </t>
  </si>
  <si>
    <t xml:space="preserve">VI. Működési célú támogatás államháztartáson belülről </t>
  </si>
  <si>
    <t xml:space="preserve">VI. Általános tartalék </t>
  </si>
  <si>
    <t xml:space="preserve">VII. Államháztartáson kívülről átvett pénzeszközök </t>
  </si>
  <si>
    <t xml:space="preserve">VII. Céltartalék </t>
  </si>
  <si>
    <t xml:space="preserve">A. MŰKÖDÉSI KÖLTSÉGVETÉSI BEVÉTELEK ÖSSZESEN </t>
  </si>
  <si>
    <t>A. MŰKÖDÉSI KÖLTSÉGVETÉSI KIADÁSOK ÖSSZESEN</t>
  </si>
  <si>
    <t xml:space="preserve">I. Betétek visszavonása </t>
  </si>
  <si>
    <t xml:space="preserve">I. Szabad pénzeszközök betétként való elhelyezése </t>
  </si>
  <si>
    <t xml:space="preserve">II. Költségv.-i hiány belső finansz.-ra szolgáló kv.-i, váll.-i maradv. Igénybevét. </t>
  </si>
  <si>
    <t xml:space="preserve">II. Értékpapír vásárlás </t>
  </si>
  <si>
    <t>III. Irányító szervi támogatása</t>
  </si>
  <si>
    <t xml:space="preserve">III. Irányító szervi támogatás kiutalása </t>
  </si>
  <si>
    <t>IV. Értékpapír kibocsátás, értékesítés, beváltás</t>
  </si>
  <si>
    <t xml:space="preserve">IV. Államháztartáson belüli megelőleezések visszafizetése </t>
  </si>
  <si>
    <t xml:space="preserve">V. Hitel, kölcsön felvétele </t>
  </si>
  <si>
    <t>B. Finanszírozási bevételek összesen</t>
  </si>
  <si>
    <t xml:space="preserve">B. Finanszírozási kiadások összesen </t>
  </si>
  <si>
    <t xml:space="preserve">C. MŰKÖDÉSI BEVÉTELEK MINDÖSSZESEN (A+B) </t>
  </si>
  <si>
    <t xml:space="preserve">C. MŰKÖDÉSI KIADÁSOK MINDÖSSZESEN (A+B) </t>
  </si>
  <si>
    <t>I. Felhalmozási célú önk. Tám.</t>
  </si>
  <si>
    <t>I. Beruházási kiadások ÁFÁ-val</t>
  </si>
  <si>
    <t>II.Felhalmozási célú átvett pénz</t>
  </si>
  <si>
    <t xml:space="preserve">II. Felújítási kiadások ÁFÁ-val </t>
  </si>
  <si>
    <t xml:space="preserve">III.Egyéb költségvetési támogatás államháztartáson belülről </t>
  </si>
  <si>
    <t xml:space="preserve">III. Egyéb felhalmozási kiadások </t>
  </si>
  <si>
    <t xml:space="preserve">IV. Államháztartáson kívülről átvett pénzeszközök </t>
  </si>
  <si>
    <t xml:space="preserve">V. Céltartalék </t>
  </si>
  <si>
    <t xml:space="preserve">D. FELHALMOZÁSI KÖLTSÉGVETÉSI BEVÉTELEK ÖSSZESEN </t>
  </si>
  <si>
    <t>D. FELHALMOZÁSI KÖLTSÉGVETÉSI KIADÁSOK ÖSSZESEN</t>
  </si>
  <si>
    <t>I. Államháztartáson belüli megelőlegezések</t>
  </si>
  <si>
    <t>II. Pénzügyi lízing tőketörlesztése</t>
  </si>
  <si>
    <t xml:space="preserve">III. Államháztartáson belüli megelőleezések visszafizetése </t>
  </si>
  <si>
    <t xml:space="preserve">IV.  Értékpapír vásárlása </t>
  </si>
  <si>
    <t>V. Hitel, kölcsön felvétel</t>
  </si>
  <si>
    <t xml:space="preserve">V. Hitel, kölcsön törlesztése </t>
  </si>
  <si>
    <t>E. Finanszírozási bevételek összesen</t>
  </si>
  <si>
    <t xml:space="preserve">E. Finanszírozási kiadások összesen </t>
  </si>
  <si>
    <t xml:space="preserve">F. FELHALMOZÁSI BEVÉTELEK MINDÖSSZESEN (D+E) </t>
  </si>
  <si>
    <t xml:space="preserve">F. FELHALMOZÁSI KIADÁSOK MINDÖSSZESEN (D+E) </t>
  </si>
  <si>
    <t>G. BEVÉTELEK MINDÖSSZESEN (C+F)</t>
  </si>
  <si>
    <t>G. KIADÁSOK MINDÖSSZESEN (C+F)</t>
  </si>
  <si>
    <t>2. sz. melléklet</t>
  </si>
  <si>
    <t xml:space="preserve"> Működési bevételek részletezése </t>
  </si>
  <si>
    <t xml:space="preserve"> Ft-ban</t>
  </si>
  <si>
    <t xml:space="preserve">  BEVÉTELEK JOGCÍMEI</t>
  </si>
  <si>
    <t>Eredeti</t>
  </si>
  <si>
    <t>Teljesítés</t>
  </si>
  <si>
    <t>1. Áru- és készletértékesítés bevétele</t>
  </si>
  <si>
    <t xml:space="preserve">2. Szolgáltatások ellenértékének bevétele </t>
  </si>
  <si>
    <t>3. Ellátási díjak</t>
  </si>
  <si>
    <t>4. Alkalmazottak térítési díja</t>
  </si>
  <si>
    <t>5. Bérleti díj</t>
  </si>
  <si>
    <t>6. Továbbszámlázott szolgáltatás</t>
  </si>
  <si>
    <t>7. Egyéb intézményi bevétel</t>
  </si>
  <si>
    <t>8. Kiszámlázott Áfa bevétel</t>
  </si>
  <si>
    <t>9. Áfa visszatérülés</t>
  </si>
  <si>
    <t>10. Fordított Áfa miatti bevétel</t>
  </si>
  <si>
    <t>11. Értékesített tárgyi eszköz Áfája</t>
  </si>
  <si>
    <t>12. Közterületfoglalási díj</t>
  </si>
  <si>
    <t>13. Üzlethelyiség igénybevételi díj</t>
  </si>
  <si>
    <t>14. Lakások lakbére</t>
  </si>
  <si>
    <t>15. Nem lakás céljára szolgáló helyiség bérleti díja</t>
  </si>
  <si>
    <t>16. Egyéb működési bevétel</t>
  </si>
  <si>
    <t>17. Kötbér, bánatpénz, kártérítés, kamat</t>
  </si>
  <si>
    <t xml:space="preserve"> Intézményi működési bevételek összesen </t>
  </si>
  <si>
    <t>3. sz. melléklet</t>
  </si>
  <si>
    <t xml:space="preserve">Közhatalmi bevételek részletezése </t>
  </si>
  <si>
    <t xml:space="preserve"> Ft-ban </t>
  </si>
  <si>
    <t xml:space="preserve">1. Építményadó </t>
  </si>
  <si>
    <t>2. Telekadó</t>
  </si>
  <si>
    <t xml:space="preserve">3. Vállalkozók kommunális adója </t>
  </si>
  <si>
    <t>4. Magánszemélyek kommunális adója</t>
  </si>
  <si>
    <t>5. Idegenforgalmi adó tartózkodás után</t>
  </si>
  <si>
    <t xml:space="preserve">6. Idegenforgalmi adó épület után </t>
  </si>
  <si>
    <t xml:space="preserve">7. Iparűzési adó állandó jelleggel végzett iparűzési tevékenység után </t>
  </si>
  <si>
    <t>8. Iparűzési adó ideiglenes jelleggel végzett iparűzési tevékenység után (napi átalány)</t>
  </si>
  <si>
    <t>9. Gépjárműadó</t>
  </si>
  <si>
    <t>10. Egyéb áruhasználati és szolgáltatási adók</t>
  </si>
  <si>
    <t>11. Bírság</t>
  </si>
  <si>
    <t xml:space="preserve">Közhatalmi bevételek összesen </t>
  </si>
  <si>
    <t>4. sz. melléklet</t>
  </si>
  <si>
    <t>TÁMOGATÁSOK</t>
  </si>
  <si>
    <t>I/1. A helyi önkormányzatok működésének általános támogatásának részletezése</t>
  </si>
  <si>
    <t xml:space="preserve">               </t>
  </si>
  <si>
    <t xml:space="preserve"> Ft- ban </t>
  </si>
  <si>
    <t xml:space="preserve">BEVÉTELEK JOGCÍMEI </t>
  </si>
  <si>
    <t>Mutató</t>
  </si>
  <si>
    <t>Ft/mutató</t>
  </si>
  <si>
    <t>Támogatás Önkormányzat</t>
  </si>
  <si>
    <t>Módosítás</t>
  </si>
  <si>
    <t>a) Önkormányzati hivatal működésének támogatása</t>
  </si>
  <si>
    <t>b) Település- üzemeltetéshez kapcsolódó feladatellátás támogatása összesen</t>
  </si>
  <si>
    <t>ba) A zöldterület- gazdálkodással kapcsilatos feladatok ellátásának támogatása</t>
  </si>
  <si>
    <t>bb) Közvilágítás fenntartásának támogatása</t>
  </si>
  <si>
    <t>bc) Köztemető fenntartással kapcsolatos feladatok támogatása</t>
  </si>
  <si>
    <t>bd) Közutak fenntartásának támogatása</t>
  </si>
  <si>
    <t>c) Egyéb kötelező önkormányzati feladatok támogatása</t>
  </si>
  <si>
    <t>V. I.1 jogcímekhez kapcsolódó kiegészítés</t>
  </si>
  <si>
    <t>Kiegészítő támogatás</t>
  </si>
  <si>
    <t>I.6 Polgármesteri illetménytámogatás</t>
  </si>
  <si>
    <t>Összesen</t>
  </si>
  <si>
    <t>II. Települési önkormányzatok egyes köznevelési feladatainak támogatása</t>
  </si>
  <si>
    <t>II.1 Óvodapedagógusok, és az óvodapedagógusok nevelő munkáját közvetlenül segítők bértámogatása</t>
  </si>
  <si>
    <t>2020. évben</t>
  </si>
  <si>
    <t>II.1. (1) 1 Óvodapedagógusok elismert létszáma</t>
  </si>
  <si>
    <t xml:space="preserve">II.1. (2) 1 Óvodapedagógusok nevelőmunkáját közvetlenül segítők száma a Köznev. Tv.2.melléklete szerint </t>
  </si>
  <si>
    <t>II.2. Óvodaműködtetési támogatás</t>
  </si>
  <si>
    <t>II.2. (8) 1 gyermekek nevelése a napi 8 órát eléri vagy meghaladja</t>
  </si>
  <si>
    <t>Összesen:</t>
  </si>
  <si>
    <t>III. A települési önkormányzatok szociális, gyermekjóléti, és gyermekétkeztetési feladatainak támogatása</t>
  </si>
  <si>
    <t>III.2 Települési önkormányzatok szociális feladatainak egyéb támogatása</t>
  </si>
  <si>
    <t>III.5. Gyermekétkeztetés támogatása</t>
  </si>
  <si>
    <t>III.5.a) A finanszírozás szempontjából elismert dolgozók bértámogatása</t>
  </si>
  <si>
    <t>III.5.b) Gyermekétkezteés üzemeltetési támogatása</t>
  </si>
  <si>
    <t>III.5.c) A rászorulú gyerekek intézményen kívüli szünidei étkezésének támogatása</t>
  </si>
  <si>
    <t>Könyvtári és közművelődési feladatok támogatása</t>
  </si>
  <si>
    <t>Kistelepülések szociális feladatainak támogatása</t>
  </si>
  <si>
    <t>Működési célú költségvetési támogatások és kiegészítő támogatások</t>
  </si>
  <si>
    <t>Minösszesen</t>
  </si>
  <si>
    <t xml:space="preserve">     5. sz. melléklet</t>
  </si>
  <si>
    <t xml:space="preserve">A. IV. Központosított előirányzatok </t>
  </si>
  <si>
    <t xml:space="preserve">                 Ft-ban </t>
  </si>
  <si>
    <t>Eredeti előirányzat</t>
  </si>
  <si>
    <t xml:space="preserve"> Központosított előirányzatok összesen </t>
  </si>
  <si>
    <t>A. VI. Működési célú támogatás áhn belülről</t>
  </si>
  <si>
    <t>6. sz. mellékelt</t>
  </si>
  <si>
    <t>Társadalombiztosítási alaptól</t>
  </si>
  <si>
    <t>Elkülönített állami pénzalapból (közfoglalkoztatás)</t>
  </si>
  <si>
    <t>Központi kezelésű előirányzatok</t>
  </si>
  <si>
    <t>EU-s programok és azok társfinanszírozása</t>
  </si>
  <si>
    <t>Egyéb fejezeti kezelésű előirányzatok</t>
  </si>
  <si>
    <t>helyi önk. És költségvetési szervei</t>
  </si>
  <si>
    <t xml:space="preserve">Egyéb működési költségvetési támogatás államháztartáson belülről </t>
  </si>
  <si>
    <t>7. sz. melléklet</t>
  </si>
  <si>
    <t>A. VII.Államháztartáson kívűlről átvett működési pénzeszköz</t>
  </si>
  <si>
    <t>Civil szervtől</t>
  </si>
  <si>
    <t>Vállalkozástól</t>
  </si>
  <si>
    <t xml:space="preserve">Áh.-on kívűlről átvett működési pénzeszköz összesen </t>
  </si>
  <si>
    <t>8. sz. melléklet</t>
  </si>
  <si>
    <t xml:space="preserve">D. III. Egyéb felhalmozási költségvetési támogatás áhn belülről </t>
  </si>
  <si>
    <t>Felhalmozási célú önk. Tám</t>
  </si>
  <si>
    <t>Központi költségvetési szervtől</t>
  </si>
  <si>
    <t>Elkülönített állami pénzalapok</t>
  </si>
  <si>
    <t>Egyéb felhalmozási költségvetési támogatás áhn belülről összesen</t>
  </si>
  <si>
    <t>9. sz. melléklet</t>
  </si>
  <si>
    <t>D. IV.Államháztartáson kívűlről átvett felhalmozási pénzeszköz</t>
  </si>
  <si>
    <t xml:space="preserve">               Ft-ban </t>
  </si>
  <si>
    <t>Önkormányzat</t>
  </si>
  <si>
    <t xml:space="preserve">Államházt.-on kívülről átvett felhalmozási pénzeszk. össz.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</si>
</sst>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9"/>
      <name val="Arial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7"/>
      <name val="Arial CE"/>
      <family val="2"/>
      <charset val="238"/>
    </font>
    <font>
      <sz val="9"/>
      <color indexed="8"/>
      <name val="Arial CE"/>
      <family val="2"/>
    </font>
    <font>
      <sz val="9"/>
      <name val="Arial CE"/>
      <family val="2"/>
    </font>
    <font>
      <b/>
      <sz val="9"/>
      <color indexed="8"/>
      <name val="Arial CE"/>
      <charset val="238"/>
    </font>
    <font>
      <sz val="9"/>
      <color indexed="8"/>
      <name val="Arial CE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/>
    <xf numFmtId="3" fontId="0" fillId="0" borderId="0" xfId="0" applyNumberForma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3" fontId="0" fillId="0" borderId="0" xfId="0" applyNumberFormat="1" applyFill="1"/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0" borderId="0" xfId="0" applyFill="1"/>
    <xf numFmtId="0" fontId="5" fillId="0" borderId="1" xfId="0" applyFont="1" applyBorder="1" applyAlignment="1"/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/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2" fillId="0" borderId="0" xfId="0" applyFont="1" applyAlignment="1"/>
    <xf numFmtId="0" fontId="7" fillId="0" borderId="0" xfId="0" applyFont="1" applyAlignment="1">
      <alignment horizontal="left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3" fontId="0" fillId="2" borderId="1" xfId="0" applyNumberFormat="1" applyFill="1" applyBorder="1"/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0" fillId="2" borderId="1" xfId="0" applyFill="1" applyBorder="1"/>
    <xf numFmtId="0" fontId="10" fillId="0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3" fontId="11" fillId="0" borderId="1" xfId="0" applyNumberFormat="1" applyFont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3" fontId="13" fillId="2" borderId="1" xfId="0" applyNumberFormat="1" applyFont="1" applyFill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 shrinkToFit="1"/>
    </xf>
    <xf numFmtId="0" fontId="12" fillId="0" borderId="0" xfId="0" applyFont="1" applyBorder="1"/>
    <xf numFmtId="3" fontId="14" fillId="0" borderId="0" xfId="0" applyNumberFormat="1" applyFont="1" applyBorder="1"/>
    <xf numFmtId="3" fontId="15" fillId="0" borderId="0" xfId="0" applyNumberFormat="1" applyFont="1" applyBorder="1"/>
    <xf numFmtId="0" fontId="12" fillId="0" borderId="0" xfId="0" applyFont="1" applyBorder="1" applyAlignment="1">
      <alignment horizontal="center"/>
    </xf>
    <xf numFmtId="3" fontId="14" fillId="0" borderId="0" xfId="0" applyNumberFormat="1" applyFont="1" applyFill="1" applyBorder="1"/>
    <xf numFmtId="0" fontId="8" fillId="0" borderId="5" xfId="0" applyFont="1" applyBorder="1" applyAlignment="1">
      <alignment horizontal="right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0" xfId="0" applyFont="1" applyBorder="1"/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3" fontId="10" fillId="0" borderId="1" xfId="0" applyNumberFormat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3" fontId="10" fillId="2" borderId="1" xfId="0" applyNumberFormat="1" applyFont="1" applyFill="1" applyBorder="1" applyAlignment="1">
      <alignment horizontal="right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" fontId="13" fillId="0" borderId="1" xfId="0" applyNumberFormat="1" applyFont="1" applyBorder="1" applyAlignment="1">
      <alignment horizontal="right"/>
    </xf>
    <xf numFmtId="0" fontId="12" fillId="0" borderId="7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13" fillId="0" borderId="1" xfId="0" applyFont="1" applyBorder="1"/>
    <xf numFmtId="3" fontId="13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wrapText="1"/>
    </xf>
    <xf numFmtId="3" fontId="0" fillId="0" borderId="1" xfId="0" applyNumberFormat="1" applyFill="1" applyBorder="1"/>
    <xf numFmtId="3" fontId="13" fillId="0" borderId="1" xfId="0" applyNumberFormat="1" applyFont="1" applyFill="1" applyBorder="1"/>
    <xf numFmtId="0" fontId="10" fillId="0" borderId="1" xfId="0" applyFont="1" applyFill="1" applyBorder="1"/>
    <xf numFmtId="0" fontId="13" fillId="0" borderId="1" xfId="0" applyFont="1" applyFill="1" applyBorder="1"/>
    <xf numFmtId="0" fontId="13" fillId="0" borderId="0" xfId="0" applyFont="1"/>
    <xf numFmtId="0" fontId="13" fillId="0" borderId="0" xfId="0" applyFont="1" applyFill="1" applyBorder="1"/>
    <xf numFmtId="3" fontId="13" fillId="0" borderId="0" xfId="0" applyNumberFormat="1" applyFont="1" applyFill="1" applyBorder="1"/>
    <xf numFmtId="3" fontId="10" fillId="0" borderId="1" xfId="0" applyNumberFormat="1" applyFont="1" applyFill="1" applyBorder="1"/>
    <xf numFmtId="0" fontId="10" fillId="0" borderId="1" xfId="0" applyFont="1" applyFill="1" applyBorder="1" applyAlignment="1">
      <alignment vertical="distributed"/>
    </xf>
    <xf numFmtId="0" fontId="17" fillId="0" borderId="0" xfId="0" applyFont="1" applyAlignment="1">
      <alignment horizontal="left"/>
    </xf>
    <xf numFmtId="0" fontId="12" fillId="0" borderId="6" xfId="0" applyFont="1" applyBorder="1" applyAlignment="1">
      <alignment horizontal="center"/>
    </xf>
    <xf numFmtId="0" fontId="13" fillId="0" borderId="9" xfId="0" applyFont="1" applyBorder="1"/>
    <xf numFmtId="3" fontId="13" fillId="0" borderId="9" xfId="0" applyNumberFormat="1" applyFont="1" applyBorder="1"/>
    <xf numFmtId="0" fontId="16" fillId="0" borderId="9" xfId="0" applyFont="1" applyBorder="1" applyAlignment="1">
      <alignment horizontal="center" wrapText="1"/>
    </xf>
    <xf numFmtId="0" fontId="10" fillId="0" borderId="9" xfId="0" applyFont="1" applyFill="1" applyBorder="1" applyAlignment="1">
      <alignment vertical="distributed"/>
    </xf>
    <xf numFmtId="0" fontId="0" fillId="0" borderId="9" xfId="0" applyFill="1" applyBorder="1" applyAlignment="1">
      <alignment vertical="distributed"/>
    </xf>
    <xf numFmtId="3" fontId="0" fillId="0" borderId="9" xfId="0" applyNumberFormat="1" applyFill="1" applyBorder="1" applyAlignment="1">
      <alignment vertical="distributed"/>
    </xf>
    <xf numFmtId="0" fontId="0" fillId="0" borderId="10" xfId="0" applyBorder="1" applyAlignment="1">
      <alignment vertical="distributed"/>
    </xf>
    <xf numFmtId="0" fontId="0" fillId="0" borderId="10" xfId="0" applyFill="1" applyBorder="1" applyAlignment="1">
      <alignment vertical="distributed"/>
    </xf>
    <xf numFmtId="3" fontId="0" fillId="0" borderId="10" xfId="0" applyNumberFormat="1" applyFill="1" applyBorder="1" applyAlignment="1">
      <alignment vertical="distributed"/>
    </xf>
    <xf numFmtId="0" fontId="0" fillId="0" borderId="10" xfId="0" applyBorder="1" applyAlignment="1">
      <alignment vertical="distributed"/>
    </xf>
    <xf numFmtId="0" fontId="0" fillId="0" borderId="10" xfId="0" applyFill="1" applyBorder="1" applyAlignment="1">
      <alignment vertical="distributed"/>
    </xf>
    <xf numFmtId="3" fontId="0" fillId="0" borderId="10" xfId="0" applyNumberFormat="1" applyFill="1" applyBorder="1" applyAlignment="1">
      <alignment vertical="distributed"/>
    </xf>
    <xf numFmtId="3" fontId="13" fillId="0" borderId="0" xfId="0" applyNumberFormat="1" applyFont="1"/>
    <xf numFmtId="0" fontId="12" fillId="0" borderId="0" xfId="0" applyFont="1" applyAlignment="1">
      <alignment horizontal="left"/>
    </xf>
    <xf numFmtId="0" fontId="18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3" fillId="0" borderId="1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distributed"/>
    </xf>
    <xf numFmtId="0" fontId="16" fillId="0" borderId="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distributed"/>
    </xf>
    <xf numFmtId="0" fontId="19" fillId="0" borderId="1" xfId="0" applyFont="1" applyBorder="1"/>
    <xf numFmtId="3" fontId="20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Fill="1" applyBorder="1"/>
    <xf numFmtId="3" fontId="19" fillId="0" borderId="1" xfId="0" applyNumberFormat="1" applyFont="1" applyFill="1" applyBorder="1"/>
    <xf numFmtId="0" fontId="19" fillId="0" borderId="1" xfId="0" applyFont="1" applyFill="1" applyBorder="1" applyAlignment="1">
      <alignment wrapText="1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Fill="1" applyBorder="1"/>
    <xf numFmtId="3" fontId="5" fillId="0" borderId="1" xfId="0" applyNumberFormat="1" applyFont="1" applyFill="1" applyBorder="1"/>
    <xf numFmtId="0" fontId="12" fillId="0" borderId="1" xfId="0" applyFont="1" applyBorder="1" applyAlignment="1">
      <alignment horizontal="left" wrapText="1"/>
    </xf>
    <xf numFmtId="0" fontId="8" fillId="0" borderId="5" xfId="0" applyFont="1" applyBorder="1" applyAlignment="1">
      <alignment horizontal="right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/>
    </xf>
    <xf numFmtId="0" fontId="9" fillId="0" borderId="1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distributed"/>
    </xf>
    <xf numFmtId="3" fontId="5" fillId="0" borderId="1" xfId="0" applyNumberFormat="1" applyFont="1" applyBorder="1" applyAlignment="1">
      <alignment horizontal="right" vertical="center"/>
    </xf>
    <xf numFmtId="0" fontId="21" fillId="0" borderId="1" xfId="0" applyFont="1" applyFill="1" applyBorder="1"/>
    <xf numFmtId="0" fontId="22" fillId="0" borderId="1" xfId="0" applyFont="1" applyFill="1" applyBorder="1"/>
    <xf numFmtId="3" fontId="22" fillId="0" borderId="1" xfId="0" applyNumberFormat="1" applyFont="1" applyFill="1" applyBorder="1"/>
    <xf numFmtId="0" fontId="13" fillId="0" borderId="1" xfId="0" applyFont="1" applyBorder="1" applyAlignment="1">
      <alignment horizontal="left"/>
    </xf>
    <xf numFmtId="3" fontId="23" fillId="0" borderId="1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 wrapText="1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3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sqref="A1:XFD1048576"/>
    </sheetView>
  </sheetViews>
  <sheetFormatPr defaultRowHeight="15" x14ac:dyDescent="0.25"/>
  <cols>
    <col min="3" max="3" width="33.5703125" customWidth="1"/>
    <col min="4" max="4" width="11.42578125" customWidth="1"/>
    <col min="5" max="6" width="13.28515625" customWidth="1"/>
    <col min="7" max="7" width="6.5703125" customWidth="1"/>
    <col min="8" max="8" width="46.85546875" customWidth="1"/>
    <col min="9" max="9" width="12.85546875" customWidth="1"/>
    <col min="10" max="11" width="13.85546875" customWidth="1"/>
    <col min="12" max="12" width="12.85546875" customWidth="1"/>
  </cols>
  <sheetData>
    <row r="1" spans="1:16" x14ac:dyDescent="0.25">
      <c r="H1" s="1"/>
      <c r="I1" s="1"/>
      <c r="J1" s="2"/>
      <c r="K1" s="2" t="s">
        <v>0</v>
      </c>
    </row>
    <row r="2" spans="1:16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6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6" x14ac:dyDescent="0.25">
      <c r="A4" t="s">
        <v>3</v>
      </c>
      <c r="J4" s="2"/>
      <c r="K4" s="2" t="s">
        <v>4</v>
      </c>
    </row>
    <row r="5" spans="1:16" x14ac:dyDescent="0.25">
      <c r="A5" s="4" t="s">
        <v>5</v>
      </c>
      <c r="B5" s="4"/>
      <c r="C5" s="4"/>
      <c r="D5" s="4"/>
      <c r="E5" s="4"/>
      <c r="F5" s="4"/>
      <c r="G5" s="4" t="s">
        <v>6</v>
      </c>
      <c r="H5" s="4"/>
      <c r="I5" s="4"/>
      <c r="J5" s="4"/>
      <c r="K5" s="4"/>
    </row>
    <row r="6" spans="1:16" x14ac:dyDescent="0.25">
      <c r="A6" s="5" t="s">
        <v>7</v>
      </c>
      <c r="B6" s="5"/>
      <c r="C6" s="5"/>
      <c r="D6" s="6" t="s">
        <v>8</v>
      </c>
      <c r="E6" s="6" t="s">
        <v>9</v>
      </c>
      <c r="F6" s="6" t="s">
        <v>10</v>
      </c>
      <c r="G6" s="5" t="s">
        <v>7</v>
      </c>
      <c r="H6" s="5"/>
      <c r="I6" s="6" t="s">
        <v>8</v>
      </c>
      <c r="J6" s="6" t="s">
        <v>9</v>
      </c>
      <c r="K6" s="6" t="s">
        <v>10</v>
      </c>
    </row>
    <row r="7" spans="1:16" x14ac:dyDescent="0.25">
      <c r="A7" s="7" t="s">
        <v>11</v>
      </c>
      <c r="B7" s="7"/>
      <c r="C7" s="7"/>
      <c r="D7" s="8">
        <v>17240000</v>
      </c>
      <c r="E7" s="8">
        <v>18507845</v>
      </c>
      <c r="F7" s="8">
        <v>16584283</v>
      </c>
      <c r="G7" s="7" t="s">
        <v>12</v>
      </c>
      <c r="H7" s="7"/>
      <c r="I7" s="8">
        <v>20953220</v>
      </c>
      <c r="J7" s="8">
        <v>69665701</v>
      </c>
      <c r="K7" s="8">
        <v>58193355</v>
      </c>
      <c r="L7" s="9"/>
      <c r="N7" s="9"/>
      <c r="O7" s="9"/>
    </row>
    <row r="8" spans="1:16" x14ac:dyDescent="0.25">
      <c r="A8" s="10" t="s">
        <v>13</v>
      </c>
      <c r="B8" s="10"/>
      <c r="C8" s="10"/>
      <c r="D8" s="8">
        <v>4802000</v>
      </c>
      <c r="E8" s="8">
        <v>3523049</v>
      </c>
      <c r="F8" s="8">
        <v>3138527</v>
      </c>
      <c r="G8" s="11" t="s">
        <v>14</v>
      </c>
      <c r="H8" s="11"/>
      <c r="I8" s="8">
        <v>2848590</v>
      </c>
      <c r="J8" s="8">
        <v>6876955</v>
      </c>
      <c r="K8" s="8">
        <v>6574934</v>
      </c>
      <c r="N8" s="12"/>
      <c r="O8" s="9"/>
    </row>
    <row r="9" spans="1:16" x14ac:dyDescent="0.25">
      <c r="A9" s="13" t="s">
        <v>15</v>
      </c>
      <c r="B9" s="14"/>
      <c r="C9" s="15"/>
      <c r="D9" s="8">
        <v>53956622</v>
      </c>
      <c r="E9" s="8">
        <v>81274325</v>
      </c>
      <c r="F9" s="8">
        <v>81274325</v>
      </c>
      <c r="G9" s="7" t="s">
        <v>16</v>
      </c>
      <c r="H9" s="7"/>
      <c r="I9" s="8">
        <v>43273801</v>
      </c>
      <c r="J9" s="8">
        <v>81287799</v>
      </c>
      <c r="K9" s="8">
        <v>78335413</v>
      </c>
      <c r="N9" s="12"/>
      <c r="O9" s="9"/>
    </row>
    <row r="10" spans="1:16" x14ac:dyDescent="0.25">
      <c r="A10" s="16" t="s">
        <v>17</v>
      </c>
      <c r="B10" s="17"/>
      <c r="C10" s="18"/>
      <c r="D10" s="8"/>
      <c r="E10" s="8"/>
      <c r="F10" s="8"/>
      <c r="G10" s="7" t="s">
        <v>18</v>
      </c>
      <c r="H10" s="7"/>
      <c r="I10" s="8">
        <v>24417714</v>
      </c>
      <c r="J10" s="8">
        <v>24417714</v>
      </c>
      <c r="K10" s="8">
        <v>10354233</v>
      </c>
      <c r="N10" s="19"/>
    </row>
    <row r="11" spans="1:16" x14ac:dyDescent="0.25">
      <c r="A11" s="16" t="s">
        <v>19</v>
      </c>
      <c r="B11" s="17"/>
      <c r="C11" s="18"/>
      <c r="D11" s="8">
        <v>4169453</v>
      </c>
      <c r="E11" s="8"/>
      <c r="F11" s="8"/>
      <c r="G11" s="7" t="s">
        <v>20</v>
      </c>
      <c r="H11" s="7"/>
      <c r="I11" s="8">
        <v>600000</v>
      </c>
      <c r="J11" s="8">
        <v>3834236</v>
      </c>
      <c r="K11" s="8">
        <v>3733361</v>
      </c>
      <c r="N11" s="12"/>
      <c r="O11" s="9"/>
      <c r="P11" s="9"/>
    </row>
    <row r="12" spans="1:16" x14ac:dyDescent="0.25">
      <c r="A12" s="7" t="s">
        <v>21</v>
      </c>
      <c r="B12" s="7"/>
      <c r="C12" s="7"/>
      <c r="D12" s="8">
        <v>9217267</v>
      </c>
      <c r="E12" s="8">
        <v>72543113</v>
      </c>
      <c r="F12" s="8">
        <v>58833895</v>
      </c>
      <c r="G12" s="16" t="s">
        <v>22</v>
      </c>
      <c r="H12" s="18"/>
      <c r="I12" s="8">
        <v>1000000</v>
      </c>
      <c r="J12" s="8">
        <v>1000000</v>
      </c>
      <c r="K12" s="8"/>
      <c r="N12" s="12"/>
      <c r="O12" s="9"/>
      <c r="P12" s="9"/>
    </row>
    <row r="13" spans="1:16" x14ac:dyDescent="0.25">
      <c r="A13" s="20" t="s">
        <v>23</v>
      </c>
      <c r="B13" s="20"/>
      <c r="C13" s="20"/>
      <c r="D13" s="8"/>
      <c r="E13" s="8">
        <v>0</v>
      </c>
      <c r="F13" s="8">
        <v>0</v>
      </c>
      <c r="G13" s="16" t="s">
        <v>24</v>
      </c>
      <c r="H13" s="18"/>
      <c r="I13" s="8">
        <v>1000000</v>
      </c>
      <c r="J13" s="8">
        <v>1000000</v>
      </c>
      <c r="K13" s="8"/>
      <c r="N13" s="12"/>
      <c r="O13" s="9"/>
      <c r="P13" s="9"/>
    </row>
    <row r="14" spans="1:16" x14ac:dyDescent="0.25">
      <c r="A14" s="21" t="s">
        <v>25</v>
      </c>
      <c r="B14" s="21"/>
      <c r="C14" s="21"/>
      <c r="D14" s="22">
        <f>SUM(D7:D13)</f>
        <v>89385342</v>
      </c>
      <c r="E14" s="22">
        <f>SUM(E7:E13)</f>
        <v>175848332</v>
      </c>
      <c r="F14" s="22">
        <f>SUM(F7:F13)</f>
        <v>159831030</v>
      </c>
      <c r="G14" s="23" t="s">
        <v>26</v>
      </c>
      <c r="H14" s="24"/>
      <c r="I14" s="22">
        <f>SUM(I7:I13)</f>
        <v>94093325</v>
      </c>
      <c r="J14" s="22">
        <f>SUM(J7:J13)</f>
        <v>188082405</v>
      </c>
      <c r="K14" s="22">
        <f>SUM(K7:K13)</f>
        <v>157191296</v>
      </c>
      <c r="L14" s="9">
        <f>+F14-K14</f>
        <v>2639734</v>
      </c>
      <c r="N14" s="19"/>
    </row>
    <row r="15" spans="1:16" x14ac:dyDescent="0.25">
      <c r="A15" s="11" t="s">
        <v>27</v>
      </c>
      <c r="B15" s="11"/>
      <c r="C15" s="11"/>
      <c r="D15" s="8"/>
      <c r="E15" s="8"/>
      <c r="F15" s="8"/>
      <c r="G15" s="16" t="s">
        <v>28</v>
      </c>
      <c r="H15" s="18"/>
      <c r="I15" s="8"/>
      <c r="J15" s="8"/>
      <c r="K15" s="8"/>
      <c r="N15" s="19"/>
    </row>
    <row r="16" spans="1:16" x14ac:dyDescent="0.25">
      <c r="A16" s="11" t="s">
        <v>29</v>
      </c>
      <c r="B16" s="11"/>
      <c r="C16" s="11"/>
      <c r="D16" s="8">
        <v>6866248</v>
      </c>
      <c r="E16" s="8">
        <v>6866248</v>
      </c>
      <c r="F16" s="8">
        <v>5395940</v>
      </c>
      <c r="G16" s="16" t="s">
        <v>30</v>
      </c>
      <c r="H16" s="18"/>
      <c r="I16" s="8"/>
      <c r="J16" s="8"/>
      <c r="K16" s="8"/>
      <c r="N16" s="19"/>
    </row>
    <row r="17" spans="1:17" ht="24.75" customHeight="1" x14ac:dyDescent="0.25">
      <c r="A17" s="25" t="s">
        <v>31</v>
      </c>
      <c r="B17" s="25"/>
      <c r="C17" s="25"/>
      <c r="D17" s="8"/>
      <c r="E17" s="8"/>
      <c r="F17" s="8"/>
      <c r="G17" s="26" t="s">
        <v>32</v>
      </c>
      <c r="H17" s="27"/>
      <c r="I17" s="8">
        <v>0</v>
      </c>
      <c r="J17" s="8">
        <v>12560304</v>
      </c>
      <c r="K17" s="8">
        <v>12560304</v>
      </c>
      <c r="N17" s="19"/>
    </row>
    <row r="18" spans="1:17" ht="15" customHeight="1" x14ac:dyDescent="0.25">
      <c r="A18" s="7" t="s">
        <v>33</v>
      </c>
      <c r="B18" s="7"/>
      <c r="C18" s="7"/>
      <c r="D18" s="8"/>
      <c r="E18" s="8"/>
      <c r="F18" s="8"/>
      <c r="G18" s="26" t="s">
        <v>34</v>
      </c>
      <c r="H18" s="27"/>
      <c r="I18" s="8">
        <v>2158265</v>
      </c>
      <c r="J18" s="8">
        <v>2158265</v>
      </c>
      <c r="K18" s="8">
        <v>2158265</v>
      </c>
      <c r="N18" s="19"/>
    </row>
    <row r="19" spans="1:17" ht="15" customHeight="1" x14ac:dyDescent="0.25">
      <c r="A19" s="7" t="s">
        <v>35</v>
      </c>
      <c r="B19" s="7"/>
      <c r="C19" s="7"/>
      <c r="D19" s="8">
        <v>0</v>
      </c>
      <c r="E19" s="8"/>
      <c r="F19" s="8"/>
      <c r="G19" s="28"/>
      <c r="H19" s="29"/>
      <c r="I19" s="8"/>
      <c r="J19" s="8"/>
      <c r="K19" s="8"/>
      <c r="N19" s="19"/>
    </row>
    <row r="20" spans="1:17" ht="15" customHeight="1" x14ac:dyDescent="0.25">
      <c r="A20" s="21" t="s">
        <v>36</v>
      </c>
      <c r="B20" s="21"/>
      <c r="C20" s="21"/>
      <c r="D20" s="22">
        <f>D15+D16+D17+D18+D19</f>
        <v>6866248</v>
      </c>
      <c r="E20" s="22">
        <f t="shared" ref="E20:F20" si="0">E15+E16+E17+E18+E19</f>
        <v>6866248</v>
      </c>
      <c r="F20" s="22">
        <f t="shared" si="0"/>
        <v>5395940</v>
      </c>
      <c r="G20" s="23" t="s">
        <v>37</v>
      </c>
      <c r="H20" s="24"/>
      <c r="I20" s="22">
        <f>SUM(I17:I19)</f>
        <v>2158265</v>
      </c>
      <c r="J20" s="22">
        <f>SUM(J17:J19)</f>
        <v>14718569</v>
      </c>
      <c r="K20" s="22">
        <f>SUM(K17:K19)</f>
        <v>14718569</v>
      </c>
      <c r="N20" s="19"/>
    </row>
    <row r="21" spans="1:17" ht="15" customHeight="1" x14ac:dyDescent="0.25">
      <c r="A21" s="4"/>
      <c r="B21" s="4"/>
      <c r="C21" s="4"/>
      <c r="D21" s="30"/>
      <c r="E21" s="30"/>
      <c r="F21" s="30"/>
      <c r="G21" s="31"/>
      <c r="H21" s="32"/>
      <c r="I21" s="8"/>
      <c r="J21" s="8"/>
      <c r="K21" s="8"/>
      <c r="N21" s="19"/>
    </row>
    <row r="22" spans="1:17" ht="15" customHeight="1" x14ac:dyDescent="0.25">
      <c r="A22" s="21" t="s">
        <v>38</v>
      </c>
      <c r="B22" s="21"/>
      <c r="C22" s="21"/>
      <c r="D22" s="22">
        <f>D14+D20</f>
        <v>96251590</v>
      </c>
      <c r="E22" s="22">
        <f t="shared" ref="E22:F22" si="1">E14+E20</f>
        <v>182714580</v>
      </c>
      <c r="F22" s="22">
        <f t="shared" si="1"/>
        <v>165226970</v>
      </c>
      <c r="G22" s="23" t="s">
        <v>39</v>
      </c>
      <c r="H22" s="24"/>
      <c r="I22" s="22">
        <f>I14+I20</f>
        <v>96251590</v>
      </c>
      <c r="J22" s="22">
        <f t="shared" ref="J22:K22" si="2">J14+J20</f>
        <v>202800974</v>
      </c>
      <c r="K22" s="22">
        <f t="shared" si="2"/>
        <v>171909865</v>
      </c>
      <c r="L22" s="9">
        <f>+F22-K22</f>
        <v>-6682895</v>
      </c>
      <c r="N22" s="12"/>
      <c r="O22" s="9"/>
    </row>
    <row r="23" spans="1:17" ht="15" customHeight="1" x14ac:dyDescent="0.25">
      <c r="A23" s="7"/>
      <c r="B23" s="7"/>
      <c r="C23" s="7"/>
      <c r="D23" s="30"/>
      <c r="E23" s="30"/>
      <c r="F23" s="30"/>
      <c r="G23" s="16"/>
      <c r="H23" s="18"/>
      <c r="I23" s="8"/>
      <c r="J23" s="8"/>
      <c r="K23" s="8"/>
      <c r="N23" s="12"/>
    </row>
    <row r="24" spans="1:17" ht="15" customHeight="1" x14ac:dyDescent="0.25">
      <c r="A24" s="7" t="s">
        <v>40</v>
      </c>
      <c r="B24" s="7"/>
      <c r="C24" s="7"/>
      <c r="D24" s="8"/>
      <c r="E24" s="8">
        <v>0</v>
      </c>
      <c r="F24" s="8">
        <v>0</v>
      </c>
      <c r="G24" s="16" t="s">
        <v>41</v>
      </c>
      <c r="H24" s="18"/>
      <c r="I24" s="8">
        <v>5258435</v>
      </c>
      <c r="J24" s="8">
        <v>7225025</v>
      </c>
      <c r="K24" s="8">
        <v>1533050</v>
      </c>
      <c r="N24" s="12"/>
      <c r="O24" s="9"/>
      <c r="Q24" s="9"/>
    </row>
    <row r="25" spans="1:17" ht="15" customHeight="1" x14ac:dyDescent="0.25">
      <c r="A25" s="10" t="s">
        <v>42</v>
      </c>
      <c r="B25" s="10"/>
      <c r="C25" s="10"/>
      <c r="D25" s="8"/>
      <c r="E25" s="8">
        <v>85223972</v>
      </c>
      <c r="F25" s="8">
        <v>85223972</v>
      </c>
      <c r="G25" s="16" t="s">
        <v>43</v>
      </c>
      <c r="H25" s="18"/>
      <c r="I25" s="8">
        <v>0</v>
      </c>
      <c r="J25" s="8">
        <v>67261337</v>
      </c>
      <c r="K25" s="8">
        <v>43491270</v>
      </c>
      <c r="N25" s="19"/>
      <c r="O25" s="9"/>
    </row>
    <row r="26" spans="1:17" ht="15" customHeight="1" x14ac:dyDescent="0.25">
      <c r="A26" s="7" t="s">
        <v>44</v>
      </c>
      <c r="B26" s="7"/>
      <c r="C26" s="7"/>
      <c r="D26" s="8">
        <v>0</v>
      </c>
      <c r="E26" s="8">
        <v>0</v>
      </c>
      <c r="F26" s="8">
        <v>0</v>
      </c>
      <c r="G26" s="16" t="s">
        <v>45</v>
      </c>
      <c r="H26" s="18"/>
      <c r="I26" s="8"/>
      <c r="J26" s="8">
        <v>0</v>
      </c>
      <c r="K26" s="8"/>
      <c r="N26" s="19"/>
    </row>
    <row r="27" spans="1:17" ht="15" customHeight="1" x14ac:dyDescent="0.25">
      <c r="A27" s="7" t="s">
        <v>46</v>
      </c>
      <c r="B27" s="7"/>
      <c r="C27" s="7"/>
      <c r="D27" s="8"/>
      <c r="E27" s="8"/>
      <c r="F27" s="8"/>
      <c r="G27" s="16" t="s">
        <v>22</v>
      </c>
      <c r="H27" s="18"/>
      <c r="I27" s="8"/>
      <c r="J27" s="8">
        <v>0</v>
      </c>
      <c r="K27" s="8">
        <v>0</v>
      </c>
      <c r="N27" s="9"/>
      <c r="O27" s="9"/>
      <c r="P27" s="9"/>
    </row>
    <row r="28" spans="1:17" ht="15" customHeight="1" x14ac:dyDescent="0.25">
      <c r="A28" s="7"/>
      <c r="B28" s="7"/>
      <c r="C28" s="7"/>
      <c r="D28" s="30"/>
      <c r="E28" s="30"/>
      <c r="F28" s="30"/>
      <c r="G28" s="16" t="s">
        <v>47</v>
      </c>
      <c r="H28" s="18"/>
      <c r="I28" s="8"/>
      <c r="J28" s="8"/>
      <c r="K28" s="8"/>
    </row>
    <row r="29" spans="1:17" ht="15" customHeight="1" x14ac:dyDescent="0.25">
      <c r="A29" s="21" t="s">
        <v>48</v>
      </c>
      <c r="B29" s="21"/>
      <c r="C29" s="21"/>
      <c r="D29" s="22">
        <f>D24+D25+D26+D27</f>
        <v>0</v>
      </c>
      <c r="E29" s="22">
        <f t="shared" ref="E29:F29" si="3">E24+E25+E26+E27</f>
        <v>85223972</v>
      </c>
      <c r="F29" s="22">
        <f t="shared" si="3"/>
        <v>85223972</v>
      </c>
      <c r="G29" s="23" t="s">
        <v>49</v>
      </c>
      <c r="H29" s="24"/>
      <c r="I29" s="22">
        <f>SUM(I24:I28)</f>
        <v>5258435</v>
      </c>
      <c r="J29" s="22">
        <f>SUM(J24:J28)</f>
        <v>74486362</v>
      </c>
      <c r="K29" s="22">
        <f>SUM(K24:K28)</f>
        <v>45024320</v>
      </c>
      <c r="M29" s="9">
        <f>+K14+K29</f>
        <v>202215616</v>
      </c>
    </row>
    <row r="30" spans="1:17" ht="13.5" customHeight="1" x14ac:dyDescent="0.25">
      <c r="A30" s="11" t="s">
        <v>50</v>
      </c>
      <c r="B30" s="11"/>
      <c r="C30" s="11"/>
      <c r="D30" s="8"/>
      <c r="E30" s="8">
        <v>4090349</v>
      </c>
      <c r="F30" s="8">
        <v>4090349</v>
      </c>
      <c r="G30" s="16" t="s">
        <v>28</v>
      </c>
      <c r="H30" s="18"/>
      <c r="I30" s="8"/>
      <c r="J30" s="8"/>
      <c r="K30" s="8"/>
    </row>
    <row r="31" spans="1:17" ht="20.45" customHeight="1" x14ac:dyDescent="0.25">
      <c r="A31" s="11" t="s">
        <v>29</v>
      </c>
      <c r="B31" s="11"/>
      <c r="C31" s="11"/>
      <c r="D31" s="8">
        <v>0</v>
      </c>
      <c r="E31" s="8">
        <v>0</v>
      </c>
      <c r="F31" s="8">
        <v>0</v>
      </c>
      <c r="G31" s="13" t="s">
        <v>51</v>
      </c>
      <c r="H31" s="15"/>
      <c r="I31" s="8"/>
      <c r="J31" s="8"/>
      <c r="K31" s="8"/>
    </row>
    <row r="32" spans="1:17" x14ac:dyDescent="0.25">
      <c r="A32" s="25" t="s">
        <v>31</v>
      </c>
      <c r="B32" s="25"/>
      <c r="C32" s="25"/>
      <c r="D32" s="8"/>
      <c r="E32" s="8"/>
      <c r="F32" s="8"/>
      <c r="G32" s="26" t="s">
        <v>52</v>
      </c>
      <c r="H32" s="27"/>
      <c r="I32" s="8"/>
      <c r="J32" s="8"/>
      <c r="K32" s="8"/>
    </row>
    <row r="33" spans="1:16" x14ac:dyDescent="0.25">
      <c r="A33" s="7" t="s">
        <v>33</v>
      </c>
      <c r="B33" s="7"/>
      <c r="C33" s="7"/>
      <c r="D33" s="8"/>
      <c r="E33" s="8"/>
      <c r="F33" s="8"/>
      <c r="G33" s="16" t="s">
        <v>53</v>
      </c>
      <c r="H33" s="18"/>
      <c r="I33" s="8"/>
      <c r="J33" s="8"/>
      <c r="K33" s="8"/>
    </row>
    <row r="34" spans="1:16" x14ac:dyDescent="0.25">
      <c r="A34" s="7" t="s">
        <v>54</v>
      </c>
      <c r="B34" s="7"/>
      <c r="C34" s="7"/>
      <c r="D34" s="8">
        <v>5258435</v>
      </c>
      <c r="E34" s="8">
        <v>5258435</v>
      </c>
      <c r="F34" s="8"/>
      <c r="G34" s="16" t="s">
        <v>55</v>
      </c>
      <c r="H34" s="18"/>
      <c r="I34" s="8"/>
      <c r="J34" s="8"/>
      <c r="K34" s="8"/>
      <c r="L34" s="9"/>
      <c r="N34" s="9"/>
      <c r="O34" s="9"/>
      <c r="P34" s="9"/>
    </row>
    <row r="35" spans="1:16" x14ac:dyDescent="0.25">
      <c r="A35" s="21" t="s">
        <v>56</v>
      </c>
      <c r="B35" s="21"/>
      <c r="C35" s="21"/>
      <c r="D35" s="22">
        <f>SUM(D30:D34)</f>
        <v>5258435</v>
      </c>
      <c r="E35" s="22">
        <f>SUM(E30:E34)</f>
        <v>9348784</v>
      </c>
      <c r="F35" s="22">
        <f>SUM(F30:F34)</f>
        <v>4090349</v>
      </c>
      <c r="G35" s="23" t="s">
        <v>57</v>
      </c>
      <c r="H35" s="24"/>
      <c r="K35" s="22"/>
    </row>
    <row r="36" spans="1:16" x14ac:dyDescent="0.25">
      <c r="A36" s="33"/>
      <c r="B36" s="33"/>
      <c r="C36" s="33"/>
      <c r="D36" s="30"/>
      <c r="E36" s="30"/>
      <c r="F36" s="30"/>
      <c r="G36" s="34"/>
      <c r="H36" s="35"/>
      <c r="I36" s="8"/>
      <c r="J36" s="8"/>
      <c r="K36" s="8"/>
    </row>
    <row r="37" spans="1:16" x14ac:dyDescent="0.25">
      <c r="A37" s="21" t="s">
        <v>58</v>
      </c>
      <c r="B37" s="21"/>
      <c r="C37" s="21"/>
      <c r="D37" s="22">
        <f>D29+D35</f>
        <v>5258435</v>
      </c>
      <c r="E37" s="22">
        <f t="shared" ref="E37:F37" si="4">E29+E35</f>
        <v>94572756</v>
      </c>
      <c r="F37" s="22">
        <f t="shared" si="4"/>
        <v>89314321</v>
      </c>
      <c r="G37" s="23" t="s">
        <v>59</v>
      </c>
      <c r="H37" s="24"/>
      <c r="I37" s="22">
        <f>SUM(I29:I34)</f>
        <v>5258435</v>
      </c>
      <c r="J37" s="22">
        <f>SUM(J29:J34)</f>
        <v>74486362</v>
      </c>
      <c r="K37" s="22">
        <f>SUM(K29:K34)</f>
        <v>45024320</v>
      </c>
      <c r="L37" s="9">
        <f>+F37-K37</f>
        <v>44290001</v>
      </c>
    </row>
    <row r="38" spans="1:16" x14ac:dyDescent="0.25">
      <c r="A38" s="25"/>
      <c r="B38" s="25"/>
      <c r="C38" s="25"/>
      <c r="D38" s="8"/>
      <c r="E38" s="8"/>
      <c r="F38" s="8"/>
      <c r="G38" s="36"/>
      <c r="H38" s="37"/>
      <c r="I38" s="8"/>
      <c r="J38" s="8"/>
      <c r="K38" s="8"/>
    </row>
    <row r="39" spans="1:16" x14ac:dyDescent="0.25">
      <c r="A39" s="38" t="s">
        <v>60</v>
      </c>
      <c r="B39" s="38"/>
      <c r="C39" s="38"/>
      <c r="D39" s="22">
        <f>D22+D37</f>
        <v>101510025</v>
      </c>
      <c r="E39" s="22">
        <f t="shared" ref="E39:F39" si="5">E22+E37</f>
        <v>277287336</v>
      </c>
      <c r="F39" s="22">
        <f t="shared" si="5"/>
        <v>254541291</v>
      </c>
      <c r="G39" s="38" t="s">
        <v>61</v>
      </c>
      <c r="H39" s="38"/>
      <c r="I39" s="22">
        <f>I22+I37</f>
        <v>101510025</v>
      </c>
      <c r="J39" s="22">
        <f t="shared" ref="J39:K39" si="6">J22+J37</f>
        <v>277287336</v>
      </c>
      <c r="K39" s="22">
        <f t="shared" si="6"/>
        <v>216934185</v>
      </c>
      <c r="L39" s="9">
        <f>+F39-K39</f>
        <v>37607106</v>
      </c>
    </row>
    <row r="44" spans="1:16" x14ac:dyDescent="0.25">
      <c r="E44" s="9"/>
      <c r="F44" s="9"/>
    </row>
  </sheetData>
  <mergeCells count="71">
    <mergeCell ref="A38:C38"/>
    <mergeCell ref="G38:H38"/>
    <mergeCell ref="A39:C39"/>
    <mergeCell ref="G39:H39"/>
    <mergeCell ref="A34:C34"/>
    <mergeCell ref="G34:H34"/>
    <mergeCell ref="A35:C35"/>
    <mergeCell ref="G35:H35"/>
    <mergeCell ref="A36:C36"/>
    <mergeCell ref="A37:C37"/>
    <mergeCell ref="G37:H37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2:K2"/>
    <mergeCell ref="A3:K3"/>
    <mergeCell ref="A5:F5"/>
    <mergeCell ref="G5:K5"/>
    <mergeCell ref="A6:C6"/>
    <mergeCell ref="G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13" workbookViewId="0">
      <selection activeCell="I31" sqref="I31"/>
    </sheetView>
  </sheetViews>
  <sheetFormatPr defaultRowHeight="15" x14ac:dyDescent="0.25"/>
  <cols>
    <col min="2" max="2" width="23.140625" customWidth="1"/>
    <col min="3" max="3" width="10.28515625" customWidth="1"/>
    <col min="4" max="4" width="13.140625" customWidth="1"/>
    <col min="5" max="6" width="13" customWidth="1"/>
    <col min="7" max="7" width="12.5703125" customWidth="1"/>
    <col min="8" max="8" width="11.42578125" customWidth="1"/>
    <col min="9" max="9" width="13" customWidth="1"/>
    <col min="11" max="11" width="9.140625" style="9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</row>
    <row r="2" spans="1:11" ht="16.5" customHeight="1" x14ac:dyDescent="0.25">
      <c r="A2" s="40"/>
      <c r="B2" s="40"/>
      <c r="C2" s="40"/>
      <c r="D2" s="40"/>
      <c r="E2" s="40"/>
      <c r="F2" s="40"/>
      <c r="G2" s="40"/>
      <c r="H2" s="40"/>
      <c r="I2" s="40"/>
    </row>
    <row r="3" spans="1:11" ht="12" customHeight="1" x14ac:dyDescent="0.25">
      <c r="B3" s="41"/>
      <c r="C3" s="41"/>
      <c r="D3" s="41"/>
      <c r="E3" s="41"/>
      <c r="F3" s="41"/>
      <c r="H3" s="41"/>
      <c r="I3" s="41"/>
    </row>
    <row r="4" spans="1:11" ht="15" customHeight="1" x14ac:dyDescent="0.25">
      <c r="B4" s="2"/>
      <c r="C4" s="2"/>
      <c r="D4" s="2"/>
      <c r="F4" s="2" t="s">
        <v>62</v>
      </c>
      <c r="H4" s="9"/>
    </row>
    <row r="5" spans="1:11" ht="15" customHeight="1" x14ac:dyDescent="0.25">
      <c r="H5" s="9"/>
    </row>
    <row r="6" spans="1:11" ht="15" customHeight="1" x14ac:dyDescent="0.25">
      <c r="A6" s="40" t="s">
        <v>63</v>
      </c>
      <c r="B6" s="42"/>
      <c r="C6" s="42"/>
      <c r="D6" s="42"/>
      <c r="E6" s="42"/>
      <c r="F6" s="42"/>
      <c r="H6" s="9"/>
    </row>
    <row r="7" spans="1:11" ht="15" customHeight="1" x14ac:dyDescent="0.25">
      <c r="A7" s="42"/>
      <c r="B7" s="42"/>
      <c r="C7" s="42"/>
      <c r="D7" s="42"/>
      <c r="E7" s="42"/>
      <c r="F7" s="42"/>
      <c r="H7" s="9"/>
    </row>
    <row r="8" spans="1:11" ht="15" customHeight="1" x14ac:dyDescent="0.25">
      <c r="A8" s="43" t="s">
        <v>64</v>
      </c>
      <c r="B8" s="43"/>
      <c r="C8" s="43"/>
      <c r="D8" s="43"/>
      <c r="E8" s="43"/>
      <c r="F8" s="43"/>
      <c r="H8" s="9"/>
    </row>
    <row r="9" spans="1:11" ht="15" customHeight="1" x14ac:dyDescent="0.25">
      <c r="A9" s="44" t="s">
        <v>65</v>
      </c>
      <c r="B9" s="44"/>
      <c r="C9" s="44"/>
      <c r="D9" s="45" t="s">
        <v>66</v>
      </c>
      <c r="E9" s="45" t="s">
        <v>9</v>
      </c>
      <c r="F9" s="45" t="s">
        <v>67</v>
      </c>
      <c r="H9" s="9"/>
      <c r="K9"/>
    </row>
    <row r="10" spans="1:11" ht="15" customHeight="1" x14ac:dyDescent="0.25">
      <c r="A10" s="44"/>
      <c r="B10" s="44"/>
      <c r="C10" s="44"/>
      <c r="D10" s="45"/>
      <c r="E10" s="45"/>
      <c r="F10" s="45"/>
      <c r="H10" s="9"/>
      <c r="K10"/>
    </row>
    <row r="11" spans="1:11" ht="15" customHeight="1" x14ac:dyDescent="0.25">
      <c r="A11" s="46" t="s">
        <v>68</v>
      </c>
      <c r="B11" s="47"/>
      <c r="C11" s="48"/>
      <c r="D11" s="49">
        <v>1450000</v>
      </c>
      <c r="E11" s="49">
        <v>1450000</v>
      </c>
      <c r="F11" s="49">
        <v>880179</v>
      </c>
      <c r="H11" s="9"/>
      <c r="K11"/>
    </row>
    <row r="12" spans="1:11" ht="15" customHeight="1" x14ac:dyDescent="0.25">
      <c r="A12" s="50" t="s">
        <v>69</v>
      </c>
      <c r="B12" s="51"/>
      <c r="C12" s="52"/>
      <c r="D12" s="49">
        <v>11494882</v>
      </c>
      <c r="E12" s="49">
        <v>11494882</v>
      </c>
      <c r="F12" s="49">
        <v>12130796</v>
      </c>
      <c r="H12" s="9"/>
      <c r="K12"/>
    </row>
    <row r="13" spans="1:11" ht="15" customHeight="1" x14ac:dyDescent="0.25">
      <c r="A13" s="53" t="s">
        <v>70</v>
      </c>
      <c r="B13" s="53"/>
      <c r="C13" s="53"/>
      <c r="D13" s="49"/>
      <c r="E13" s="49">
        <v>1340</v>
      </c>
      <c r="F13" s="49"/>
      <c r="H13" s="9"/>
      <c r="K13"/>
    </row>
    <row r="14" spans="1:11" ht="15" customHeight="1" x14ac:dyDescent="0.25">
      <c r="A14" s="54" t="s">
        <v>71</v>
      </c>
      <c r="B14" s="55"/>
      <c r="C14" s="56"/>
      <c r="D14" s="49"/>
      <c r="E14" s="49"/>
      <c r="F14" s="49"/>
      <c r="G14">
        <f>+F14+F13+F18</f>
        <v>3521756</v>
      </c>
      <c r="H14" s="9"/>
      <c r="K14"/>
    </row>
    <row r="15" spans="1:11" ht="15" customHeight="1" x14ac:dyDescent="0.25">
      <c r="A15" s="54" t="s">
        <v>72</v>
      </c>
      <c r="B15" s="55"/>
      <c r="C15" s="56"/>
      <c r="D15" s="49">
        <v>629921</v>
      </c>
      <c r="E15" s="49">
        <v>1259842</v>
      </c>
      <c r="F15" s="49"/>
      <c r="H15" s="9"/>
      <c r="K15"/>
    </row>
    <row r="16" spans="1:11" ht="15" customHeight="1" x14ac:dyDescent="0.25">
      <c r="A16" s="54" t="s">
        <v>73</v>
      </c>
      <c r="B16" s="55"/>
      <c r="C16" s="56"/>
      <c r="D16" s="57"/>
      <c r="E16" s="57"/>
      <c r="F16" s="57"/>
      <c r="H16" s="9"/>
      <c r="K16"/>
    </row>
    <row r="17" spans="1:11" ht="15" customHeight="1" x14ac:dyDescent="0.25">
      <c r="A17" s="58" t="s">
        <v>74</v>
      </c>
      <c r="B17" s="59"/>
      <c r="C17" s="60"/>
      <c r="D17" s="57"/>
      <c r="E17" s="57"/>
      <c r="F17" s="57"/>
      <c r="H17" s="9"/>
      <c r="K17"/>
    </row>
    <row r="18" spans="1:11" ht="15" customHeight="1" x14ac:dyDescent="0.25">
      <c r="A18" s="58" t="s">
        <v>75</v>
      </c>
      <c r="B18" s="59"/>
      <c r="C18" s="60"/>
      <c r="D18" s="49">
        <v>3665197</v>
      </c>
      <c r="E18" s="49">
        <v>4250231</v>
      </c>
      <c r="F18" s="49">
        <v>3521756</v>
      </c>
      <c r="H18" s="9"/>
      <c r="K18"/>
    </row>
    <row r="19" spans="1:11" ht="15" customHeight="1" x14ac:dyDescent="0.25">
      <c r="A19" s="58" t="s">
        <v>76</v>
      </c>
      <c r="B19" s="59"/>
      <c r="C19" s="60"/>
      <c r="D19" s="57"/>
      <c r="E19" s="57"/>
      <c r="F19" s="57"/>
      <c r="H19" s="9"/>
      <c r="K19"/>
    </row>
    <row r="20" spans="1:11" ht="15" customHeight="1" x14ac:dyDescent="0.25">
      <c r="A20" s="58" t="s">
        <v>77</v>
      </c>
      <c r="B20" s="59"/>
      <c r="C20" s="60"/>
      <c r="D20" s="57"/>
      <c r="E20" s="57"/>
      <c r="F20" s="57"/>
      <c r="H20" s="9"/>
      <c r="K20"/>
    </row>
    <row r="21" spans="1:11" ht="15" customHeight="1" x14ac:dyDescent="0.25">
      <c r="A21" s="58" t="s">
        <v>78</v>
      </c>
      <c r="B21" s="59"/>
      <c r="C21" s="60"/>
      <c r="D21" s="57"/>
      <c r="E21" s="57"/>
      <c r="F21" s="57"/>
      <c r="H21" s="9"/>
      <c r="K21"/>
    </row>
    <row r="22" spans="1:11" ht="15" customHeight="1" x14ac:dyDescent="0.25">
      <c r="A22" s="58" t="s">
        <v>79</v>
      </c>
      <c r="B22" s="59"/>
      <c r="C22" s="60"/>
      <c r="D22" s="57"/>
      <c r="E22" s="57"/>
      <c r="F22" s="57"/>
      <c r="H22" s="9"/>
      <c r="K22"/>
    </row>
    <row r="23" spans="1:11" ht="15" customHeight="1" x14ac:dyDescent="0.25">
      <c r="A23" s="58" t="s">
        <v>80</v>
      </c>
      <c r="B23" s="59"/>
      <c r="C23" s="60"/>
      <c r="D23" s="61"/>
      <c r="E23" s="61"/>
      <c r="F23" s="61"/>
      <c r="G23" s="62"/>
      <c r="H23" s="62"/>
      <c r="I23" s="62"/>
      <c r="K23"/>
    </row>
    <row r="24" spans="1:11" ht="15" customHeight="1" x14ac:dyDescent="0.25">
      <c r="A24" s="58" t="s">
        <v>81</v>
      </c>
      <c r="B24" s="59"/>
      <c r="C24" s="60"/>
      <c r="D24" s="61"/>
      <c r="E24" s="61"/>
      <c r="F24" s="61"/>
      <c r="G24" s="2"/>
      <c r="H24" s="39"/>
      <c r="I24" s="39"/>
      <c r="K24"/>
    </row>
    <row r="25" spans="1:11" ht="15" customHeight="1" x14ac:dyDescent="0.25">
      <c r="A25" s="58" t="s">
        <v>82</v>
      </c>
      <c r="B25" s="59"/>
      <c r="C25" s="60"/>
      <c r="D25" s="61"/>
      <c r="E25" s="61"/>
      <c r="F25" s="61"/>
      <c r="G25" s="62"/>
      <c r="H25" s="63"/>
      <c r="I25" s="62"/>
      <c r="K25"/>
    </row>
    <row r="26" spans="1:11" ht="15" customHeight="1" x14ac:dyDescent="0.25">
      <c r="A26" s="58" t="s">
        <v>83</v>
      </c>
      <c r="B26" s="59"/>
      <c r="C26" s="60"/>
      <c r="D26" s="49">
        <v>4169453</v>
      </c>
      <c r="E26" s="49">
        <v>51550</v>
      </c>
      <c r="F26" s="49">
        <v>51552</v>
      </c>
      <c r="G26" s="1"/>
      <c r="H26" s="64"/>
      <c r="I26" s="1"/>
      <c r="K26"/>
    </row>
    <row r="27" spans="1:11" ht="15" customHeight="1" x14ac:dyDescent="0.25">
      <c r="A27" s="58" t="s">
        <v>84</v>
      </c>
      <c r="B27" s="59"/>
      <c r="C27" s="60"/>
      <c r="D27" s="57"/>
      <c r="E27" s="57">
        <v>0</v>
      </c>
      <c r="F27" s="57">
        <v>0</v>
      </c>
      <c r="G27" s="1"/>
      <c r="I27" s="1"/>
      <c r="K27"/>
    </row>
    <row r="28" spans="1:11" ht="15" customHeight="1" x14ac:dyDescent="0.25">
      <c r="A28" s="65" t="s">
        <v>85</v>
      </c>
      <c r="B28" s="66"/>
      <c r="C28" s="67"/>
      <c r="D28" s="68">
        <f>SUM(D11:D27)</f>
        <v>21409453</v>
      </c>
      <c r="E28" s="68">
        <f>SUM(E11:E27)</f>
        <v>18507845</v>
      </c>
      <c r="F28" s="68">
        <f>SUM(F11:F27)</f>
        <v>16584283</v>
      </c>
      <c r="G28" s="69"/>
      <c r="H28" s="70"/>
      <c r="I28" s="69"/>
      <c r="K28"/>
    </row>
    <row r="29" spans="1:11" ht="15" customHeight="1" x14ac:dyDescent="0.25">
      <c r="A29" s="71"/>
      <c r="B29" s="62"/>
      <c r="C29" s="62"/>
      <c r="D29" s="62"/>
      <c r="E29" s="62"/>
      <c r="F29" s="62"/>
      <c r="G29" s="72"/>
      <c r="H29" s="69"/>
      <c r="I29" s="71"/>
    </row>
    <row r="30" spans="1:11" ht="15" customHeight="1" x14ac:dyDescent="0.25">
      <c r="B30" s="2"/>
      <c r="C30" s="2"/>
      <c r="D30" s="2"/>
      <c r="E30" s="2"/>
      <c r="F30" s="2"/>
      <c r="G30" s="73"/>
      <c r="H30" s="62"/>
      <c r="I30" s="62"/>
    </row>
    <row r="31" spans="1:11" ht="12" customHeight="1" x14ac:dyDescent="0.25">
      <c r="B31" s="41"/>
      <c r="C31" s="41"/>
      <c r="D31" s="41"/>
      <c r="E31" s="2"/>
      <c r="F31" s="2" t="s">
        <v>86</v>
      </c>
      <c r="G31" s="72"/>
      <c r="H31" s="62"/>
      <c r="I31" s="71"/>
    </row>
    <row r="32" spans="1:11" ht="18" customHeight="1" x14ac:dyDescent="0.25">
      <c r="A32" s="74" t="s">
        <v>87</v>
      </c>
      <c r="B32" s="74"/>
      <c r="C32" s="74"/>
      <c r="D32" s="74"/>
      <c r="E32" s="74"/>
      <c r="F32" s="74"/>
      <c r="G32" s="75"/>
      <c r="H32" s="62"/>
      <c r="I32" s="62"/>
    </row>
    <row r="33" spans="1:9" customFormat="1" x14ac:dyDescent="0.25">
      <c r="A33" s="76" t="s">
        <v>88</v>
      </c>
      <c r="B33" s="76"/>
      <c r="C33" s="76"/>
      <c r="D33" s="76"/>
      <c r="E33" s="76"/>
      <c r="F33" s="76"/>
      <c r="G33" s="72"/>
      <c r="H33" s="62"/>
      <c r="I33" s="71"/>
    </row>
    <row r="34" spans="1:9" customFormat="1" x14ac:dyDescent="0.25">
      <c r="A34" s="77" t="s">
        <v>65</v>
      </c>
      <c r="B34" s="78"/>
      <c r="C34" s="79"/>
      <c r="D34" s="80" t="s">
        <v>66</v>
      </c>
      <c r="E34" s="81" t="s">
        <v>9</v>
      </c>
      <c r="F34" s="81" t="s">
        <v>67</v>
      </c>
      <c r="G34" s="73"/>
      <c r="H34" s="82"/>
      <c r="I34" s="62"/>
    </row>
    <row r="35" spans="1:9" customFormat="1" x14ac:dyDescent="0.25">
      <c r="A35" s="83" t="s">
        <v>89</v>
      </c>
      <c r="B35" s="84"/>
      <c r="C35" s="85"/>
      <c r="D35" s="86"/>
      <c r="E35" s="86"/>
      <c r="F35" s="86"/>
      <c r="G35" s="72"/>
      <c r="H35" s="82"/>
      <c r="I35" s="71"/>
    </row>
    <row r="36" spans="1:9" customFormat="1" x14ac:dyDescent="0.25">
      <c r="A36" s="87" t="s">
        <v>90</v>
      </c>
      <c r="B36" s="88"/>
      <c r="C36" s="89"/>
      <c r="D36" s="90"/>
      <c r="E36" s="90"/>
      <c r="F36" s="90"/>
      <c r="G36" s="73"/>
      <c r="H36" s="82"/>
      <c r="I36" s="62"/>
    </row>
    <row r="37" spans="1:9" customFormat="1" x14ac:dyDescent="0.25">
      <c r="A37" s="87" t="s">
        <v>91</v>
      </c>
      <c r="B37" s="88"/>
      <c r="C37" s="89"/>
      <c r="D37" s="90"/>
      <c r="E37" s="90"/>
      <c r="F37" s="90"/>
      <c r="G37" s="72"/>
      <c r="H37" s="62"/>
      <c r="I37" s="71"/>
    </row>
    <row r="38" spans="1:9" customFormat="1" x14ac:dyDescent="0.25">
      <c r="A38" s="87" t="s">
        <v>92</v>
      </c>
      <c r="B38" s="88"/>
      <c r="C38" s="89"/>
      <c r="D38" s="90">
        <v>1152000</v>
      </c>
      <c r="E38" s="90">
        <v>1152000</v>
      </c>
      <c r="F38" s="90">
        <v>902500</v>
      </c>
      <c r="G38" s="62"/>
      <c r="H38" s="62"/>
      <c r="I38" s="62"/>
    </row>
    <row r="39" spans="1:9" customFormat="1" x14ac:dyDescent="0.25">
      <c r="A39" s="91" t="s">
        <v>93</v>
      </c>
      <c r="B39" s="92"/>
      <c r="C39" s="93"/>
      <c r="D39" s="90"/>
      <c r="E39" s="90"/>
      <c r="F39" s="90"/>
      <c r="G39" s="62"/>
      <c r="H39" s="62"/>
      <c r="I39" s="62"/>
    </row>
    <row r="40" spans="1:9" customFormat="1" x14ac:dyDescent="0.25">
      <c r="A40" s="94" t="s">
        <v>94</v>
      </c>
      <c r="B40" s="95"/>
      <c r="C40" s="96"/>
      <c r="D40" s="97"/>
      <c r="E40" s="97"/>
      <c r="F40" s="97"/>
    </row>
    <row r="41" spans="1:9" customFormat="1" x14ac:dyDescent="0.25">
      <c r="A41" s="98" t="s">
        <v>95</v>
      </c>
      <c r="B41" s="99"/>
      <c r="C41" s="100"/>
      <c r="D41" s="97">
        <v>1500000</v>
      </c>
      <c r="E41" s="97">
        <v>2221049</v>
      </c>
      <c r="F41" s="97">
        <v>2221049</v>
      </c>
    </row>
    <row r="42" spans="1:9" customFormat="1" x14ac:dyDescent="0.25">
      <c r="A42" s="98" t="s">
        <v>96</v>
      </c>
      <c r="B42" s="99"/>
      <c r="C42" s="100"/>
      <c r="D42" s="97"/>
      <c r="E42" s="97"/>
      <c r="F42" s="97"/>
    </row>
    <row r="43" spans="1:9" customFormat="1" x14ac:dyDescent="0.25">
      <c r="A43" s="98" t="s">
        <v>97</v>
      </c>
      <c r="B43" s="99"/>
      <c r="C43" s="100"/>
      <c r="D43" s="97">
        <v>2000000</v>
      </c>
      <c r="E43" s="97">
        <v>0</v>
      </c>
      <c r="F43" s="97">
        <v>0</v>
      </c>
    </row>
    <row r="44" spans="1:9" customFormat="1" x14ac:dyDescent="0.25">
      <c r="A44" s="101" t="s">
        <v>98</v>
      </c>
      <c r="B44" s="102"/>
      <c r="C44" s="103"/>
      <c r="D44" s="97"/>
      <c r="E44" s="97"/>
      <c r="F44" s="97"/>
    </row>
    <row r="45" spans="1:9" customFormat="1" x14ac:dyDescent="0.25">
      <c r="A45" s="98" t="s">
        <v>99</v>
      </c>
      <c r="B45" s="99"/>
      <c r="C45" s="100"/>
      <c r="D45" s="97">
        <v>150000</v>
      </c>
      <c r="E45" s="97">
        <v>150000</v>
      </c>
      <c r="F45" s="97">
        <v>14978</v>
      </c>
    </row>
    <row r="46" spans="1:9" customFormat="1" x14ac:dyDescent="0.25">
      <c r="A46" s="65" t="s">
        <v>100</v>
      </c>
      <c r="B46" s="66"/>
      <c r="C46" s="67"/>
      <c r="D46" s="104">
        <f>SUM(D35:D45)</f>
        <v>4802000</v>
      </c>
      <c r="E46" s="104">
        <f>SUM(E35:E45)</f>
        <v>3523049</v>
      </c>
      <c r="F46" s="104">
        <f>SUM(F35:F45)</f>
        <v>3138527</v>
      </c>
    </row>
    <row r="47" spans="1:9" customFormat="1" x14ac:dyDescent="0.25">
      <c r="A47" s="105"/>
      <c r="B47" s="105"/>
      <c r="C47" s="105"/>
      <c r="D47" s="105"/>
      <c r="E47" s="105"/>
      <c r="F47" s="105"/>
    </row>
    <row r="48" spans="1:9" customFormat="1" x14ac:dyDescent="0.25">
      <c r="A48" s="106"/>
      <c r="B48" s="106"/>
      <c r="C48" s="106"/>
      <c r="D48" s="106"/>
      <c r="E48" s="106"/>
      <c r="F48" s="106"/>
    </row>
  </sheetData>
  <mergeCells count="26">
    <mergeCell ref="A47:F47"/>
    <mergeCell ref="A48:F48"/>
    <mergeCell ref="A41:C41"/>
    <mergeCell ref="A42:C42"/>
    <mergeCell ref="A43:C43"/>
    <mergeCell ref="A44:C44"/>
    <mergeCell ref="A45:C45"/>
    <mergeCell ref="A46:C46"/>
    <mergeCell ref="A35:C35"/>
    <mergeCell ref="A36:C36"/>
    <mergeCell ref="A37:C37"/>
    <mergeCell ref="A38:C38"/>
    <mergeCell ref="A39:C39"/>
    <mergeCell ref="A40:C40"/>
    <mergeCell ref="A12:C12"/>
    <mergeCell ref="A13:C13"/>
    <mergeCell ref="A28:C28"/>
    <mergeCell ref="A32:F32"/>
    <mergeCell ref="A33:F33"/>
    <mergeCell ref="A34:C34"/>
    <mergeCell ref="A8:F8"/>
    <mergeCell ref="A9:C10"/>
    <mergeCell ref="D9:D10"/>
    <mergeCell ref="E9:E10"/>
    <mergeCell ref="F9:F10"/>
    <mergeCell ref="A11:C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I21" sqref="I21"/>
    </sheetView>
  </sheetViews>
  <sheetFormatPr defaultRowHeight="15" x14ac:dyDescent="0.25"/>
  <cols>
    <col min="1" max="1" width="57.140625" customWidth="1"/>
    <col min="2" max="2" width="16.140625" customWidth="1"/>
    <col min="3" max="3" width="10.85546875" customWidth="1"/>
    <col min="4" max="4" width="13.85546875" customWidth="1"/>
    <col min="5" max="6" width="14.5703125" customWidth="1"/>
    <col min="7" max="7" width="12.5703125" customWidth="1"/>
    <col min="8" max="8" width="11.140625" bestFit="1" customWidth="1"/>
  </cols>
  <sheetData>
    <row r="1" spans="1:8" x14ac:dyDescent="0.25">
      <c r="A1" s="107" t="s">
        <v>101</v>
      </c>
      <c r="B1" s="107"/>
      <c r="C1" s="107"/>
      <c r="D1" s="107"/>
      <c r="E1" s="107"/>
      <c r="F1" s="107"/>
    </row>
    <row r="2" spans="1:8" ht="12" customHeight="1" x14ac:dyDescent="0.25">
      <c r="A2" s="108" t="s">
        <v>102</v>
      </c>
    </row>
    <row r="3" spans="1:8" x14ac:dyDescent="0.25">
      <c r="A3" s="109" t="s">
        <v>103</v>
      </c>
      <c r="B3" s="109"/>
    </row>
    <row r="4" spans="1:8" x14ac:dyDescent="0.25">
      <c r="A4" s="43" t="s">
        <v>104</v>
      </c>
      <c r="B4" s="43"/>
      <c r="F4" t="s">
        <v>105</v>
      </c>
    </row>
    <row r="5" spans="1:8" ht="23.25" x14ac:dyDescent="0.25">
      <c r="A5" s="110" t="s">
        <v>106</v>
      </c>
      <c r="B5" s="111" t="s">
        <v>107</v>
      </c>
      <c r="C5" s="112" t="s">
        <v>108</v>
      </c>
      <c r="D5" s="113" t="s">
        <v>109</v>
      </c>
      <c r="E5" s="113" t="s">
        <v>110</v>
      </c>
      <c r="F5" s="113" t="s">
        <v>67</v>
      </c>
    </row>
    <row r="6" spans="1:8" x14ac:dyDescent="0.25">
      <c r="A6" s="114" t="s">
        <v>111</v>
      </c>
      <c r="B6" s="115"/>
      <c r="C6" s="116"/>
      <c r="D6" s="117">
        <v>0</v>
      </c>
      <c r="E6" s="117">
        <v>0</v>
      </c>
      <c r="F6" s="117">
        <v>0</v>
      </c>
      <c r="H6">
        <v>89603000</v>
      </c>
    </row>
    <row r="7" spans="1:8" ht="30" x14ac:dyDescent="0.25">
      <c r="A7" s="118" t="s">
        <v>112</v>
      </c>
      <c r="B7" s="114"/>
      <c r="C7" s="119"/>
      <c r="D7" s="120">
        <v>8481707</v>
      </c>
      <c r="E7" s="120">
        <v>8481707</v>
      </c>
      <c r="F7" s="120">
        <v>8481707</v>
      </c>
      <c r="H7" s="9" t="e">
        <f>+#REF!-H6</f>
        <v>#REF!</v>
      </c>
    </row>
    <row r="8" spans="1:8" ht="30" x14ac:dyDescent="0.25">
      <c r="A8" s="118" t="s">
        <v>113</v>
      </c>
      <c r="B8" s="114"/>
      <c r="C8" s="119"/>
      <c r="D8" s="119">
        <v>2865240</v>
      </c>
      <c r="E8" s="119">
        <v>3255800</v>
      </c>
      <c r="F8" s="119">
        <v>3255800</v>
      </c>
    </row>
    <row r="9" spans="1:8" x14ac:dyDescent="0.25">
      <c r="A9" s="118" t="s">
        <v>114</v>
      </c>
      <c r="B9" s="114"/>
      <c r="C9" s="119"/>
      <c r="D9" s="119">
        <v>2336000</v>
      </c>
      <c r="E9" s="119">
        <v>2464000</v>
      </c>
      <c r="F9" s="119">
        <v>2464000</v>
      </c>
    </row>
    <row r="10" spans="1:8" ht="15" customHeight="1" x14ac:dyDescent="0.25">
      <c r="A10" s="118" t="s">
        <v>115</v>
      </c>
      <c r="B10" s="114"/>
      <c r="C10" s="119"/>
      <c r="D10" s="119">
        <v>238667</v>
      </c>
      <c r="E10" s="119">
        <v>131632</v>
      </c>
      <c r="F10" s="119">
        <v>131632</v>
      </c>
    </row>
    <row r="11" spans="1:8" x14ac:dyDescent="0.25">
      <c r="A11" s="118" t="s">
        <v>116</v>
      </c>
      <c r="B11" s="114"/>
      <c r="C11" s="119"/>
      <c r="D11" s="119">
        <v>3041800</v>
      </c>
      <c r="E11" s="119">
        <v>1334760</v>
      </c>
      <c r="F11" s="119">
        <v>1334760</v>
      </c>
    </row>
    <row r="12" spans="1:8" x14ac:dyDescent="0.25">
      <c r="A12" s="121" t="s">
        <v>117</v>
      </c>
      <c r="B12" s="114"/>
      <c r="C12" s="119"/>
      <c r="D12" s="120">
        <v>7000000</v>
      </c>
      <c r="E12" s="120">
        <v>7000000</v>
      </c>
      <c r="F12" s="120">
        <v>7000000</v>
      </c>
      <c r="H12" s="9">
        <f>+H6+F12</f>
        <v>96603000</v>
      </c>
    </row>
    <row r="13" spans="1:8" x14ac:dyDescent="0.25">
      <c r="A13" s="121" t="s">
        <v>118</v>
      </c>
      <c r="B13" s="114"/>
      <c r="C13" s="119"/>
      <c r="D13" s="120">
        <v>7511441</v>
      </c>
      <c r="E13" s="120">
        <v>7511441</v>
      </c>
      <c r="F13" s="120">
        <v>7511441</v>
      </c>
      <c r="H13" s="9"/>
    </row>
    <row r="14" spans="1:8" x14ac:dyDescent="0.25">
      <c r="A14" s="121" t="s">
        <v>119</v>
      </c>
      <c r="B14" s="114"/>
      <c r="C14" s="119"/>
      <c r="D14" s="120"/>
      <c r="E14" s="120"/>
      <c r="F14" s="120"/>
      <c r="H14" s="9"/>
    </row>
    <row r="15" spans="1:8" x14ac:dyDescent="0.25">
      <c r="A15" s="121" t="s">
        <v>120</v>
      </c>
      <c r="B15" s="114"/>
      <c r="C15" s="119"/>
      <c r="D15" s="120">
        <v>1024800</v>
      </c>
      <c r="E15" s="120">
        <v>1024800</v>
      </c>
      <c r="F15" s="120">
        <v>1024800</v>
      </c>
      <c r="H15" s="9"/>
    </row>
    <row r="16" spans="1:8" s="123" customFormat="1" ht="12.75" x14ac:dyDescent="0.2">
      <c r="A16" s="122" t="s">
        <v>121</v>
      </c>
      <c r="B16" s="122"/>
      <c r="C16" s="120"/>
      <c r="D16" s="120">
        <f>D6+D7+D12+D13+D15</f>
        <v>24017948</v>
      </c>
      <c r="E16" s="120">
        <f t="shared" ref="E16:F16" si="0">E6+E7+E12+E13+E15</f>
        <v>24017948</v>
      </c>
      <c r="F16" s="120">
        <f t="shared" si="0"/>
        <v>24017948</v>
      </c>
    </row>
    <row r="17" spans="1:6" s="123" customFormat="1" ht="12.75" x14ac:dyDescent="0.2">
      <c r="A17" s="124"/>
      <c r="B17" s="124"/>
      <c r="C17" s="125"/>
      <c r="D17" s="125"/>
      <c r="E17" s="125"/>
      <c r="F17" s="125"/>
    </row>
    <row r="18" spans="1:6" s="123" customFormat="1" ht="12.75" x14ac:dyDescent="0.2">
      <c r="A18" s="124" t="s">
        <v>122</v>
      </c>
      <c r="B18" s="124"/>
      <c r="C18" s="125"/>
      <c r="D18" s="125"/>
      <c r="E18" s="125"/>
      <c r="F18" s="125"/>
    </row>
    <row r="19" spans="1:6" s="123" customFormat="1" ht="12.75" x14ac:dyDescent="0.2">
      <c r="A19" s="124"/>
      <c r="B19" s="124"/>
      <c r="C19" s="125"/>
      <c r="D19" s="125"/>
      <c r="E19" s="125"/>
      <c r="F19" s="125"/>
    </row>
    <row r="20" spans="1:6" s="123" customFormat="1" ht="12.75" x14ac:dyDescent="0.2">
      <c r="A20" s="122" t="s">
        <v>123</v>
      </c>
      <c r="B20" s="122"/>
      <c r="C20" s="120"/>
      <c r="D20" s="120"/>
      <c r="E20" s="120"/>
      <c r="F20" s="120"/>
    </row>
    <row r="21" spans="1:6" s="123" customFormat="1" ht="12.75" x14ac:dyDescent="0.2">
      <c r="A21" s="111" t="s">
        <v>124</v>
      </c>
      <c r="B21" s="111"/>
      <c r="C21" s="111"/>
      <c r="D21" s="111"/>
      <c r="E21" s="111"/>
      <c r="F21" s="111"/>
    </row>
    <row r="22" spans="1:6" s="123" customFormat="1" ht="12.75" x14ac:dyDescent="0.2">
      <c r="A22" s="121" t="s">
        <v>125</v>
      </c>
      <c r="B22" s="121"/>
      <c r="C22" s="126"/>
      <c r="D22" s="126">
        <v>0</v>
      </c>
      <c r="E22" s="126">
        <v>5245800</v>
      </c>
      <c r="F22" s="126">
        <v>5245800</v>
      </c>
    </row>
    <row r="23" spans="1:6" s="123" customFormat="1" ht="25.5" x14ac:dyDescent="0.2">
      <c r="A23" s="127" t="s">
        <v>126</v>
      </c>
      <c r="B23" s="121"/>
      <c r="C23" s="126"/>
      <c r="D23" s="126">
        <v>0</v>
      </c>
      <c r="E23" s="126">
        <v>1440000</v>
      </c>
      <c r="F23" s="126">
        <v>1440000</v>
      </c>
    </row>
    <row r="24" spans="1:6" s="123" customFormat="1" ht="12.75" x14ac:dyDescent="0.2">
      <c r="A24" s="122" t="s">
        <v>127</v>
      </c>
      <c r="B24" s="121"/>
      <c r="C24" s="126"/>
      <c r="D24" s="126"/>
      <c r="E24" s="126"/>
      <c r="F24" s="126"/>
    </row>
    <row r="25" spans="1:6" s="123" customFormat="1" ht="12.75" x14ac:dyDescent="0.2">
      <c r="A25" s="122" t="s">
        <v>124</v>
      </c>
      <c r="B25" s="121"/>
      <c r="C25" s="126"/>
      <c r="D25" s="126"/>
      <c r="E25" s="126"/>
      <c r="F25" s="126"/>
    </row>
    <row r="26" spans="1:6" s="123" customFormat="1" ht="12.75" x14ac:dyDescent="0.2">
      <c r="A26" s="121" t="s">
        <v>128</v>
      </c>
      <c r="B26" s="121"/>
      <c r="C26" s="126"/>
      <c r="D26" s="126">
        <v>0</v>
      </c>
      <c r="E26" s="126">
        <v>1236980</v>
      </c>
      <c r="F26" s="126">
        <v>1236980</v>
      </c>
    </row>
    <row r="27" spans="1:6" s="123" customFormat="1" ht="12.75" x14ac:dyDescent="0.2">
      <c r="A27" s="122"/>
      <c r="B27" s="121"/>
      <c r="C27" s="126"/>
      <c r="D27" s="126"/>
      <c r="E27" s="126"/>
      <c r="F27" s="126"/>
    </row>
    <row r="28" spans="1:6" s="123" customFormat="1" ht="12.75" x14ac:dyDescent="0.2">
      <c r="A28" s="121" t="s">
        <v>119</v>
      </c>
      <c r="B28" s="121"/>
      <c r="C28" s="126"/>
      <c r="D28" s="126"/>
      <c r="E28" s="126">
        <v>547800</v>
      </c>
      <c r="F28" s="126">
        <v>547800</v>
      </c>
    </row>
    <row r="29" spans="1:6" s="123" customFormat="1" ht="12.75" x14ac:dyDescent="0.2">
      <c r="A29" s="122" t="s">
        <v>129</v>
      </c>
      <c r="B29" s="121"/>
      <c r="C29" s="126"/>
      <c r="D29" s="120">
        <f>SUM(D22:D28)</f>
        <v>0</v>
      </c>
      <c r="E29" s="120">
        <f>SUM(E22:E28)</f>
        <v>8470580</v>
      </c>
      <c r="F29" s="120">
        <f>SUM(F22:F28)</f>
        <v>8470580</v>
      </c>
    </row>
    <row r="31" spans="1:6" x14ac:dyDescent="0.25">
      <c r="E31" s="9"/>
      <c r="F31" s="9"/>
    </row>
    <row r="32" spans="1:6" x14ac:dyDescent="0.25">
      <c r="A32" s="128" t="s">
        <v>130</v>
      </c>
    </row>
    <row r="33" spans="1:8" x14ac:dyDescent="0.25">
      <c r="H33" s="9" t="e">
        <f>+#REF!+#REF!+#REF!+#REF!</f>
        <v>#REF!</v>
      </c>
    </row>
    <row r="34" spans="1:8" ht="23.25" x14ac:dyDescent="0.25">
      <c r="A34" s="129" t="s">
        <v>106</v>
      </c>
      <c r="B34" s="130" t="s">
        <v>107</v>
      </c>
      <c r="C34" s="131" t="s">
        <v>108</v>
      </c>
      <c r="D34" s="132" t="s">
        <v>109</v>
      </c>
      <c r="E34" s="132" t="s">
        <v>9</v>
      </c>
      <c r="F34" s="132" t="s">
        <v>9</v>
      </c>
      <c r="H34" s="9"/>
    </row>
    <row r="35" spans="1:8" s="19" customFormat="1" ht="25.5" x14ac:dyDescent="0.25">
      <c r="A35" s="127" t="s">
        <v>131</v>
      </c>
      <c r="B35" s="114"/>
      <c r="C35" s="119"/>
      <c r="D35" s="119">
        <v>24417714</v>
      </c>
      <c r="E35" s="119">
        <v>24417714</v>
      </c>
      <c r="F35" s="119">
        <v>24417714</v>
      </c>
    </row>
    <row r="36" spans="1:8" x14ac:dyDescent="0.25">
      <c r="A36" s="121" t="s">
        <v>132</v>
      </c>
      <c r="B36" s="114"/>
      <c r="C36" s="119"/>
      <c r="D36" s="119"/>
      <c r="E36" s="119"/>
      <c r="F36" s="119"/>
      <c r="H36" s="9"/>
    </row>
    <row r="37" spans="1:8" ht="25.5" x14ac:dyDescent="0.25">
      <c r="A37" s="127" t="s">
        <v>133</v>
      </c>
      <c r="B37" s="114"/>
      <c r="C37" s="119"/>
      <c r="D37" s="119">
        <v>0</v>
      </c>
      <c r="E37" s="119">
        <v>2992000</v>
      </c>
      <c r="F37" s="119">
        <v>2992000</v>
      </c>
    </row>
    <row r="38" spans="1:8" x14ac:dyDescent="0.25">
      <c r="A38" s="121" t="s">
        <v>134</v>
      </c>
      <c r="B38" s="114"/>
      <c r="C38" s="119"/>
      <c r="D38" s="119">
        <v>0</v>
      </c>
      <c r="E38" s="119">
        <v>2713441</v>
      </c>
      <c r="F38" s="119">
        <v>2713441</v>
      </c>
    </row>
    <row r="39" spans="1:8" x14ac:dyDescent="0.25">
      <c r="A39" s="133" t="s">
        <v>135</v>
      </c>
      <c r="B39" s="134"/>
      <c r="C39" s="135"/>
      <c r="D39" s="135">
        <v>3720960</v>
      </c>
      <c r="E39" s="135">
        <v>3720960</v>
      </c>
      <c r="F39" s="135">
        <v>3720960</v>
      </c>
    </row>
    <row r="40" spans="1:8" x14ac:dyDescent="0.25">
      <c r="A40" s="136"/>
      <c r="B40" s="137"/>
      <c r="C40" s="138"/>
      <c r="D40" s="138"/>
      <c r="E40" s="138"/>
      <c r="F40" s="138"/>
    </row>
    <row r="41" spans="1:8" x14ac:dyDescent="0.25">
      <c r="A41" s="139" t="s">
        <v>119</v>
      </c>
      <c r="B41" s="140"/>
      <c r="C41" s="141"/>
      <c r="D41" s="141"/>
      <c r="E41" s="141">
        <v>239360</v>
      </c>
      <c r="F41" s="141">
        <v>239360</v>
      </c>
    </row>
    <row r="42" spans="1:8" s="123" customFormat="1" ht="12.75" x14ac:dyDescent="0.2">
      <c r="A42" s="111" t="s">
        <v>121</v>
      </c>
      <c r="B42" s="111"/>
      <c r="C42" s="111"/>
      <c r="D42" s="112">
        <f>SUM(D35:D40)</f>
        <v>28138674</v>
      </c>
      <c r="E42" s="112">
        <f>SUM(E35:E41)</f>
        <v>34083475</v>
      </c>
      <c r="F42" s="112">
        <f>SUM(F35:F41)</f>
        <v>34083475</v>
      </c>
      <c r="G42" s="142" t="e">
        <f>+F42-#REF!-#REF!</f>
        <v>#REF!</v>
      </c>
      <c r="H42" s="142" t="e">
        <f>+F42-#REF!</f>
        <v>#REF!</v>
      </c>
    </row>
    <row r="44" spans="1:8" x14ac:dyDescent="0.25">
      <c r="A44" s="111" t="s">
        <v>136</v>
      </c>
      <c r="B44" s="112"/>
      <c r="C44" s="112"/>
      <c r="D44" s="112">
        <v>1800000</v>
      </c>
      <c r="E44" s="112">
        <v>2239460</v>
      </c>
      <c r="F44" s="112">
        <v>2239460</v>
      </c>
    </row>
    <row r="45" spans="1:8" x14ac:dyDescent="0.25">
      <c r="A45" s="111" t="s">
        <v>137</v>
      </c>
      <c r="B45" s="112"/>
      <c r="C45" s="112"/>
      <c r="D45" s="112"/>
      <c r="E45" s="112"/>
      <c r="F45" s="112"/>
    </row>
    <row r="46" spans="1:8" x14ac:dyDescent="0.25">
      <c r="A46" s="124" t="s">
        <v>138</v>
      </c>
      <c r="E46" s="142">
        <v>12462862</v>
      </c>
      <c r="F46" s="142">
        <v>12462862</v>
      </c>
    </row>
    <row r="47" spans="1:8" s="123" customFormat="1" ht="12.75" x14ac:dyDescent="0.2">
      <c r="A47" s="111" t="s">
        <v>139</v>
      </c>
      <c r="B47" s="111"/>
      <c r="C47" s="111"/>
      <c r="D47" s="112">
        <f>D16+D29+D42+D44</f>
        <v>53956622</v>
      </c>
      <c r="E47" s="112">
        <f>E16+E29+E42+E44+E45+E46</f>
        <v>81274325</v>
      </c>
      <c r="F47" s="112">
        <f>F16+F29+F42+F44+F45+F46</f>
        <v>81274325</v>
      </c>
    </row>
  </sheetData>
  <mergeCells count="8">
    <mergeCell ref="A1:F1"/>
    <mergeCell ref="A4:B4"/>
    <mergeCell ref="A39:A40"/>
    <mergeCell ref="B39:B40"/>
    <mergeCell ref="C39:C40"/>
    <mergeCell ref="D39:D40"/>
    <mergeCell ref="E39:E40"/>
    <mergeCell ref="F39:F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5"/>
  <sheetViews>
    <sheetView tabSelected="1" workbookViewId="0">
      <selection activeCell="M24" sqref="M24"/>
    </sheetView>
  </sheetViews>
  <sheetFormatPr defaultRowHeight="15" x14ac:dyDescent="0.25"/>
  <cols>
    <col min="1" max="1" width="54.140625" customWidth="1"/>
    <col min="2" max="2" width="13" customWidth="1"/>
    <col min="3" max="4" width="13.28515625" customWidth="1"/>
  </cols>
  <sheetData>
    <row r="2" spans="1:4" x14ac:dyDescent="0.25">
      <c r="A2" s="107" t="s">
        <v>140</v>
      </c>
      <c r="B2" s="107"/>
      <c r="C2" s="107"/>
      <c r="D2" s="107"/>
    </row>
    <row r="4" spans="1:4" x14ac:dyDescent="0.25">
      <c r="A4" s="143" t="s">
        <v>141</v>
      </c>
      <c r="B4" s="143"/>
      <c r="C4" s="143"/>
      <c r="D4" s="143"/>
    </row>
    <row r="5" spans="1:4" x14ac:dyDescent="0.25">
      <c r="A5" s="76" t="s">
        <v>142</v>
      </c>
      <c r="B5" s="76"/>
      <c r="C5" s="76"/>
      <c r="D5" s="76"/>
    </row>
    <row r="6" spans="1:4" x14ac:dyDescent="0.25">
      <c r="A6" s="110" t="s">
        <v>106</v>
      </c>
      <c r="B6" s="144" t="s">
        <v>143</v>
      </c>
      <c r="C6" s="145" t="s">
        <v>9</v>
      </c>
      <c r="D6" s="145" t="s">
        <v>67</v>
      </c>
    </row>
    <row r="7" spans="1:4" x14ac:dyDescent="0.25">
      <c r="A7" s="146"/>
      <c r="B7" s="146"/>
      <c r="C7" s="147"/>
      <c r="D7" s="147"/>
    </row>
    <row r="8" spans="1:4" x14ac:dyDescent="0.25">
      <c r="A8" s="146"/>
      <c r="B8" s="146"/>
      <c r="C8" s="147"/>
      <c r="D8" s="147"/>
    </row>
    <row r="9" spans="1:4" x14ac:dyDescent="0.25">
      <c r="A9" s="148" t="s">
        <v>144</v>
      </c>
      <c r="B9" s="148"/>
      <c r="C9" s="149"/>
      <c r="D9" s="149"/>
    </row>
    <row r="10" spans="1:4" x14ac:dyDescent="0.25">
      <c r="C10" s="2"/>
      <c r="D10" s="2"/>
    </row>
    <row r="11" spans="1:4" x14ac:dyDescent="0.25">
      <c r="A11" s="109" t="s">
        <v>145</v>
      </c>
      <c r="B11" s="109"/>
      <c r="C11" s="150"/>
      <c r="D11" s="150"/>
    </row>
    <row r="12" spans="1:4" x14ac:dyDescent="0.25">
      <c r="C12" s="2"/>
      <c r="D12" s="2" t="s">
        <v>146</v>
      </c>
    </row>
    <row r="13" spans="1:4" ht="12.75" customHeight="1" x14ac:dyDescent="0.25">
      <c r="A13" s="151" t="s">
        <v>106</v>
      </c>
      <c r="B13" s="152" t="s">
        <v>143</v>
      </c>
      <c r="C13" s="153" t="s">
        <v>9</v>
      </c>
      <c r="D13" s="153" t="s">
        <v>67</v>
      </c>
    </row>
    <row r="14" spans="1:4" x14ac:dyDescent="0.25">
      <c r="A14" s="151"/>
      <c r="B14" s="154"/>
      <c r="C14" s="153"/>
      <c r="D14" s="153"/>
    </row>
    <row r="15" spans="1:4" x14ac:dyDescent="0.25">
      <c r="A15" s="155" t="s">
        <v>147</v>
      </c>
      <c r="B15" s="156">
        <v>0</v>
      </c>
      <c r="C15" s="156">
        <v>1598000</v>
      </c>
      <c r="D15" s="156">
        <v>1598000</v>
      </c>
    </row>
    <row r="16" spans="1:4" x14ac:dyDescent="0.25">
      <c r="A16" s="157" t="s">
        <v>148</v>
      </c>
      <c r="B16" s="156">
        <v>9217267</v>
      </c>
      <c r="C16" s="156">
        <v>57068479</v>
      </c>
      <c r="D16" s="156">
        <v>57068479</v>
      </c>
    </row>
    <row r="17" spans="1:4" x14ac:dyDescent="0.25">
      <c r="A17" s="155" t="s">
        <v>149</v>
      </c>
      <c r="B17" s="156"/>
      <c r="C17" s="156">
        <v>0</v>
      </c>
      <c r="D17" s="156">
        <v>0</v>
      </c>
    </row>
    <row r="18" spans="1:4" x14ac:dyDescent="0.25">
      <c r="A18" s="155" t="s">
        <v>150</v>
      </c>
      <c r="B18" s="156"/>
      <c r="C18" s="156"/>
      <c r="D18" s="156"/>
    </row>
    <row r="19" spans="1:4" x14ac:dyDescent="0.25">
      <c r="A19" s="158" t="s">
        <v>151</v>
      </c>
      <c r="B19" s="159"/>
      <c r="C19" s="159">
        <v>167416</v>
      </c>
      <c r="D19" s="159">
        <v>167416</v>
      </c>
    </row>
    <row r="20" spans="1:4" x14ac:dyDescent="0.25">
      <c r="A20" s="160" t="s">
        <v>152</v>
      </c>
      <c r="B20" s="159"/>
      <c r="C20" s="159"/>
      <c r="D20" s="159"/>
    </row>
    <row r="21" spans="1:4" x14ac:dyDescent="0.25">
      <c r="A21" s="158"/>
      <c r="B21" s="161"/>
      <c r="C21" s="161"/>
      <c r="D21" s="161"/>
    </row>
    <row r="22" spans="1:4" x14ac:dyDescent="0.25">
      <c r="A22" s="158"/>
      <c r="B22" s="161"/>
      <c r="C22" s="161"/>
      <c r="D22" s="161"/>
    </row>
    <row r="23" spans="1:4" x14ac:dyDescent="0.25">
      <c r="A23" s="162"/>
      <c r="B23" s="163"/>
      <c r="C23" s="163"/>
      <c r="D23" s="163"/>
    </row>
    <row r="24" spans="1:4" ht="26.25" x14ac:dyDescent="0.25">
      <c r="A24" s="164" t="s">
        <v>153</v>
      </c>
      <c r="B24" s="104">
        <f>SUM(B15:B23)</f>
        <v>9217267</v>
      </c>
      <c r="C24" s="104">
        <f>SUM(C15:C23)</f>
        <v>58833895</v>
      </c>
      <c r="D24" s="104">
        <f>SUM(D15:D23)</f>
        <v>58833895</v>
      </c>
    </row>
    <row r="25" spans="1:4" x14ac:dyDescent="0.25">
      <c r="B25" s="9"/>
    </row>
    <row r="26" spans="1:4" x14ac:dyDescent="0.25">
      <c r="C26" s="2"/>
      <c r="D26" s="2" t="s">
        <v>154</v>
      </c>
    </row>
    <row r="27" spans="1:4" x14ac:dyDescent="0.25">
      <c r="A27" s="109" t="s">
        <v>155</v>
      </c>
      <c r="B27" s="109"/>
      <c r="C27" s="150"/>
      <c r="D27" s="150"/>
    </row>
    <row r="28" spans="1:4" x14ac:dyDescent="0.25">
      <c r="C28" s="165"/>
      <c r="D28" s="165"/>
    </row>
    <row r="29" spans="1:4" ht="12.75" customHeight="1" x14ac:dyDescent="0.25">
      <c r="A29" s="151" t="s">
        <v>106</v>
      </c>
      <c r="B29" s="152" t="s">
        <v>143</v>
      </c>
      <c r="C29" s="153" t="s">
        <v>9</v>
      </c>
      <c r="D29" s="153" t="s">
        <v>67</v>
      </c>
    </row>
    <row r="30" spans="1:4" x14ac:dyDescent="0.25">
      <c r="A30" s="151"/>
      <c r="B30" s="154"/>
      <c r="C30" s="153"/>
      <c r="D30" s="153"/>
    </row>
    <row r="31" spans="1:4" x14ac:dyDescent="0.25">
      <c r="A31" s="166" t="s">
        <v>156</v>
      </c>
      <c r="B31" s="166"/>
      <c r="C31" s="167">
        <v>0</v>
      </c>
      <c r="D31" s="167">
        <v>0</v>
      </c>
    </row>
    <row r="32" spans="1:4" x14ac:dyDescent="0.25">
      <c r="A32" s="166" t="s">
        <v>157</v>
      </c>
      <c r="B32" s="166"/>
      <c r="C32" s="167"/>
      <c r="D32" s="167"/>
    </row>
    <row r="33" spans="1:4" x14ac:dyDescent="0.25">
      <c r="A33" s="168" t="s">
        <v>158</v>
      </c>
      <c r="B33" s="168"/>
      <c r="C33" s="169">
        <f>SUM(C31:C32)</f>
        <v>0</v>
      </c>
      <c r="D33" s="169">
        <f>SUM(D31:D32)</f>
        <v>0</v>
      </c>
    </row>
    <row r="34" spans="1:4" x14ac:dyDescent="0.25">
      <c r="C34" s="2"/>
      <c r="D34" s="2"/>
    </row>
    <row r="35" spans="1:4" x14ac:dyDescent="0.25">
      <c r="C35" s="2"/>
      <c r="D35" s="2"/>
    </row>
    <row r="36" spans="1:4" x14ac:dyDescent="0.25">
      <c r="C36" s="2"/>
      <c r="D36" s="2" t="s">
        <v>159</v>
      </c>
    </row>
    <row r="37" spans="1:4" x14ac:dyDescent="0.25">
      <c r="A37" s="109" t="s">
        <v>160</v>
      </c>
      <c r="B37" s="109"/>
      <c r="C37" s="150"/>
      <c r="D37" s="150"/>
    </row>
    <row r="38" spans="1:4" x14ac:dyDescent="0.25">
      <c r="C38" s="165"/>
      <c r="D38" s="165"/>
    </row>
    <row r="39" spans="1:4" ht="12.75" customHeight="1" x14ac:dyDescent="0.25">
      <c r="A39" s="151" t="s">
        <v>106</v>
      </c>
      <c r="B39" s="152" t="s">
        <v>143</v>
      </c>
      <c r="C39" s="153" t="s">
        <v>9</v>
      </c>
      <c r="D39" s="153" t="s">
        <v>67</v>
      </c>
    </row>
    <row r="40" spans="1:4" x14ac:dyDescent="0.25">
      <c r="A40" s="151"/>
      <c r="B40" s="154"/>
      <c r="C40" s="153"/>
      <c r="D40" s="153"/>
    </row>
    <row r="41" spans="1:4" x14ac:dyDescent="0.25">
      <c r="A41" s="170" t="s">
        <v>161</v>
      </c>
      <c r="B41" s="171"/>
      <c r="C41" s="172">
        <v>85223972</v>
      </c>
      <c r="D41" s="172">
        <v>85223972</v>
      </c>
    </row>
    <row r="42" spans="1:4" x14ac:dyDescent="0.25">
      <c r="A42" s="173" t="s">
        <v>162</v>
      </c>
      <c r="B42" s="174"/>
      <c r="C42" s="175">
        <v>0</v>
      </c>
      <c r="D42" s="175">
        <v>0</v>
      </c>
    </row>
    <row r="43" spans="1:4" x14ac:dyDescent="0.25">
      <c r="A43" s="176" t="s">
        <v>163</v>
      </c>
      <c r="B43" s="166"/>
      <c r="C43" s="177">
        <v>0</v>
      </c>
      <c r="D43" s="177">
        <v>0</v>
      </c>
    </row>
    <row r="44" spans="1:4" ht="26.25" x14ac:dyDescent="0.25">
      <c r="A44" s="164" t="s">
        <v>164</v>
      </c>
      <c r="B44" s="178">
        <v>0</v>
      </c>
      <c r="C44" s="104">
        <f>SUM(C41:C43)</f>
        <v>85223972</v>
      </c>
      <c r="D44" s="104">
        <f>SUM(D41:D43)</f>
        <v>85223972</v>
      </c>
    </row>
    <row r="46" spans="1:4" x14ac:dyDescent="0.25">
      <c r="C46" s="2"/>
      <c r="D46" s="2" t="s">
        <v>165</v>
      </c>
    </row>
    <row r="47" spans="1:4" x14ac:dyDescent="0.25">
      <c r="A47" s="109" t="s">
        <v>166</v>
      </c>
      <c r="B47" s="109"/>
      <c r="C47" s="150"/>
      <c r="D47" s="150"/>
    </row>
    <row r="48" spans="1:4" x14ac:dyDescent="0.25">
      <c r="A48" s="165" t="s">
        <v>167</v>
      </c>
      <c r="B48" s="165"/>
      <c r="C48" s="165"/>
      <c r="D48" s="165"/>
    </row>
    <row r="49" spans="1:4" ht="12.75" customHeight="1" x14ac:dyDescent="0.25">
      <c r="A49" s="179" t="s">
        <v>106</v>
      </c>
      <c r="B49" s="180"/>
      <c r="C49" s="181" t="s">
        <v>168</v>
      </c>
      <c r="D49" s="181" t="s">
        <v>168</v>
      </c>
    </row>
    <row r="50" spans="1:4" x14ac:dyDescent="0.25">
      <c r="A50" s="182"/>
      <c r="B50" s="183"/>
      <c r="C50" s="184"/>
      <c r="D50" s="184"/>
    </row>
    <row r="51" spans="1:4" x14ac:dyDescent="0.25">
      <c r="A51" s="185"/>
      <c r="B51" s="185"/>
      <c r="C51" s="186"/>
      <c r="D51" s="186"/>
    </row>
    <row r="52" spans="1:4" x14ac:dyDescent="0.25">
      <c r="A52" s="185"/>
      <c r="B52" s="185"/>
      <c r="C52" s="186"/>
      <c r="D52" s="186"/>
    </row>
    <row r="53" spans="1:4" x14ac:dyDescent="0.25">
      <c r="A53" s="146"/>
      <c r="B53" s="146"/>
      <c r="C53" s="187"/>
      <c r="D53" s="187"/>
    </row>
    <row r="54" spans="1:4" x14ac:dyDescent="0.25">
      <c r="A54" s="146"/>
      <c r="B54" s="146"/>
      <c r="C54" s="147"/>
      <c r="D54" s="147"/>
    </row>
    <row r="55" spans="1:4" x14ac:dyDescent="0.25">
      <c r="A55" s="188" t="s">
        <v>169</v>
      </c>
      <c r="B55" s="188"/>
      <c r="C55" s="189"/>
      <c r="D55" s="189"/>
    </row>
  </sheetData>
  <mergeCells count="18">
    <mergeCell ref="A49:A50"/>
    <mergeCell ref="C49:C50"/>
    <mergeCell ref="D49:D50"/>
    <mergeCell ref="A29:A30"/>
    <mergeCell ref="B29:B30"/>
    <mergeCell ref="C29:C30"/>
    <mergeCell ref="D29:D30"/>
    <mergeCell ref="A39:A40"/>
    <mergeCell ref="B39:B40"/>
    <mergeCell ref="C39:C40"/>
    <mergeCell ref="D39:D40"/>
    <mergeCell ref="A2:D2"/>
    <mergeCell ref="A4:D4"/>
    <mergeCell ref="A5:D5"/>
    <mergeCell ref="A13:A14"/>
    <mergeCell ref="B13:B14"/>
    <mergeCell ref="C13:C14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</vt:lpstr>
      <vt:lpstr>2-3</vt:lpstr>
      <vt:lpstr>4</vt:lpstr>
      <vt:lpstr>5-9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2021-06-02T08:55:26Z</dcterms:created>
  <dcterms:modified xsi:type="dcterms:W3CDTF">2021-06-02T08:58:09Z</dcterms:modified>
</cp:coreProperties>
</file>