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21\14_2021. július 22\28_2021\"/>
    </mc:Choice>
  </mc:AlternateContent>
  <bookViews>
    <workbookView xWindow="0" yWindow="0" windowWidth="28800" windowHeight="11700"/>
  </bookViews>
  <sheets>
    <sheet name="Mérleg (eredeti)" sheetId="1" r:id="rId1"/>
    <sheet name="Mérleg (módosított)" sheetId="3" r:id="rId2"/>
  </sheets>
  <definedNames>
    <definedName name="_xlnm.Print_Area" localSheetId="0">'Mérleg (eredeti)'!$A$1:$AE$33</definedName>
    <definedName name="_xlnm.Print_Area" localSheetId="1">'Mérleg (módosított)'!$A$1:$AE$33</definedName>
  </definedNames>
  <calcPr calcId="162913"/>
</workbook>
</file>

<file path=xl/calcChain.xml><?xml version="1.0" encoding="utf-8"?>
<calcChain xmlns="http://schemas.openxmlformats.org/spreadsheetml/2006/main">
  <c r="D29" i="1" l="1"/>
  <c r="D22" i="1"/>
  <c r="D25" i="1"/>
  <c r="M21" i="1"/>
  <c r="E21" i="1"/>
  <c r="F21" i="1"/>
  <c r="G21" i="1"/>
  <c r="H21" i="1"/>
  <c r="I21" i="1"/>
  <c r="J21" i="1"/>
  <c r="K21" i="1"/>
  <c r="L21" i="1"/>
  <c r="D21" i="1"/>
  <c r="S23" i="3"/>
  <c r="D20" i="3"/>
  <c r="G21" i="3"/>
  <c r="G32" i="3"/>
  <c r="D32" i="3"/>
  <c r="J32" i="3"/>
  <c r="O25" i="3"/>
  <c r="AE22" i="3"/>
  <c r="AE25" i="3"/>
  <c r="AD22" i="3"/>
  <c r="AD25" i="3"/>
  <c r="AE21" i="3"/>
  <c r="AD21" i="3"/>
  <c r="AA20" i="3"/>
  <c r="Z20" i="3"/>
  <c r="Y20" i="3"/>
  <c r="W20" i="3"/>
  <c r="V20" i="3"/>
  <c r="U20" i="3"/>
  <c r="T20" i="3"/>
  <c r="S20" i="3"/>
  <c r="K20" i="3"/>
  <c r="K21" i="3"/>
  <c r="J20" i="3"/>
  <c r="I20" i="3"/>
  <c r="L20" i="3"/>
  <c r="G20" i="3"/>
  <c r="F20" i="3"/>
  <c r="E20" i="3"/>
  <c r="E21" i="3"/>
  <c r="H20" i="3"/>
  <c r="AB19" i="3"/>
  <c r="AC19" i="3"/>
  <c r="X19" i="3"/>
  <c r="L19" i="3"/>
  <c r="H19" i="3"/>
  <c r="AB18" i="3"/>
  <c r="X18" i="3"/>
  <c r="L18" i="3"/>
  <c r="H18" i="3"/>
  <c r="AB17" i="3"/>
  <c r="AB20" i="3"/>
  <c r="AB21" i="3"/>
  <c r="G30" i="3"/>
  <c r="X17" i="3"/>
  <c r="X20" i="3"/>
  <c r="L17" i="3"/>
  <c r="H17" i="3"/>
  <c r="AA16" i="3"/>
  <c r="Z16" i="3"/>
  <c r="Z21" i="3"/>
  <c r="Y16" i="3"/>
  <c r="W16" i="3"/>
  <c r="V16" i="3"/>
  <c r="V21" i="3"/>
  <c r="U16" i="3"/>
  <c r="U21" i="3"/>
  <c r="T16" i="3"/>
  <c r="S16" i="3"/>
  <c r="K16" i="3"/>
  <c r="J16" i="3"/>
  <c r="J21" i="3"/>
  <c r="I16" i="3"/>
  <c r="I21" i="3"/>
  <c r="G16" i="3"/>
  <c r="F16" i="3"/>
  <c r="F21" i="3"/>
  <c r="E16" i="3"/>
  <c r="D16" i="3"/>
  <c r="D21" i="3"/>
  <c r="AB15" i="3"/>
  <c r="X15" i="3"/>
  <c r="L15" i="3"/>
  <c r="H15" i="3"/>
  <c r="AB14" i="3"/>
  <c r="X14" i="3"/>
  <c r="L14" i="3"/>
  <c r="H14" i="3"/>
  <c r="AB13" i="3"/>
  <c r="X13" i="3"/>
  <c r="X16" i="3"/>
  <c r="N25" i="3"/>
  <c r="L13" i="3"/>
  <c r="H13" i="3"/>
  <c r="N13" i="1"/>
  <c r="AB19" i="1"/>
  <c r="AC19" i="1"/>
  <c r="AB18" i="1"/>
  <c r="AB17" i="1"/>
  <c r="AB20" i="1"/>
  <c r="D32" i="1"/>
  <c r="S23" i="1"/>
  <c r="X19" i="1"/>
  <c r="U20" i="1"/>
  <c r="S20" i="1"/>
  <c r="S21" i="1"/>
  <c r="X17" i="1"/>
  <c r="X18" i="1"/>
  <c r="X20" i="1"/>
  <c r="N25" i="1"/>
  <c r="O25" i="1"/>
  <c r="H17" i="1"/>
  <c r="L18" i="1"/>
  <c r="L19" i="1"/>
  <c r="L17" i="1"/>
  <c r="M17" i="1"/>
  <c r="J20" i="1"/>
  <c r="K20" i="1"/>
  <c r="L20" i="1"/>
  <c r="I20" i="1"/>
  <c r="H18" i="1"/>
  <c r="M18" i="1"/>
  <c r="H19" i="1"/>
  <c r="M19" i="1"/>
  <c r="E20" i="1"/>
  <c r="F20" i="1"/>
  <c r="G20" i="1"/>
  <c r="D20" i="1"/>
  <c r="X13" i="1"/>
  <c r="U16" i="1"/>
  <c r="T16" i="1"/>
  <c r="AB15" i="1"/>
  <c r="AC15" i="1"/>
  <c r="AB14" i="1"/>
  <c r="AB16" i="1"/>
  <c r="AC14" i="1"/>
  <c r="Y16" i="1"/>
  <c r="X14" i="1"/>
  <c r="X16" i="1"/>
  <c r="V16" i="1"/>
  <c r="W16" i="1"/>
  <c r="X15" i="1"/>
  <c r="E16" i="1"/>
  <c r="H13" i="1"/>
  <c r="I16" i="1"/>
  <c r="H14" i="1"/>
  <c r="F16" i="1"/>
  <c r="L14" i="1"/>
  <c r="K16" i="1"/>
  <c r="G16" i="1"/>
  <c r="L15" i="1"/>
  <c r="AA16" i="1"/>
  <c r="AA20" i="1"/>
  <c r="AA21" i="1"/>
  <c r="T20" i="1"/>
  <c r="Z20" i="1"/>
  <c r="Z21" i="1"/>
  <c r="V20" i="1"/>
  <c r="V21" i="1"/>
  <c r="AD21" i="1"/>
  <c r="AE21" i="1"/>
  <c r="AD22" i="1"/>
  <c r="AD25" i="1"/>
  <c r="AE22" i="1"/>
  <c r="AE25" i="1"/>
  <c r="G32" i="1"/>
  <c r="W20" i="1"/>
  <c r="W21" i="1"/>
  <c r="D16" i="1"/>
  <c r="S16" i="1"/>
  <c r="Z16" i="1"/>
  <c r="AB13" i="1"/>
  <c r="H15" i="1"/>
  <c r="J16" i="1"/>
  <c r="L13" i="1"/>
  <c r="Y20" i="1"/>
  <c r="Y21" i="1"/>
  <c r="AC13" i="1"/>
  <c r="T21" i="1"/>
  <c r="J32" i="1"/>
  <c r="U21" i="1"/>
  <c r="AC16" i="1"/>
  <c r="AC17" i="1"/>
  <c r="X21" i="1"/>
  <c r="G29" i="1"/>
  <c r="AC18" i="1"/>
  <c r="H20" i="1"/>
  <c r="M20" i="1"/>
  <c r="L16" i="1"/>
  <c r="D30" i="1"/>
  <c r="M13" i="1"/>
  <c r="M14" i="1"/>
  <c r="M15" i="1"/>
  <c r="H16" i="1"/>
  <c r="M16" i="1"/>
  <c r="D31" i="1"/>
  <c r="D33" i="1"/>
  <c r="AB21" i="1"/>
  <c r="G30" i="1"/>
  <c r="J30" i="1"/>
  <c r="AC20" i="1"/>
  <c r="G33" i="1"/>
  <c r="J33" i="1"/>
  <c r="G31" i="1"/>
  <c r="J31" i="1"/>
  <c r="J29" i="1"/>
  <c r="AC21" i="1"/>
  <c r="S22" i="1"/>
  <c r="S25" i="1"/>
  <c r="Y21" i="3"/>
  <c r="AB16" i="3"/>
  <c r="AC15" i="3"/>
  <c r="T21" i="3"/>
  <c r="M17" i="3"/>
  <c r="AC13" i="3"/>
  <c r="AA21" i="3"/>
  <c r="AC16" i="3"/>
  <c r="AC14" i="3"/>
  <c r="S21" i="3"/>
  <c r="W21" i="3"/>
  <c r="M18" i="3"/>
  <c r="M19" i="3"/>
  <c r="M20" i="3"/>
  <c r="AC18" i="3"/>
  <c r="X21" i="3"/>
  <c r="AC17" i="3"/>
  <c r="G29" i="3"/>
  <c r="L16" i="3"/>
  <c r="M15" i="3"/>
  <c r="D30" i="3"/>
  <c r="L21" i="3"/>
  <c r="M14" i="3"/>
  <c r="M13" i="3"/>
  <c r="H16" i="3"/>
  <c r="D29" i="3"/>
  <c r="H21" i="3"/>
  <c r="M16" i="3"/>
  <c r="M21" i="3"/>
  <c r="D22" i="3"/>
  <c r="D25" i="3"/>
  <c r="J29" i="3"/>
  <c r="D31" i="3"/>
  <c r="D33" i="3"/>
  <c r="AC20" i="3"/>
  <c r="G33" i="3"/>
  <c r="J33" i="3"/>
  <c r="G31" i="3"/>
  <c r="J31" i="3"/>
  <c r="J30" i="3"/>
  <c r="AC21" i="3"/>
  <c r="S22" i="3"/>
  <c r="S25" i="3"/>
</calcChain>
</file>

<file path=xl/sharedStrings.xml><?xml version="1.0" encoding="utf-8"?>
<sst xmlns="http://schemas.openxmlformats.org/spreadsheetml/2006/main" count="284" uniqueCount="115">
  <si>
    <t>Ft-ban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</si>
  <si>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</si>
  <si>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</si>
  <si>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</si>
  <si>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</si>
  <si>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</si>
  <si>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</si>
  <si>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</si>
  <si>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</si>
  <si>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</si>
  <si>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</si>
  <si>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</si>
  <si>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</si>
  <si>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</si>
  <si>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</si>
  <si>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</si>
  <si>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</si>
  <si>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</si>
  <si>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</si>
  <si>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</si>
  <si>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</si>
  <si>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</si>
  <si>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</si>
  <si>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</si>
  <si>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</si>
  <si>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</si>
  <si>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</si>
  <si>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</si>
  <si>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</si>
  <si>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</si>
  <si>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B  E  V  É  T  E  L  E  K</t>
  </si>
  <si>
    <t>K  I  A  D  Á  S  O  K</t>
  </si>
  <si>
    <t>Működési költségvetés</t>
  </si>
  <si>
    <t>Felhalmozási költségvetés</t>
  </si>
  <si>
    <t>Működési célú támogatások államháztartáson belülről
(B1)</t>
  </si>
  <si>
    <t>Közhatalmi bevételek
(B3)</t>
  </si>
  <si>
    <t>Működési bevételek
(B4)</t>
  </si>
  <si>
    <t>Működési célú átvett pénzeszközök
(B6)</t>
  </si>
  <si>
    <t>Működési költségvetés bevételei összesen</t>
  </si>
  <si>
    <t>Felhalmozási célú támogatások államháztartáson belülről
(B2)</t>
  </si>
  <si>
    <t>Felhalmozási bevételek
(B5)</t>
  </si>
  <si>
    <t>Felhalmozási célú átvett pénzeszközök
(B7)</t>
  </si>
  <si>
    <t>Felhalmozási költségvetés bevételei összesen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</si>
  <si>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</si>
  <si>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</si>
  <si>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</si>
  <si>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</si>
  <si>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
(K5)</t>
  </si>
  <si>
    <t>Működési költségvetés kiadásai összesen</t>
  </si>
  <si>
    <t>Beruházások
(K6)</t>
  </si>
  <si>
    <t>Egyéb felhalmozási kiadások
(K8)</t>
  </si>
  <si>
    <t>Felhalmozási költségvetés kiadásai összesen</t>
  </si>
  <si>
    <t>1.</t>
  </si>
  <si>
    <t>Kötelező feladatok</t>
  </si>
  <si>
    <t>2.</t>
  </si>
  <si>
    <t>Önként vállalt feladatok</t>
  </si>
  <si>
    <t>3.</t>
  </si>
  <si>
    <t>Állami (államigazgatási) feladatok</t>
  </si>
  <si>
    <t>4.</t>
  </si>
  <si>
    <t>ÖSSZESEN:</t>
  </si>
  <si>
    <t>5.</t>
  </si>
  <si>
    <t>Önkormányzat központi kezelésű feladatai</t>
  </si>
  <si>
    <t>6.</t>
  </si>
  <si>
    <t>7.</t>
  </si>
  <si>
    <t>8.</t>
  </si>
  <si>
    <t>ÖSZESEN:</t>
  </si>
  <si>
    <t>9.</t>
  </si>
  <si>
    <t>Kiadási kiemelt előirányzatok összesen</t>
  </si>
  <si>
    <t>10.</t>
  </si>
  <si>
    <t>11.</t>
  </si>
  <si>
    <t>Finanszírozási bevételek (B8)</t>
  </si>
  <si>
    <t>12.</t>
  </si>
  <si>
    <t>Finanszírozási kiadások (K9)</t>
  </si>
  <si>
    <t>BEVÉTELI FŐÖSSZEG</t>
  </si>
  <si>
    <t>13.</t>
  </si>
  <si>
    <t>KIADÁSI FŐÖSSZEG</t>
  </si>
  <si>
    <t>B</t>
  </si>
  <si>
    <t>BEVÉTEL</t>
  </si>
  <si>
    <t>KIADÁS</t>
  </si>
  <si>
    <t>EGYENLEG</t>
  </si>
  <si>
    <t>Működési költségvetés [a]</t>
  </si>
  <si>
    <t>Felhalmozási költségvetés [b]</t>
  </si>
  <si>
    <t>Önkormányzat költségvetési bevételei és kiadásai összesen [a+b]</t>
  </si>
  <si>
    <t>Finanszírozás [c]</t>
  </si>
  <si>
    <t>14.</t>
  </si>
  <si>
    <t>MÉRLEGFŐÖSSZEG [a+b+c]</t>
  </si>
  <si>
    <t>Költségvetési szervek költségvetési bevételei</t>
  </si>
  <si>
    <t>Önkormányzat alaptevékenységének költségvetési bevételei</t>
  </si>
  <si>
    <t>Önkormányzat vállalkozási tevékenységének költségvetési bevételei</t>
  </si>
  <si>
    <t>Költségvetési bevételek összesen</t>
  </si>
  <si>
    <t>Költségvetési kiadások összesen</t>
  </si>
  <si>
    <t>Önkormányzat vállalkozási tevékenységének költségvetési kiadásai</t>
  </si>
  <si>
    <t>Költségvetési szervek költségvetési kiadásai</t>
  </si>
  <si>
    <t>Bevételi előirányzatok</t>
  </si>
  <si>
    <t>Kiadási előirányzatok</t>
  </si>
  <si>
    <t>AD</t>
  </si>
  <si>
    <t>AE</t>
  </si>
  <si>
    <r>
      <t xml:space="preserve">Debrecen Megyei Jogú Város Önkormányzat 2021. évi mérlege
</t>
    </r>
    <r>
      <rPr>
        <sz val="20"/>
        <color indexed="8"/>
        <rFont val="Calibri"/>
        <family val="2"/>
        <charset val="238"/>
      </rPr>
      <t>(eredeti előirányzat)</t>
    </r>
  </si>
  <si>
    <t>2021. évi eredeti költségvetési bevételi előirányzatok összesen</t>
  </si>
  <si>
    <t>2021. évi eredeti költségvetési kiadási előirányzatok összesen</t>
  </si>
  <si>
    <t>Felújítások
(K7)</t>
  </si>
  <si>
    <t>2020. évi várhatóbevételi 
teljesítés</t>
  </si>
  <si>
    <t>2019. évi bevételi teljesítés</t>
  </si>
  <si>
    <t>2020. évi várható kiadási
teljesítés</t>
  </si>
  <si>
    <t>2019. évi kiadási teljesítés</t>
  </si>
  <si>
    <t>Bevételi kiemelt előirányzatok összesen</t>
  </si>
  <si>
    <t>2020. évi bevételi 
teljesítés</t>
  </si>
  <si>
    <t>2020. évi kiadási
teljesítés</t>
  </si>
  <si>
    <t>2021. évi módosított költségvetési kiadási előirányzatok összesen</t>
  </si>
  <si>
    <t>2021. évi módosított költségvetési bevételi előirányzatok összesen</t>
  </si>
  <si>
    <t>(1. melléklet a 6/2021. (II. 26.) önkormányzati rendelethez)</t>
  </si>
  <si>
    <t>(2. oldal)</t>
  </si>
  <si>
    <t>(1. oldal)</t>
  </si>
  <si>
    <r>
      <t xml:space="preserve">Debrecen Megyei Jogú Város Önkormányzat 2021. évi mérlege
</t>
    </r>
    <r>
      <rPr>
        <sz val="20"/>
        <color indexed="8"/>
        <rFont val="Calibri"/>
        <family val="2"/>
        <charset val="238"/>
      </rPr>
      <t>(módosított előirányzat)</t>
    </r>
  </si>
  <si>
    <t>1. melléklet a 28/2021. (VII. 22.)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</si>
</sst>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4" formatCode="\ #,##0.00&quot;     &quot;;\-#,##0.00&quot;     &quot;;&quot; -&quot;#&quot;     &quot;;@\ "/>
    <numFmt numFmtId="175" formatCode="#,##0\ ;\-#,##0\ "/>
    <numFmt numFmtId="176" formatCode="#,##0\ ;[Red]\-#,##0\ "/>
    <numFmt numFmtId="183" formatCode="\ #,##0.0&quot;     &quot;;\-#,##0.0&quot;     &quot;;&quot; -&quot;#&quot;     &quot;;@\ "/>
    <numFmt numFmtId="184" formatCode="\ #,##0&quot;     &quot;;\-#,##0&quot;     &quot;;&quot; -&quot;#&quot;     &quot;;@\ "/>
  </numFmts>
  <fonts count="23" x14ac:knownFonts="1">
    <font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u/>
      <sz val="26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8"/>
      <name val="Calibri"/>
      <family val="2"/>
      <charset val="238"/>
    </font>
    <font>
      <b/>
      <sz val="24"/>
      <name val="Calibri"/>
      <family val="2"/>
      <charset val="238"/>
    </font>
    <font>
      <b/>
      <sz val="2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u/>
      <sz val="20"/>
      <color indexed="8"/>
      <name val="Calibri"/>
      <family val="2"/>
      <charset val="238"/>
    </font>
    <font>
      <sz val="10"/>
      <name val="Arial CE"/>
      <charset val="238"/>
    </font>
    <font>
      <sz val="10"/>
      <name val="MS Sans Serif"/>
      <charset val="238"/>
    </font>
    <font>
      <sz val="16"/>
      <color indexed="8"/>
      <name val="Calibri"/>
      <family val="2"/>
      <charset val="238"/>
    </font>
    <font>
      <b/>
      <sz val="48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/>
      <top/>
      <bottom style="thin">
        <color indexed="8"/>
      </bottom>
      <diagonal style="thin">
        <color indexed="8"/>
      </diagonal>
    </border>
  </borders>
  <cellStyleXfs count="5">
    <xf numFmtId="0" fontId="0" fillId="0" borderId="0"/>
    <xf numFmtId="174" fontId="16" fillId="0" borderId="0" applyFill="0" applyBorder="0" applyAlignment="0" applyProtection="0"/>
    <xf numFmtId="0" fontId="20" fillId="0" borderId="0"/>
    <xf numFmtId="0" fontId="17" fillId="0" borderId="0"/>
    <xf numFmtId="0" fontId="19" fillId="0" borderId="0"/>
  </cellStyleXfs>
  <cellXfs count="167">
    <xf numFmtId="0" fontId="0" fillId="0" borderId="0" xfId="0"/>
    <xf numFmtId="0" fontId="0" fillId="0" borderId="0" xfId="0" applyFill="1"/>
    <xf numFmtId="0" fontId="0" fillId="0" borderId="0" xfId="0" applyAlignment="1">
      <alignment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 textRotation="90" wrapText="1"/>
    </xf>
    <xf numFmtId="0" fontId="8" fillId="2" borderId="8" xfId="0" applyFont="1" applyFill="1" applyBorder="1" applyAlignment="1">
      <alignment horizontal="center" vertical="center" textRotation="90" wrapText="1"/>
    </xf>
    <xf numFmtId="0" fontId="8" fillId="3" borderId="9" xfId="0" applyFont="1" applyFill="1" applyBorder="1" applyAlignment="1">
      <alignment horizontal="center" vertical="center" textRotation="90" wrapText="1"/>
    </xf>
    <xf numFmtId="0" fontId="8" fillId="2" borderId="10" xfId="0" applyFont="1" applyFill="1" applyBorder="1" applyAlignment="1">
      <alignment horizontal="center" vertical="center" textRotation="90" wrapText="1"/>
    </xf>
    <xf numFmtId="0" fontId="8" fillId="2" borderId="11" xfId="0" applyFont="1" applyFill="1" applyBorder="1" applyAlignment="1">
      <alignment horizontal="center" vertical="center" textRotation="90" wrapText="1"/>
    </xf>
    <xf numFmtId="0" fontId="8" fillId="3" borderId="12" xfId="0" applyFont="1" applyFill="1" applyBorder="1" applyAlignment="1">
      <alignment horizontal="center" vertical="center" textRotation="90" wrapText="1"/>
    </xf>
    <xf numFmtId="0" fontId="8" fillId="3" borderId="11" xfId="0" applyFont="1" applyFill="1" applyBorder="1" applyAlignment="1">
      <alignment horizontal="center" vertical="center" textRotation="90" wrapText="1"/>
    </xf>
    <xf numFmtId="0" fontId="0" fillId="2" borderId="13" xfId="0" applyFont="1" applyFill="1" applyBorder="1" applyAlignment="1">
      <alignment horizontal="center" vertical="center" wrapText="1"/>
    </xf>
    <xf numFmtId="175" fontId="1" fillId="0" borderId="13" xfId="1" applyNumberFormat="1" applyFont="1" applyFill="1" applyBorder="1" applyAlignment="1" applyProtection="1">
      <alignment horizontal="right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3" fontId="1" fillId="2" borderId="13" xfId="1" applyNumberFormat="1" applyFont="1" applyFill="1" applyBorder="1" applyAlignment="1" applyProtection="1">
      <alignment vertical="center"/>
    </xf>
    <xf numFmtId="3" fontId="1" fillId="2" borderId="13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horizontal="center" vertical="center" wrapText="1"/>
    </xf>
    <xf numFmtId="175" fontId="5" fillId="2" borderId="19" xfId="1" applyNumberFormat="1" applyFont="1" applyFill="1" applyBorder="1" applyAlignment="1" applyProtection="1">
      <alignment vertical="center" wrapText="1"/>
    </xf>
    <xf numFmtId="3" fontId="5" fillId="2" borderId="13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75" fontId="0" fillId="0" borderId="0" xfId="1" applyNumberFormat="1" applyFont="1" applyFill="1" applyBorder="1" applyAlignment="1" applyProtection="1">
      <alignment horizontal="center" vertical="center" wrapText="1"/>
    </xf>
    <xf numFmtId="175" fontId="0" fillId="0" borderId="0" xfId="1" applyNumberFormat="1" applyFont="1" applyFill="1" applyBorder="1" applyAlignment="1" applyProtection="1">
      <alignment horizontal="right" vertical="center" wrapText="1"/>
    </xf>
    <xf numFmtId="175" fontId="0" fillId="0" borderId="0" xfId="1" applyNumberFormat="1" applyFont="1" applyFill="1" applyBorder="1" applyAlignment="1" applyProtection="1">
      <alignment vertical="center" wrapText="1"/>
    </xf>
    <xf numFmtId="176" fontId="0" fillId="0" borderId="0" xfId="0" applyNumberFormat="1" applyFill="1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175" fontId="1" fillId="0" borderId="13" xfId="1" applyNumberFormat="1" applyFont="1" applyFill="1" applyBorder="1" applyAlignment="1" applyProtection="1">
      <alignment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7" fillId="3" borderId="6" xfId="0" applyFont="1" applyFill="1" applyBorder="1" applyAlignment="1">
      <alignment horizontal="center" vertical="center" textRotation="90" wrapText="1"/>
    </xf>
    <xf numFmtId="175" fontId="1" fillId="0" borderId="23" xfId="1" applyNumberFormat="1" applyFont="1" applyFill="1" applyBorder="1" applyAlignment="1" applyProtection="1">
      <alignment vertical="center" wrapText="1"/>
    </xf>
    <xf numFmtId="175" fontId="1" fillId="0" borderId="24" xfId="1" applyNumberFormat="1" applyFont="1" applyFill="1" applyBorder="1" applyAlignment="1" applyProtection="1">
      <alignment vertical="center" wrapText="1"/>
    </xf>
    <xf numFmtId="175" fontId="1" fillId="0" borderId="25" xfId="1" applyNumberFormat="1" applyFont="1" applyFill="1" applyBorder="1" applyAlignment="1" applyProtection="1">
      <alignment vertical="center" wrapText="1"/>
    </xf>
    <xf numFmtId="175" fontId="5" fillId="2" borderId="26" xfId="1" applyNumberFormat="1" applyFont="1" applyFill="1" applyBorder="1" applyAlignment="1" applyProtection="1">
      <alignment vertical="center" wrapText="1"/>
    </xf>
    <xf numFmtId="175" fontId="1" fillId="0" borderId="27" xfId="1" applyNumberFormat="1" applyFont="1" applyFill="1" applyBorder="1" applyAlignment="1" applyProtection="1">
      <alignment vertical="center" wrapText="1"/>
    </xf>
    <xf numFmtId="175" fontId="5" fillId="2" borderId="28" xfId="1" applyNumberFormat="1" applyFont="1" applyFill="1" applyBorder="1" applyAlignment="1" applyProtection="1">
      <alignment vertical="center" wrapText="1"/>
    </xf>
    <xf numFmtId="175" fontId="5" fillId="2" borderId="29" xfId="1" applyNumberFormat="1" applyFont="1" applyFill="1" applyBorder="1" applyAlignment="1" applyProtection="1">
      <alignment vertical="center" wrapText="1"/>
    </xf>
    <xf numFmtId="175" fontId="5" fillId="2" borderId="30" xfId="1" applyNumberFormat="1" applyFont="1" applyFill="1" applyBorder="1" applyAlignment="1" applyProtection="1">
      <alignment vertical="center" wrapText="1"/>
    </xf>
    <xf numFmtId="175" fontId="5" fillId="3" borderId="30" xfId="1" applyNumberFormat="1" applyFont="1" applyFill="1" applyBorder="1" applyAlignment="1" applyProtection="1">
      <alignment vertical="center" wrapText="1"/>
    </xf>
    <xf numFmtId="175" fontId="5" fillId="2" borderId="31" xfId="1" applyNumberFormat="1" applyFont="1" applyFill="1" applyBorder="1" applyAlignment="1" applyProtection="1">
      <alignment vertical="center" wrapText="1"/>
    </xf>
    <xf numFmtId="175" fontId="5" fillId="3" borderId="29" xfId="1" applyNumberFormat="1" applyFont="1" applyFill="1" applyBorder="1" applyAlignment="1" applyProtection="1">
      <alignment vertical="center" wrapText="1"/>
    </xf>
    <xf numFmtId="175" fontId="5" fillId="2" borderId="32" xfId="1" applyNumberFormat="1" applyFont="1" applyFill="1" applyBorder="1" applyAlignment="1" applyProtection="1">
      <alignment vertical="center" wrapText="1"/>
    </xf>
    <xf numFmtId="175" fontId="5" fillId="2" borderId="33" xfId="1" applyNumberFormat="1" applyFont="1" applyFill="1" applyBorder="1" applyAlignment="1" applyProtection="1">
      <alignment vertical="center" wrapText="1"/>
    </xf>
    <xf numFmtId="3" fontId="1" fillId="0" borderId="23" xfId="1" applyNumberFormat="1" applyFont="1" applyFill="1" applyBorder="1" applyAlignment="1" applyProtection="1">
      <alignment horizontal="right" vertical="center" wrapText="1"/>
    </xf>
    <xf numFmtId="3" fontId="1" fillId="2" borderId="17" xfId="1" applyNumberFormat="1" applyFont="1" applyFill="1" applyBorder="1" applyAlignment="1" applyProtection="1">
      <alignment vertical="center"/>
    </xf>
    <xf numFmtId="3" fontId="1" fillId="5" borderId="24" xfId="1" applyNumberFormat="1" applyFont="1" applyFill="1" applyBorder="1" applyAlignment="1" applyProtection="1">
      <alignment horizontal="right" vertical="center" wrapText="1"/>
    </xf>
    <xf numFmtId="3" fontId="1" fillId="5" borderId="25" xfId="1" applyNumberFormat="1" applyFont="1" applyFill="1" applyBorder="1" applyAlignment="1" applyProtection="1">
      <alignment horizontal="right" vertical="center" wrapText="1"/>
    </xf>
    <xf numFmtId="3" fontId="5" fillId="2" borderId="26" xfId="1" applyNumberFormat="1" applyFont="1" applyFill="1" applyBorder="1" applyAlignment="1" applyProtection="1">
      <alignment horizontal="right" vertical="center" wrapText="1"/>
    </xf>
    <xf numFmtId="3" fontId="1" fillId="0" borderId="27" xfId="1" applyNumberFormat="1" applyFont="1" applyFill="1" applyBorder="1" applyAlignment="1" applyProtection="1">
      <alignment horizontal="right" vertical="center" wrapText="1"/>
    </xf>
    <xf numFmtId="3" fontId="5" fillId="2" borderId="28" xfId="1" applyNumberFormat="1" applyFont="1" applyFill="1" applyBorder="1" applyAlignment="1" applyProtection="1">
      <alignment horizontal="right" vertical="center" wrapText="1"/>
    </xf>
    <xf numFmtId="3" fontId="5" fillId="2" borderId="29" xfId="1" applyNumberFormat="1" applyFont="1" applyFill="1" applyBorder="1" applyAlignment="1" applyProtection="1">
      <alignment horizontal="right" vertical="center" wrapText="1"/>
    </xf>
    <xf numFmtId="3" fontId="5" fillId="2" borderId="30" xfId="1" applyNumberFormat="1" applyFont="1" applyFill="1" applyBorder="1" applyAlignment="1" applyProtection="1">
      <alignment horizontal="right" vertical="center" wrapText="1"/>
    </xf>
    <xf numFmtId="3" fontId="5" fillId="2" borderId="34" xfId="1" applyNumberFormat="1" applyFont="1" applyFill="1" applyBorder="1" applyAlignment="1" applyProtection="1">
      <alignment horizontal="right" vertical="center" wrapText="1"/>
    </xf>
    <xf numFmtId="3" fontId="1" fillId="0" borderId="24" xfId="1" applyNumberFormat="1" applyFont="1" applyFill="1" applyBorder="1" applyAlignment="1" applyProtection="1">
      <alignment horizontal="right" vertical="center" wrapText="1"/>
    </xf>
    <xf numFmtId="3" fontId="1" fillId="0" borderId="25" xfId="1" applyNumberFormat="1" applyFont="1" applyFill="1" applyBorder="1" applyAlignment="1" applyProtection="1">
      <alignment horizontal="right" vertical="center" wrapText="1"/>
    </xf>
    <xf numFmtId="3" fontId="5" fillId="3" borderId="26" xfId="1" applyNumberFormat="1" applyFont="1" applyFill="1" applyBorder="1" applyAlignment="1" applyProtection="1">
      <alignment horizontal="right" vertical="center" wrapText="1"/>
    </xf>
    <xf numFmtId="3" fontId="5" fillId="3" borderId="28" xfId="1" applyNumberFormat="1" applyFont="1" applyFill="1" applyBorder="1" applyAlignment="1" applyProtection="1">
      <alignment horizontal="right" vertical="center" wrapText="1"/>
    </xf>
    <xf numFmtId="3" fontId="5" fillId="3" borderId="29" xfId="1" applyNumberFormat="1" applyFont="1" applyFill="1" applyBorder="1" applyAlignment="1" applyProtection="1">
      <alignment horizontal="right" vertical="center" wrapText="1"/>
    </xf>
    <xf numFmtId="3" fontId="5" fillId="3" borderId="30" xfId="1" applyNumberFormat="1" applyFont="1" applyFill="1" applyBorder="1" applyAlignment="1" applyProtection="1">
      <alignment horizontal="right" vertical="center" wrapText="1"/>
    </xf>
    <xf numFmtId="3" fontId="5" fillId="3" borderId="34" xfId="1" applyNumberFormat="1" applyFont="1" applyFill="1" applyBorder="1" applyAlignment="1" applyProtection="1">
      <alignment horizontal="right" vertical="center" wrapText="1"/>
    </xf>
    <xf numFmtId="3" fontId="5" fillId="2" borderId="35" xfId="1" applyNumberFormat="1" applyFont="1" applyFill="1" applyBorder="1" applyAlignment="1" applyProtection="1">
      <alignment horizontal="right" vertical="center" wrapText="1"/>
    </xf>
    <xf numFmtId="3" fontId="5" fillId="2" borderId="36" xfId="1" applyNumberFormat="1" applyFont="1" applyFill="1" applyBorder="1" applyAlignment="1" applyProtection="1">
      <alignment horizontal="right" vertical="center" wrapText="1"/>
    </xf>
    <xf numFmtId="3" fontId="5" fillId="2" borderId="37" xfId="1" applyNumberFormat="1" applyFont="1" applyFill="1" applyBorder="1" applyAlignment="1" applyProtection="1">
      <alignment horizontal="right" vertical="center" wrapText="1"/>
    </xf>
    <xf numFmtId="3" fontId="5" fillId="2" borderId="38" xfId="1" applyNumberFormat="1" applyFont="1" applyFill="1" applyBorder="1" applyAlignment="1" applyProtection="1">
      <alignment horizontal="right" vertical="center" wrapText="1"/>
    </xf>
    <xf numFmtId="3" fontId="5" fillId="2" borderId="39" xfId="1" applyNumberFormat="1" applyFont="1" applyFill="1" applyBorder="1" applyAlignment="1" applyProtection="1">
      <alignment horizontal="right" vertical="center" wrapText="1"/>
    </xf>
    <xf numFmtId="3" fontId="5" fillId="2" borderId="40" xfId="1" applyNumberFormat="1" applyFont="1" applyFill="1" applyBorder="1" applyAlignment="1" applyProtection="1">
      <alignment horizontal="right" vertical="center" wrapText="1"/>
    </xf>
    <xf numFmtId="3" fontId="5" fillId="3" borderId="38" xfId="1" applyNumberFormat="1" applyFont="1" applyFill="1" applyBorder="1" applyAlignment="1" applyProtection="1">
      <alignment horizontal="right" vertical="center" wrapText="1"/>
    </xf>
    <xf numFmtId="3" fontId="5" fillId="3" borderId="39" xfId="1" applyNumberFormat="1" applyFont="1" applyFill="1" applyBorder="1" applyAlignment="1" applyProtection="1">
      <alignment horizontal="right" vertical="center" wrapText="1"/>
    </xf>
    <xf numFmtId="3" fontId="5" fillId="3" borderId="40" xfId="1" applyNumberFormat="1" applyFont="1" applyFill="1" applyBorder="1" applyAlignment="1" applyProtection="1">
      <alignment horizontal="right" vertical="center" wrapText="1"/>
    </xf>
    <xf numFmtId="3" fontId="5" fillId="2" borderId="41" xfId="1" applyNumberFormat="1" applyFont="1" applyFill="1" applyBorder="1" applyAlignment="1" applyProtection="1">
      <alignment horizontal="right" vertical="center" wrapText="1"/>
    </xf>
    <xf numFmtId="175" fontId="5" fillId="2" borderId="42" xfId="1" applyNumberFormat="1" applyFont="1" applyFill="1" applyBorder="1" applyAlignment="1" applyProtection="1">
      <alignment vertical="center" wrapText="1"/>
    </xf>
    <xf numFmtId="175" fontId="5" fillId="2" borderId="43" xfId="1" applyNumberFormat="1" applyFont="1" applyFill="1" applyBorder="1" applyAlignment="1" applyProtection="1">
      <alignment vertical="center" wrapText="1"/>
    </xf>
    <xf numFmtId="175" fontId="5" fillId="2" borderId="44" xfId="1" applyNumberFormat="1" applyFont="1" applyFill="1" applyBorder="1" applyAlignment="1" applyProtection="1">
      <alignment vertical="center" wrapText="1"/>
    </xf>
    <xf numFmtId="175" fontId="5" fillId="2" borderId="45" xfId="1" applyNumberFormat="1" applyFont="1" applyFill="1" applyBorder="1" applyAlignment="1" applyProtection="1">
      <alignment vertical="center" wrapText="1"/>
    </xf>
    <xf numFmtId="175" fontId="5" fillId="2" borderId="46" xfId="1" applyNumberFormat="1" applyFont="1" applyFill="1" applyBorder="1" applyAlignment="1" applyProtection="1">
      <alignment vertical="center" wrapText="1"/>
    </xf>
    <xf numFmtId="175" fontId="5" fillId="3" borderId="26" xfId="1" applyNumberFormat="1" applyFont="1" applyFill="1" applyBorder="1" applyAlignment="1" applyProtection="1">
      <alignment vertical="center" wrapText="1"/>
    </xf>
    <xf numFmtId="175" fontId="5" fillId="3" borderId="28" xfId="1" applyNumberFormat="1" applyFont="1" applyFill="1" applyBorder="1" applyAlignment="1" applyProtection="1">
      <alignment vertical="center" wrapText="1"/>
    </xf>
    <xf numFmtId="175" fontId="5" fillId="3" borderId="34" xfId="1" applyNumberFormat="1" applyFont="1" applyFill="1" applyBorder="1" applyAlignment="1" applyProtection="1">
      <alignment vertical="center" wrapText="1"/>
    </xf>
    <xf numFmtId="175" fontId="5" fillId="2" borderId="47" xfId="1" applyNumberFormat="1" applyFont="1" applyFill="1" applyBorder="1" applyAlignment="1" applyProtection="1">
      <alignment vertical="center" wrapText="1"/>
    </xf>
    <xf numFmtId="175" fontId="5" fillId="3" borderId="44" xfId="1" applyNumberFormat="1" applyFont="1" applyFill="1" applyBorder="1" applyAlignment="1" applyProtection="1">
      <alignment vertical="center" wrapText="1"/>
    </xf>
    <xf numFmtId="175" fontId="5" fillId="3" borderId="32" xfId="1" applyNumberFormat="1" applyFont="1" applyFill="1" applyBorder="1" applyAlignment="1" applyProtection="1">
      <alignment vertical="center" wrapText="1"/>
    </xf>
    <xf numFmtId="175" fontId="5" fillId="3" borderId="33" xfId="1" applyNumberFormat="1" applyFont="1" applyFill="1" applyBorder="1" applyAlignment="1" applyProtection="1">
      <alignment vertical="center" wrapText="1"/>
    </xf>
    <xf numFmtId="175" fontId="5" fillId="2" borderId="35" xfId="1" applyNumberFormat="1" applyFont="1" applyFill="1" applyBorder="1" applyAlignment="1" applyProtection="1">
      <alignment vertical="center" wrapText="1"/>
    </xf>
    <xf numFmtId="175" fontId="5" fillId="2" borderId="36" xfId="1" applyNumberFormat="1" applyFont="1" applyFill="1" applyBorder="1" applyAlignment="1" applyProtection="1">
      <alignment vertical="center" wrapText="1"/>
    </xf>
    <xf numFmtId="175" fontId="5" fillId="2" borderId="37" xfId="1" applyNumberFormat="1" applyFont="1" applyFill="1" applyBorder="1" applyAlignment="1" applyProtection="1">
      <alignment vertical="center" wrapText="1"/>
    </xf>
    <xf numFmtId="175" fontId="5" fillId="2" borderId="19" xfId="1" applyNumberFormat="1" applyFont="1" applyFill="1" applyBorder="1" applyAlignment="1" applyProtection="1">
      <alignment horizontal="right" vertical="center" wrapText="1"/>
    </xf>
    <xf numFmtId="175" fontId="1" fillId="0" borderId="0" xfId="1" applyNumberFormat="1" applyFont="1" applyFill="1" applyBorder="1" applyAlignment="1" applyProtection="1">
      <alignment horizontal="right" vertical="center" wrapText="1"/>
    </xf>
    <xf numFmtId="184" fontId="14" fillId="0" borderId="0" xfId="1" applyNumberFormat="1" applyFont="1" applyFill="1" applyBorder="1" applyAlignment="1">
      <alignment horizontal="center" vertical="center" wrapText="1"/>
    </xf>
    <xf numFmtId="175" fontId="6" fillId="0" borderId="0" xfId="1" applyNumberFormat="1" applyFont="1" applyFill="1" applyBorder="1" applyAlignment="1" applyProtection="1">
      <alignment horizontal="right" vertical="center" wrapText="1"/>
    </xf>
    <xf numFmtId="175" fontId="0" fillId="0" borderId="0" xfId="0" applyNumberFormat="1" applyFill="1" applyBorder="1" applyAlignment="1">
      <alignment horizontal="center" vertical="center" wrapText="1"/>
    </xf>
    <xf numFmtId="184" fontId="16" fillId="0" borderId="0" xfId="1" applyNumberFormat="1" applyFont="1" applyFill="1" applyBorder="1" applyAlignment="1">
      <alignment horizontal="center" vertical="center" wrapText="1"/>
    </xf>
    <xf numFmtId="184" fontId="6" fillId="0" borderId="0" xfId="1" quotePrefix="1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175" fontId="21" fillId="0" borderId="0" xfId="1" applyNumberFormat="1" applyFont="1" applyFill="1" applyBorder="1" applyAlignment="1" applyProtection="1">
      <alignment horizontal="right" vertical="center" wrapText="1"/>
    </xf>
    <xf numFmtId="174" fontId="16" fillId="0" borderId="0" xfId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textRotation="90" wrapText="1"/>
    </xf>
    <xf numFmtId="183" fontId="1" fillId="0" borderId="0" xfId="1" applyNumberFormat="1" applyFont="1" applyFill="1" applyBorder="1" applyAlignment="1">
      <alignment horizontal="center" vertical="center" wrapText="1"/>
    </xf>
    <xf numFmtId="184" fontId="1" fillId="0" borderId="0" xfId="1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3" fontId="21" fillId="0" borderId="25" xfId="1" applyNumberFormat="1" applyFont="1" applyFill="1" applyBorder="1" applyAlignment="1" applyProtection="1">
      <alignment horizontal="right" vertical="center" wrapText="1"/>
    </xf>
    <xf numFmtId="3" fontId="21" fillId="0" borderId="23" xfId="1" applyNumberFormat="1" applyFont="1" applyFill="1" applyBorder="1" applyAlignment="1" applyProtection="1">
      <alignment horizontal="right" vertical="center" wrapText="1"/>
    </xf>
    <xf numFmtId="0" fontId="15" fillId="0" borderId="0" xfId="0" applyFont="1"/>
    <xf numFmtId="3" fontId="5" fillId="2" borderId="18" xfId="0" applyNumberFormat="1" applyFont="1" applyFill="1" applyBorder="1" applyAlignment="1">
      <alignment vertical="center" wrapText="1"/>
    </xf>
    <xf numFmtId="184" fontId="16" fillId="0" borderId="0" xfId="1" applyNumberFormat="1" applyFill="1" applyBorder="1" applyAlignment="1">
      <alignment horizontal="center" vertical="center" wrapText="1"/>
    </xf>
    <xf numFmtId="0" fontId="6" fillId="0" borderId="0" xfId="0" quotePrefix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5" fillId="4" borderId="56" xfId="0" applyFont="1" applyFill="1" applyBorder="1" applyAlignment="1">
      <alignment horizontal="center" vertical="center" wrapText="1"/>
    </xf>
    <xf numFmtId="175" fontId="10" fillId="4" borderId="20" xfId="1" applyNumberFormat="1" applyFont="1" applyFill="1" applyBorder="1" applyAlignment="1" applyProtection="1">
      <alignment horizontal="center" vertical="center" wrapText="1"/>
    </xf>
    <xf numFmtId="175" fontId="10" fillId="2" borderId="20" xfId="1" applyNumberFormat="1" applyFont="1" applyFill="1" applyBorder="1" applyAlignment="1" applyProtection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175" fontId="15" fillId="3" borderId="20" xfId="1" applyNumberFormat="1" applyFont="1" applyFill="1" applyBorder="1" applyAlignment="1" applyProtection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175" fontId="7" fillId="2" borderId="21" xfId="1" applyNumberFormat="1" applyFont="1" applyFill="1" applyBorder="1" applyAlignment="1" applyProtection="1">
      <alignment horizontal="center" vertical="center" wrapText="1"/>
    </xf>
    <xf numFmtId="175" fontId="15" fillId="2" borderId="20" xfId="1" applyNumberFormat="1" applyFont="1" applyFill="1" applyBorder="1" applyAlignment="1" applyProtection="1">
      <alignment horizontal="center" vertical="center" wrapText="1"/>
    </xf>
    <xf numFmtId="0" fontId="0" fillId="2" borderId="57" xfId="0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175" fontId="12" fillId="2" borderId="17" xfId="1" applyNumberFormat="1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3" fontId="13" fillId="2" borderId="13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5" fontId="0" fillId="0" borderId="20" xfId="1" applyNumberFormat="1" applyFont="1" applyFill="1" applyBorder="1" applyAlignment="1" applyProtection="1">
      <alignment horizontal="center" vertical="center" wrapText="1"/>
    </xf>
    <xf numFmtId="3" fontId="10" fillId="2" borderId="18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175" fontId="11" fillId="0" borderId="49" xfId="1" applyNumberFormat="1" applyFont="1" applyFill="1" applyBorder="1" applyAlignment="1" applyProtection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175" fontId="11" fillId="0" borderId="48" xfId="1" applyNumberFormat="1" applyFont="1" applyFill="1" applyBorder="1" applyAlignment="1" applyProtection="1">
      <alignment horizontal="center" vertical="center" wrapText="1"/>
    </xf>
    <xf numFmtId="175" fontId="11" fillId="0" borderId="17" xfId="1" applyNumberFormat="1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175" fontId="10" fillId="2" borderId="53" xfId="0" applyNumberFormat="1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175" fontId="1" fillId="0" borderId="50" xfId="1" applyNumberFormat="1" applyFont="1" applyFill="1" applyBorder="1" applyAlignment="1" applyProtection="1">
      <alignment horizontal="right" vertical="center" wrapText="1"/>
    </xf>
    <xf numFmtId="175" fontId="1" fillId="0" borderId="51" xfId="1" applyNumberFormat="1" applyFont="1" applyFill="1" applyBorder="1" applyAlignment="1" applyProtection="1">
      <alignment horizontal="right" vertical="center" wrapText="1"/>
    </xf>
    <xf numFmtId="175" fontId="1" fillId="0" borderId="52" xfId="1" applyNumberFormat="1" applyFont="1" applyFill="1" applyBorder="1" applyAlignment="1" applyProtection="1">
      <alignment horizontal="right" vertical="center" wrapText="1"/>
    </xf>
    <xf numFmtId="3" fontId="1" fillId="0" borderId="17" xfId="1" applyNumberFormat="1" applyFont="1" applyFill="1" applyBorder="1" applyAlignment="1" applyProtection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textRotation="90" wrapText="1"/>
    </xf>
    <xf numFmtId="0" fontId="6" fillId="2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</cellXfs>
  <cellStyles count="5">
    <cellStyle name="Ezres" xfId="1" builtinId="3"/>
    <cellStyle name="Normál" xfId="0" builtinId="0"/>
    <cellStyle name="Normál 2" xfId="2"/>
    <cellStyle name="Normál 3" xfId="3"/>
    <cellStyle name="Normá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8"/>
  <sheetViews>
    <sheetView tabSelected="1" view="pageBreakPreview" zoomScale="60" zoomScaleNormal="80" workbookViewId="0">
      <selection activeCell="A2" sqref="A2:AE2"/>
    </sheetView>
  </sheetViews>
  <sheetFormatPr defaultRowHeight="15" customHeight="1" x14ac:dyDescent="0.25"/>
  <cols>
    <col min="1" max="1" width="5.28515625" customWidth="1"/>
    <col min="2" max="2" width="28.85546875" customWidth="1"/>
    <col min="3" max="3" width="22.28515625" customWidth="1"/>
    <col min="4" max="4" width="18.7109375" customWidth="1"/>
    <col min="5" max="5" width="20.28515625" customWidth="1"/>
    <col min="6" max="6" width="20.140625" bestFit="1" customWidth="1"/>
    <col min="7" max="7" width="18.7109375" customWidth="1"/>
    <col min="8" max="8" width="20.7109375" customWidth="1"/>
    <col min="9" max="9" width="21" customWidth="1"/>
    <col min="10" max="10" width="22.5703125" customWidth="1"/>
    <col min="11" max="11" width="18.7109375" customWidth="1"/>
    <col min="12" max="12" width="20.28515625" customWidth="1"/>
    <col min="13" max="13" width="20.7109375" customWidth="1"/>
    <col min="14" max="14" width="32.28515625" customWidth="1"/>
    <col min="15" max="15" width="21" customWidth="1"/>
    <col min="16" max="16" width="4.140625" customWidth="1"/>
    <col min="17" max="17" width="25.85546875" customWidth="1"/>
    <col min="18" max="18" width="22.140625" customWidth="1"/>
    <col min="19" max="19" width="20.85546875" customWidth="1"/>
    <col min="20" max="20" width="18.7109375" customWidth="1"/>
    <col min="21" max="21" width="31.28515625" customWidth="1"/>
    <col min="22" max="22" width="18.7109375" customWidth="1"/>
    <col min="23" max="23" width="22" customWidth="1"/>
    <col min="24" max="24" width="22.7109375" customWidth="1"/>
    <col min="25" max="25" width="21.28515625" customWidth="1"/>
    <col min="26" max="26" width="24.5703125" customWidth="1"/>
    <col min="27" max="27" width="18.7109375" customWidth="1"/>
    <col min="28" max="28" width="22.7109375" customWidth="1"/>
    <col min="29" max="29" width="24.42578125" customWidth="1"/>
    <col min="30" max="30" width="20" customWidth="1"/>
    <col min="31" max="31" width="21.42578125" customWidth="1"/>
  </cols>
  <sheetData>
    <row r="1" spans="1:31" s="1" customFormat="1" ht="26.25" x14ac:dyDescent="0.4">
      <c r="A1" s="162" t="s">
        <v>114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</row>
    <row r="2" spans="1:31" s="1" customFormat="1" ht="30" customHeight="1" x14ac:dyDescent="0.35">
      <c r="A2" s="163" t="s">
        <v>110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</row>
    <row r="3" spans="1:31" s="1" customFormat="1" x14ac:dyDescent="0.2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</row>
    <row r="4" spans="1:31" s="1" customFormat="1" ht="24" customHeight="1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</row>
    <row r="5" spans="1:31" s="1" customFormat="1" ht="67.5" customHeight="1" x14ac:dyDescent="0.5">
      <c r="A5" s="164" t="s">
        <v>97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</row>
    <row r="6" spans="1:31" s="1" customFormat="1" ht="23.25" x14ac:dyDescent="0.3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 s="118" t="s">
        <v>112</v>
      </c>
    </row>
    <row r="7" spans="1:31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9.5" thickBo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0</v>
      </c>
    </row>
    <row r="9" spans="1:31" s="1" customFormat="1" ht="15.75" thickBot="1" x14ac:dyDescent="0.3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13</v>
      </c>
      <c r="N9" s="6" t="s">
        <v>14</v>
      </c>
      <c r="O9" s="7" t="s">
        <v>15</v>
      </c>
      <c r="P9" s="7" t="s">
        <v>16</v>
      </c>
      <c r="Q9" s="7" t="s">
        <v>17</v>
      </c>
      <c r="R9" s="7" t="s">
        <v>18</v>
      </c>
      <c r="S9" s="7" t="s">
        <v>19</v>
      </c>
      <c r="T9" s="7" t="s">
        <v>20</v>
      </c>
      <c r="U9" s="7" t="s">
        <v>21</v>
      </c>
      <c r="V9" s="7" t="s">
        <v>22</v>
      </c>
      <c r="W9" s="7" t="s">
        <v>23</v>
      </c>
      <c r="X9" s="7" t="s">
        <v>24</v>
      </c>
      <c r="Y9" s="7" t="s">
        <v>25</v>
      </c>
      <c r="Z9" s="7" t="s">
        <v>26</v>
      </c>
      <c r="AA9" s="8" t="s">
        <v>27</v>
      </c>
      <c r="AB9" s="8" t="s">
        <v>28</v>
      </c>
      <c r="AC9" s="9" t="s">
        <v>29</v>
      </c>
      <c r="AD9" s="9" t="s">
        <v>95</v>
      </c>
      <c r="AE9" s="9" t="s">
        <v>96</v>
      </c>
    </row>
    <row r="10" spans="1:31" s="1" customFormat="1" ht="54.75" customHeight="1" thickBot="1" x14ac:dyDescent="0.3">
      <c r="A10" s="165" t="s">
        <v>30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 t="s">
        <v>31</v>
      </c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</row>
    <row r="11" spans="1:31" s="1" customFormat="1" ht="30.75" customHeight="1" thickBot="1" x14ac:dyDescent="0.3">
      <c r="A11" s="157" t="s">
        <v>93</v>
      </c>
      <c r="B11" s="157"/>
      <c r="C11" s="157"/>
      <c r="D11" s="161" t="s">
        <v>32</v>
      </c>
      <c r="E11" s="161"/>
      <c r="F11" s="161"/>
      <c r="G11" s="161"/>
      <c r="H11" s="161"/>
      <c r="I11" s="159" t="s">
        <v>33</v>
      </c>
      <c r="J11" s="159"/>
      <c r="K11" s="159"/>
      <c r="L11" s="159"/>
      <c r="M11" s="160" t="s">
        <v>98</v>
      </c>
      <c r="N11" s="160" t="s">
        <v>101</v>
      </c>
      <c r="O11" s="160" t="s">
        <v>102</v>
      </c>
      <c r="P11" s="157" t="s">
        <v>94</v>
      </c>
      <c r="Q11" s="157"/>
      <c r="R11" s="157"/>
      <c r="S11" s="158" t="s">
        <v>32</v>
      </c>
      <c r="T11" s="158"/>
      <c r="U11" s="158"/>
      <c r="V11" s="158"/>
      <c r="W11" s="158"/>
      <c r="X11" s="158"/>
      <c r="Y11" s="159" t="s">
        <v>33</v>
      </c>
      <c r="Z11" s="159"/>
      <c r="AA11" s="159"/>
      <c r="AB11" s="159"/>
      <c r="AC11" s="160" t="s">
        <v>99</v>
      </c>
      <c r="AD11" s="160" t="s">
        <v>103</v>
      </c>
      <c r="AE11" s="160" t="s">
        <v>104</v>
      </c>
    </row>
    <row r="12" spans="1:31" s="1" customFormat="1" ht="156" customHeight="1" thickBot="1" x14ac:dyDescent="0.3">
      <c r="A12" s="157"/>
      <c r="B12" s="157"/>
      <c r="C12" s="157"/>
      <c r="D12" s="11" t="s">
        <v>34</v>
      </c>
      <c r="E12" s="11" t="s">
        <v>35</v>
      </c>
      <c r="F12" s="11" t="s">
        <v>36</v>
      </c>
      <c r="G12" s="12" t="s">
        <v>37</v>
      </c>
      <c r="H12" s="10" t="s">
        <v>38</v>
      </c>
      <c r="I12" s="13" t="s">
        <v>39</v>
      </c>
      <c r="J12" s="41" t="s">
        <v>40</v>
      </c>
      <c r="K12" s="13" t="s">
        <v>41</v>
      </c>
      <c r="L12" s="42" t="s">
        <v>42</v>
      </c>
      <c r="M12" s="160"/>
      <c r="N12" s="160"/>
      <c r="O12" s="160"/>
      <c r="P12" s="157"/>
      <c r="Q12" s="157"/>
      <c r="R12" s="157"/>
      <c r="S12" s="14" t="s">
        <v>43</v>
      </c>
      <c r="T12" s="11" t="s">
        <v>44</v>
      </c>
      <c r="U12" s="11" t="s">
        <v>45</v>
      </c>
      <c r="V12" s="11" t="s">
        <v>46</v>
      </c>
      <c r="W12" s="15" t="s">
        <v>47</v>
      </c>
      <c r="X12" s="10" t="s">
        <v>48</v>
      </c>
      <c r="Y12" s="16" t="s">
        <v>49</v>
      </c>
      <c r="Z12" s="108" t="s">
        <v>100</v>
      </c>
      <c r="AA12" s="17" t="s">
        <v>50</v>
      </c>
      <c r="AB12" s="42" t="s">
        <v>51</v>
      </c>
      <c r="AC12" s="160"/>
      <c r="AD12" s="160"/>
      <c r="AE12" s="160"/>
    </row>
    <row r="13" spans="1:31" s="1" customFormat="1" ht="27" customHeight="1" thickBot="1" x14ac:dyDescent="0.3">
      <c r="A13" s="18" t="s">
        <v>52</v>
      </c>
      <c r="B13" s="150" t="s">
        <v>86</v>
      </c>
      <c r="C13" s="20" t="s">
        <v>53</v>
      </c>
      <c r="D13" s="44">
        <v>0</v>
      </c>
      <c r="E13" s="45">
        <v>0</v>
      </c>
      <c r="F13" s="45">
        <v>3048873319</v>
      </c>
      <c r="G13" s="45">
        <v>0</v>
      </c>
      <c r="H13" s="46">
        <f t="shared" ref="H13:H20" si="0">SUM(D13:G13)</f>
        <v>3048873319</v>
      </c>
      <c r="I13" s="44">
        <v>0</v>
      </c>
      <c r="J13" s="45">
        <v>0</v>
      </c>
      <c r="K13" s="45">
        <v>0</v>
      </c>
      <c r="L13" s="88">
        <f>SUM(I13:K13)</f>
        <v>0</v>
      </c>
      <c r="M13" s="86">
        <f t="shared" ref="M13:M20" si="1">H13+L13</f>
        <v>3048873319</v>
      </c>
      <c r="N13" s="152">
        <f>83255394539+3419421490</f>
        <v>86674816029</v>
      </c>
      <c r="O13" s="152">
        <v>107410383913</v>
      </c>
      <c r="P13" s="18" t="s">
        <v>52</v>
      </c>
      <c r="Q13" s="149" t="s">
        <v>92</v>
      </c>
      <c r="R13" s="20" t="s">
        <v>53</v>
      </c>
      <c r="S13" s="58">
        <v>12239819040</v>
      </c>
      <c r="T13" s="59">
        <v>2111273678</v>
      </c>
      <c r="U13" s="59">
        <v>6907710267</v>
      </c>
      <c r="V13" s="59">
        <v>892920</v>
      </c>
      <c r="W13" s="59">
        <v>1000000</v>
      </c>
      <c r="X13" s="60">
        <f>SUM(S13:W13)</f>
        <v>21260695905</v>
      </c>
      <c r="Y13" s="58">
        <v>293253736</v>
      </c>
      <c r="Z13" s="59">
        <v>8312779</v>
      </c>
      <c r="AA13" s="59">
        <v>0</v>
      </c>
      <c r="AB13" s="68">
        <f>SUM(Y13:AA13)</f>
        <v>301566515</v>
      </c>
      <c r="AC13" s="73">
        <f>X13+AB13</f>
        <v>21562262420</v>
      </c>
      <c r="AD13" s="155">
        <v>22931590155</v>
      </c>
      <c r="AE13" s="155">
        <v>24233339046</v>
      </c>
    </row>
    <row r="14" spans="1:31" s="1" customFormat="1" ht="27.75" customHeight="1" thickBot="1" x14ac:dyDescent="0.3">
      <c r="A14" s="18" t="s">
        <v>54</v>
      </c>
      <c r="B14" s="150"/>
      <c r="C14" s="21" t="s">
        <v>55</v>
      </c>
      <c r="D14" s="47">
        <v>0</v>
      </c>
      <c r="E14" s="43">
        <v>0</v>
      </c>
      <c r="F14" s="43">
        <v>0</v>
      </c>
      <c r="G14" s="43">
        <v>0</v>
      </c>
      <c r="H14" s="48">
        <f t="shared" si="0"/>
        <v>0</v>
      </c>
      <c r="I14" s="47">
        <v>0</v>
      </c>
      <c r="J14" s="43">
        <v>0</v>
      </c>
      <c r="K14" s="43">
        <v>0</v>
      </c>
      <c r="L14" s="89">
        <f>SUM(I14:K14)</f>
        <v>0</v>
      </c>
      <c r="M14" s="87">
        <f t="shared" si="1"/>
        <v>0</v>
      </c>
      <c r="N14" s="153"/>
      <c r="O14" s="153"/>
      <c r="P14" s="18" t="s">
        <v>54</v>
      </c>
      <c r="Q14" s="149"/>
      <c r="R14" s="21" t="s">
        <v>55</v>
      </c>
      <c r="S14" s="61">
        <v>0</v>
      </c>
      <c r="T14" s="56">
        <v>0</v>
      </c>
      <c r="U14" s="56">
        <v>0</v>
      </c>
      <c r="V14" s="56">
        <v>0</v>
      </c>
      <c r="W14" s="56">
        <v>0</v>
      </c>
      <c r="X14" s="62">
        <f>SUM(S14:W14)</f>
        <v>0</v>
      </c>
      <c r="Y14" s="61">
        <v>0</v>
      </c>
      <c r="Z14" s="56">
        <v>0</v>
      </c>
      <c r="AA14" s="56">
        <v>0</v>
      </c>
      <c r="AB14" s="69">
        <f>SUM(Y14:AA14)</f>
        <v>0</v>
      </c>
      <c r="AC14" s="74">
        <f t="shared" ref="AC14:AC19" si="2">X14+AB14</f>
        <v>0</v>
      </c>
      <c r="AD14" s="155"/>
      <c r="AE14" s="155"/>
    </row>
    <row r="15" spans="1:31" s="1" customFormat="1" ht="27.75" customHeight="1" thickBot="1" x14ac:dyDescent="0.3">
      <c r="A15" s="18" t="s">
        <v>56</v>
      </c>
      <c r="B15" s="150"/>
      <c r="C15" s="21" t="s">
        <v>57</v>
      </c>
      <c r="D15" s="47">
        <v>0</v>
      </c>
      <c r="E15" s="43">
        <v>0</v>
      </c>
      <c r="F15" s="43">
        <v>0</v>
      </c>
      <c r="G15" s="43">
        <v>0</v>
      </c>
      <c r="H15" s="48">
        <f t="shared" si="0"/>
        <v>0</v>
      </c>
      <c r="I15" s="47">
        <v>0</v>
      </c>
      <c r="J15" s="43">
        <v>0</v>
      </c>
      <c r="K15" s="43">
        <v>0</v>
      </c>
      <c r="L15" s="89">
        <f>SUM(I15:K15)</f>
        <v>0</v>
      </c>
      <c r="M15" s="87">
        <f t="shared" si="1"/>
        <v>0</v>
      </c>
      <c r="N15" s="153"/>
      <c r="O15" s="153"/>
      <c r="P15" s="18" t="s">
        <v>56</v>
      </c>
      <c r="Q15" s="149"/>
      <c r="R15" s="21" t="s">
        <v>57</v>
      </c>
      <c r="S15" s="61">
        <v>916751075</v>
      </c>
      <c r="T15" s="56">
        <v>141693856</v>
      </c>
      <c r="U15" s="56">
        <v>267229557</v>
      </c>
      <c r="V15" s="56">
        <v>0</v>
      </c>
      <c r="W15" s="56">
        <v>0</v>
      </c>
      <c r="X15" s="62">
        <f>SUM(S15:W15)</f>
        <v>1325674488</v>
      </c>
      <c r="Y15" s="61">
        <v>49246286</v>
      </c>
      <c r="Z15" s="56">
        <v>24793241</v>
      </c>
      <c r="AA15" s="56">
        <v>0</v>
      </c>
      <c r="AB15" s="69">
        <f>SUM(Y15:AA15)</f>
        <v>74039527</v>
      </c>
      <c r="AC15" s="74">
        <f t="shared" si="2"/>
        <v>1399714015</v>
      </c>
      <c r="AD15" s="155"/>
      <c r="AE15" s="155"/>
    </row>
    <row r="16" spans="1:31" s="1" customFormat="1" ht="24.75" customHeight="1" thickBot="1" x14ac:dyDescent="0.3">
      <c r="A16" s="18" t="s">
        <v>58</v>
      </c>
      <c r="B16" s="150"/>
      <c r="C16" s="40" t="s">
        <v>59</v>
      </c>
      <c r="D16" s="83">
        <f t="shared" ref="D16:L16" si="3">SUM(D13:D15)</f>
        <v>0</v>
      </c>
      <c r="E16" s="84">
        <f t="shared" si="3"/>
        <v>0</v>
      </c>
      <c r="F16" s="84">
        <f>SUM(F13:F15)</f>
        <v>3048873319</v>
      </c>
      <c r="G16" s="84">
        <f t="shared" si="3"/>
        <v>0</v>
      </c>
      <c r="H16" s="52">
        <f t="shared" si="0"/>
        <v>3048873319</v>
      </c>
      <c r="I16" s="53">
        <f t="shared" si="3"/>
        <v>0</v>
      </c>
      <c r="J16" s="51">
        <f t="shared" si="3"/>
        <v>0</v>
      </c>
      <c r="K16" s="51">
        <f>SUM(K13:K15)</f>
        <v>0</v>
      </c>
      <c r="L16" s="90">
        <f t="shared" si="3"/>
        <v>0</v>
      </c>
      <c r="M16" s="91">
        <f t="shared" si="1"/>
        <v>3048873319</v>
      </c>
      <c r="N16" s="153"/>
      <c r="O16" s="153"/>
      <c r="P16" s="18" t="s">
        <v>58</v>
      </c>
      <c r="Q16" s="149"/>
      <c r="R16" s="22" t="s">
        <v>59</v>
      </c>
      <c r="S16" s="63">
        <f t="shared" ref="S16:AB16" si="4">SUM(S13:S15)</f>
        <v>13156570115</v>
      </c>
      <c r="T16" s="64">
        <f t="shared" si="4"/>
        <v>2252967534</v>
      </c>
      <c r="U16" s="64">
        <f t="shared" si="4"/>
        <v>7174939824</v>
      </c>
      <c r="V16" s="64">
        <f t="shared" si="4"/>
        <v>892920</v>
      </c>
      <c r="W16" s="64">
        <f t="shared" si="4"/>
        <v>1000000</v>
      </c>
      <c r="X16" s="65">
        <f t="shared" si="4"/>
        <v>22586370393</v>
      </c>
      <c r="Y16" s="70">
        <f t="shared" si="4"/>
        <v>342500022</v>
      </c>
      <c r="Z16" s="71">
        <f t="shared" si="4"/>
        <v>33106020</v>
      </c>
      <c r="AA16" s="71">
        <f t="shared" si="4"/>
        <v>0</v>
      </c>
      <c r="AB16" s="72">
        <f t="shared" si="4"/>
        <v>375606042</v>
      </c>
      <c r="AC16" s="75">
        <f>X16+AB16</f>
        <v>22961976435</v>
      </c>
      <c r="AD16" s="155"/>
      <c r="AE16" s="155"/>
    </row>
    <row r="17" spans="1:31" s="1" customFormat="1" ht="27.75" customHeight="1" thickBot="1" x14ac:dyDescent="0.3">
      <c r="A17" s="18" t="s">
        <v>60</v>
      </c>
      <c r="B17" s="150" t="s">
        <v>87</v>
      </c>
      <c r="C17" s="20" t="s">
        <v>53</v>
      </c>
      <c r="D17" s="44">
        <v>13183381893</v>
      </c>
      <c r="E17" s="45">
        <v>17348100000</v>
      </c>
      <c r="F17" s="45">
        <v>7817572842</v>
      </c>
      <c r="G17" s="45">
        <v>2000000</v>
      </c>
      <c r="H17" s="85">
        <f t="shared" si="0"/>
        <v>38351054735</v>
      </c>
      <c r="I17" s="44">
        <v>0</v>
      </c>
      <c r="J17" s="45">
        <v>8508375666</v>
      </c>
      <c r="K17" s="45">
        <v>400000</v>
      </c>
      <c r="L17" s="92">
        <f>SUM(I17:K17)</f>
        <v>8508775666</v>
      </c>
      <c r="M17" s="95">
        <f>H17+L17</f>
        <v>46859830401</v>
      </c>
      <c r="N17" s="153"/>
      <c r="O17" s="153"/>
      <c r="P17" s="18" t="s">
        <v>60</v>
      </c>
      <c r="Q17" s="156" t="s">
        <v>61</v>
      </c>
      <c r="R17" s="20" t="s">
        <v>53</v>
      </c>
      <c r="S17" s="66">
        <v>357446663</v>
      </c>
      <c r="T17" s="67">
        <v>61699597</v>
      </c>
      <c r="U17" s="67">
        <v>10985861850</v>
      </c>
      <c r="V17" s="67">
        <v>154002348</v>
      </c>
      <c r="W17" s="67">
        <v>13257612968</v>
      </c>
      <c r="X17" s="60">
        <f>SUM(S17:W17)</f>
        <v>24816623426</v>
      </c>
      <c r="Y17" s="66">
        <v>5542137017</v>
      </c>
      <c r="Z17" s="112">
        <v>399145168</v>
      </c>
      <c r="AA17" s="67">
        <v>671499484</v>
      </c>
      <c r="AB17" s="68">
        <f>SUM(Y17:AA17)</f>
        <v>6612781669</v>
      </c>
      <c r="AC17" s="73">
        <f t="shared" si="2"/>
        <v>31429405095</v>
      </c>
      <c r="AD17" s="155">
        <v>42588637676</v>
      </c>
      <c r="AE17" s="155">
        <v>80402135939</v>
      </c>
    </row>
    <row r="18" spans="1:31" s="1" customFormat="1" ht="27.75" customHeight="1" thickBot="1" x14ac:dyDescent="0.3">
      <c r="A18" s="18" t="s">
        <v>62</v>
      </c>
      <c r="B18" s="150"/>
      <c r="C18" s="21" t="s">
        <v>55</v>
      </c>
      <c r="D18" s="47">
        <v>3000000000</v>
      </c>
      <c r="E18" s="43">
        <v>0</v>
      </c>
      <c r="F18" s="43">
        <v>3207870077</v>
      </c>
      <c r="G18" s="43">
        <v>0</v>
      </c>
      <c r="H18" s="54">
        <f t="shared" si="0"/>
        <v>6207870077</v>
      </c>
      <c r="I18" s="47">
        <v>13989605620</v>
      </c>
      <c r="J18" s="43">
        <v>0</v>
      </c>
      <c r="K18" s="43">
        <v>1734819300</v>
      </c>
      <c r="L18" s="93">
        <f>SUM(I18:K18)</f>
        <v>15724424920</v>
      </c>
      <c r="M18" s="96">
        <f t="shared" si="1"/>
        <v>21932294997</v>
      </c>
      <c r="N18" s="153"/>
      <c r="O18" s="153"/>
      <c r="P18" s="18" t="s">
        <v>62</v>
      </c>
      <c r="Q18" s="156"/>
      <c r="R18" s="21" t="s">
        <v>55</v>
      </c>
      <c r="S18" s="61">
        <v>100633484</v>
      </c>
      <c r="T18" s="56">
        <v>22518599</v>
      </c>
      <c r="U18" s="56">
        <v>10674482897</v>
      </c>
      <c r="V18" s="56">
        <v>181740000</v>
      </c>
      <c r="W18" s="56">
        <v>612874334</v>
      </c>
      <c r="X18" s="62">
        <f>SUM(S18:W18)</f>
        <v>11592249314</v>
      </c>
      <c r="Y18" s="61">
        <v>64344096246</v>
      </c>
      <c r="Z18" s="113">
        <v>10807285774</v>
      </c>
      <c r="AA18" s="56">
        <v>251658310</v>
      </c>
      <c r="AB18" s="69">
        <f>SUM(Y18:AA18)</f>
        <v>75403040330</v>
      </c>
      <c r="AC18" s="74">
        <f t="shared" si="2"/>
        <v>86995289644</v>
      </c>
      <c r="AD18" s="155"/>
      <c r="AE18" s="155"/>
    </row>
    <row r="19" spans="1:31" s="1" customFormat="1" ht="30" customHeight="1" thickBot="1" x14ac:dyDescent="0.3">
      <c r="A19" s="18" t="s">
        <v>63</v>
      </c>
      <c r="B19" s="150"/>
      <c r="C19" s="21" t="s">
        <v>57</v>
      </c>
      <c r="D19" s="47">
        <v>0</v>
      </c>
      <c r="E19" s="43">
        <v>0</v>
      </c>
      <c r="F19" s="43">
        <v>0</v>
      </c>
      <c r="G19" s="43">
        <v>0</v>
      </c>
      <c r="H19" s="54">
        <f t="shared" si="0"/>
        <v>0</v>
      </c>
      <c r="I19" s="47">
        <v>0</v>
      </c>
      <c r="J19" s="43">
        <v>0</v>
      </c>
      <c r="K19" s="43">
        <v>0</v>
      </c>
      <c r="L19" s="93">
        <f>SUM(I19:K19)</f>
        <v>0</v>
      </c>
      <c r="M19" s="96">
        <f t="shared" si="1"/>
        <v>0</v>
      </c>
      <c r="N19" s="153"/>
      <c r="O19" s="153"/>
      <c r="P19" s="18" t="s">
        <v>63</v>
      </c>
      <c r="Q19" s="156"/>
      <c r="R19" s="21" t="s">
        <v>57</v>
      </c>
      <c r="S19" s="61">
        <v>0</v>
      </c>
      <c r="T19" s="56">
        <v>0</v>
      </c>
      <c r="U19" s="56">
        <v>1000000</v>
      </c>
      <c r="V19" s="56">
        <v>0</v>
      </c>
      <c r="W19" s="56">
        <v>0</v>
      </c>
      <c r="X19" s="62">
        <f>SUM(S19:W19)</f>
        <v>1000000</v>
      </c>
      <c r="Y19" s="61">
        <v>0</v>
      </c>
      <c r="Z19" s="113">
        <v>0</v>
      </c>
      <c r="AA19" s="56">
        <v>0</v>
      </c>
      <c r="AB19" s="69">
        <f>SUM(Y19:AA19)</f>
        <v>0</v>
      </c>
      <c r="AC19" s="74">
        <f t="shared" si="2"/>
        <v>1000000</v>
      </c>
      <c r="AD19" s="155"/>
      <c r="AE19" s="155"/>
    </row>
    <row r="20" spans="1:31" s="1" customFormat="1" ht="25.5" customHeight="1" thickBot="1" x14ac:dyDescent="0.3">
      <c r="A20" s="18" t="s">
        <v>64</v>
      </c>
      <c r="B20" s="150"/>
      <c r="C20" s="40" t="s">
        <v>59</v>
      </c>
      <c r="D20" s="49">
        <f>SUM(D17:D19)</f>
        <v>16183381893</v>
      </c>
      <c r="E20" s="50">
        <f>SUM(E17:E19)</f>
        <v>17348100000</v>
      </c>
      <c r="F20" s="50">
        <f>SUM(F17:F19)</f>
        <v>11025442919</v>
      </c>
      <c r="G20" s="50">
        <f>SUM(G17:G19)</f>
        <v>2000000</v>
      </c>
      <c r="H20" s="55">
        <f t="shared" si="0"/>
        <v>44558924812</v>
      </c>
      <c r="I20" s="53">
        <f>SUM(I17:I19)</f>
        <v>13989605620</v>
      </c>
      <c r="J20" s="51">
        <f>SUM(J17:J19)</f>
        <v>8508375666</v>
      </c>
      <c r="K20" s="51">
        <f>SUM(K17:K19)</f>
        <v>1735219300</v>
      </c>
      <c r="L20" s="94">
        <f>SUM(I20:K20)</f>
        <v>24233200586</v>
      </c>
      <c r="M20" s="97">
        <f t="shared" si="1"/>
        <v>68792125398</v>
      </c>
      <c r="N20" s="153"/>
      <c r="O20" s="153"/>
      <c r="P20" s="18" t="s">
        <v>64</v>
      </c>
      <c r="Q20" s="156"/>
      <c r="R20" s="40" t="s">
        <v>65</v>
      </c>
      <c r="S20" s="63">
        <f t="shared" ref="S20:AB20" si="5">SUM(S17:S19)</f>
        <v>458080147</v>
      </c>
      <c r="T20" s="64">
        <f t="shared" si="5"/>
        <v>84218196</v>
      </c>
      <c r="U20" s="64">
        <f>SUM(U17:U19)</f>
        <v>21661344747</v>
      </c>
      <c r="V20" s="64">
        <f t="shared" si="5"/>
        <v>335742348</v>
      </c>
      <c r="W20" s="64">
        <f t="shared" si="5"/>
        <v>13870487302</v>
      </c>
      <c r="X20" s="65">
        <f t="shared" si="5"/>
        <v>36409872740</v>
      </c>
      <c r="Y20" s="70">
        <f t="shared" si="5"/>
        <v>69886233263</v>
      </c>
      <c r="Z20" s="71">
        <f t="shared" si="5"/>
        <v>11206430942</v>
      </c>
      <c r="AA20" s="71">
        <f t="shared" si="5"/>
        <v>923157794</v>
      </c>
      <c r="AB20" s="72">
        <f t="shared" si="5"/>
        <v>82015821999</v>
      </c>
      <c r="AC20" s="75">
        <f>X20+AB20</f>
        <v>118425694739</v>
      </c>
      <c r="AD20" s="155"/>
      <c r="AE20" s="155"/>
    </row>
    <row r="21" spans="1:31" s="1" customFormat="1" ht="35.25" customHeight="1" thickBot="1" x14ac:dyDescent="0.3">
      <c r="A21" s="18" t="s">
        <v>66</v>
      </c>
      <c r="B21" s="149" t="s">
        <v>105</v>
      </c>
      <c r="C21" s="150"/>
      <c r="D21" s="49">
        <f>D16+D20</f>
        <v>16183381893</v>
      </c>
      <c r="E21" s="49">
        <f t="shared" ref="E21:L21" si="6">E16+E20</f>
        <v>17348100000</v>
      </c>
      <c r="F21" s="49">
        <f t="shared" si="6"/>
        <v>14074316238</v>
      </c>
      <c r="G21" s="49">
        <f t="shared" si="6"/>
        <v>2000000</v>
      </c>
      <c r="H21" s="49">
        <f t="shared" si="6"/>
        <v>47607798131</v>
      </c>
      <c r="I21" s="49">
        <f t="shared" si="6"/>
        <v>13989605620</v>
      </c>
      <c r="J21" s="49">
        <f t="shared" si="6"/>
        <v>8508375666</v>
      </c>
      <c r="K21" s="49">
        <f t="shared" si="6"/>
        <v>1735219300</v>
      </c>
      <c r="L21" s="49">
        <f t="shared" si="6"/>
        <v>24233200586</v>
      </c>
      <c r="M21" s="49">
        <f>M16+M20</f>
        <v>71840998717</v>
      </c>
      <c r="N21" s="153"/>
      <c r="O21" s="153"/>
      <c r="P21" s="18" t="s">
        <v>66</v>
      </c>
      <c r="Q21" s="149" t="s">
        <v>67</v>
      </c>
      <c r="R21" s="150"/>
      <c r="S21" s="76">
        <f t="shared" ref="S21:AB21" si="7">S16+S20</f>
        <v>13614650262</v>
      </c>
      <c r="T21" s="77">
        <f t="shared" si="7"/>
        <v>2337185730</v>
      </c>
      <c r="U21" s="77">
        <f t="shared" si="7"/>
        <v>28836284571</v>
      </c>
      <c r="V21" s="77">
        <f t="shared" si="7"/>
        <v>336635268</v>
      </c>
      <c r="W21" s="77">
        <f t="shared" si="7"/>
        <v>13871487302</v>
      </c>
      <c r="X21" s="78">
        <f>X16+X20</f>
        <v>58996243133</v>
      </c>
      <c r="Y21" s="79">
        <f t="shared" si="7"/>
        <v>70228733285</v>
      </c>
      <c r="Z21" s="80">
        <f t="shared" si="7"/>
        <v>11239536962</v>
      </c>
      <c r="AA21" s="80">
        <f t="shared" si="7"/>
        <v>923157794</v>
      </c>
      <c r="AB21" s="81">
        <f t="shared" si="7"/>
        <v>82391428041</v>
      </c>
      <c r="AC21" s="82">
        <f>X21+AB21</f>
        <v>141387671174</v>
      </c>
      <c r="AD21" s="57">
        <f>AD13+AD17</f>
        <v>65520227831</v>
      </c>
      <c r="AE21" s="23">
        <f>AE13+AE17</f>
        <v>104635474985</v>
      </c>
    </row>
    <row r="22" spans="1:31" s="1" customFormat="1" ht="39" customHeight="1" thickBot="1" x14ac:dyDescent="0.3">
      <c r="A22" s="18" t="s">
        <v>68</v>
      </c>
      <c r="B22" s="144" t="s">
        <v>89</v>
      </c>
      <c r="C22" s="145"/>
      <c r="D22" s="146">
        <f>M21</f>
        <v>71840998717</v>
      </c>
      <c r="E22" s="147"/>
      <c r="F22" s="147"/>
      <c r="G22" s="147"/>
      <c r="H22" s="147"/>
      <c r="I22" s="147"/>
      <c r="J22" s="147"/>
      <c r="K22" s="147"/>
      <c r="L22" s="147"/>
      <c r="M22" s="148"/>
      <c r="N22" s="154"/>
      <c r="O22" s="154"/>
      <c r="P22" s="18" t="s">
        <v>68</v>
      </c>
      <c r="Q22" s="136" t="s">
        <v>90</v>
      </c>
      <c r="R22" s="136"/>
      <c r="S22" s="135">
        <f>AC21</f>
        <v>141387671174</v>
      </c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24">
        <f>AD13+AD17</f>
        <v>65520227831</v>
      </c>
      <c r="AE22" s="24">
        <f>AE13+AE17</f>
        <v>104635474985</v>
      </c>
    </row>
    <row r="23" spans="1:31" s="1" customFormat="1" ht="39" customHeight="1" thickBot="1" x14ac:dyDescent="0.3">
      <c r="A23" s="18" t="s">
        <v>69</v>
      </c>
      <c r="B23" s="151" t="s">
        <v>88</v>
      </c>
      <c r="C23" s="149"/>
      <c r="D23" s="139">
        <v>0</v>
      </c>
      <c r="E23" s="142"/>
      <c r="F23" s="142"/>
      <c r="G23" s="142"/>
      <c r="H23" s="142"/>
      <c r="I23" s="142"/>
      <c r="J23" s="142"/>
      <c r="K23" s="142"/>
      <c r="L23" s="142"/>
      <c r="M23" s="143"/>
      <c r="N23" s="19">
        <v>0</v>
      </c>
      <c r="O23" s="39">
        <v>0</v>
      </c>
      <c r="P23" s="18" t="s">
        <v>69</v>
      </c>
      <c r="Q23" s="136" t="s">
        <v>91</v>
      </c>
      <c r="R23" s="136"/>
      <c r="S23" s="137">
        <f>AC22</f>
        <v>0</v>
      </c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25">
        <v>0</v>
      </c>
      <c r="AE23" s="26">
        <v>0</v>
      </c>
    </row>
    <row r="24" spans="1:31" s="1" customFormat="1" ht="42" customHeight="1" thickBot="1" x14ac:dyDescent="0.3">
      <c r="A24" s="18" t="s">
        <v>71</v>
      </c>
      <c r="B24" s="138" t="s">
        <v>70</v>
      </c>
      <c r="C24" s="138"/>
      <c r="D24" s="139">
        <v>90741753649</v>
      </c>
      <c r="E24" s="139"/>
      <c r="F24" s="139"/>
      <c r="G24" s="139"/>
      <c r="H24" s="139"/>
      <c r="I24" s="139"/>
      <c r="J24" s="139"/>
      <c r="K24" s="139"/>
      <c r="L24" s="139"/>
      <c r="M24" s="139"/>
      <c r="N24" s="19">
        <v>108562953593</v>
      </c>
      <c r="O24" s="19">
        <v>105830399174</v>
      </c>
      <c r="P24" s="18" t="s">
        <v>71</v>
      </c>
      <c r="Q24" s="140" t="s">
        <v>72</v>
      </c>
      <c r="R24" s="140"/>
      <c r="S24" s="141">
        <v>21195081192</v>
      </c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26">
        <v>19135488176</v>
      </c>
      <c r="AE24" s="26">
        <v>24915164580</v>
      </c>
    </row>
    <row r="25" spans="1:31" s="1" customFormat="1" ht="51" customHeight="1" thickBot="1" x14ac:dyDescent="0.3">
      <c r="A25" s="18" t="s">
        <v>74</v>
      </c>
      <c r="B25" s="129" t="s">
        <v>73</v>
      </c>
      <c r="C25" s="129"/>
      <c r="D25" s="130">
        <f>D22+D24</f>
        <v>162582752366</v>
      </c>
      <c r="E25" s="130"/>
      <c r="F25" s="130"/>
      <c r="G25" s="130"/>
      <c r="H25" s="130"/>
      <c r="I25" s="130"/>
      <c r="J25" s="130"/>
      <c r="K25" s="130"/>
      <c r="L25" s="130"/>
      <c r="M25" s="130"/>
      <c r="N25" s="98">
        <f>N13+N23+N24</f>
        <v>195237769622</v>
      </c>
      <c r="O25" s="28">
        <f>O13+O23+O24</f>
        <v>213240783087</v>
      </c>
      <c r="P25" s="27" t="s">
        <v>74</v>
      </c>
      <c r="Q25" s="131" t="s">
        <v>75</v>
      </c>
      <c r="R25" s="131"/>
      <c r="S25" s="132">
        <f>S22+S23+S24</f>
        <v>162582752366</v>
      </c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29">
        <f>AD22+AD23+AD24</f>
        <v>84655716007</v>
      </c>
      <c r="AE25" s="29">
        <f>AE22+AE23+AE24</f>
        <v>129550639565</v>
      </c>
    </row>
    <row r="26" spans="1:31" s="1" customFormat="1" ht="34.5" customHeight="1" x14ac:dyDescent="0.25">
      <c r="A26" s="30"/>
      <c r="B26" s="31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4"/>
      <c r="P26" s="30"/>
      <c r="Q26" s="31"/>
      <c r="R26" s="31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5"/>
      <c r="AE26" s="35"/>
    </row>
    <row r="27" spans="1:31" s="1" customFormat="1" ht="13.5" customHeight="1" x14ac:dyDescent="0.25">
      <c r="A27" s="36"/>
      <c r="B27" s="133" t="s">
        <v>1</v>
      </c>
      <c r="C27" s="133"/>
      <c r="D27" s="134" t="s">
        <v>76</v>
      </c>
      <c r="E27" s="134"/>
      <c r="F27" s="134"/>
      <c r="G27" s="134" t="s">
        <v>3</v>
      </c>
      <c r="H27" s="134"/>
      <c r="I27" s="134"/>
      <c r="J27" s="134" t="s">
        <v>4</v>
      </c>
      <c r="K27" s="134"/>
      <c r="L27" s="134"/>
      <c r="M27" s="32"/>
      <c r="N27" s="33"/>
      <c r="O27" s="34"/>
      <c r="P27" s="30"/>
      <c r="Q27" s="31"/>
      <c r="R27" s="31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5"/>
      <c r="AE27" s="35"/>
    </row>
    <row r="28" spans="1:31" s="1" customFormat="1" ht="27" customHeight="1" x14ac:dyDescent="0.25">
      <c r="A28" s="37" t="s">
        <v>66</v>
      </c>
      <c r="B28" s="128"/>
      <c r="C28" s="128"/>
      <c r="D28" s="126" t="s">
        <v>77</v>
      </c>
      <c r="E28" s="126"/>
      <c r="F28" s="126"/>
      <c r="G28" s="126" t="s">
        <v>78</v>
      </c>
      <c r="H28" s="126"/>
      <c r="I28" s="126"/>
      <c r="J28" s="126" t="s">
        <v>79</v>
      </c>
      <c r="K28" s="126"/>
      <c r="L28" s="126"/>
      <c r="M28" s="32"/>
      <c r="N28" s="106"/>
      <c r="O28" s="34"/>
      <c r="P28" s="30"/>
      <c r="Q28" s="109"/>
      <c r="R28" s="31"/>
      <c r="S28" s="30"/>
      <c r="T28" s="30"/>
      <c r="U28" s="100"/>
      <c r="V28" s="30"/>
      <c r="W28" s="30"/>
      <c r="X28" s="30"/>
      <c r="Y28" s="30"/>
      <c r="Z28" s="30"/>
      <c r="AA28" s="30"/>
      <c r="AB28" s="30"/>
      <c r="AC28" s="30"/>
      <c r="AD28" s="35"/>
      <c r="AE28" s="35"/>
    </row>
    <row r="29" spans="1:31" s="1" customFormat="1" ht="40.5" customHeight="1" x14ac:dyDescent="0.25">
      <c r="A29" s="38" t="s">
        <v>68</v>
      </c>
      <c r="B29" s="125" t="s">
        <v>80</v>
      </c>
      <c r="C29" s="125"/>
      <c r="D29" s="127">
        <f>H16+H20</f>
        <v>47607798131</v>
      </c>
      <c r="E29" s="127"/>
      <c r="F29" s="127"/>
      <c r="G29" s="127">
        <f>X21</f>
        <v>58996243133</v>
      </c>
      <c r="H29" s="127"/>
      <c r="I29" s="127"/>
      <c r="J29" s="127">
        <f>D29-G29</f>
        <v>-11388445002</v>
      </c>
      <c r="K29" s="127"/>
      <c r="L29" s="127"/>
      <c r="M29" s="32"/>
      <c r="N29" s="99"/>
      <c r="O29" s="34"/>
      <c r="P29" s="30"/>
      <c r="Q29" s="110"/>
      <c r="R29" s="107"/>
      <c r="S29" s="102"/>
      <c r="T29" s="103"/>
      <c r="U29" s="110"/>
      <c r="V29" s="30"/>
      <c r="W29" s="30"/>
      <c r="X29" s="30"/>
      <c r="Y29" s="30"/>
      <c r="Z29" s="30"/>
      <c r="AA29" s="30"/>
      <c r="AB29" s="30"/>
      <c r="AC29" s="30"/>
      <c r="AD29" s="35"/>
      <c r="AE29" s="35"/>
    </row>
    <row r="30" spans="1:31" s="1" customFormat="1" ht="75" customHeight="1" x14ac:dyDescent="0.25">
      <c r="A30" s="38" t="s">
        <v>69</v>
      </c>
      <c r="B30" s="123" t="s">
        <v>81</v>
      </c>
      <c r="C30" s="123"/>
      <c r="D30" s="124">
        <f>L16+L20</f>
        <v>24233200586</v>
      </c>
      <c r="E30" s="124"/>
      <c r="F30" s="124"/>
      <c r="G30" s="124">
        <f>AB21</f>
        <v>82391428041</v>
      </c>
      <c r="H30" s="124"/>
      <c r="I30" s="124"/>
      <c r="J30" s="124">
        <f>D30-G30</f>
        <v>-58158227455</v>
      </c>
      <c r="K30" s="124"/>
      <c r="L30" s="124"/>
      <c r="M30" s="32"/>
      <c r="N30" s="31"/>
      <c r="O30" s="34"/>
      <c r="P30" s="30"/>
      <c r="Q30" s="104"/>
      <c r="R30" s="31"/>
      <c r="S30" s="105"/>
      <c r="T30" s="105"/>
      <c r="U30" s="111"/>
      <c r="V30" s="30"/>
      <c r="W30" s="30"/>
      <c r="X30" s="30"/>
      <c r="Y30" s="30"/>
      <c r="Z30" s="30"/>
      <c r="AA30" s="30"/>
      <c r="AB30" s="30"/>
      <c r="AC30" s="30"/>
      <c r="AD30" s="35"/>
      <c r="AE30" s="35"/>
    </row>
    <row r="31" spans="1:31" s="1" customFormat="1" ht="44.25" customHeight="1" x14ac:dyDescent="0.25">
      <c r="A31" s="38" t="s">
        <v>71</v>
      </c>
      <c r="B31" s="125" t="s">
        <v>82</v>
      </c>
      <c r="C31" s="125"/>
      <c r="D31" s="121">
        <f>D29+D30</f>
        <v>71840998717</v>
      </c>
      <c r="E31" s="121"/>
      <c r="F31" s="121"/>
      <c r="G31" s="121">
        <f>G29+G30</f>
        <v>141387671174</v>
      </c>
      <c r="H31" s="121"/>
      <c r="I31" s="121"/>
      <c r="J31" s="121">
        <f>D31-G31</f>
        <v>-69546672457</v>
      </c>
      <c r="K31" s="121"/>
      <c r="L31" s="121"/>
      <c r="M31" s="32"/>
      <c r="N31" s="101"/>
      <c r="O31" s="34"/>
      <c r="P31" s="30"/>
      <c r="Q31" s="31"/>
      <c r="R31" s="31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5"/>
      <c r="AE31" s="35"/>
    </row>
    <row r="32" spans="1:31" s="1" customFormat="1" ht="40.5" customHeight="1" x14ac:dyDescent="0.25">
      <c r="A32" s="38" t="s">
        <v>74</v>
      </c>
      <c r="B32" s="119" t="s">
        <v>83</v>
      </c>
      <c r="C32" s="119"/>
      <c r="D32" s="120">
        <f>D24</f>
        <v>90741753649</v>
      </c>
      <c r="E32" s="120"/>
      <c r="F32" s="120"/>
      <c r="G32" s="120">
        <f>S24</f>
        <v>21195081192</v>
      </c>
      <c r="H32" s="120"/>
      <c r="I32" s="120"/>
      <c r="J32" s="120">
        <f>D32-G32</f>
        <v>69546672457</v>
      </c>
      <c r="K32" s="120"/>
      <c r="L32" s="120"/>
      <c r="M32" s="32"/>
      <c r="N32" s="33"/>
      <c r="O32" s="34"/>
      <c r="P32" s="30"/>
      <c r="Q32" s="31"/>
      <c r="R32" s="31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5"/>
      <c r="AE32" s="35"/>
    </row>
    <row r="33" spans="1:31" s="1" customFormat="1" ht="38.25" customHeight="1" x14ac:dyDescent="0.25">
      <c r="A33" s="38" t="s">
        <v>84</v>
      </c>
      <c r="B33" s="122" t="s">
        <v>85</v>
      </c>
      <c r="C33" s="122"/>
      <c r="D33" s="121">
        <f>D29+D30+D32</f>
        <v>162582752366</v>
      </c>
      <c r="E33" s="121"/>
      <c r="F33" s="121"/>
      <c r="G33" s="121">
        <f>G29+G30+G32</f>
        <v>162582752366</v>
      </c>
      <c r="H33" s="121"/>
      <c r="I33" s="121"/>
      <c r="J33" s="121">
        <f>D33-G33</f>
        <v>0</v>
      </c>
      <c r="K33" s="121"/>
      <c r="L33" s="121"/>
      <c r="M33" s="32"/>
      <c r="N33" s="33"/>
      <c r="O33" s="34"/>
      <c r="P33" s="30"/>
      <c r="Q33" s="31"/>
      <c r="R33" s="31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5"/>
      <c r="AE33" s="35"/>
    </row>
    <row r="38" spans="1:31" ht="22.5" customHeight="1" x14ac:dyDescent="0.35">
      <c r="B38" s="114"/>
    </row>
  </sheetData>
  <sheetProtection selectLockedCells="1" selectUnlockedCells="1"/>
  <mergeCells count="74">
    <mergeCell ref="A1:AE1"/>
    <mergeCell ref="A2:AE2"/>
    <mergeCell ref="A5:AE5"/>
    <mergeCell ref="A10:O10"/>
    <mergeCell ref="P10:AE10"/>
    <mergeCell ref="A3:AE4"/>
    <mergeCell ref="A11:C12"/>
    <mergeCell ref="D11:H11"/>
    <mergeCell ref="I11:L11"/>
    <mergeCell ref="M11:M12"/>
    <mergeCell ref="N11:N12"/>
    <mergeCell ref="O11:O12"/>
    <mergeCell ref="P11:R12"/>
    <mergeCell ref="S11:X11"/>
    <mergeCell ref="Y11:AB11"/>
    <mergeCell ref="AC11:AC12"/>
    <mergeCell ref="AD11:AD12"/>
    <mergeCell ref="AE11:AE12"/>
    <mergeCell ref="AD13:AD16"/>
    <mergeCell ref="AE13:AE16"/>
    <mergeCell ref="B17:B20"/>
    <mergeCell ref="Q17:Q20"/>
    <mergeCell ref="AD17:AD20"/>
    <mergeCell ref="AE17:AE20"/>
    <mergeCell ref="Q21:R21"/>
    <mergeCell ref="Q22:R22"/>
    <mergeCell ref="B23:C23"/>
    <mergeCell ref="N13:N22"/>
    <mergeCell ref="O13:O22"/>
    <mergeCell ref="B13:B16"/>
    <mergeCell ref="Q13:Q16"/>
    <mergeCell ref="B21:C21"/>
    <mergeCell ref="S22:AC22"/>
    <mergeCell ref="Q23:R23"/>
    <mergeCell ref="S23:AC23"/>
    <mergeCell ref="B24:C24"/>
    <mergeCell ref="D24:M24"/>
    <mergeCell ref="Q24:R24"/>
    <mergeCell ref="S24:AC24"/>
    <mergeCell ref="D23:M23"/>
    <mergeCell ref="B22:C22"/>
    <mergeCell ref="D22:M22"/>
    <mergeCell ref="B25:C25"/>
    <mergeCell ref="D25:M25"/>
    <mergeCell ref="Q25:R25"/>
    <mergeCell ref="S25:AC25"/>
    <mergeCell ref="B27:C27"/>
    <mergeCell ref="D27:F27"/>
    <mergeCell ref="G27:I27"/>
    <mergeCell ref="J27:L27"/>
    <mergeCell ref="G28:I28"/>
    <mergeCell ref="J28:L28"/>
    <mergeCell ref="B29:C29"/>
    <mergeCell ref="D29:F29"/>
    <mergeCell ref="G29:I29"/>
    <mergeCell ref="J29:L29"/>
    <mergeCell ref="B28:C28"/>
    <mergeCell ref="D28:F28"/>
    <mergeCell ref="B33:C33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B32:C32"/>
    <mergeCell ref="D32:F32"/>
    <mergeCell ref="G32:I32"/>
    <mergeCell ref="J32:L32"/>
    <mergeCell ref="G31:I31"/>
    <mergeCell ref="J31:L31"/>
  </mergeCells>
  <pageMargins left="0.23622047244094491" right="0.23622047244094491" top="0.74803149606299213" bottom="0.74803149606299213" header="0.51181102362204722" footer="0.51181102362204722"/>
  <pageSetup paperSize="8" scale="2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8"/>
  <sheetViews>
    <sheetView view="pageBreakPreview" topLeftCell="B1" zoomScale="80" zoomScaleNormal="80" zoomScaleSheetLayoutView="80" workbookViewId="0">
      <selection activeCell="D25" sqref="D25:M25"/>
    </sheetView>
  </sheetViews>
  <sheetFormatPr defaultRowHeight="15" customHeight="1" x14ac:dyDescent="0.25"/>
  <cols>
    <col min="1" max="1" width="5.28515625" customWidth="1"/>
    <col min="2" max="2" width="28.85546875" customWidth="1"/>
    <col min="3" max="3" width="22.28515625" customWidth="1"/>
    <col min="4" max="4" width="18.7109375" customWidth="1"/>
    <col min="5" max="5" width="20.28515625" customWidth="1"/>
    <col min="6" max="6" width="20.140625" bestFit="1" customWidth="1"/>
    <col min="7" max="7" width="18.7109375" customWidth="1"/>
    <col min="8" max="8" width="20.7109375" customWidth="1"/>
    <col min="9" max="9" width="21" customWidth="1"/>
    <col min="10" max="10" width="22.5703125" customWidth="1"/>
    <col min="11" max="11" width="18.7109375" customWidth="1"/>
    <col min="12" max="12" width="20.28515625" customWidth="1"/>
    <col min="13" max="13" width="20.7109375" customWidth="1"/>
    <col min="14" max="14" width="32.28515625" customWidth="1"/>
    <col min="15" max="15" width="21" customWidth="1"/>
    <col min="16" max="16" width="4.140625" customWidth="1"/>
    <col min="17" max="17" width="32" customWidth="1"/>
    <col min="18" max="18" width="22.140625" customWidth="1"/>
    <col min="19" max="19" width="20.85546875" customWidth="1"/>
    <col min="20" max="20" width="18.7109375" customWidth="1"/>
    <col min="21" max="21" width="22.28515625" customWidth="1"/>
    <col min="22" max="22" width="18.7109375" customWidth="1"/>
    <col min="23" max="23" width="22" customWidth="1"/>
    <col min="24" max="24" width="22.7109375" customWidth="1"/>
    <col min="25" max="25" width="21.28515625" customWidth="1"/>
    <col min="26" max="26" width="24.5703125" customWidth="1"/>
    <col min="27" max="27" width="18.7109375" customWidth="1"/>
    <col min="28" max="28" width="22.7109375" customWidth="1"/>
    <col min="29" max="29" width="24.42578125" customWidth="1"/>
    <col min="30" max="30" width="20" customWidth="1"/>
    <col min="31" max="31" width="21.42578125" customWidth="1"/>
  </cols>
  <sheetData>
    <row r="1" spans="1:31" s="1" customFormat="1" ht="26.25" x14ac:dyDescent="0.4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</row>
    <row r="2" spans="1:31" s="1" customFormat="1" ht="30" customHeight="1" x14ac:dyDescent="0.3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</row>
    <row r="3" spans="1:31" s="1" customFormat="1" x14ac:dyDescent="0.2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</row>
    <row r="4" spans="1:31" s="1" customFormat="1" ht="24" customHeight="1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</row>
    <row r="5" spans="1:31" s="1" customFormat="1" ht="67.5" customHeight="1" x14ac:dyDescent="0.5">
      <c r="A5" s="164" t="s">
        <v>113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</row>
    <row r="6" spans="1:31" s="1" customFormat="1" ht="23.25" x14ac:dyDescent="0.3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 s="118" t="s">
        <v>111</v>
      </c>
    </row>
    <row r="7" spans="1:31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9.5" thickBo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0</v>
      </c>
    </row>
    <row r="9" spans="1:31" s="1" customFormat="1" ht="15.75" thickBot="1" x14ac:dyDescent="0.3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13</v>
      </c>
      <c r="N9" s="6" t="s">
        <v>14</v>
      </c>
      <c r="O9" s="7" t="s">
        <v>15</v>
      </c>
      <c r="P9" s="7" t="s">
        <v>16</v>
      </c>
      <c r="Q9" s="7" t="s">
        <v>17</v>
      </c>
      <c r="R9" s="7" t="s">
        <v>18</v>
      </c>
      <c r="S9" s="7" t="s">
        <v>19</v>
      </c>
      <c r="T9" s="7" t="s">
        <v>20</v>
      </c>
      <c r="U9" s="7" t="s">
        <v>21</v>
      </c>
      <c r="V9" s="7" t="s">
        <v>22</v>
      </c>
      <c r="W9" s="7" t="s">
        <v>23</v>
      </c>
      <c r="X9" s="7" t="s">
        <v>24</v>
      </c>
      <c r="Y9" s="7" t="s">
        <v>25</v>
      </c>
      <c r="Z9" s="7" t="s">
        <v>26</v>
      </c>
      <c r="AA9" s="8" t="s">
        <v>27</v>
      </c>
      <c r="AB9" s="8" t="s">
        <v>28</v>
      </c>
      <c r="AC9" s="9" t="s">
        <v>29</v>
      </c>
      <c r="AD9" s="9" t="s">
        <v>95</v>
      </c>
      <c r="AE9" s="9" t="s">
        <v>96</v>
      </c>
    </row>
    <row r="10" spans="1:31" s="1" customFormat="1" ht="54.75" customHeight="1" thickBot="1" x14ac:dyDescent="0.3">
      <c r="A10" s="165" t="s">
        <v>30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 t="s">
        <v>31</v>
      </c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</row>
    <row r="11" spans="1:31" s="1" customFormat="1" ht="30.75" customHeight="1" thickBot="1" x14ac:dyDescent="0.3">
      <c r="A11" s="157" t="s">
        <v>93</v>
      </c>
      <c r="B11" s="157"/>
      <c r="C11" s="157"/>
      <c r="D11" s="161" t="s">
        <v>32</v>
      </c>
      <c r="E11" s="161"/>
      <c r="F11" s="161"/>
      <c r="G11" s="161"/>
      <c r="H11" s="161"/>
      <c r="I11" s="159" t="s">
        <v>33</v>
      </c>
      <c r="J11" s="159"/>
      <c r="K11" s="159"/>
      <c r="L11" s="159"/>
      <c r="M11" s="160" t="s">
        <v>109</v>
      </c>
      <c r="N11" s="160" t="s">
        <v>106</v>
      </c>
      <c r="O11" s="160" t="s">
        <v>102</v>
      </c>
      <c r="P11" s="157" t="s">
        <v>94</v>
      </c>
      <c r="Q11" s="157"/>
      <c r="R11" s="157"/>
      <c r="S11" s="158" t="s">
        <v>32</v>
      </c>
      <c r="T11" s="158"/>
      <c r="U11" s="158"/>
      <c r="V11" s="158"/>
      <c r="W11" s="158"/>
      <c r="X11" s="158"/>
      <c r="Y11" s="159" t="s">
        <v>33</v>
      </c>
      <c r="Z11" s="159"/>
      <c r="AA11" s="159"/>
      <c r="AB11" s="159"/>
      <c r="AC11" s="160" t="s">
        <v>108</v>
      </c>
      <c r="AD11" s="160" t="s">
        <v>107</v>
      </c>
      <c r="AE11" s="160" t="s">
        <v>104</v>
      </c>
    </row>
    <row r="12" spans="1:31" s="1" customFormat="1" ht="156" customHeight="1" thickBot="1" x14ac:dyDescent="0.3">
      <c r="A12" s="157"/>
      <c r="B12" s="157"/>
      <c r="C12" s="157"/>
      <c r="D12" s="11" t="s">
        <v>34</v>
      </c>
      <c r="E12" s="11" t="s">
        <v>35</v>
      </c>
      <c r="F12" s="11" t="s">
        <v>36</v>
      </c>
      <c r="G12" s="12" t="s">
        <v>37</v>
      </c>
      <c r="H12" s="10" t="s">
        <v>38</v>
      </c>
      <c r="I12" s="13" t="s">
        <v>39</v>
      </c>
      <c r="J12" s="41" t="s">
        <v>40</v>
      </c>
      <c r="K12" s="13" t="s">
        <v>41</v>
      </c>
      <c r="L12" s="42" t="s">
        <v>42</v>
      </c>
      <c r="M12" s="160"/>
      <c r="N12" s="160"/>
      <c r="O12" s="160"/>
      <c r="P12" s="157"/>
      <c r="Q12" s="157"/>
      <c r="R12" s="157"/>
      <c r="S12" s="14" t="s">
        <v>43</v>
      </c>
      <c r="T12" s="11" t="s">
        <v>44</v>
      </c>
      <c r="U12" s="11" t="s">
        <v>45</v>
      </c>
      <c r="V12" s="11" t="s">
        <v>46</v>
      </c>
      <c r="W12" s="15" t="s">
        <v>47</v>
      </c>
      <c r="X12" s="10" t="s">
        <v>48</v>
      </c>
      <c r="Y12" s="16" t="s">
        <v>49</v>
      </c>
      <c r="Z12" s="108" t="s">
        <v>100</v>
      </c>
      <c r="AA12" s="17" t="s">
        <v>50</v>
      </c>
      <c r="AB12" s="42" t="s">
        <v>51</v>
      </c>
      <c r="AC12" s="160"/>
      <c r="AD12" s="160"/>
      <c r="AE12" s="160"/>
    </row>
    <row r="13" spans="1:31" s="1" customFormat="1" ht="27" customHeight="1" thickBot="1" x14ac:dyDescent="0.3">
      <c r="A13" s="18" t="s">
        <v>52</v>
      </c>
      <c r="B13" s="150" t="s">
        <v>86</v>
      </c>
      <c r="C13" s="20" t="s">
        <v>53</v>
      </c>
      <c r="D13" s="44">
        <v>0</v>
      </c>
      <c r="E13" s="45">
        <v>0</v>
      </c>
      <c r="F13" s="45">
        <v>3048873319</v>
      </c>
      <c r="G13" s="45">
        <v>0</v>
      </c>
      <c r="H13" s="46">
        <f t="shared" ref="H13:H20" si="0">SUM(D13:G13)</f>
        <v>3048873319</v>
      </c>
      <c r="I13" s="44">
        <v>0</v>
      </c>
      <c r="J13" s="45">
        <v>0</v>
      </c>
      <c r="K13" s="45">
        <v>0</v>
      </c>
      <c r="L13" s="88">
        <f>SUM(I13:K13)</f>
        <v>0</v>
      </c>
      <c r="M13" s="86">
        <f t="shared" ref="M13:M20" si="1">H13+L13</f>
        <v>3048873319</v>
      </c>
      <c r="N13" s="152">
        <v>86677504589</v>
      </c>
      <c r="O13" s="152">
        <v>107410383913</v>
      </c>
      <c r="P13" s="18" t="s">
        <v>52</v>
      </c>
      <c r="Q13" s="149" t="s">
        <v>92</v>
      </c>
      <c r="R13" s="20" t="s">
        <v>53</v>
      </c>
      <c r="S13" s="58">
        <v>12239819040</v>
      </c>
      <c r="T13" s="59">
        <v>2111273678</v>
      </c>
      <c r="U13" s="59">
        <v>6907710267</v>
      </c>
      <c r="V13" s="59">
        <v>892920</v>
      </c>
      <c r="W13" s="59">
        <v>1000000</v>
      </c>
      <c r="X13" s="60">
        <f>SUM(S13:W13)</f>
        <v>21260695905</v>
      </c>
      <c r="Y13" s="58">
        <v>293253736</v>
      </c>
      <c r="Z13" s="59">
        <v>8312779</v>
      </c>
      <c r="AA13" s="59">
        <v>0</v>
      </c>
      <c r="AB13" s="68">
        <f>SUM(Y13:AA13)</f>
        <v>301566515</v>
      </c>
      <c r="AC13" s="73">
        <f>X13+AB13</f>
        <v>21562262420</v>
      </c>
      <c r="AD13" s="155">
        <v>22934543258</v>
      </c>
      <c r="AE13" s="155">
        <v>24233339046</v>
      </c>
    </row>
    <row r="14" spans="1:31" s="1" customFormat="1" ht="27.75" customHeight="1" thickBot="1" x14ac:dyDescent="0.3">
      <c r="A14" s="18" t="s">
        <v>54</v>
      </c>
      <c r="B14" s="150"/>
      <c r="C14" s="21" t="s">
        <v>55</v>
      </c>
      <c r="D14" s="47">
        <v>0</v>
      </c>
      <c r="E14" s="43">
        <v>0</v>
      </c>
      <c r="F14" s="43">
        <v>0</v>
      </c>
      <c r="G14" s="43">
        <v>0</v>
      </c>
      <c r="H14" s="48">
        <f t="shared" si="0"/>
        <v>0</v>
      </c>
      <c r="I14" s="47">
        <v>0</v>
      </c>
      <c r="J14" s="43">
        <v>0</v>
      </c>
      <c r="K14" s="43">
        <v>0</v>
      </c>
      <c r="L14" s="89">
        <f>SUM(I14:K14)</f>
        <v>0</v>
      </c>
      <c r="M14" s="87">
        <f t="shared" si="1"/>
        <v>0</v>
      </c>
      <c r="N14" s="153"/>
      <c r="O14" s="153"/>
      <c r="P14" s="18" t="s">
        <v>54</v>
      </c>
      <c r="Q14" s="149"/>
      <c r="R14" s="21" t="s">
        <v>55</v>
      </c>
      <c r="S14" s="61">
        <v>0</v>
      </c>
      <c r="T14" s="56">
        <v>0</v>
      </c>
      <c r="U14" s="56">
        <v>0</v>
      </c>
      <c r="V14" s="56">
        <v>0</v>
      </c>
      <c r="W14" s="56">
        <v>0</v>
      </c>
      <c r="X14" s="62">
        <f>SUM(S14:W14)</f>
        <v>0</v>
      </c>
      <c r="Y14" s="61">
        <v>0</v>
      </c>
      <c r="Z14" s="56">
        <v>0</v>
      </c>
      <c r="AA14" s="56">
        <v>0</v>
      </c>
      <c r="AB14" s="69">
        <f>SUM(Y14:AA14)</f>
        <v>0</v>
      </c>
      <c r="AC14" s="74">
        <f t="shared" ref="AC14:AC19" si="2">X14+AB14</f>
        <v>0</v>
      </c>
      <c r="AD14" s="155"/>
      <c r="AE14" s="155"/>
    </row>
    <row r="15" spans="1:31" s="1" customFormat="1" ht="27.75" customHeight="1" thickBot="1" x14ac:dyDescent="0.3">
      <c r="A15" s="18" t="s">
        <v>56</v>
      </c>
      <c r="B15" s="150"/>
      <c r="C15" s="21" t="s">
        <v>57</v>
      </c>
      <c r="D15" s="47">
        <v>0</v>
      </c>
      <c r="E15" s="43">
        <v>0</v>
      </c>
      <c r="F15" s="43">
        <v>0</v>
      </c>
      <c r="G15" s="43">
        <v>0</v>
      </c>
      <c r="H15" s="48">
        <f t="shared" si="0"/>
        <v>0</v>
      </c>
      <c r="I15" s="47">
        <v>0</v>
      </c>
      <c r="J15" s="43">
        <v>0</v>
      </c>
      <c r="K15" s="43">
        <v>0</v>
      </c>
      <c r="L15" s="89">
        <f>SUM(I15:K15)</f>
        <v>0</v>
      </c>
      <c r="M15" s="87">
        <f t="shared" si="1"/>
        <v>0</v>
      </c>
      <c r="N15" s="153"/>
      <c r="O15" s="153"/>
      <c r="P15" s="18" t="s">
        <v>56</v>
      </c>
      <c r="Q15" s="149"/>
      <c r="R15" s="21" t="s">
        <v>57</v>
      </c>
      <c r="S15" s="61">
        <v>916751075</v>
      </c>
      <c r="T15" s="56">
        <v>141693856</v>
      </c>
      <c r="U15" s="56">
        <v>267229557</v>
      </c>
      <c r="V15" s="56">
        <v>0</v>
      </c>
      <c r="W15" s="56">
        <v>0</v>
      </c>
      <c r="X15" s="62">
        <f>SUM(S15:W15)</f>
        <v>1325674488</v>
      </c>
      <c r="Y15" s="61">
        <v>49246286</v>
      </c>
      <c r="Z15" s="56">
        <v>24793241</v>
      </c>
      <c r="AA15" s="56">
        <v>0</v>
      </c>
      <c r="AB15" s="69">
        <f>SUM(Y15:AA15)</f>
        <v>74039527</v>
      </c>
      <c r="AC15" s="74">
        <f t="shared" si="2"/>
        <v>1399714015</v>
      </c>
      <c r="AD15" s="155"/>
      <c r="AE15" s="155"/>
    </row>
    <row r="16" spans="1:31" s="1" customFormat="1" ht="24.75" customHeight="1" thickBot="1" x14ac:dyDescent="0.3">
      <c r="A16" s="18" t="s">
        <v>58</v>
      </c>
      <c r="B16" s="150"/>
      <c r="C16" s="40" t="s">
        <v>59</v>
      </c>
      <c r="D16" s="83">
        <f t="shared" ref="D16:L16" si="3">SUM(D13:D15)</f>
        <v>0</v>
      </c>
      <c r="E16" s="84">
        <f t="shared" si="3"/>
        <v>0</v>
      </c>
      <c r="F16" s="84">
        <f>SUM(F13:F15)</f>
        <v>3048873319</v>
      </c>
      <c r="G16" s="84">
        <f t="shared" si="3"/>
        <v>0</v>
      </c>
      <c r="H16" s="52">
        <f t="shared" si="0"/>
        <v>3048873319</v>
      </c>
      <c r="I16" s="53">
        <f t="shared" si="3"/>
        <v>0</v>
      </c>
      <c r="J16" s="51">
        <f t="shared" si="3"/>
        <v>0</v>
      </c>
      <c r="K16" s="51">
        <f>SUM(K13:K15)</f>
        <v>0</v>
      </c>
      <c r="L16" s="90">
        <f t="shared" si="3"/>
        <v>0</v>
      </c>
      <c r="M16" s="91">
        <f t="shared" si="1"/>
        <v>3048873319</v>
      </c>
      <c r="N16" s="153"/>
      <c r="O16" s="153"/>
      <c r="P16" s="18" t="s">
        <v>58</v>
      </c>
      <c r="Q16" s="149"/>
      <c r="R16" s="22" t="s">
        <v>59</v>
      </c>
      <c r="S16" s="63">
        <f t="shared" ref="S16:AB16" si="4">SUM(S13:S15)</f>
        <v>13156570115</v>
      </c>
      <c r="T16" s="64">
        <f t="shared" si="4"/>
        <v>2252967534</v>
      </c>
      <c r="U16" s="64">
        <f t="shared" si="4"/>
        <v>7174939824</v>
      </c>
      <c r="V16" s="64">
        <f t="shared" si="4"/>
        <v>892920</v>
      </c>
      <c r="W16" s="64">
        <f t="shared" si="4"/>
        <v>1000000</v>
      </c>
      <c r="X16" s="65">
        <f t="shared" si="4"/>
        <v>22586370393</v>
      </c>
      <c r="Y16" s="70">
        <f t="shared" si="4"/>
        <v>342500022</v>
      </c>
      <c r="Z16" s="71">
        <f t="shared" si="4"/>
        <v>33106020</v>
      </c>
      <c r="AA16" s="71">
        <f t="shared" si="4"/>
        <v>0</v>
      </c>
      <c r="AB16" s="72">
        <f t="shared" si="4"/>
        <v>375606042</v>
      </c>
      <c r="AC16" s="75">
        <f>X16+AB16</f>
        <v>22961976435</v>
      </c>
      <c r="AD16" s="155"/>
      <c r="AE16" s="155"/>
    </row>
    <row r="17" spans="1:31" s="1" customFormat="1" ht="27.75" customHeight="1" thickBot="1" x14ac:dyDescent="0.3">
      <c r="A17" s="18" t="s">
        <v>60</v>
      </c>
      <c r="B17" s="150" t="s">
        <v>87</v>
      </c>
      <c r="C17" s="20" t="s">
        <v>53</v>
      </c>
      <c r="D17" s="44">
        <v>13183381893</v>
      </c>
      <c r="E17" s="45">
        <v>17348100000</v>
      </c>
      <c r="F17" s="45">
        <v>7817572842</v>
      </c>
      <c r="G17" s="45">
        <v>2000000</v>
      </c>
      <c r="H17" s="85">
        <f t="shared" si="0"/>
        <v>38351054735</v>
      </c>
      <c r="I17" s="44">
        <v>0</v>
      </c>
      <c r="J17" s="45">
        <v>8508375666</v>
      </c>
      <c r="K17" s="45">
        <v>400000</v>
      </c>
      <c r="L17" s="92">
        <f>SUM(I17:K17)</f>
        <v>8508775666</v>
      </c>
      <c r="M17" s="95">
        <f>H17+L17</f>
        <v>46859830401</v>
      </c>
      <c r="N17" s="153"/>
      <c r="O17" s="153"/>
      <c r="P17" s="18" t="s">
        <v>60</v>
      </c>
      <c r="Q17" s="156" t="s">
        <v>61</v>
      </c>
      <c r="R17" s="20" t="s">
        <v>53</v>
      </c>
      <c r="S17" s="66">
        <v>357446663</v>
      </c>
      <c r="T17" s="67">
        <v>61699597</v>
      </c>
      <c r="U17" s="67">
        <v>11038547410</v>
      </c>
      <c r="V17" s="67">
        <v>154002348</v>
      </c>
      <c r="W17" s="67">
        <v>13283612968</v>
      </c>
      <c r="X17" s="60">
        <f>SUM(S17:W17)</f>
        <v>24895308986</v>
      </c>
      <c r="Y17" s="66">
        <v>6842137017</v>
      </c>
      <c r="Z17" s="67">
        <v>399145168</v>
      </c>
      <c r="AA17" s="67">
        <v>671499484</v>
      </c>
      <c r="AB17" s="68">
        <f>SUM(Y17:AA17)</f>
        <v>7912781669</v>
      </c>
      <c r="AC17" s="73">
        <f t="shared" si="2"/>
        <v>32808090655</v>
      </c>
      <c r="AD17" s="155">
        <v>47174458195</v>
      </c>
      <c r="AE17" s="155">
        <v>80402135939</v>
      </c>
    </row>
    <row r="18" spans="1:31" s="1" customFormat="1" ht="27.75" customHeight="1" thickBot="1" x14ac:dyDescent="0.3">
      <c r="A18" s="18" t="s">
        <v>62</v>
      </c>
      <c r="B18" s="150"/>
      <c r="C18" s="21" t="s">
        <v>55</v>
      </c>
      <c r="D18" s="47">
        <v>3000000000</v>
      </c>
      <c r="E18" s="43">
        <v>0</v>
      </c>
      <c r="F18" s="43">
        <v>3207870077</v>
      </c>
      <c r="G18" s="43">
        <v>0</v>
      </c>
      <c r="H18" s="54">
        <f t="shared" si="0"/>
        <v>6207870077</v>
      </c>
      <c r="I18" s="47">
        <v>13989605620</v>
      </c>
      <c r="J18" s="43">
        <v>0</v>
      </c>
      <c r="K18" s="43">
        <v>1734819300</v>
      </c>
      <c r="L18" s="93">
        <f>SUM(I18:K18)</f>
        <v>15724424920</v>
      </c>
      <c r="M18" s="96">
        <f t="shared" si="1"/>
        <v>21932294997</v>
      </c>
      <c r="N18" s="153"/>
      <c r="O18" s="153"/>
      <c r="P18" s="18" t="s">
        <v>62</v>
      </c>
      <c r="Q18" s="156"/>
      <c r="R18" s="21" t="s">
        <v>55</v>
      </c>
      <c r="S18" s="61">
        <v>104633484</v>
      </c>
      <c r="T18" s="56">
        <v>22518599</v>
      </c>
      <c r="U18" s="56">
        <v>10674482897</v>
      </c>
      <c r="V18" s="56">
        <v>181740000</v>
      </c>
      <c r="W18" s="56">
        <v>612874334</v>
      </c>
      <c r="X18" s="62">
        <f>SUM(S18:W18)</f>
        <v>11596249314</v>
      </c>
      <c r="Y18" s="61">
        <v>64844096246</v>
      </c>
      <c r="Z18" s="56">
        <v>10807285774</v>
      </c>
      <c r="AA18" s="56">
        <v>251658310</v>
      </c>
      <c r="AB18" s="69">
        <f>SUM(Y18:AA18)</f>
        <v>75903040330</v>
      </c>
      <c r="AC18" s="74">
        <f t="shared" si="2"/>
        <v>87499289644</v>
      </c>
      <c r="AD18" s="155"/>
      <c r="AE18" s="155"/>
    </row>
    <row r="19" spans="1:31" s="1" customFormat="1" ht="30" customHeight="1" thickBot="1" x14ac:dyDescent="0.3">
      <c r="A19" s="18" t="s">
        <v>63</v>
      </c>
      <c r="B19" s="150"/>
      <c r="C19" s="21" t="s">
        <v>57</v>
      </c>
      <c r="D19" s="47">
        <v>0</v>
      </c>
      <c r="E19" s="43">
        <v>0</v>
      </c>
      <c r="F19" s="43">
        <v>0</v>
      </c>
      <c r="G19" s="43">
        <v>0</v>
      </c>
      <c r="H19" s="54">
        <f t="shared" si="0"/>
        <v>0</v>
      </c>
      <c r="I19" s="47">
        <v>0</v>
      </c>
      <c r="J19" s="43">
        <v>0</v>
      </c>
      <c r="K19" s="43">
        <v>0</v>
      </c>
      <c r="L19" s="93">
        <f>SUM(I19:K19)</f>
        <v>0</v>
      </c>
      <c r="M19" s="96">
        <f t="shared" si="1"/>
        <v>0</v>
      </c>
      <c r="N19" s="153"/>
      <c r="O19" s="153"/>
      <c r="P19" s="18" t="s">
        <v>63</v>
      </c>
      <c r="Q19" s="156"/>
      <c r="R19" s="21" t="s">
        <v>57</v>
      </c>
      <c r="S19" s="61">
        <v>0</v>
      </c>
      <c r="T19" s="56">
        <v>0</v>
      </c>
      <c r="U19" s="56">
        <v>1000000</v>
      </c>
      <c r="V19" s="56">
        <v>0</v>
      </c>
      <c r="W19" s="56">
        <v>0</v>
      </c>
      <c r="X19" s="62">
        <f>SUM(S19:W19)</f>
        <v>1000000</v>
      </c>
      <c r="Y19" s="61">
        <v>0</v>
      </c>
      <c r="Z19" s="113">
        <v>0</v>
      </c>
      <c r="AA19" s="56">
        <v>0</v>
      </c>
      <c r="AB19" s="69">
        <f>SUM(Y19:AA19)</f>
        <v>0</v>
      </c>
      <c r="AC19" s="74">
        <f t="shared" si="2"/>
        <v>1000000</v>
      </c>
      <c r="AD19" s="155"/>
      <c r="AE19" s="155"/>
    </row>
    <row r="20" spans="1:31" s="1" customFormat="1" ht="25.5" customHeight="1" thickBot="1" x14ac:dyDescent="0.3">
      <c r="A20" s="18" t="s">
        <v>64</v>
      </c>
      <c r="B20" s="150"/>
      <c r="C20" s="40" t="s">
        <v>59</v>
      </c>
      <c r="D20" s="49">
        <f>SUM(D17:D19)</f>
        <v>16183381893</v>
      </c>
      <c r="E20" s="50">
        <f>SUM(E17:E19)</f>
        <v>17348100000</v>
      </c>
      <c r="F20" s="50">
        <f>SUM(F17:F19)</f>
        <v>11025442919</v>
      </c>
      <c r="G20" s="50">
        <f>SUM(G17:G19)</f>
        <v>2000000</v>
      </c>
      <c r="H20" s="55">
        <f t="shared" si="0"/>
        <v>44558924812</v>
      </c>
      <c r="I20" s="53">
        <f>SUM(I17:I19)</f>
        <v>13989605620</v>
      </c>
      <c r="J20" s="51">
        <f>SUM(J17:J19)</f>
        <v>8508375666</v>
      </c>
      <c r="K20" s="51">
        <f>SUM(K17:K19)</f>
        <v>1735219300</v>
      </c>
      <c r="L20" s="94">
        <f>SUM(I20:K20)</f>
        <v>24233200586</v>
      </c>
      <c r="M20" s="97">
        <f t="shared" si="1"/>
        <v>68792125398</v>
      </c>
      <c r="N20" s="153"/>
      <c r="O20" s="153"/>
      <c r="P20" s="18" t="s">
        <v>64</v>
      </c>
      <c r="Q20" s="156"/>
      <c r="R20" s="40" t="s">
        <v>65</v>
      </c>
      <c r="S20" s="63">
        <f t="shared" ref="S20:AB20" si="5">SUM(S17:S19)</f>
        <v>462080147</v>
      </c>
      <c r="T20" s="64">
        <f t="shared" si="5"/>
        <v>84218196</v>
      </c>
      <c r="U20" s="64">
        <f>SUM(U17:U19)</f>
        <v>21714030307</v>
      </c>
      <c r="V20" s="64">
        <f t="shared" si="5"/>
        <v>335742348</v>
      </c>
      <c r="W20" s="64">
        <f t="shared" si="5"/>
        <v>13896487302</v>
      </c>
      <c r="X20" s="65">
        <f t="shared" si="5"/>
        <v>36492558300</v>
      </c>
      <c r="Y20" s="70">
        <f t="shared" si="5"/>
        <v>71686233263</v>
      </c>
      <c r="Z20" s="71">
        <f t="shared" si="5"/>
        <v>11206430942</v>
      </c>
      <c r="AA20" s="71">
        <f t="shared" si="5"/>
        <v>923157794</v>
      </c>
      <c r="AB20" s="72">
        <f t="shared" si="5"/>
        <v>83815821999</v>
      </c>
      <c r="AC20" s="75">
        <f>X20+AB20</f>
        <v>120308380299</v>
      </c>
      <c r="AD20" s="155"/>
      <c r="AE20" s="155"/>
    </row>
    <row r="21" spans="1:31" s="1" customFormat="1" ht="35.25" customHeight="1" thickBot="1" x14ac:dyDescent="0.3">
      <c r="A21" s="18" t="s">
        <v>66</v>
      </c>
      <c r="B21" s="149" t="s">
        <v>105</v>
      </c>
      <c r="C21" s="150"/>
      <c r="D21" s="115">
        <f>D16+D20</f>
        <v>16183381893</v>
      </c>
      <c r="E21" s="115">
        <f t="shared" ref="E21:L21" si="6">E16+E20</f>
        <v>17348100000</v>
      </c>
      <c r="F21" s="115">
        <f t="shared" si="6"/>
        <v>14074316238</v>
      </c>
      <c r="G21" s="115">
        <f t="shared" si="6"/>
        <v>2000000</v>
      </c>
      <c r="H21" s="115">
        <f t="shared" si="6"/>
        <v>47607798131</v>
      </c>
      <c r="I21" s="115">
        <f t="shared" si="6"/>
        <v>13989605620</v>
      </c>
      <c r="J21" s="115">
        <f t="shared" si="6"/>
        <v>8508375666</v>
      </c>
      <c r="K21" s="115">
        <f t="shared" si="6"/>
        <v>1735219300</v>
      </c>
      <c r="L21" s="115">
        <f t="shared" si="6"/>
        <v>24233200586</v>
      </c>
      <c r="M21" s="115">
        <f>M16+M20</f>
        <v>71840998717</v>
      </c>
      <c r="N21" s="153"/>
      <c r="O21" s="153"/>
      <c r="P21" s="18" t="s">
        <v>66</v>
      </c>
      <c r="Q21" s="149" t="s">
        <v>67</v>
      </c>
      <c r="R21" s="150"/>
      <c r="S21" s="76">
        <f>S16+S20</f>
        <v>13618650262</v>
      </c>
      <c r="T21" s="77">
        <f t="shared" ref="T21:AA21" si="7">T16+T20</f>
        <v>2337185730</v>
      </c>
      <c r="U21" s="77">
        <f t="shared" si="7"/>
        <v>28888970131</v>
      </c>
      <c r="V21" s="77">
        <f t="shared" si="7"/>
        <v>336635268</v>
      </c>
      <c r="W21" s="77">
        <f t="shared" si="7"/>
        <v>13897487302</v>
      </c>
      <c r="X21" s="78">
        <f>X16+X20</f>
        <v>59078928693</v>
      </c>
      <c r="Y21" s="79">
        <f t="shared" si="7"/>
        <v>72028733285</v>
      </c>
      <c r="Z21" s="80">
        <f t="shared" si="7"/>
        <v>11239536962</v>
      </c>
      <c r="AA21" s="80">
        <f t="shared" si="7"/>
        <v>923157794</v>
      </c>
      <c r="AB21" s="81">
        <f>AB16+AB20</f>
        <v>84191428041</v>
      </c>
      <c r="AC21" s="82">
        <f>X21+AB21</f>
        <v>143270356734</v>
      </c>
      <c r="AD21" s="57">
        <f>AD13+AD17</f>
        <v>70109001453</v>
      </c>
      <c r="AE21" s="23">
        <f>AE13+AE17</f>
        <v>104635474985</v>
      </c>
    </row>
    <row r="22" spans="1:31" s="1" customFormat="1" ht="39" customHeight="1" thickBot="1" x14ac:dyDescent="0.3">
      <c r="A22" s="18" t="s">
        <v>68</v>
      </c>
      <c r="B22" s="136" t="s">
        <v>89</v>
      </c>
      <c r="C22" s="136"/>
      <c r="D22" s="135">
        <f>M21</f>
        <v>71840998717</v>
      </c>
      <c r="E22" s="135"/>
      <c r="F22" s="135"/>
      <c r="G22" s="135"/>
      <c r="H22" s="135"/>
      <c r="I22" s="135"/>
      <c r="J22" s="135"/>
      <c r="K22" s="135"/>
      <c r="L22" s="135"/>
      <c r="M22" s="135"/>
      <c r="N22" s="154"/>
      <c r="O22" s="154"/>
      <c r="P22" s="18" t="s">
        <v>68</v>
      </c>
      <c r="Q22" s="136" t="s">
        <v>90</v>
      </c>
      <c r="R22" s="136"/>
      <c r="S22" s="135">
        <f>AC21</f>
        <v>143270356734</v>
      </c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24">
        <f>AD13+AD17</f>
        <v>70109001453</v>
      </c>
      <c r="AE22" s="24">
        <f>AE13+AE17</f>
        <v>104635474985</v>
      </c>
    </row>
    <row r="23" spans="1:31" s="1" customFormat="1" ht="39" customHeight="1" thickBot="1" x14ac:dyDescent="0.3">
      <c r="A23" s="18" t="s">
        <v>69</v>
      </c>
      <c r="B23" s="151" t="s">
        <v>88</v>
      </c>
      <c r="C23" s="149"/>
      <c r="D23" s="139">
        <v>0</v>
      </c>
      <c r="E23" s="142"/>
      <c r="F23" s="142"/>
      <c r="G23" s="142"/>
      <c r="H23" s="142"/>
      <c r="I23" s="142"/>
      <c r="J23" s="142"/>
      <c r="K23" s="142"/>
      <c r="L23" s="142"/>
      <c r="M23" s="143"/>
      <c r="N23" s="19">
        <v>0</v>
      </c>
      <c r="O23" s="39">
        <v>0</v>
      </c>
      <c r="P23" s="18" t="s">
        <v>69</v>
      </c>
      <c r="Q23" s="136" t="s">
        <v>91</v>
      </c>
      <c r="R23" s="136"/>
      <c r="S23" s="137">
        <f>AC22</f>
        <v>0</v>
      </c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25">
        <v>0</v>
      </c>
      <c r="AE23" s="26">
        <v>0</v>
      </c>
    </row>
    <row r="24" spans="1:31" s="1" customFormat="1" ht="42" customHeight="1" thickBot="1" x14ac:dyDescent="0.3">
      <c r="A24" s="18" t="s">
        <v>71</v>
      </c>
      <c r="B24" s="138" t="s">
        <v>70</v>
      </c>
      <c r="C24" s="138"/>
      <c r="D24" s="139">
        <v>92624439209</v>
      </c>
      <c r="E24" s="139"/>
      <c r="F24" s="139"/>
      <c r="G24" s="139"/>
      <c r="H24" s="139"/>
      <c r="I24" s="139"/>
      <c r="J24" s="139"/>
      <c r="K24" s="139"/>
      <c r="L24" s="139"/>
      <c r="M24" s="139"/>
      <c r="N24" s="19">
        <v>108564394623</v>
      </c>
      <c r="O24" s="19">
        <v>105830399174</v>
      </c>
      <c r="P24" s="18" t="s">
        <v>71</v>
      </c>
      <c r="Q24" s="140" t="s">
        <v>72</v>
      </c>
      <c r="R24" s="140"/>
      <c r="S24" s="141">
        <v>21195081192</v>
      </c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26">
        <v>50962694253</v>
      </c>
      <c r="AE24" s="26">
        <v>24915164580</v>
      </c>
    </row>
    <row r="25" spans="1:31" s="1" customFormat="1" ht="51" customHeight="1" thickBot="1" x14ac:dyDescent="0.3">
      <c r="A25" s="18" t="s">
        <v>74</v>
      </c>
      <c r="B25" s="129" t="s">
        <v>73</v>
      </c>
      <c r="C25" s="129"/>
      <c r="D25" s="130">
        <f>D22+D23+D24</f>
        <v>164465437926</v>
      </c>
      <c r="E25" s="130"/>
      <c r="F25" s="130"/>
      <c r="G25" s="130"/>
      <c r="H25" s="130"/>
      <c r="I25" s="130"/>
      <c r="J25" s="130"/>
      <c r="K25" s="130"/>
      <c r="L25" s="130"/>
      <c r="M25" s="130"/>
      <c r="N25" s="98">
        <f>N13+N23+N24</f>
        <v>195241899212</v>
      </c>
      <c r="O25" s="28">
        <f>O13+O23+O24</f>
        <v>213240783087</v>
      </c>
      <c r="P25" s="27" t="s">
        <v>74</v>
      </c>
      <c r="Q25" s="131" t="s">
        <v>75</v>
      </c>
      <c r="R25" s="131"/>
      <c r="S25" s="132">
        <f>S22+S23+S24</f>
        <v>164465437926</v>
      </c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29">
        <f>AD22+AD23+AD24</f>
        <v>121071695706</v>
      </c>
      <c r="AE25" s="29">
        <f>AE22+AE23+AE24</f>
        <v>129550639565</v>
      </c>
    </row>
    <row r="26" spans="1:31" s="1" customFormat="1" ht="34.5" customHeight="1" x14ac:dyDescent="0.25">
      <c r="A26" s="30"/>
      <c r="B26" s="31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4"/>
      <c r="P26" s="30"/>
      <c r="Q26" s="31"/>
      <c r="R26" s="31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5"/>
      <c r="AE26" s="35"/>
    </row>
    <row r="27" spans="1:31" s="1" customFormat="1" ht="13.5" customHeight="1" x14ac:dyDescent="0.25">
      <c r="A27" s="36"/>
      <c r="B27" s="133" t="s">
        <v>1</v>
      </c>
      <c r="C27" s="133"/>
      <c r="D27" s="134" t="s">
        <v>76</v>
      </c>
      <c r="E27" s="134"/>
      <c r="F27" s="134"/>
      <c r="G27" s="134" t="s">
        <v>3</v>
      </c>
      <c r="H27" s="134"/>
      <c r="I27" s="134"/>
      <c r="J27" s="134" t="s">
        <v>4</v>
      </c>
      <c r="K27" s="134"/>
      <c r="L27" s="134"/>
      <c r="M27" s="32"/>
      <c r="N27" s="33"/>
      <c r="O27" s="34"/>
      <c r="P27" s="30"/>
      <c r="Q27" s="31"/>
      <c r="R27" s="31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5"/>
      <c r="AE27" s="35"/>
    </row>
    <row r="28" spans="1:31" s="1" customFormat="1" ht="27" customHeight="1" x14ac:dyDescent="0.25">
      <c r="A28" s="37" t="s">
        <v>66</v>
      </c>
      <c r="B28" s="128"/>
      <c r="C28" s="128"/>
      <c r="D28" s="126" t="s">
        <v>77</v>
      </c>
      <c r="E28" s="126"/>
      <c r="F28" s="126"/>
      <c r="G28" s="126" t="s">
        <v>78</v>
      </c>
      <c r="H28" s="126"/>
      <c r="I28" s="126"/>
      <c r="J28" s="126" t="s">
        <v>79</v>
      </c>
      <c r="K28" s="126"/>
      <c r="L28" s="126"/>
      <c r="M28" s="32"/>
      <c r="N28" s="106"/>
      <c r="O28" s="34"/>
      <c r="P28" s="30"/>
      <c r="Q28" s="109"/>
      <c r="R28" s="31"/>
      <c r="S28" s="30"/>
      <c r="T28" s="30"/>
      <c r="U28" s="100"/>
      <c r="V28" s="30"/>
      <c r="W28" s="30"/>
      <c r="X28" s="30"/>
      <c r="Y28" s="30"/>
      <c r="Z28" s="30"/>
      <c r="AA28" s="30"/>
      <c r="AB28" s="30"/>
      <c r="AC28" s="30"/>
      <c r="AD28" s="35"/>
      <c r="AE28" s="35"/>
    </row>
    <row r="29" spans="1:31" s="1" customFormat="1" ht="40.5" customHeight="1" x14ac:dyDescent="0.25">
      <c r="A29" s="38" t="s">
        <v>68</v>
      </c>
      <c r="B29" s="125" t="s">
        <v>80</v>
      </c>
      <c r="C29" s="125"/>
      <c r="D29" s="127">
        <f>H16+H20</f>
        <v>47607798131</v>
      </c>
      <c r="E29" s="127"/>
      <c r="F29" s="127"/>
      <c r="G29" s="127">
        <f>X21</f>
        <v>59078928693</v>
      </c>
      <c r="H29" s="127"/>
      <c r="I29" s="127"/>
      <c r="J29" s="127">
        <f>D29-G29</f>
        <v>-11471130562</v>
      </c>
      <c r="K29" s="127"/>
      <c r="L29" s="127"/>
      <c r="M29" s="32"/>
      <c r="N29" s="99"/>
      <c r="O29" s="34"/>
      <c r="P29" s="30"/>
      <c r="Q29" s="110"/>
      <c r="R29" s="107"/>
      <c r="S29" s="102"/>
      <c r="T29" s="103"/>
      <c r="U29" s="110"/>
      <c r="V29" s="30"/>
      <c r="W29" s="30"/>
      <c r="X29" s="116"/>
      <c r="Y29" s="30"/>
      <c r="Z29" s="116"/>
      <c r="AA29" s="30"/>
      <c r="AB29" s="30"/>
      <c r="AC29" s="30"/>
      <c r="AD29" s="35"/>
      <c r="AE29" s="35"/>
    </row>
    <row r="30" spans="1:31" s="1" customFormat="1" ht="75" customHeight="1" x14ac:dyDescent="0.25">
      <c r="A30" s="38" t="s">
        <v>69</v>
      </c>
      <c r="B30" s="123" t="s">
        <v>81</v>
      </c>
      <c r="C30" s="123"/>
      <c r="D30" s="124">
        <f>L16+L20</f>
        <v>24233200586</v>
      </c>
      <c r="E30" s="124"/>
      <c r="F30" s="124"/>
      <c r="G30" s="124">
        <f>AB21</f>
        <v>84191428041</v>
      </c>
      <c r="H30" s="124"/>
      <c r="I30" s="124"/>
      <c r="J30" s="124">
        <f>D30-G30</f>
        <v>-59958227455</v>
      </c>
      <c r="K30" s="124"/>
      <c r="L30" s="124"/>
      <c r="M30" s="32"/>
      <c r="N30" s="117"/>
      <c r="O30" s="34"/>
      <c r="P30" s="30"/>
      <c r="Q30" s="104"/>
      <c r="R30" s="31"/>
      <c r="S30" s="105"/>
      <c r="T30" s="105"/>
      <c r="U30" s="111"/>
      <c r="V30" s="30"/>
      <c r="W30" s="30"/>
      <c r="X30" s="30"/>
      <c r="Y30" s="30"/>
      <c r="Z30" s="30"/>
      <c r="AA30" s="30"/>
      <c r="AB30" s="30"/>
      <c r="AC30" s="30"/>
      <c r="AD30" s="35"/>
      <c r="AE30" s="35"/>
    </row>
    <row r="31" spans="1:31" s="1" customFormat="1" ht="44.25" customHeight="1" x14ac:dyDescent="0.25">
      <c r="A31" s="38" t="s">
        <v>71</v>
      </c>
      <c r="B31" s="125" t="s">
        <v>82</v>
      </c>
      <c r="C31" s="125"/>
      <c r="D31" s="121">
        <f>D29+D30</f>
        <v>71840998717</v>
      </c>
      <c r="E31" s="121"/>
      <c r="F31" s="121"/>
      <c r="G31" s="121">
        <f>G29+G30</f>
        <v>143270356734</v>
      </c>
      <c r="H31" s="121"/>
      <c r="I31" s="121"/>
      <c r="J31" s="121">
        <f>D31-G31</f>
        <v>-71429358017</v>
      </c>
      <c r="K31" s="121"/>
      <c r="L31" s="121"/>
      <c r="M31" s="32"/>
      <c r="N31" s="101"/>
      <c r="O31" s="34"/>
      <c r="P31" s="30"/>
      <c r="Q31" s="31"/>
      <c r="R31" s="31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5"/>
      <c r="AE31" s="35"/>
    </row>
    <row r="32" spans="1:31" s="1" customFormat="1" ht="40.5" customHeight="1" x14ac:dyDescent="0.25">
      <c r="A32" s="38" t="s">
        <v>74</v>
      </c>
      <c r="B32" s="119" t="s">
        <v>83</v>
      </c>
      <c r="C32" s="119"/>
      <c r="D32" s="120">
        <f>D24</f>
        <v>92624439209</v>
      </c>
      <c r="E32" s="120"/>
      <c r="F32" s="120"/>
      <c r="G32" s="120">
        <f>S24</f>
        <v>21195081192</v>
      </c>
      <c r="H32" s="120"/>
      <c r="I32" s="120"/>
      <c r="J32" s="120">
        <f>D32-G32</f>
        <v>71429358017</v>
      </c>
      <c r="K32" s="120"/>
      <c r="L32" s="120"/>
      <c r="M32" s="32"/>
      <c r="N32" s="33"/>
      <c r="O32" s="34"/>
      <c r="P32" s="30"/>
      <c r="Q32" s="31"/>
      <c r="R32" s="31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5"/>
      <c r="AE32" s="35"/>
    </row>
    <row r="33" spans="1:31" s="1" customFormat="1" ht="38.25" customHeight="1" x14ac:dyDescent="0.25">
      <c r="A33" s="38" t="s">
        <v>84</v>
      </c>
      <c r="B33" s="122" t="s">
        <v>85</v>
      </c>
      <c r="C33" s="122"/>
      <c r="D33" s="121">
        <f>D29+D30+D32</f>
        <v>164465437926</v>
      </c>
      <c r="E33" s="121"/>
      <c r="F33" s="121"/>
      <c r="G33" s="121">
        <f>G29+G30+G32</f>
        <v>164465437926</v>
      </c>
      <c r="H33" s="121"/>
      <c r="I33" s="121"/>
      <c r="J33" s="121">
        <f>D33-G33</f>
        <v>0</v>
      </c>
      <c r="K33" s="121"/>
      <c r="L33" s="121"/>
      <c r="M33" s="32"/>
      <c r="N33" s="33"/>
      <c r="O33" s="34"/>
      <c r="P33" s="30"/>
      <c r="Q33" s="31"/>
      <c r="R33" s="31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5"/>
      <c r="AE33" s="35"/>
    </row>
    <row r="38" spans="1:31" ht="22.5" customHeight="1" x14ac:dyDescent="0.35">
      <c r="B38" s="114"/>
    </row>
  </sheetData>
  <sheetProtection selectLockedCells="1" selectUnlockedCells="1"/>
  <mergeCells count="74">
    <mergeCell ref="A1:AE1"/>
    <mergeCell ref="A2:AE2"/>
    <mergeCell ref="A3:AE4"/>
    <mergeCell ref="A5:AE5"/>
    <mergeCell ref="A10:O10"/>
    <mergeCell ref="P10:AE10"/>
    <mergeCell ref="A11:C12"/>
    <mergeCell ref="D11:H11"/>
    <mergeCell ref="I11:L11"/>
    <mergeCell ref="M11:M12"/>
    <mergeCell ref="N11:N12"/>
    <mergeCell ref="O11:O12"/>
    <mergeCell ref="P11:R12"/>
    <mergeCell ref="S11:X11"/>
    <mergeCell ref="Y11:AB11"/>
    <mergeCell ref="AC11:AC12"/>
    <mergeCell ref="AD11:AD12"/>
    <mergeCell ref="AE11:AE12"/>
    <mergeCell ref="B13:B16"/>
    <mergeCell ref="N13:N22"/>
    <mergeCell ref="O13:O22"/>
    <mergeCell ref="Q13:Q16"/>
    <mergeCell ref="AD13:AD16"/>
    <mergeCell ref="AE13:AE16"/>
    <mergeCell ref="B17:B20"/>
    <mergeCell ref="Q17:Q20"/>
    <mergeCell ref="AD17:AD20"/>
    <mergeCell ref="AE17:AE20"/>
    <mergeCell ref="Q21:R21"/>
    <mergeCell ref="Q22:R22"/>
    <mergeCell ref="S22:AC22"/>
    <mergeCell ref="B21:C21"/>
    <mergeCell ref="B22:C22"/>
    <mergeCell ref="D22:M22"/>
    <mergeCell ref="B23:C23"/>
    <mergeCell ref="D23:M23"/>
    <mergeCell ref="Q23:R23"/>
    <mergeCell ref="S23:AC23"/>
    <mergeCell ref="B24:C24"/>
    <mergeCell ref="D24:M24"/>
    <mergeCell ref="Q24:R24"/>
    <mergeCell ref="S24:AC24"/>
    <mergeCell ref="B25:C25"/>
    <mergeCell ref="D25:M25"/>
    <mergeCell ref="Q25:R25"/>
    <mergeCell ref="S25:AC25"/>
    <mergeCell ref="B27:C27"/>
    <mergeCell ref="D27:F27"/>
    <mergeCell ref="G27:I27"/>
    <mergeCell ref="J27:L27"/>
    <mergeCell ref="B28:C28"/>
    <mergeCell ref="D28:F28"/>
    <mergeCell ref="G28:I28"/>
    <mergeCell ref="J28:L28"/>
    <mergeCell ref="B29:C29"/>
    <mergeCell ref="D29:F29"/>
    <mergeCell ref="G29:I29"/>
    <mergeCell ref="J29:L29"/>
    <mergeCell ref="B30:C30"/>
    <mergeCell ref="D30:F30"/>
    <mergeCell ref="G30:I30"/>
    <mergeCell ref="J30:L30"/>
    <mergeCell ref="B31:C31"/>
    <mergeCell ref="D31:F31"/>
    <mergeCell ref="G31:I31"/>
    <mergeCell ref="J31:L31"/>
    <mergeCell ref="B32:C32"/>
    <mergeCell ref="D32:F32"/>
    <mergeCell ref="G32:I32"/>
    <mergeCell ref="J32:L32"/>
    <mergeCell ref="B33:C33"/>
    <mergeCell ref="D33:F33"/>
    <mergeCell ref="G33:I33"/>
    <mergeCell ref="J33:L33"/>
  </mergeCells>
  <pageMargins left="0.23622047244094491" right="0.23622047244094491" top="0.74803149606299213" bottom="0.74803149606299213" header="0.51181102362204722" footer="0.51181102362204722"/>
  <pageSetup paperSize="8" scale="22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Mérleg (eredeti)</vt:lpstr>
      <vt:lpstr>Mérleg (módosított)</vt:lpstr>
      <vt:lpstr>'Mérleg (eredeti)'!Nyomtatási_terület</vt:lpstr>
      <vt:lpstr>'Mérleg (módosított)'!Nyomtatási_terület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Battyányi Tamás</dc:creator>
  <cp:lastModifiedBy>Szilágyi Béla</cp:lastModifiedBy>
  <cp:lastPrinted>2021-07-12T06:56:53Z</cp:lastPrinted>
  <dcterms:created xsi:type="dcterms:W3CDTF">2019-05-15T08:01:10Z</dcterms:created>
  <dcterms:modified xsi:type="dcterms:W3CDTF">2021-07-23T07:20:50Z</dcterms:modified>
</cp:coreProperties>
</file>