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2760" yWindow="32760" windowWidth="20640" windowHeight="11760" tabRatio="829" firstSheet="21" activeTab="21"/>
  </bookViews>
  <sheets>
    <sheet name="1.1.sz.mell. " sheetId="57" r:id="rId1"/>
    <sheet name="1.2.kötelező" sheetId="3" r:id="rId2"/>
    <sheet name="1.3.önként" sheetId="4" r:id="rId3"/>
    <sheet name="1.4.állami" sheetId="5" r:id="rId4"/>
    <sheet name="2.1.működési " sheetId="45" r:id="rId5"/>
    <sheet name="2.2.felhalmozási  " sheetId="46" r:id="rId6"/>
    <sheet name="3.kötelezettség" sheetId="9" r:id="rId7"/>
    <sheet name="4.saját bevét." sheetId="10" r:id="rId8"/>
    <sheet name="5.fejlesztések" sheetId="11" r:id="rId9"/>
    <sheet name="6.beruházások" sheetId="12" r:id="rId10"/>
    <sheet name="7.felújítások" sheetId="13" r:id="rId11"/>
    <sheet name="8.Eu-s" sheetId="43" r:id="rId12"/>
    <sheet name="9.1. Önk.össz." sheetId="15" r:id="rId13"/>
    <sheet name="9.1.1. Önk.köt. " sheetId="16" r:id="rId14"/>
    <sheet name="9.1.2. Önk.önként" sheetId="17" r:id="rId15"/>
    <sheet name="9.1.3. Önk.állami" sheetId="18" r:id="rId16"/>
    <sheet name="9.3.Ovi össz." sheetId="23" r:id="rId17"/>
    <sheet name="9.3.1. Ovi köt." sheetId="24" r:id="rId18"/>
    <sheet name="9.3.2. Ovi önként" sheetId="25" r:id="rId19"/>
    <sheet name="9.3.3. Ovi állami" sheetId="26" r:id="rId20"/>
    <sheet name="10.1.önk tart." sheetId="32" r:id="rId21"/>
    <sheet name="10.2.Ovi tart." sheetId="33" r:id="rId22"/>
    <sheet name="1. sz tájékoztató t. " sheetId="58" r:id="rId23"/>
    <sheet name="2. sz tájékoztató t" sheetId="36" r:id="rId24"/>
    <sheet name="3. sz tájékoztató t." sheetId="37" r:id="rId25"/>
    <sheet name="4.sz tájékoztató t." sheetId="54" r:id="rId26"/>
    <sheet name="5.sz tájékoztató t." sheetId="39" r:id="rId27"/>
    <sheet name="6.sz.tájékoztató t." sheetId="47" r:id="rId28"/>
    <sheet name="7.sz.tájékoztató t." sheetId="48" r:id="rId29"/>
    <sheet name="likvid.terv " sheetId="55" r:id="rId30"/>
  </sheets>
  <externalReferences>
    <externalReference r:id="rId31"/>
  </externalReferences>
  <definedNames>
    <definedName name="___xlfn_IFERROR">NA()</definedName>
    <definedName name="__xlfn_IFERROR">NA()</definedName>
    <definedName name="_xlnm.Print_Titles" localSheetId="13">'9.1.1. Önk.köt. '!$1:$6</definedName>
    <definedName name="_xlnm.Print_Titles" localSheetId="14">'9.1.2. Önk.önként'!$1:$6</definedName>
    <definedName name="_xlnm.Print_Titles" localSheetId="15">'9.1.3. Önk.állami'!$1:$6</definedName>
    <definedName name="_xlnm.Print_Titles" localSheetId="17">'9.3.1. Ovi köt.'!$1:$6</definedName>
    <definedName name="_xlnm.Print_Titles" localSheetId="18">'9.3.2. Ovi önként'!$1:$6</definedName>
    <definedName name="_xlnm.Print_Titles" localSheetId="19">'9.3.3. Ovi állami'!$1:$6</definedName>
    <definedName name="_xlnm.Print_Titles" localSheetId="16">'9.3.Ovi össz.'!$1:$6</definedName>
    <definedName name="_xlnm.Print_Area" localSheetId="22">'1. sz tájékoztató t. '!$A$1:$E$146</definedName>
    <definedName name="_xlnm.Print_Area" localSheetId="0">'1.1.sz.mell. '!$A$1:$C$150</definedName>
    <definedName name="_xlnm.Print_Area" localSheetId="1">'1.2.kötelező'!$A$1:$C$149</definedName>
    <definedName name="_xlnm.Print_Area" localSheetId="2">'1.3.önként'!$A$1:$C$149</definedName>
    <definedName name="_xlnm.Print_Area" localSheetId="3">'1.4.állami'!$A$1:$C$149</definedName>
    <definedName name="_xlnm.Print_Area" localSheetId="5">'2.2.felhalmozási  '!$A$1:$F$36</definedName>
    <definedName name="_xlnm.Print_Area" localSheetId="6">'3.kötelezettség'!$A$1:$F$13</definedName>
    <definedName name="_xlnm.Print_Area" localSheetId="7">'4.saját bevét.'!$A$1:$F$16</definedName>
    <definedName name="_xlnm.Print_Area" localSheetId="8">'5.fejlesztések'!$A$1:$H$13</definedName>
    <definedName name="onev" localSheetId="0">[1]kod!$BT$34:$BT$3184</definedName>
    <definedName name="onev" localSheetId="25">[1]kod!$BT$34:$BT$3184</definedName>
    <definedName name="onev" localSheetId="29">[1]kod!$BT$34:$BT$3184</definedName>
    <definedName name="onev">[1]kod!$BT$34:$BT$3184</definedName>
  </definedNames>
  <calcPr calcId="124519"/>
</workbook>
</file>

<file path=xl/calcChain.xml><?xml version="1.0" encoding="utf-8"?>
<calcChain xmlns="http://schemas.openxmlformats.org/spreadsheetml/2006/main">
  <c r="C96" i="57"/>
  <c r="C107" i="16"/>
  <c r="C96" s="1"/>
  <c r="C91" s="1"/>
  <c r="C124" s="1"/>
  <c r="C145" s="1"/>
  <c r="C107" i="15"/>
  <c r="C28" i="58"/>
  <c r="D15" i="55"/>
  <c r="C27" i="58"/>
  <c r="O14" i="55"/>
  <c r="O12"/>
  <c r="O11"/>
  <c r="O10"/>
  <c r="O9"/>
  <c r="O8"/>
  <c r="O7"/>
  <c r="O6"/>
  <c r="D28" i="58"/>
  <c r="D27" s="1"/>
  <c r="D61" s="1"/>
  <c r="D85" s="1"/>
  <c r="E96"/>
  <c r="E91"/>
  <c r="E125" s="1"/>
  <c r="E146" s="1"/>
  <c r="E28"/>
  <c r="E27"/>
  <c r="C5"/>
  <c r="C61" s="1"/>
  <c r="C85" s="1"/>
  <c r="D5"/>
  <c r="E5"/>
  <c r="C13"/>
  <c r="D13"/>
  <c r="E13"/>
  <c r="C20"/>
  <c r="D20"/>
  <c r="E20"/>
  <c r="C34"/>
  <c r="D34"/>
  <c r="E34"/>
  <c r="C45"/>
  <c r="D45"/>
  <c r="E45"/>
  <c r="C51"/>
  <c r="D51"/>
  <c r="E51"/>
  <c r="C56"/>
  <c r="D56"/>
  <c r="E56"/>
  <c r="C62"/>
  <c r="D62"/>
  <c r="E62"/>
  <c r="C66"/>
  <c r="D66"/>
  <c r="E66"/>
  <c r="C71"/>
  <c r="D71"/>
  <c r="E71"/>
  <c r="C74"/>
  <c r="D74"/>
  <c r="E74"/>
  <c r="C78"/>
  <c r="D78"/>
  <c r="E78"/>
  <c r="C96"/>
  <c r="C91"/>
  <c r="D96"/>
  <c r="D91" s="1"/>
  <c r="D125" s="1"/>
  <c r="D146" s="1"/>
  <c r="C113"/>
  <c r="C108"/>
  <c r="D113"/>
  <c r="D108" s="1"/>
  <c r="E108"/>
  <c r="D122"/>
  <c r="E122"/>
  <c r="C126"/>
  <c r="D126"/>
  <c r="E126"/>
  <c r="C130"/>
  <c r="D130"/>
  <c r="E130"/>
  <c r="C135"/>
  <c r="D135"/>
  <c r="D145" s="1"/>
  <c r="E135"/>
  <c r="C140"/>
  <c r="D140"/>
  <c r="E140"/>
  <c r="C30" i="16"/>
  <c r="C29"/>
  <c r="C15" i="55"/>
  <c r="E15"/>
  <c r="E27" s="1"/>
  <c r="F15"/>
  <c r="G15"/>
  <c r="H15"/>
  <c r="H27" s="1"/>
  <c r="I15"/>
  <c r="J15"/>
  <c r="K15"/>
  <c r="L15"/>
  <c r="L27"/>
  <c r="M15"/>
  <c r="N15"/>
  <c r="O17"/>
  <c r="O18"/>
  <c r="O19"/>
  <c r="O20"/>
  <c r="O21"/>
  <c r="O22"/>
  <c r="O23"/>
  <c r="O24"/>
  <c r="O25"/>
  <c r="C26"/>
  <c r="D26"/>
  <c r="E26"/>
  <c r="F26"/>
  <c r="F27"/>
  <c r="G26"/>
  <c r="G27" s="1"/>
  <c r="H26"/>
  <c r="I26"/>
  <c r="J26"/>
  <c r="K26"/>
  <c r="L26"/>
  <c r="M26"/>
  <c r="M27"/>
  <c r="N26"/>
  <c r="D14" i="48"/>
  <c r="B25" i="47"/>
  <c r="D28" i="39"/>
  <c r="O5" i="54"/>
  <c r="O6"/>
  <c r="O7"/>
  <c r="O8"/>
  <c r="O9"/>
  <c r="O10"/>
  <c r="O11"/>
  <c r="O13"/>
  <c r="C14"/>
  <c r="C26" s="1"/>
  <c r="D14"/>
  <c r="E14"/>
  <c r="F14"/>
  <c r="F26" s="1"/>
  <c r="G14"/>
  <c r="H14"/>
  <c r="I14"/>
  <c r="J14"/>
  <c r="K14"/>
  <c r="K26" s="1"/>
  <c r="L14"/>
  <c r="M14"/>
  <c r="N14"/>
  <c r="N26" s="1"/>
  <c r="O16"/>
  <c r="O17"/>
  <c r="O18"/>
  <c r="O19"/>
  <c r="O20"/>
  <c r="O21"/>
  <c r="O22"/>
  <c r="O23"/>
  <c r="O24"/>
  <c r="C25"/>
  <c r="D25"/>
  <c r="E25"/>
  <c r="F25"/>
  <c r="G25"/>
  <c r="H25"/>
  <c r="I25"/>
  <c r="I26" s="1"/>
  <c r="J25"/>
  <c r="J26" s="1"/>
  <c r="K25"/>
  <c r="L25"/>
  <c r="M25"/>
  <c r="M26"/>
  <c r="N25"/>
  <c r="D6" i="36"/>
  <c r="I6" s="1"/>
  <c r="E6"/>
  <c r="F6"/>
  <c r="G6"/>
  <c r="H6"/>
  <c r="I7"/>
  <c r="I8"/>
  <c r="D9"/>
  <c r="E9"/>
  <c r="F9"/>
  <c r="G9"/>
  <c r="G19" s="1"/>
  <c r="H9"/>
  <c r="I10"/>
  <c r="I11"/>
  <c r="I12"/>
  <c r="D13"/>
  <c r="I13" s="1"/>
  <c r="E13"/>
  <c r="F13"/>
  <c r="F19" s="1"/>
  <c r="G13"/>
  <c r="H13"/>
  <c r="H19" s="1"/>
  <c r="I14"/>
  <c r="D15"/>
  <c r="E15"/>
  <c r="F15"/>
  <c r="I15" s="1"/>
  <c r="G15"/>
  <c r="H15"/>
  <c r="I16"/>
  <c r="D17"/>
  <c r="E17"/>
  <c r="F17"/>
  <c r="G17"/>
  <c r="I17"/>
  <c r="H17"/>
  <c r="G10" i="33"/>
  <c r="G11"/>
  <c r="G12"/>
  <c r="G13"/>
  <c r="G14"/>
  <c r="G15"/>
  <c r="C16"/>
  <c r="D16"/>
  <c r="E16"/>
  <c r="F16"/>
  <c r="G16" s="1"/>
  <c r="G10" i="32"/>
  <c r="G11"/>
  <c r="G12"/>
  <c r="G13"/>
  <c r="G14"/>
  <c r="G15"/>
  <c r="G16"/>
  <c r="C17"/>
  <c r="D17"/>
  <c r="E17"/>
  <c r="F17"/>
  <c r="C8" i="26"/>
  <c r="C35" s="1"/>
  <c r="C40" s="1"/>
  <c r="C19"/>
  <c r="C25"/>
  <c r="C29"/>
  <c r="C36"/>
  <c r="C44"/>
  <c r="C55"/>
  <c r="C50"/>
  <c r="C8" i="25"/>
  <c r="C19"/>
  <c r="C35" s="1"/>
  <c r="C40" s="1"/>
  <c r="C25"/>
  <c r="C29"/>
  <c r="C36"/>
  <c r="C44"/>
  <c r="C50"/>
  <c r="C55"/>
  <c r="C8" i="24"/>
  <c r="C35" s="1"/>
  <c r="C40" s="1"/>
  <c r="C19"/>
  <c r="C25"/>
  <c r="C29"/>
  <c r="C36"/>
  <c r="C44"/>
  <c r="C50"/>
  <c r="C8" i="23"/>
  <c r="C19"/>
  <c r="C25"/>
  <c r="C29"/>
  <c r="C36"/>
  <c r="C44"/>
  <c r="C55" s="1"/>
  <c r="C50"/>
  <c r="C8" i="18"/>
  <c r="C15"/>
  <c r="C22"/>
  <c r="C30"/>
  <c r="C29" s="1"/>
  <c r="C36"/>
  <c r="C47"/>
  <c r="C53"/>
  <c r="C58"/>
  <c r="C64"/>
  <c r="C86" s="1"/>
  <c r="C68"/>
  <c r="C73"/>
  <c r="C76"/>
  <c r="C80"/>
  <c r="C91"/>
  <c r="C107"/>
  <c r="C124" s="1"/>
  <c r="C145" s="1"/>
  <c r="C121"/>
  <c r="C125"/>
  <c r="C144" s="1"/>
  <c r="C129"/>
  <c r="C134"/>
  <c r="C139"/>
  <c r="C8" i="17"/>
  <c r="C15"/>
  <c r="C22"/>
  <c r="C30"/>
  <c r="C29"/>
  <c r="C36"/>
  <c r="C47"/>
  <c r="C53"/>
  <c r="C58"/>
  <c r="C64"/>
  <c r="C68"/>
  <c r="C73"/>
  <c r="C76"/>
  <c r="C86" s="1"/>
  <c r="C80"/>
  <c r="C96"/>
  <c r="C91"/>
  <c r="C124"/>
  <c r="C145" s="1"/>
  <c r="C107"/>
  <c r="C121"/>
  <c r="C125"/>
  <c r="C144" s="1"/>
  <c r="C129"/>
  <c r="C134"/>
  <c r="C139"/>
  <c r="C8" i="16"/>
  <c r="C15"/>
  <c r="C22"/>
  <c r="C36"/>
  <c r="C47"/>
  <c r="C53"/>
  <c r="C58"/>
  <c r="C64"/>
  <c r="C68"/>
  <c r="C73"/>
  <c r="C76"/>
  <c r="C80"/>
  <c r="C110"/>
  <c r="C125"/>
  <c r="C129"/>
  <c r="C134"/>
  <c r="C139"/>
  <c r="C8" i="15"/>
  <c r="C15"/>
  <c r="C22"/>
  <c r="C30"/>
  <c r="C29"/>
  <c r="C36"/>
  <c r="C47"/>
  <c r="C53"/>
  <c r="C58"/>
  <c r="C64"/>
  <c r="C68"/>
  <c r="C73"/>
  <c r="C76"/>
  <c r="C80"/>
  <c r="C96"/>
  <c r="C91" s="1"/>
  <c r="C124" s="1"/>
  <c r="C145" s="1"/>
  <c r="C110"/>
  <c r="C125"/>
  <c r="C129"/>
  <c r="C134"/>
  <c r="C139"/>
  <c r="E8" i="43"/>
  <c r="E13" s="1"/>
  <c r="E10"/>
  <c r="C13"/>
  <c r="D13"/>
  <c r="F13"/>
  <c r="E17"/>
  <c r="E18"/>
  <c r="E23"/>
  <c r="C23"/>
  <c r="D23"/>
  <c r="F23"/>
  <c r="F5" i="13"/>
  <c r="F6"/>
  <c r="F7"/>
  <c r="F8"/>
  <c r="F9"/>
  <c r="F10"/>
  <c r="F24" s="1"/>
  <c r="F11"/>
  <c r="F12"/>
  <c r="F13"/>
  <c r="F14"/>
  <c r="F15"/>
  <c r="F16"/>
  <c r="F17"/>
  <c r="F18"/>
  <c r="F19"/>
  <c r="F20"/>
  <c r="F21"/>
  <c r="F22"/>
  <c r="F23"/>
  <c r="B24"/>
  <c r="D24"/>
  <c r="E24"/>
  <c r="F6" i="12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H5" i="11"/>
  <c r="H6"/>
  <c r="H7"/>
  <c r="H8"/>
  <c r="H9"/>
  <c r="H10"/>
  <c r="H11"/>
  <c r="C12"/>
  <c r="D12"/>
  <c r="E12"/>
  <c r="F12"/>
  <c r="G12"/>
  <c r="C11" i="10"/>
  <c r="D11"/>
  <c r="E11"/>
  <c r="F11"/>
  <c r="C18" i="46"/>
  <c r="E18"/>
  <c r="E32" s="1"/>
  <c r="C19"/>
  <c r="C25"/>
  <c r="E31"/>
  <c r="C18" i="45"/>
  <c r="E18"/>
  <c r="E28" s="1"/>
  <c r="C19"/>
  <c r="C27"/>
  <c r="C24"/>
  <c r="E27"/>
  <c r="C5" i="5"/>
  <c r="C12"/>
  <c r="C19"/>
  <c r="C27"/>
  <c r="C26"/>
  <c r="C60" s="1"/>
  <c r="C33"/>
  <c r="C44"/>
  <c r="C50"/>
  <c r="C55"/>
  <c r="C61"/>
  <c r="C65"/>
  <c r="C70"/>
  <c r="C83" s="1"/>
  <c r="C149" s="1"/>
  <c r="C73"/>
  <c r="C77"/>
  <c r="C90"/>
  <c r="C123" s="1"/>
  <c r="C106"/>
  <c r="C120"/>
  <c r="C124"/>
  <c r="C143" s="1"/>
  <c r="C128"/>
  <c r="C133"/>
  <c r="C138"/>
  <c r="C5" i="4"/>
  <c r="C12"/>
  <c r="C19"/>
  <c r="C26"/>
  <c r="C33"/>
  <c r="C44"/>
  <c r="C50"/>
  <c r="C55"/>
  <c r="C61"/>
  <c r="C83" s="1"/>
  <c r="C65"/>
  <c r="C70"/>
  <c r="C73"/>
  <c r="C77"/>
  <c r="C95"/>
  <c r="C90" s="1"/>
  <c r="C123" s="1"/>
  <c r="C144" s="1"/>
  <c r="C109"/>
  <c r="C124"/>
  <c r="C143" s="1"/>
  <c r="C128"/>
  <c r="C133"/>
  <c r="C138"/>
  <c r="C5" i="3"/>
  <c r="C12"/>
  <c r="C19"/>
  <c r="C27"/>
  <c r="C26"/>
  <c r="C33"/>
  <c r="C44"/>
  <c r="C50"/>
  <c r="C55"/>
  <c r="C61"/>
  <c r="C83" s="1"/>
  <c r="C149" s="1"/>
  <c r="C65"/>
  <c r="C70"/>
  <c r="C73"/>
  <c r="C77"/>
  <c r="C106"/>
  <c r="C90"/>
  <c r="C123" s="1"/>
  <c r="C144" s="1"/>
  <c r="C109"/>
  <c r="C124"/>
  <c r="C128"/>
  <c r="C133"/>
  <c r="C138"/>
  <c r="C5" i="57"/>
  <c r="C12"/>
  <c r="C19"/>
  <c r="C27"/>
  <c r="C26"/>
  <c r="C33"/>
  <c r="C45"/>
  <c r="C51"/>
  <c r="C56"/>
  <c r="C62"/>
  <c r="C66"/>
  <c r="C71"/>
  <c r="C74"/>
  <c r="C77"/>
  <c r="C91"/>
  <c r="C123" s="1"/>
  <c r="C108"/>
  <c r="C124"/>
  <c r="C128"/>
  <c r="C133"/>
  <c r="C137"/>
  <c r="C55" i="24"/>
  <c r="D19" i="36"/>
  <c r="G17" i="32"/>
  <c r="C84" i="58"/>
  <c r="C145"/>
  <c r="C28" i="45"/>
  <c r="C29"/>
  <c r="O26" i="55"/>
  <c r="N27"/>
  <c r="D27"/>
  <c r="I27"/>
  <c r="J27"/>
  <c r="K27"/>
  <c r="O15"/>
  <c r="C27"/>
  <c r="O25" i="54"/>
  <c r="L26"/>
  <c r="H26"/>
  <c r="E26"/>
  <c r="G26"/>
  <c r="D26"/>
  <c r="E145" i="58"/>
  <c r="E84"/>
  <c r="E61"/>
  <c r="E85" s="1"/>
  <c r="D84"/>
  <c r="C125"/>
  <c r="C146"/>
  <c r="C35" i="23"/>
  <c r="C40" s="1"/>
  <c r="C144" i="16"/>
  <c r="C86"/>
  <c r="C63"/>
  <c r="C87" s="1"/>
  <c r="C144" i="15"/>
  <c r="C86"/>
  <c r="C63"/>
  <c r="F24" i="12"/>
  <c r="H12" i="11"/>
  <c r="C31" i="46"/>
  <c r="C32" s="1"/>
  <c r="C33"/>
  <c r="C60" i="4"/>
  <c r="C148" s="1"/>
  <c r="C143" i="3"/>
  <c r="C60"/>
  <c r="C148" s="1"/>
  <c r="C144" i="57"/>
  <c r="C84"/>
  <c r="C61"/>
  <c r="C63" i="17"/>
  <c r="C87" s="1"/>
  <c r="I9" i="36"/>
  <c r="E33" i="46"/>
  <c r="O14" i="54"/>
  <c r="E19" i="36"/>
  <c r="O26" i="54"/>
  <c r="C87" i="15"/>
  <c r="C150" i="57"/>
  <c r="C85"/>
  <c r="E29" i="45"/>
  <c r="C84" i="4" l="1"/>
  <c r="C149"/>
  <c r="C34" i="46"/>
  <c r="E34"/>
  <c r="C144" i="5"/>
  <c r="C145" i="57"/>
  <c r="C149"/>
  <c r="C30" i="45"/>
  <c r="E30"/>
  <c r="C63" i="18"/>
  <c r="C87" s="1"/>
  <c r="I19" i="36"/>
  <c r="C148" i="5"/>
  <c r="C84"/>
  <c r="C84" i="3"/>
</calcChain>
</file>

<file path=xl/sharedStrings.xml><?xml version="1.0" encoding="utf-8"?>
<sst xmlns="http://schemas.openxmlformats.org/spreadsheetml/2006/main" count="3598" uniqueCount="770">
  <si>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</si>
  <si>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</si>
  <si>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</si>
  <si>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</si>
  <si>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</si>
  <si>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</si>
  <si>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</si>
  <si>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</si>
  <si>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</si>
  <si>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</si>
  <si>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</si>
  <si>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</si>
  <si>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</si>
  <si>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</si>
  <si>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</si>
  <si>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</si>
  <si>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</si>
  <si>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</si>
  <si>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</si>
  <si>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</si>
  <si>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</si>
  <si>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</si>
  <si>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</si>
  <si>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</si>
  <si>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</si>
  <si>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</si>
  <si>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</si>
  <si>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</si>
  <si>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</si>
  <si>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</si>
  <si>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</si>
  <si>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</si>
  <si>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</si>
  <si>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</si>
  <si>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</si>
  <si>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</si>
  <si>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</si>
  <si>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</si>
  <si>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</si>
  <si>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</si>
  <si>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</si>
  <si>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</si>
  <si>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</si>
  <si>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</si>
  <si>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</si>
  <si>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</si>
  <si>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</si>
  <si>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</si>
  <si>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</si>
  <si>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</si>
  <si>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</si>
  <si>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</si>
  <si>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</si>
  <si>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</si>
  <si>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</si>
  <si>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</si>
  <si>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</si>
  <si>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</si>
  <si>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</si>
  <si>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</si>
  <si>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</si>
  <si>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</si>
  <si>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</si>
  <si>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</si>
  <si>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</si>
  <si>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</si>
  <si>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</si>
  <si>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</si>
  <si>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</si>
  <si>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</si>
  <si>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</si>
  <si>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</si>
  <si>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</si>
  <si>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</si>
  <si>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</si>
  <si>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</si>
  <si>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</si>
  <si>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</si>
  <si>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</si>
  <si>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</si>
  <si>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</si>
  <si>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</si>
  <si>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</si>
  <si>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</si>
  <si>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</si>
  <si>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</si>
  <si>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</si>
  <si>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</si>
  <si>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</si>
  <si>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</si>
  <si>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</si>
  <si>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</si>
  <si>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</si>
  <si>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</si>
  <si>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</si>
  <si>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</si>
  <si>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</si>
  <si>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</si>
  <si>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</si>
  <si>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</si>
  <si>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</si>
  <si>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</si>
  <si>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</si>
  <si>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</si>
  <si>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</si>
  <si>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</si>
  <si>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</si>
  <si>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</si>
  <si>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</si>
  <si>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</si>
  <si>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</si>
  <si>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</si>
  <si>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</si>
  <si>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</si>
  <si>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</si>
  <si>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</si>
  <si>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</si>
  <si>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</si>
  <si>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</si>
  <si>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</si>
  <si>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</si>
  <si>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</si>
  <si>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</si>
  <si>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</si>
  <si>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</si>
  <si>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</si>
  <si>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</si>
  <si>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</si>
  <si>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</si>
  <si>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</si>
  <si>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</si>
  <si>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</si>
  <si>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</si>
  <si>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</si>
  <si>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</si>
  <si>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</si>
  <si>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</si>
  <si>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</si>
  <si>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</si>
  <si>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</si>
  <si>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</si>
  <si>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</si>
  <si>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</si>
  <si>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</si>
  <si>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</si>
  <si>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</si>
  <si>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</si>
  <si>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</si>
  <si>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</si>
  <si>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</si>
  <si>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</si>
  <si>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</si>
  <si>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</si>
  <si>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</si>
  <si>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</si>
  <si>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</si>
  <si>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</si>
  <si>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</si>
  <si>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</si>
  <si>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</si>
  <si>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</si>
  <si>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</si>
  <si>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</si>
  <si>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</si>
  <si>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</si>
  <si>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</si>
  <si>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</si>
  <si>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</si>
  <si>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</si>
  <si>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</si>
  <si>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</si>
  <si>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</si>
  <si>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</si>
  <si>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</si>
  <si>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</si>
  <si>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</si>
  <si>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</si>
  <si>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</si>
  <si>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</si>
  <si>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</si>
  <si>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</si>
  <si>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</si>
  <si>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</si>
  <si>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</si>
  <si>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</si>
  <si>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</si>
  <si>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</si>
  <si>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</si>
  <si>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</si>
  <si>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</si>
  <si>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</si>
  <si>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</si>
  <si>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</si>
  <si>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</si>
  <si>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</si>
  <si>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</si>
  <si>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</si>
  <si>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</si>
  <si>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</si>
  <si>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</si>
  <si>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</si>
  <si>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</si>
  <si>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</si>
  <si>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</si>
  <si>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</si>
  <si>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</si>
  <si>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</si>
  <si>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</si>
  <si>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</si>
  <si>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</si>
  <si>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</si>
  <si>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</si>
  <si>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</si>
  <si>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</si>
  <si>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</si>
  <si>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</si>
  <si>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</si>
  <si>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</si>
  <si>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</si>
  <si>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</si>
  <si>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</si>
  <si>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</si>
  <si>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</si>
  <si>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</si>
  <si>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</si>
  <si>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</si>
  <si>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</si>
  <si>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</si>
  <si>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</si>
  <si>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</si>
  <si>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</si>
  <si>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</si>
  <si>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</si>
  <si>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</si>
  <si>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</si>
  <si>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</si>
  <si>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</si>
  <si>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</si>
  <si>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</si>
  <si>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</si>
  <si>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</si>
  <si>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</si>
  <si>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</si>
  <si>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</si>
  <si>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</si>
  <si>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>Önkormányzati intézményfinanszírozás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</si>
  <si>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</si>
  <si>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</si>
  <si>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</si>
  <si>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</si>
  <si>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</si>
  <si>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</si>
  <si>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</si>
  <si>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</si>
  <si>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</si>
  <si>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</si>
  <si>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</si>
  <si>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</si>
  <si>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Tartalékok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</si>
  <si>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</si>
  <si>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</si>
  <si>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</si>
  <si>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</si>
  <si>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</si>
  <si>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</si>
  <si>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</si>
  <si>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</si>
  <si>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</si>
  <si>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</si>
  <si>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</si>
  <si>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</si>
  <si>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</si>
  <si>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</si>
  <si>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</si>
  <si>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</si>
  <si>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</si>
  <si>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</si>
  <si>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</si>
  <si>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</si>
  <si>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</si>
  <si>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</si>
  <si>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</si>
  <si>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</si>
  <si>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</si>
  <si>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</si>
  <si>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</si>
  <si>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</si>
  <si>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</si>
  <si>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</si>
  <si>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</si>
  <si>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</si>
  <si>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</si>
  <si>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</si>
  <si>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</si>
  <si>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</si>
  <si>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</si>
  <si>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</si>
  <si>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</si>
  <si>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</si>
  <si>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</si>
  <si>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</si>
  <si>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</si>
  <si>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</si>
  <si>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</si>
  <si>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</si>
  <si>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</si>
  <si>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</si>
  <si>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</si>
  <si>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</si>
  <si>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</si>
  <si>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</si>
  <si>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</si>
  <si>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</si>
  <si>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</si>
  <si>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</si>
  <si>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</si>
  <si>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</si>
  <si>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</si>
  <si>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</si>
  <si>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</si>
  <si>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</si>
  <si>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</si>
  <si>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</si>
  <si>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</si>
  <si>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</si>
  <si>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</si>
  <si>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</si>
  <si>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</si>
  <si>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</si>
  <si>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</si>
  <si>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</si>
  <si>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</si>
  <si>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Sor-szám</t>
  </si>
  <si>
    <t>MEGNEVEZÉS</t>
  </si>
  <si>
    <t>Évek</t>
  </si>
  <si>
    <t>Összesen
(6=3+4+5)</t>
  </si>
  <si>
    <t>ÖSSZES KÖTELEZETTSÉG</t>
  </si>
  <si>
    <t>Bevételi jogcímek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</si>
  <si>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</si>
  <si>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</si>
  <si>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</si>
  <si>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</si>
  <si>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</si>
  <si>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</si>
  <si>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Fejlesztések forrásösszetétele</t>
  </si>
  <si>
    <t>Fejlesztési cél leírása</t>
  </si>
  <si>
    <t>Fejlesztés várható kiadása</t>
  </si>
  <si>
    <t>önerő hitel</t>
  </si>
  <si>
    <t>önerő saját.bevét</t>
  </si>
  <si>
    <t>BM/közp.ktgvet.szerv</t>
  </si>
  <si>
    <t>bevételek összesen:</t>
  </si>
  <si>
    <t>ADÓSSÁGOT KELETKEZTETŐ ÜGYLETEK VÁRHATÓ EGYÜTTES ÖSSZEGE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</si>
  <si>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</si>
  <si>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</si>
  <si>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</si>
  <si>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</si>
  <si>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</si>
  <si>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</si>
  <si>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</si>
  <si>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</si>
  <si>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</si>
  <si>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</si>
  <si>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</si>
  <si>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</si>
  <si>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</si>
  <si>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</si>
  <si>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</si>
  <si>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</si>
  <si>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</si>
  <si>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</si>
  <si>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</si>
  <si>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</si>
  <si>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</si>
  <si>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</si>
  <si>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</si>
  <si>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</si>
  <si>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</si>
  <si>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</si>
  <si>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</si>
  <si>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</si>
  <si>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</si>
  <si>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</si>
  <si>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</si>
  <si>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</si>
  <si>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Kötelező feladatok bevételei, kiadása</t>
  </si>
  <si>
    <t>Önként vállalt feladatok bevételei, kiadása</t>
  </si>
  <si>
    <t>Állami (államigazgatási) feladatok bevételei, kiadása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</si>
  <si>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</si>
  <si>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</si>
  <si>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</si>
  <si>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</si>
  <si>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</si>
  <si>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</si>
  <si>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</si>
  <si>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</si>
  <si>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</si>
  <si>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</si>
  <si>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</si>
  <si>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</si>
  <si>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</si>
  <si>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</si>
  <si>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</si>
  <si>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</si>
  <si>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</si>
  <si>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</si>
  <si>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</si>
  <si>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</si>
  <si>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</si>
  <si>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</si>
  <si>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</si>
  <si>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</si>
  <si>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</si>
  <si>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</si>
  <si>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</si>
  <si>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</si>
  <si>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</si>
  <si>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>03</t>
  </si>
  <si>
    <t>Állami (államigazgatási) feladatok bevételei, kiadásai</t>
  </si>
  <si>
    <t>04</t>
  </si>
  <si>
    <t>Adatszolgáltatás 
az elismert tartozásállományról</t>
  </si>
  <si>
    <t>Költségvetési szerv neve:</t>
  </si>
  <si>
    <t>Költségvetési szerv számlaszáma:</t>
  </si>
  <si>
    <t>30 napon túli elismert tartozásállomány összesen:  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</si>
  <si>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</si>
  <si>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</si>
  <si>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</si>
  <si>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</si>
  <si>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</si>
  <si>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</si>
  <si>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</si>
  <si>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</si>
  <si>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</si>
  <si>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</si>
  <si>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</si>
  <si>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</si>
  <si>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30 napon túli elismert tartozásállomány összesen:  0  Ft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</si>
  <si>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</si>
  <si>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</si>
  <si>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</si>
  <si>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</si>
  <si>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</si>
  <si>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</si>
  <si>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</si>
  <si>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</si>
  <si>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</si>
  <si>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</si>
  <si>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</si>
  <si>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</si>
  <si>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</si>
  <si>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</si>
  <si>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</si>
  <si>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</si>
  <si>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</si>
  <si>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</si>
  <si>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</si>
  <si>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</si>
  <si>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</si>
  <si>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</si>
  <si>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</si>
  <si>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</si>
  <si>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</si>
  <si>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</si>
  <si>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</si>
  <si>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</si>
  <si>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</si>
  <si>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</si>
  <si>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</si>
  <si>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</si>
  <si>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</si>
  <si>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</si>
  <si>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</si>
  <si>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</si>
  <si>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</si>
  <si>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</si>
  <si>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</si>
  <si>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</si>
  <si>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</si>
  <si>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</si>
  <si>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</si>
  <si>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</si>
  <si>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</si>
  <si>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</si>
  <si>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</si>
  <si>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</si>
  <si>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</si>
  <si>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</si>
  <si>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</si>
  <si>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</si>
  <si>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adatok forintban</t>
  </si>
  <si>
    <t>jogcím kódja</t>
  </si>
  <si>
    <t>Jogcím</t>
  </si>
  <si>
    <t>mutató (fő)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</si>
  <si>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</si>
  <si>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</si>
  <si>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</si>
  <si>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</si>
  <si>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</si>
  <si>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Beszámítási összeg</t>
  </si>
  <si>
    <t>Egyéb kötelező önkormányzati feladatok támogatása</t>
  </si>
  <si>
    <t>óvodapedagógusok elismert létszáma (pótlólagos összeg) 4 hóra</t>
  </si>
  <si>
    <t>Óvodaműködtetési támogatás 8 hóra</t>
  </si>
  <si>
    <t>Hozzájárulás a pénzbeli szociális ellátásokhoz</t>
  </si>
  <si>
    <t>Szociális és gyermekjóléti alapszolgáltatás általános feladatai</t>
  </si>
  <si>
    <t xml:space="preserve">Szociális és gyermekjóléti alapszolgáltatás általános feladatai - kiegészítés társulási formában történő ellátáskor </t>
  </si>
  <si>
    <t>Gyermekétkeztetés bértámogatása</t>
  </si>
  <si>
    <t>Gyermekétkeztetés üzemeltetési támogatása</t>
  </si>
  <si>
    <t>Támogatás a nyilvános könyvtári ellátási és a közművelődési feladatokhoz</t>
  </si>
  <si>
    <t>2. melléklet Összesen:</t>
  </si>
  <si>
    <t>lakott külterülettel kapcsolatos feladatok támogatása</t>
  </si>
  <si>
    <t>Támogatott szervezet neve</t>
  </si>
  <si>
    <t>Támogatás célja</t>
  </si>
  <si>
    <t>Támogatás összge</t>
  </si>
  <si>
    <t>Nem kötelező!</t>
  </si>
  <si>
    <t>Nyitó pénzkészlet</t>
  </si>
  <si>
    <t>-----</t>
  </si>
  <si>
    <t>Dologi kiadások</t>
  </si>
  <si>
    <t>Ellátottak pénzbeli juttatása</t>
  </si>
  <si>
    <t>Egyenleg (11-21)</t>
  </si>
  <si>
    <t>Helyi adók és települési adó</t>
  </si>
  <si>
    <t>Kezesség-, ill. garanciavállalással kapcsolatos megtérülés</t>
  </si>
  <si>
    <t>Kokad Községi Önkormányzat adósságot keletkeztető ügyletekből és kezességvállalásokból fennálló kötelezettségei</t>
  </si>
  <si>
    <t>Kokad Községi Önkormányzat saját bevételeinek részletezése az adósságot keletkeztető ügyletből származó tárgyévi fizetési kötelezettség megállapításához</t>
  </si>
  <si>
    <t>Kokad Községi Óvoda</t>
  </si>
  <si>
    <t>Kokad Községi Önkormányzat</t>
  </si>
  <si>
    <t>nemleges</t>
  </si>
  <si>
    <t>Tám SZ. szerint</t>
  </si>
  <si>
    <t xml:space="preserve"> </t>
  </si>
  <si>
    <t>Hitel - kölcsön</t>
  </si>
  <si>
    <t>Kölcsön törlesztés</t>
  </si>
  <si>
    <t>közös hivatal működésének támogatása</t>
  </si>
  <si>
    <t>orvosi ügyelet működésének támogatása</t>
  </si>
  <si>
    <t>Köztestületi tűzoltóság</t>
  </si>
  <si>
    <t>Lovas járőrség</t>
  </si>
  <si>
    <t>DAHUT</t>
  </si>
  <si>
    <t>Intézményfinanszírozás</t>
  </si>
  <si>
    <t>Települési önkormányzatok szociális feladatainak egyéb támogatása</t>
  </si>
  <si>
    <t>11738008-15807078</t>
  </si>
  <si>
    <t>11738008-15375397</t>
  </si>
  <si>
    <t xml:space="preserve">    DAÖTT</t>
  </si>
  <si>
    <t>Europa Kapu ETT</t>
  </si>
  <si>
    <t xml:space="preserve">                            - Tartalékok</t>
  </si>
  <si>
    <t xml:space="preserve">                            - Tartalékok (3.1.+3.2.)</t>
  </si>
  <si>
    <t xml:space="preserve"> 1.16</t>
  </si>
  <si>
    <t xml:space="preserve"> 1.161</t>
  </si>
  <si>
    <t xml:space="preserve"> 1.162</t>
  </si>
  <si>
    <t>5.1</t>
  </si>
  <si>
    <t>5.2</t>
  </si>
  <si>
    <t>5.3</t>
  </si>
  <si>
    <t>5.4</t>
  </si>
  <si>
    <t>6.1</t>
  </si>
  <si>
    <t>7.1</t>
  </si>
  <si>
    <t>6.2</t>
  </si>
  <si>
    <t>6.3</t>
  </si>
  <si>
    <t>6.4</t>
  </si>
  <si>
    <t>7.2</t>
  </si>
  <si>
    <t>7.3</t>
  </si>
  <si>
    <t>7.4</t>
  </si>
  <si>
    <t>1.16</t>
  </si>
  <si>
    <t xml:space="preserve"> -  Tartalékok</t>
  </si>
  <si>
    <t>1.161</t>
  </si>
  <si>
    <t>1.162</t>
  </si>
  <si>
    <t>Nemleges</t>
  </si>
  <si>
    <t>adatok  forintban</t>
  </si>
  <si>
    <t>Kölcsön</t>
  </si>
  <si>
    <t xml:space="preserve"> forintban</t>
  </si>
  <si>
    <t>Rovat</t>
  </si>
  <si>
    <t xml:space="preserve">Önkormányzat működési támogatásai </t>
  </si>
  <si>
    <t>B111</t>
  </si>
  <si>
    <t>B112</t>
  </si>
  <si>
    <t>B113</t>
  </si>
  <si>
    <t>B114</t>
  </si>
  <si>
    <t>B115</t>
  </si>
  <si>
    <t>B116</t>
  </si>
  <si>
    <t xml:space="preserve">Működési célú támogatások államháztartáson belülről </t>
  </si>
  <si>
    <t>B12</t>
  </si>
  <si>
    <t>B13</t>
  </si>
  <si>
    <t>B14</t>
  </si>
  <si>
    <t>B15</t>
  </si>
  <si>
    <t>B16</t>
  </si>
  <si>
    <t xml:space="preserve">Felhalmozási célú támogatások államháztartáson belülről </t>
  </si>
  <si>
    <t>B21</t>
  </si>
  <si>
    <t>B22</t>
  </si>
  <si>
    <t>B23</t>
  </si>
  <si>
    <t>B24</t>
  </si>
  <si>
    <t>B25</t>
  </si>
  <si>
    <t xml:space="preserve">Közhatalmi bevételek </t>
  </si>
  <si>
    <t>B3</t>
  </si>
  <si>
    <t>Helyi adók  (B34+B351)</t>
  </si>
  <si>
    <t>B34</t>
  </si>
  <si>
    <t>B351</t>
  </si>
  <si>
    <t>- Értékesítési és forgalmi adók</t>
  </si>
  <si>
    <t>B354</t>
  </si>
  <si>
    <t>B355</t>
  </si>
  <si>
    <t>B36</t>
  </si>
  <si>
    <t xml:space="preserve">Működési bevételek 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</si>
  <si>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</si>
  <si>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</si>
  <si>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</si>
  <si>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</si>
  <si>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</si>
  <si>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</si>
  <si>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</si>
  <si>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</si>
  <si>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</si>
  <si>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</si>
  <si>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Biztosító által fizetett kártérítés</t>
  </si>
  <si>
    <t>B411</t>
  </si>
  <si>
    <t>B51</t>
  </si>
  <si>
    <t>B52</t>
  </si>
  <si>
    <t>B53</t>
  </si>
  <si>
    <t>B54</t>
  </si>
  <si>
    <t>B55</t>
  </si>
  <si>
    <t xml:space="preserve">Működési célú átvett pénzeszközök </t>
  </si>
  <si>
    <t>B61</t>
  </si>
  <si>
    <t>B64</t>
  </si>
  <si>
    <t>B65</t>
  </si>
  <si>
    <t xml:space="preserve">Felhalmozási célú átvett pénzeszközök </t>
  </si>
  <si>
    <t>B71</t>
  </si>
  <si>
    <t>B74</t>
  </si>
  <si>
    <t>B75</t>
  </si>
  <si>
    <t xml:space="preserve">Hitel-, kölcsönfelvétel államháztartáson kívülről  </t>
  </si>
  <si>
    <t>B8111</t>
  </si>
  <si>
    <t>B8112</t>
  </si>
  <si>
    <t>B8113</t>
  </si>
  <si>
    <t xml:space="preserve">Belföldi értékpapírok bevételei </t>
  </si>
  <si>
    <t>B8121</t>
  </si>
  <si>
    <t>B8122</t>
  </si>
  <si>
    <t>B8123</t>
  </si>
  <si>
    <t>B8124</t>
  </si>
  <si>
    <t xml:space="preserve">Maradvány igénybevétele </t>
  </si>
  <si>
    <t>B8131</t>
  </si>
  <si>
    <t>B8132</t>
  </si>
  <si>
    <t xml:space="preserve">Belföldi finanszírozás bevételei </t>
  </si>
  <si>
    <t>B814</t>
  </si>
  <si>
    <t>B817</t>
  </si>
  <si>
    <t>Lekötött betétek megszüntetése</t>
  </si>
  <si>
    <t xml:space="preserve">Külföldi finanszírozás bevételei </t>
  </si>
  <si>
    <t>B821</t>
  </si>
  <si>
    <t>B822</t>
  </si>
  <si>
    <t>B823</t>
  </si>
  <si>
    <t>B824</t>
  </si>
  <si>
    <t>15.B83</t>
  </si>
  <si>
    <t>15.B84</t>
  </si>
  <si>
    <t>Váltóbevételek</t>
  </si>
  <si>
    <t>Ezer forintban</t>
  </si>
  <si>
    <t xml:space="preserve">   Működési költségvetés kiadásai </t>
  </si>
  <si>
    <t>K1</t>
  </si>
  <si>
    <t>K2</t>
  </si>
  <si>
    <t>K3</t>
  </si>
  <si>
    <t>K4</t>
  </si>
  <si>
    <t>K5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</si>
  <si>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</si>
  <si>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</si>
  <si>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</si>
  <si>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</si>
  <si>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</si>
  <si>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</si>
  <si>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</si>
  <si>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</si>
  <si>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</si>
  <si>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</si>
  <si>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3. K513</t>
  </si>
  <si>
    <t xml:space="preserve">Tartalékok </t>
  </si>
  <si>
    <t xml:space="preserve">   Felhalmozási költségvetés kiadásai </t>
  </si>
  <si>
    <t>K6</t>
  </si>
  <si>
    <t>K7</t>
  </si>
  <si>
    <t>K8</t>
  </si>
  <si>
    <t>K81</t>
  </si>
  <si>
    <t>K82</t>
  </si>
  <si>
    <t>K83</t>
  </si>
  <si>
    <t>K84</t>
  </si>
  <si>
    <t>K85</t>
  </si>
  <si>
    <t>K86</t>
  </si>
  <si>
    <t>K87</t>
  </si>
  <si>
    <t>K89</t>
  </si>
  <si>
    <t xml:space="preserve">Hitel-, kölcsöntörlesztés államháztartáson kívülre </t>
  </si>
  <si>
    <t>K9111</t>
  </si>
  <si>
    <t xml:space="preserve">   Hosszú lejáratú hitelek, kölcsönök törlesztése pénzügyi vállalkozásnak</t>
  </si>
  <si>
    <t>K9112</t>
  </si>
  <si>
    <t>K9113</t>
  </si>
  <si>
    <t xml:space="preserve">   Rövid lejáratú hitelek, kölcsönök törlesztése </t>
  </si>
  <si>
    <t xml:space="preserve">Belföldi értékpapírok kiadásai </t>
  </si>
  <si>
    <t>K9121</t>
  </si>
  <si>
    <t>K9123</t>
  </si>
  <si>
    <t>Kincstárjegyek beváltása</t>
  </si>
  <si>
    <t>K9122</t>
  </si>
  <si>
    <t>K9124</t>
  </si>
  <si>
    <t xml:space="preserve">Belföldi finanszírozás kiadásai </t>
  </si>
  <si>
    <t>K914</t>
  </si>
  <si>
    <t>K916</t>
  </si>
  <si>
    <t>K917</t>
  </si>
  <si>
    <t xml:space="preserve">Külföldi finanszírozás kiadásai </t>
  </si>
  <si>
    <t>K921</t>
  </si>
  <si>
    <t>K922</t>
  </si>
  <si>
    <t xml:space="preserve"> Befektetési célú külföldi értékpapírok vásárlása</t>
  </si>
  <si>
    <t>K923</t>
  </si>
  <si>
    <t>K925</t>
  </si>
  <si>
    <t xml:space="preserve"> Külföldi hitelek, kölcsönök törlesztése külföldi pénzintézeteknek</t>
  </si>
  <si>
    <t>8.K93</t>
  </si>
  <si>
    <t>Adóssághoz nem kapcsolódó származékos ügyletek</t>
  </si>
  <si>
    <t>8.K94</t>
  </si>
  <si>
    <t>Váltókiadások</t>
  </si>
  <si>
    <t>Derecske-Létavértesi Kistérség</t>
  </si>
  <si>
    <t>Bursa Hungarica ösztöndíj</t>
  </si>
  <si>
    <t>Torma út Turisztikai Egyesület</t>
  </si>
  <si>
    <t>Leader</t>
  </si>
  <si>
    <t>Államháztaráson belüli megelőlegezések</t>
  </si>
  <si>
    <t>Elszámolásból származó bevételek</t>
  </si>
  <si>
    <t xml:space="preserve">   </t>
  </si>
  <si>
    <t>Kisértékű tárgyi eszköz (óvoda)</t>
  </si>
  <si>
    <t>Kisértékű tárgyi eszköz (önkormányzat)</t>
  </si>
  <si>
    <t>Vizi közmű</t>
  </si>
  <si>
    <t xml:space="preserve">Óvodapedagógusok átlagbérének és közterheinek elismert összege </t>
  </si>
  <si>
    <t xml:space="preserve">Óvodapedagógusok nevelő munkáját közvetlenül segítők átlagbérének és közterheinek elismert összege </t>
  </si>
  <si>
    <t>Kokad Napközi Otthonos Óvoda</t>
  </si>
  <si>
    <t xml:space="preserve">Kokad Napközi Otthonos Óvoda </t>
  </si>
  <si>
    <t>belföldi kötelezettség</t>
  </si>
  <si>
    <t>külföldi kötelezettség</t>
  </si>
  <si>
    <t>Kokad Községi Önkormányzat 2020. évi  fejlesztési célok forrásösszetétele</t>
  </si>
  <si>
    <t>2021. évi előirányzat</t>
  </si>
  <si>
    <r>
      <t>20</t>
    </r>
    <r>
      <rPr>
        <b/>
        <sz val="10"/>
        <color indexed="10"/>
        <rFont val="Times New Roman CE"/>
        <charset val="238"/>
      </rPr>
      <t>21</t>
    </r>
    <r>
      <rPr>
        <b/>
        <sz val="10"/>
        <rFont val="Times New Roman CE"/>
        <family val="1"/>
        <charset val="238"/>
      </rPr>
      <t>. évi előirányzat</t>
    </r>
  </si>
  <si>
    <t>Tárgyi eszköz (könyvtár)</t>
  </si>
  <si>
    <t>2020. évi maradvány</t>
  </si>
  <si>
    <t>Kisértékű tárgyi eszköz (házi orvosi szolgálat)</t>
  </si>
  <si>
    <t>Felhasználás
2020. XII.31-ig</t>
  </si>
  <si>
    <t xml:space="preserve">
2021. év utáni szükséglet
</t>
  </si>
  <si>
    <t>2021. év utáni szükséglet
(6=2 - 4 - 5)</t>
  </si>
  <si>
    <t>2021-2022 összes</t>
  </si>
  <si>
    <t>2021.évi terv</t>
  </si>
  <si>
    <t>Kokad, 2021. február hó 05. nap</t>
  </si>
  <si>
    <t>Éves eredeti kiadási előirányzat: 89.402.980.- Ft</t>
  </si>
  <si>
    <t>Kokad, 2021. február hó 5. Nap</t>
  </si>
  <si>
    <t>Éves eredeti kiadási előirányzat: 15.969.208.-</t>
  </si>
  <si>
    <t>2019. évi teljesítés</t>
  </si>
  <si>
    <t>2020. évi 
várható</t>
  </si>
  <si>
    <t xml:space="preserve">2019. évi teljesítés </t>
  </si>
  <si>
    <t>2021 előtti kifizetés</t>
  </si>
  <si>
    <t>2023. után</t>
  </si>
  <si>
    <t>Előirányzat-felhasználási terv
2021. évre</t>
  </si>
  <si>
    <t>2021. évi támogatás összesen</t>
  </si>
  <si>
    <t>A 2021. évi általános működés és ágazati feladatok támogatásának alakulása jogcímenként</t>
  </si>
  <si>
    <t>2020. évi XC. Törvény 2. melléklet</t>
  </si>
  <si>
    <t>Bérkompenzáció 2021 évről</t>
  </si>
  <si>
    <t>I.1.1.2</t>
  </si>
  <si>
    <t>I.1.1.4</t>
  </si>
  <si>
    <t>1.1.1.5</t>
  </si>
  <si>
    <t>I.1.1.1</t>
  </si>
  <si>
    <t>I.1.1.3</t>
  </si>
  <si>
    <t>I.1.1.6</t>
  </si>
  <si>
    <t>1.2.2.1</t>
  </si>
  <si>
    <t>1.2.5.1.1</t>
  </si>
  <si>
    <t>1.2.1.1</t>
  </si>
  <si>
    <t xml:space="preserve">Szünidei étkeztetés </t>
  </si>
  <si>
    <t>I.4.2</t>
  </si>
  <si>
    <t>I.5.2</t>
  </si>
  <si>
    <t xml:space="preserve">Önkormányzati Szolidaritási hozzájárulás </t>
  </si>
  <si>
    <t>42.5.5</t>
  </si>
  <si>
    <t>2021. évi egyéb működési célú támogatások államháztartáson belülre</t>
  </si>
  <si>
    <t>K I M U T A T Á S
a 2021. évben egyéb működési támogatásokról államháztartáson kívülre</t>
  </si>
  <si>
    <t>Kokad Községi Önkormányzat likviditási terve
2021. évre</t>
  </si>
  <si>
    <t xml:space="preserve">2.1. melléklet a 2/2021. (II.15.) önkormányzati rendelethez     </t>
  </si>
  <si>
    <t xml:space="preserve">2.2. melléklet a 2/2021. (II.15) önkormányzati rendelethez     </t>
  </si>
  <si>
    <t>9.1. melléklet a 2/2021. (II.15) önkormányzati rendelethez</t>
  </si>
  <si>
    <t>9.1.1. melléklet a 2/2021. (II.15) önkormányzati rendelethez</t>
  </si>
  <si>
    <t>9.1.2. melléklet a 2/2021. (II.15) önkormányzati rendelethez</t>
  </si>
  <si>
    <t>9.1.3. melléklet a 2/2021. (II.15) önkormányzati rendelethez</t>
  </si>
  <si>
    <t>9.3. melléklet a 2/2021. (II.15) önkormányzati rendelethez</t>
  </si>
  <si>
    <t>9.3.1. melléklet a 2/2021. (II.15.) önkormányzati rendelethez</t>
  </si>
  <si>
    <t>9.3.2. melléklet a 2/2021. (II.15) önkormányzati rendelethez</t>
  </si>
  <si>
    <t>9.3.3. melléklet a 2/2021. (II.15) önkormányzati rendelethez</t>
  </si>
</sst>
</file>

<file path=xl/styles.xml><?xml version="1.0" encoding="utf-8"?>
<styleSheet xmlns="http://schemas.openxmlformats.org/spreadsheetml/2006/main">
  <numFmts count="6">
    <numFmt numFmtId="164" formatCode="#,###"/>
    <numFmt numFmtId="165" formatCode="\ #,##0.00&quot;     &quot;;\-#,##0.00&quot;     &quot;;&quot; -&quot;#&quot;     &quot;;@\ "/>
    <numFmt numFmtId="166" formatCode="\ #,##0&quot;     &quot;;\-#,##0&quot;     &quot;;&quot; -&quot;#&quot;     &quot;;@\ "/>
    <numFmt numFmtId="167" formatCode="mmm\ d/"/>
    <numFmt numFmtId="168" formatCode="#,##0.0"/>
    <numFmt numFmtId="169" formatCode="#,##0_ ;\-#,##0\ "/>
  </numFmts>
  <fonts count="78"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0"/>
      <color indexed="10"/>
      <name val="Times New Roman CE"/>
      <family val="1"/>
      <charset val="238"/>
    </font>
    <font>
      <sz val="12"/>
      <color indexed="10"/>
      <name val="Times New Roman CE"/>
      <family val="1"/>
      <charset val="238"/>
    </font>
    <font>
      <sz val="8"/>
      <color indexed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i/>
      <sz val="9"/>
      <name val="Times New Roman CE"/>
      <charset val="238"/>
    </font>
    <font>
      <sz val="10"/>
      <name val="Times New Roman"/>
      <family val="1"/>
      <charset val="238"/>
    </font>
    <font>
      <i/>
      <sz val="11"/>
      <name val="Times New Roman CE"/>
      <charset val="238"/>
    </font>
    <font>
      <sz val="10"/>
      <name val="Arial CE"/>
      <charset val="238"/>
    </font>
    <font>
      <sz val="8"/>
      <color indexed="10"/>
      <name val="Times New Roman CE"/>
      <family val="1"/>
      <charset val="238"/>
    </font>
    <font>
      <b/>
      <i/>
      <sz val="9"/>
      <color indexed="10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8"/>
      <color indexed="10"/>
      <name val="Times New Roman CE"/>
      <family val="1"/>
      <charset val="238"/>
    </font>
    <font>
      <sz val="8"/>
      <color indexed="10"/>
      <name val="Times New Roman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10"/>
      <name val="Times New Roman CE"/>
      <charset val="238"/>
    </font>
    <font>
      <sz val="12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2"/>
      </patternFill>
    </fill>
    <fill>
      <patternFill patternType="solid">
        <fgColor indexed="13"/>
        <bgColor indexed="64"/>
      </patternFill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1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49"/>
      </top>
      <bottom style="double">
        <color indexed="4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165" fontId="4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49" fillId="4" borderId="7" applyNumberForma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7" fillId="0" borderId="0"/>
    <xf numFmtId="0" fontId="57" fillId="0" borderId="0"/>
    <xf numFmtId="0" fontId="2" fillId="0" borderId="0"/>
    <xf numFmtId="0" fontId="57" fillId="0" borderId="0"/>
    <xf numFmtId="0" fontId="2" fillId="0" borderId="0"/>
    <xf numFmtId="0" fontId="49" fillId="0" borderId="0"/>
    <xf numFmtId="0" fontId="49" fillId="0" borderId="0"/>
    <xf numFmtId="0" fontId="67" fillId="0" borderId="0"/>
    <xf numFmtId="0" fontId="56" fillId="0" borderId="0"/>
    <xf numFmtId="0" fontId="17" fillId="0" borderId="0"/>
    <xf numFmtId="0" fontId="1" fillId="0" borderId="0"/>
    <xf numFmtId="0" fontId="17" fillId="0" borderId="0"/>
    <xf numFmtId="0" fontId="21" fillId="0" borderId="9" applyNumberFormat="0" applyFill="0" applyAlignment="0" applyProtection="0"/>
    <xf numFmtId="0" fontId="18" fillId="17" borderId="0" applyNumberFormat="0" applyBorder="0" applyAlignment="0" applyProtection="0"/>
    <xf numFmtId="0" fontId="19" fillId="7" borderId="0" applyNumberFormat="0" applyBorder="0" applyAlignment="0" applyProtection="0"/>
    <xf numFmtId="0" fontId="20" fillId="16" borderId="1" applyNumberFormat="0" applyAlignment="0" applyProtection="0"/>
  </cellStyleXfs>
  <cellXfs count="822">
    <xf numFmtId="0" fontId="0" fillId="0" borderId="0" xfId="0"/>
    <xf numFmtId="0" fontId="17" fillId="0" borderId="0" xfId="50" applyFont="1" applyFill="1" applyProtection="1"/>
    <xf numFmtId="0" fontId="17" fillId="0" borderId="0" xfId="50" applyFill="1" applyProtection="1"/>
    <xf numFmtId="0" fontId="25" fillId="0" borderId="10" xfId="0" applyFont="1" applyFill="1" applyBorder="1" applyAlignment="1" applyProtection="1">
      <alignment horizontal="right" vertical="center"/>
    </xf>
    <xf numFmtId="0" fontId="26" fillId="0" borderId="11" xfId="50" applyFont="1" applyFill="1" applyBorder="1" applyAlignment="1" applyProtection="1">
      <alignment horizontal="center" vertical="center" wrapText="1"/>
    </xf>
    <xf numFmtId="0" fontId="26" fillId="0" borderId="12" xfId="50" applyFont="1" applyFill="1" applyBorder="1" applyAlignment="1" applyProtection="1">
      <alignment horizontal="center" vertical="center" wrapText="1"/>
    </xf>
    <xf numFmtId="0" fontId="28" fillId="0" borderId="13" xfId="50" applyFont="1" applyFill="1" applyBorder="1" applyAlignment="1" applyProtection="1">
      <alignment horizontal="center" vertical="center" wrapText="1"/>
    </xf>
    <xf numFmtId="0" fontId="28" fillId="0" borderId="14" xfId="50" applyFont="1" applyFill="1" applyBorder="1" applyAlignment="1" applyProtection="1">
      <alignment horizontal="center" vertical="center" wrapText="1"/>
    </xf>
    <xf numFmtId="0" fontId="29" fillId="0" borderId="0" xfId="50" applyFont="1" applyFill="1" applyProtection="1"/>
    <xf numFmtId="0" fontId="28" fillId="0" borderId="11" xfId="50" applyFont="1" applyFill="1" applyBorder="1" applyAlignment="1" applyProtection="1">
      <alignment horizontal="left" vertical="center" wrapText="1" indent="1"/>
    </xf>
    <xf numFmtId="0" fontId="28" fillId="0" borderId="12" xfId="50" applyFont="1" applyFill="1" applyBorder="1" applyAlignment="1" applyProtection="1">
      <alignment horizontal="left" vertical="center" wrapText="1" indent="1"/>
    </xf>
    <xf numFmtId="0" fontId="0" fillId="0" borderId="0" xfId="50" applyFont="1" applyFill="1" applyProtection="1"/>
    <xf numFmtId="49" fontId="29" fillId="0" borderId="15" xfId="50" applyNumberFormat="1" applyFont="1" applyFill="1" applyBorder="1" applyAlignment="1" applyProtection="1">
      <alignment horizontal="left" vertical="center" wrapText="1" indent="1"/>
    </xf>
    <xf numFmtId="0" fontId="30" fillId="0" borderId="16" xfId="0" applyFont="1" applyBorder="1" applyAlignment="1" applyProtection="1">
      <alignment horizontal="left" wrapText="1" indent="1"/>
    </xf>
    <xf numFmtId="49" fontId="29" fillId="0" borderId="17" xfId="50" applyNumberFormat="1" applyFont="1" applyFill="1" applyBorder="1" applyAlignment="1" applyProtection="1">
      <alignment horizontal="left" vertical="center" wrapText="1" indent="1"/>
    </xf>
    <xf numFmtId="0" fontId="30" fillId="0" borderId="18" xfId="0" applyFont="1" applyBorder="1" applyAlignment="1" applyProtection="1">
      <alignment horizontal="left" wrapText="1" indent="1"/>
    </xf>
    <xf numFmtId="49" fontId="29" fillId="0" borderId="19" xfId="50" applyNumberFormat="1" applyFont="1" applyFill="1" applyBorder="1" applyAlignment="1" applyProtection="1">
      <alignment horizontal="left" vertical="center" wrapText="1" indent="1"/>
    </xf>
    <xf numFmtId="0" fontId="30" fillId="0" borderId="20" xfId="0" applyFont="1" applyBorder="1" applyAlignment="1" applyProtection="1">
      <alignment horizontal="left" wrapText="1" indent="1"/>
    </xf>
    <xf numFmtId="0" fontId="31" fillId="0" borderId="12" xfId="0" applyFont="1" applyBorder="1" applyAlignment="1" applyProtection="1">
      <alignment horizontal="left" vertical="center" wrapText="1" indent="1"/>
    </xf>
    <xf numFmtId="0" fontId="31" fillId="0" borderId="11" xfId="0" applyFont="1" applyBorder="1" applyAlignment="1" applyProtection="1">
      <alignment wrapText="1"/>
    </xf>
    <xf numFmtId="0" fontId="30" fillId="0" borderId="20" xfId="0" applyFont="1" applyBorder="1" applyAlignment="1" applyProtection="1">
      <alignment wrapText="1"/>
    </xf>
    <xf numFmtId="0" fontId="30" fillId="0" borderId="15" xfId="0" applyFont="1" applyBorder="1" applyAlignment="1" applyProtection="1">
      <alignment wrapText="1"/>
    </xf>
    <xf numFmtId="0" fontId="30" fillId="0" borderId="17" xfId="0" applyFont="1" applyBorder="1" applyAlignment="1" applyProtection="1">
      <alignment wrapText="1"/>
    </xf>
    <xf numFmtId="0" fontId="30" fillId="0" borderId="19" xfId="0" applyFont="1" applyBorder="1" applyAlignment="1" applyProtection="1">
      <alignment wrapText="1"/>
    </xf>
    <xf numFmtId="0" fontId="31" fillId="0" borderId="12" xfId="0" applyFont="1" applyBorder="1" applyAlignment="1" applyProtection="1">
      <alignment wrapText="1"/>
    </xf>
    <xf numFmtId="0" fontId="31" fillId="0" borderId="21" xfId="0" applyFont="1" applyBorder="1" applyAlignment="1" applyProtection="1">
      <alignment wrapText="1"/>
    </xf>
    <xf numFmtId="0" fontId="31" fillId="0" borderId="22" xfId="0" applyFont="1" applyBorder="1" applyAlignment="1" applyProtection="1">
      <alignment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vertical="center" wrapText="1"/>
    </xf>
    <xf numFmtId="0" fontId="17" fillId="0" borderId="0" xfId="50" applyFill="1" applyAlignment="1" applyProtection="1"/>
    <xf numFmtId="0" fontId="28" fillId="0" borderId="11" xfId="50" applyFont="1" applyFill="1" applyBorder="1" applyAlignment="1" applyProtection="1">
      <alignment horizontal="center" vertical="center" wrapText="1"/>
    </xf>
    <xf numFmtId="0" fontId="28" fillId="0" borderId="12" xfId="50" applyFont="1" applyFill="1" applyBorder="1" applyAlignment="1" applyProtection="1">
      <alignment horizontal="center" vertical="center" wrapText="1"/>
    </xf>
    <xf numFmtId="0" fontId="28" fillId="0" borderId="13" xfId="50" applyFont="1" applyFill="1" applyBorder="1" applyAlignment="1" applyProtection="1">
      <alignment horizontal="left" vertical="center" wrapText="1" indent="1"/>
    </xf>
    <xf numFmtId="0" fontId="28" fillId="0" borderId="14" xfId="50" applyFont="1" applyFill="1" applyBorder="1" applyAlignment="1" applyProtection="1">
      <alignment vertical="center" wrapText="1"/>
    </xf>
    <xf numFmtId="49" fontId="29" fillId="0" borderId="23" xfId="50" applyNumberFormat="1" applyFont="1" applyFill="1" applyBorder="1" applyAlignment="1" applyProtection="1">
      <alignment horizontal="left" vertical="center" wrapText="1" indent="1"/>
    </xf>
    <xf numFmtId="0" fontId="29" fillId="0" borderId="24" xfId="50" applyFont="1" applyFill="1" applyBorder="1" applyAlignment="1" applyProtection="1">
      <alignment horizontal="left" vertical="center" wrapText="1" indent="1"/>
    </xf>
    <xf numFmtId="0" fontId="29" fillId="0" borderId="18" xfId="50" applyFont="1" applyFill="1" applyBorder="1" applyAlignment="1" applyProtection="1">
      <alignment horizontal="left" vertical="center" wrapText="1" indent="1"/>
    </xf>
    <xf numFmtId="0" fontId="29" fillId="0" borderId="25" xfId="50" applyFont="1" applyFill="1" applyBorder="1" applyAlignment="1" applyProtection="1">
      <alignment horizontal="left" vertical="center" wrapText="1" indent="1"/>
    </xf>
    <xf numFmtId="0" fontId="29" fillId="0" borderId="0" xfId="50" applyFont="1" applyFill="1" applyBorder="1" applyAlignment="1" applyProtection="1">
      <alignment horizontal="left" vertical="center" wrapText="1" indent="1"/>
    </xf>
    <xf numFmtId="0" fontId="29" fillId="0" borderId="18" xfId="50" applyFont="1" applyFill="1" applyBorder="1" applyAlignment="1" applyProtection="1">
      <alignment horizontal="left" indent="6"/>
    </xf>
    <xf numFmtId="0" fontId="29" fillId="0" borderId="18" xfId="50" applyFont="1" applyFill="1" applyBorder="1" applyAlignment="1" applyProtection="1">
      <alignment horizontal="left" vertical="center" wrapText="1" indent="6"/>
    </xf>
    <xf numFmtId="49" fontId="29" fillId="0" borderId="26" xfId="50" applyNumberFormat="1" applyFont="1" applyFill="1" applyBorder="1" applyAlignment="1" applyProtection="1">
      <alignment horizontal="left" vertical="center" wrapText="1" indent="1"/>
    </xf>
    <xf numFmtId="0" fontId="29" fillId="0" borderId="20" xfId="50" applyFont="1" applyFill="1" applyBorder="1" applyAlignment="1" applyProtection="1">
      <alignment horizontal="left" vertical="center" wrapText="1" indent="6"/>
    </xf>
    <xf numFmtId="49" fontId="29" fillId="0" borderId="27" xfId="50" applyNumberFormat="1" applyFont="1" applyFill="1" applyBorder="1" applyAlignment="1" applyProtection="1">
      <alignment horizontal="left" vertical="center" wrapText="1" indent="1"/>
    </xf>
    <xf numFmtId="0" fontId="29" fillId="0" borderId="28" xfId="50" applyFont="1" applyFill="1" applyBorder="1" applyAlignment="1" applyProtection="1">
      <alignment horizontal="left" vertical="center" wrapText="1" indent="6"/>
    </xf>
    <xf numFmtId="0" fontId="28" fillId="0" borderId="12" xfId="50" applyFont="1" applyFill="1" applyBorder="1" applyAlignment="1" applyProtection="1">
      <alignment vertical="center" wrapText="1"/>
    </xf>
    <xf numFmtId="0" fontId="29" fillId="0" borderId="20" xfId="50" applyFont="1" applyFill="1" applyBorder="1" applyAlignment="1" applyProtection="1">
      <alignment horizontal="left" vertical="center" wrapText="1" indent="1"/>
    </xf>
    <xf numFmtId="0" fontId="30" fillId="0" borderId="20" xfId="0" applyFont="1" applyBorder="1" applyAlignment="1" applyProtection="1">
      <alignment horizontal="left" vertical="center" wrapText="1" indent="1"/>
    </xf>
    <xf numFmtId="0" fontId="30" fillId="0" borderId="18" xfId="0" applyFont="1" applyBorder="1" applyAlignment="1" applyProtection="1">
      <alignment horizontal="left" vertical="center" wrapText="1" indent="1"/>
    </xf>
    <xf numFmtId="0" fontId="29" fillId="0" borderId="16" xfId="50" applyFont="1" applyFill="1" applyBorder="1" applyAlignment="1" applyProtection="1">
      <alignment horizontal="left" vertical="center" wrapText="1" indent="6"/>
    </xf>
    <xf numFmtId="0" fontId="29" fillId="0" borderId="16" xfId="50" applyFont="1" applyFill="1" applyBorder="1" applyAlignment="1" applyProtection="1">
      <alignment horizontal="left" vertical="center" wrapText="1" indent="1"/>
    </xf>
    <xf numFmtId="0" fontId="29" fillId="0" borderId="29" xfId="50" applyFont="1" applyFill="1" applyBorder="1" applyAlignment="1" applyProtection="1">
      <alignment horizontal="left" vertical="center" wrapText="1" indent="1"/>
    </xf>
    <xf numFmtId="0" fontId="33" fillId="0" borderId="0" xfId="50" applyFont="1" applyFill="1" applyProtection="1"/>
    <xf numFmtId="0" fontId="23" fillId="0" borderId="0" xfId="50" applyFont="1" applyFill="1" applyProtection="1"/>
    <xf numFmtId="0" fontId="31" fillId="0" borderId="21" xfId="0" applyFont="1" applyBorder="1" applyAlignment="1" applyProtection="1">
      <alignment horizontal="left" vertical="center" wrapText="1" indent="1"/>
    </xf>
    <xf numFmtId="0" fontId="34" fillId="0" borderId="22" xfId="0" applyFont="1" applyBorder="1" applyAlignment="1" applyProtection="1">
      <alignment horizontal="left" vertical="center" wrapText="1" indent="1"/>
    </xf>
    <xf numFmtId="0" fontId="17" fillId="0" borderId="0" xfId="50" applyFill="1" applyBorder="1" applyProtection="1"/>
    <xf numFmtId="0" fontId="17" fillId="0" borderId="0" xfId="50" applyFont="1" applyFill="1" applyAlignment="1" applyProtection="1">
      <alignment horizontal="right" vertical="center" indent="1"/>
    </xf>
    <xf numFmtId="0" fontId="26" fillId="0" borderId="30" xfId="50" applyFont="1" applyFill="1" applyBorder="1" applyAlignment="1" applyProtection="1">
      <alignment horizontal="center" vertical="center" wrapText="1"/>
    </xf>
    <xf numFmtId="0" fontId="28" fillId="0" borderId="31" xfId="50" applyFont="1" applyFill="1" applyBorder="1" applyAlignment="1" applyProtection="1">
      <alignment horizontal="center" vertical="center" wrapText="1"/>
    </xf>
    <xf numFmtId="164" fontId="28" fillId="0" borderId="30" xfId="50" applyNumberFormat="1" applyFont="1" applyFill="1" applyBorder="1" applyAlignment="1" applyProtection="1">
      <alignment horizontal="right" vertical="center" wrapText="1" indent="1"/>
    </xf>
    <xf numFmtId="164" fontId="29" fillId="0" borderId="32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50" applyNumberFormat="1" applyFont="1" applyFill="1" applyBorder="1" applyAlignment="1" applyProtection="1">
      <alignment horizontal="right" vertical="center" wrapText="1" indent="1"/>
    </xf>
    <xf numFmtId="164" fontId="28" fillId="0" borderId="30" xfId="5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0" xfId="50" applyNumberFormat="1" applyFont="1" applyFill="1" applyBorder="1" applyAlignment="1" applyProtection="1">
      <alignment horizontal="right" vertical="center" wrapText="1" indent="1"/>
    </xf>
    <xf numFmtId="0" fontId="28" fillId="0" borderId="30" xfId="50" applyFont="1" applyFill="1" applyBorder="1" applyAlignment="1" applyProtection="1">
      <alignment horizontal="center" vertical="center" wrapText="1"/>
    </xf>
    <xf numFmtId="164" fontId="28" fillId="0" borderId="31" xfId="50" applyNumberFormat="1" applyFont="1" applyFill="1" applyBorder="1" applyAlignment="1" applyProtection="1">
      <alignment horizontal="right" vertical="center" wrapText="1" indent="1"/>
    </xf>
    <xf numFmtId="164" fontId="29" fillId="0" borderId="35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5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0" xfId="0" applyNumberFormat="1" applyFont="1" applyBorder="1" applyAlignment="1" applyProtection="1">
      <alignment horizontal="right" vertical="center" wrapText="1" indent="1"/>
    </xf>
    <xf numFmtId="164" fontId="34" fillId="0" borderId="30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6" fillId="0" borderId="11" xfId="0" applyNumberFormat="1" applyFont="1" applyFill="1" applyBorder="1" applyAlignment="1" applyProtection="1">
      <alignment horizontal="center" vertical="center" wrapText="1"/>
    </xf>
    <xf numFmtId="164" fontId="26" fillId="0" borderId="12" xfId="0" applyNumberFormat="1" applyFont="1" applyFill="1" applyBorder="1" applyAlignment="1" applyProtection="1">
      <alignment horizontal="center" vertical="center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1" xfId="0" applyNumberFormat="1" applyFont="1" applyFill="1" applyBorder="1" applyAlignment="1" applyProtection="1">
      <alignment horizontal="center" vertical="center" wrapText="1"/>
    </xf>
    <xf numFmtId="164" fontId="28" fillId="0" borderId="12" xfId="0" applyNumberFormat="1" applyFont="1" applyFill="1" applyBorder="1" applyAlignment="1" applyProtection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left" vertical="center" wrapText="1" indent="1"/>
    </xf>
    <xf numFmtId="164" fontId="29" fillId="0" borderId="17" xfId="0" applyNumberFormat="1" applyFont="1" applyFill="1" applyBorder="1" applyAlignment="1" applyProtection="1">
      <alignment horizontal="left" vertical="center" wrapText="1" indent="1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left" vertical="center" wrapText="1" indent="1"/>
    </xf>
    <xf numFmtId="164" fontId="28" fillId="0" borderId="11" xfId="0" applyNumberFormat="1" applyFont="1" applyFill="1" applyBorder="1" applyAlignment="1" applyProtection="1">
      <alignment horizontal="left" vertical="center" wrapText="1" indent="1"/>
    </xf>
    <xf numFmtId="164" fontId="28" fillId="0" borderId="12" xfId="0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ont="1" applyFill="1" applyBorder="1" applyAlignment="1" applyProtection="1">
      <alignment horizontal="left" vertical="center" wrapText="1" indent="1"/>
    </xf>
    <xf numFmtId="164" fontId="29" fillId="0" borderId="26" xfId="0" applyNumberFormat="1" applyFont="1" applyFill="1" applyBorder="1" applyAlignment="1" applyProtection="1">
      <alignment horizontal="left" vertical="center" wrapText="1" indent="1"/>
    </xf>
    <xf numFmtId="164" fontId="36" fillId="0" borderId="29" xfId="0" applyNumberFormat="1" applyFont="1" applyFill="1" applyBorder="1" applyAlignment="1" applyProtection="1">
      <alignment horizontal="right" vertical="center" wrapText="1" indent="1"/>
    </xf>
    <xf numFmtId="164" fontId="2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27" fillId="0" borderId="46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6" xfId="0" applyNumberFormat="1" applyFont="1" applyFill="1" applyBorder="1" applyAlignment="1" applyProtection="1">
      <alignment horizontal="lef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left" vertical="center" wrapText="1" indent="2"/>
    </xf>
    <xf numFmtId="164" fontId="29" fillId="0" borderId="18" xfId="0" applyNumberFormat="1" applyFont="1" applyFill="1" applyBorder="1" applyAlignment="1" applyProtection="1">
      <alignment horizontal="left" vertical="center" wrapText="1" indent="2"/>
    </xf>
    <xf numFmtId="164" fontId="36" fillId="0" borderId="18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5" xfId="0" applyNumberFormat="1" applyFont="1" applyFill="1" applyBorder="1" applyAlignment="1" applyProtection="1">
      <alignment horizontal="left" vertical="center" wrapText="1" indent="2"/>
    </xf>
    <xf numFmtId="164" fontId="29" fillId="0" borderId="19" xfId="0" applyNumberFormat="1" applyFont="1" applyFill="1" applyBorder="1" applyAlignment="1" applyProtection="1">
      <alignment horizontal="left" vertical="center" wrapText="1" indent="2"/>
    </xf>
    <xf numFmtId="0" fontId="38" fillId="0" borderId="0" xfId="50" applyFont="1" applyFill="1"/>
    <xf numFmtId="164" fontId="39" fillId="0" borderId="0" xfId="50" applyNumberFormat="1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/>
    <xf numFmtId="0" fontId="39" fillId="0" borderId="0" xfId="50" applyFont="1" applyFill="1"/>
    <xf numFmtId="0" fontId="17" fillId="0" borderId="0" xfId="50"/>
    <xf numFmtId="0" fontId="26" fillId="0" borderId="39" xfId="50" applyFont="1" applyBorder="1" applyAlignment="1">
      <alignment horizontal="center" wrapText="1"/>
    </xf>
    <xf numFmtId="0" fontId="23" fillId="0" borderId="39" xfId="50" applyFont="1" applyBorder="1"/>
    <xf numFmtId="0" fontId="39" fillId="0" borderId="39" xfId="50" applyFont="1" applyFill="1" applyBorder="1" applyAlignment="1">
      <alignment horizontal="center"/>
    </xf>
    <xf numFmtId="0" fontId="27" fillId="0" borderId="39" xfId="50" applyFont="1" applyBorder="1" applyAlignment="1">
      <alignment horizontal="center"/>
    </xf>
    <xf numFmtId="0" fontId="27" fillId="0" borderId="39" xfId="50" applyFont="1" applyFill="1" applyBorder="1" applyAlignment="1">
      <alignment horizontal="center"/>
    </xf>
    <xf numFmtId="0" fontId="17" fillId="0" borderId="39" xfId="50" applyFont="1" applyBorder="1"/>
    <xf numFmtId="3" fontId="49" fillId="0" borderId="39" xfId="26" applyNumberFormat="1" applyFill="1" applyBorder="1" applyAlignment="1" applyProtection="1"/>
    <xf numFmtId="3" fontId="0" fillId="0" borderId="39" xfId="50" applyNumberFormat="1" applyFont="1" applyFill="1" applyBorder="1"/>
    <xf numFmtId="0" fontId="41" fillId="0" borderId="0" xfId="0" applyFont="1" applyFill="1" applyBorder="1" applyAlignment="1" applyProtection="1">
      <alignment horizontal="right"/>
    </xf>
    <xf numFmtId="0" fontId="28" fillId="0" borderId="23" xfId="50" applyFont="1" applyFill="1" applyBorder="1" applyAlignment="1" applyProtection="1">
      <alignment horizontal="center" vertical="center" wrapText="1"/>
    </xf>
    <xf numFmtId="0" fontId="28" fillId="0" borderId="24" xfId="50" applyFont="1" applyFill="1" applyBorder="1" applyAlignment="1" applyProtection="1">
      <alignment horizontal="center" vertical="center" wrapText="1"/>
    </xf>
    <xf numFmtId="0" fontId="28" fillId="0" borderId="35" xfId="50" applyFont="1" applyFill="1" applyBorder="1" applyAlignment="1" applyProtection="1">
      <alignment horizontal="center" vertical="center" wrapText="1"/>
    </xf>
    <xf numFmtId="0" fontId="29" fillId="0" borderId="39" xfId="50" applyFont="1" applyFill="1" applyBorder="1" applyAlignment="1">
      <alignment wrapText="1"/>
    </xf>
    <xf numFmtId="0" fontId="29" fillId="0" borderId="39" xfId="50" applyFont="1" applyFill="1" applyBorder="1" applyAlignment="1">
      <alignment vertical="top" wrapText="1"/>
    </xf>
    <xf numFmtId="0" fontId="28" fillId="0" borderId="39" xfId="50" applyFont="1" applyFill="1" applyBorder="1" applyAlignment="1">
      <alignment vertical="top" wrapText="1"/>
    </xf>
    <xf numFmtId="0" fontId="38" fillId="0" borderId="0" xfId="50" applyFont="1" applyFill="1" applyAlignment="1">
      <alignment wrapText="1"/>
    </xf>
    <xf numFmtId="0" fontId="29" fillId="0" borderId="11" xfId="50" applyFont="1" applyFill="1" applyBorder="1" applyAlignment="1" applyProtection="1">
      <alignment horizontal="center" vertical="center"/>
    </xf>
    <xf numFmtId="0" fontId="29" fillId="0" borderId="12" xfId="50" applyFont="1" applyFill="1" applyBorder="1" applyAlignment="1" applyProtection="1">
      <alignment horizontal="center" vertical="center"/>
    </xf>
    <xf numFmtId="0" fontId="29" fillId="0" borderId="30" xfId="50" applyFont="1" applyFill="1" applyBorder="1" applyAlignment="1" applyProtection="1">
      <alignment horizontal="center" vertical="center"/>
    </xf>
    <xf numFmtId="0" fontId="38" fillId="0" borderId="39" xfId="50" applyFont="1" applyFill="1" applyBorder="1" applyAlignment="1">
      <alignment horizontal="center"/>
    </xf>
    <xf numFmtId="0" fontId="29" fillId="0" borderId="23" xfId="50" applyFont="1" applyFill="1" applyBorder="1" applyAlignment="1" applyProtection="1">
      <alignment horizontal="center" vertical="center"/>
    </xf>
    <xf numFmtId="0" fontId="29" fillId="0" borderId="30" xfId="50" applyFont="1" applyFill="1" applyBorder="1" applyProtection="1">
      <protection locked="0"/>
    </xf>
    <xf numFmtId="166" fontId="0" fillId="0" borderId="39" xfId="26" applyNumberFormat="1" applyFont="1" applyFill="1" applyBorder="1" applyAlignment="1" applyProtection="1">
      <protection locked="0"/>
    </xf>
    <xf numFmtId="0" fontId="29" fillId="0" borderId="17" xfId="50" applyFont="1" applyFill="1" applyBorder="1" applyAlignment="1" applyProtection="1">
      <alignment horizontal="center" vertical="center"/>
    </xf>
    <xf numFmtId="0" fontId="29" fillId="0" borderId="19" xfId="50" applyFont="1" applyFill="1" applyBorder="1" applyAlignment="1" applyProtection="1">
      <alignment horizontal="center" vertical="center"/>
    </xf>
    <xf numFmtId="0" fontId="29" fillId="0" borderId="31" xfId="50" applyFont="1" applyFill="1" applyBorder="1" applyProtection="1">
      <protection locked="0"/>
    </xf>
    <xf numFmtId="166" fontId="0" fillId="0" borderId="48" xfId="26" applyNumberFormat="1" applyFont="1" applyFill="1" applyBorder="1" applyAlignment="1" applyProtection="1">
      <protection locked="0"/>
    </xf>
    <xf numFmtId="0" fontId="29" fillId="0" borderId="27" xfId="50" applyFont="1" applyFill="1" applyBorder="1" applyAlignment="1" applyProtection="1">
      <alignment horizontal="center" vertical="center"/>
    </xf>
    <xf numFmtId="0" fontId="28" fillId="0" borderId="12" xfId="50" applyFont="1" applyFill="1" applyBorder="1" applyAlignment="1" applyProtection="1">
      <alignment horizontal="left" vertical="center" wrapText="1"/>
    </xf>
    <xf numFmtId="166" fontId="28" fillId="0" borderId="30" xfId="26" applyNumberFormat="1" applyFont="1" applyFill="1" applyBorder="1" applyAlignment="1" applyProtection="1"/>
    <xf numFmtId="3" fontId="39" fillId="0" borderId="39" xfId="50" applyNumberFormat="1" applyFont="1" applyFill="1" applyBorder="1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28" fillId="0" borderId="21" xfId="0" applyNumberFormat="1" applyFont="1" applyFill="1" applyBorder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horizontal="center" vertical="center" wrapText="1"/>
    </xf>
    <xf numFmtId="164" fontId="28" fillId="0" borderId="49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18" xfId="0" applyNumberFormat="1" applyFont="1" applyFill="1" applyBorder="1" applyAlignment="1" applyProtection="1">
      <alignment vertical="center" wrapText="1"/>
      <protection locked="0"/>
    </xf>
    <xf numFmtId="49" fontId="29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3" xfId="0" applyNumberFormat="1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  <protection locked="0"/>
    </xf>
    <xf numFmtId="49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4" xfId="0" applyNumberFormat="1" applyFont="1" applyFill="1" applyBorder="1" applyAlignment="1" applyProtection="1">
      <alignment vertical="center" wrapText="1"/>
    </xf>
    <xf numFmtId="164" fontId="26" fillId="0" borderId="11" xfId="0" applyNumberFormat="1" applyFont="1" applyFill="1" applyBorder="1" applyAlignment="1" applyProtection="1">
      <alignment horizontal="left" vertical="center" wrapText="1"/>
    </xf>
    <xf numFmtId="164" fontId="28" fillId="0" borderId="12" xfId="0" applyNumberFormat="1" applyFont="1" applyFill="1" applyBorder="1" applyAlignment="1" applyProtection="1">
      <alignment vertical="center" wrapText="1"/>
    </xf>
    <xf numFmtId="164" fontId="28" fillId="18" borderId="12" xfId="0" applyNumberFormat="1" applyFont="1" applyFill="1" applyBorder="1" applyAlignment="1" applyProtection="1">
      <alignment vertical="center" wrapText="1"/>
    </xf>
    <xf numFmtId="164" fontId="28" fillId="0" borderId="30" xfId="0" applyNumberFormat="1" applyFont="1" applyFill="1" applyBorder="1" applyAlignment="1" applyProtection="1">
      <alignment vertical="center" wrapText="1"/>
    </xf>
    <xf numFmtId="164" fontId="27" fillId="0" borderId="0" xfId="0" applyNumberFormat="1" applyFont="1" applyFill="1" applyAlignment="1">
      <alignment vertical="center" wrapText="1"/>
    </xf>
    <xf numFmtId="164" fontId="22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49" fontId="22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3" xfId="0" applyNumberFormat="1" applyFont="1" applyFill="1" applyBorder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49" fontId="22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4" xfId="0" applyNumberFormat="1" applyFont="1" applyFill="1" applyBorder="1" applyAlignment="1" applyProtection="1">
      <alignment vertical="center" wrapText="1"/>
    </xf>
    <xf numFmtId="164" fontId="26" fillId="0" borderId="12" xfId="0" applyNumberFormat="1" applyFont="1" applyFill="1" applyBorder="1" applyAlignment="1" applyProtection="1">
      <alignment vertical="center" wrapText="1"/>
    </xf>
    <xf numFmtId="164" fontId="26" fillId="18" borderId="12" xfId="0" applyNumberFormat="1" applyFont="1" applyFill="1" applyBorder="1" applyAlignment="1" applyProtection="1">
      <alignment vertical="center" wrapText="1"/>
    </xf>
    <xf numFmtId="164" fontId="26" fillId="0" borderId="30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/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4" fontId="17" fillId="0" borderId="0" xfId="0" applyNumberFormat="1" applyFont="1" applyFill="1" applyAlignment="1" applyProtection="1">
      <alignment horizontal="left"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  <protection locked="0"/>
    </xf>
    <xf numFmtId="164" fontId="17" fillId="0" borderId="0" xfId="0" applyNumberFormat="1" applyFont="1" applyFill="1" applyAlignment="1">
      <alignment vertical="center" wrapText="1"/>
    </xf>
    <xf numFmtId="0" fontId="26" fillId="0" borderId="50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35" xfId="0" applyFont="1" applyFill="1" applyBorder="1" applyAlignment="1" applyProtection="1">
      <alignment horizontal="right" vertical="center" indent="1"/>
    </xf>
    <xf numFmtId="0" fontId="23" fillId="0" borderId="0" xfId="0" applyFont="1" applyFill="1" applyAlignment="1">
      <alignment vertical="center"/>
    </xf>
    <xf numFmtId="0" fontId="26" fillId="0" borderId="51" xfId="0" applyFont="1" applyFill="1" applyBorder="1" applyAlignment="1" applyProtection="1">
      <alignment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 applyProtection="1">
      <alignment horizontal="right" vertical="center" indent="1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Fill="1" applyAlignment="1">
      <alignment vertical="center"/>
    </xf>
    <xf numFmtId="0" fontId="26" fillId="0" borderId="5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right" vertical="center" wrapText="1" inden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28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6" fillId="0" borderId="54" xfId="0" applyFont="1" applyFill="1" applyBorder="1" applyAlignment="1" applyProtection="1">
      <alignment horizontal="center" vertical="center" wrapText="1"/>
    </xf>
    <xf numFmtId="0" fontId="26" fillId="0" borderId="55" xfId="0" applyFont="1" applyFill="1" applyBorder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right" vertical="center" wrapText="1" indent="1"/>
    </xf>
    <xf numFmtId="49" fontId="29" fillId="0" borderId="15" xfId="5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 applyAlignment="1">
      <alignment vertical="center" wrapText="1"/>
    </xf>
    <xf numFmtId="49" fontId="29" fillId="0" borderId="17" xfId="5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Alignment="1">
      <alignment vertical="center" wrapText="1"/>
    </xf>
    <xf numFmtId="164" fontId="29" fillId="18" borderId="33" xfId="50" applyNumberFormat="1" applyFont="1" applyFill="1" applyBorder="1" applyAlignment="1" applyProtection="1">
      <alignment horizontal="right" vertical="center" wrapText="1" indent="1"/>
    </xf>
    <xf numFmtId="49" fontId="29" fillId="0" borderId="19" xfId="50" applyNumberFormat="1" applyFont="1" applyFill="1" applyBorder="1" applyAlignment="1" applyProtection="1">
      <alignment horizontal="center" vertical="center" wrapText="1"/>
    </xf>
    <xf numFmtId="164" fontId="29" fillId="18" borderId="34" xfId="50" applyNumberFormat="1" applyFont="1" applyFill="1" applyBorder="1" applyAlignment="1" applyProtection="1">
      <alignment horizontal="right" vertical="center" wrapText="1" indent="1"/>
    </xf>
    <xf numFmtId="0" fontId="31" fillId="0" borderId="11" xfId="0" applyFont="1" applyBorder="1" applyAlignment="1" applyProtection="1">
      <alignment horizontal="center" wrapText="1"/>
    </xf>
    <xf numFmtId="0" fontId="30" fillId="0" borderId="15" xfId="0" applyFont="1" applyBorder="1" applyAlignment="1" applyProtection="1">
      <alignment horizontal="center" wrapText="1"/>
    </xf>
    <xf numFmtId="0" fontId="30" fillId="0" borderId="17" xfId="0" applyFont="1" applyBorder="1" applyAlignment="1" applyProtection="1">
      <alignment horizontal="center" wrapText="1"/>
    </xf>
    <xf numFmtId="0" fontId="30" fillId="0" borderId="19" xfId="0" applyFont="1" applyBorder="1" applyAlignment="1" applyProtection="1">
      <alignment horizontal="center" wrapText="1"/>
    </xf>
    <xf numFmtId="0" fontId="31" fillId="0" borderId="21" xfId="0" applyFont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0" fontId="28" fillId="0" borderId="53" xfId="0" applyFont="1" applyFill="1" applyBorder="1" applyAlignment="1" applyProtection="1">
      <alignment horizontal="center" vertical="center" wrapText="1"/>
    </xf>
    <xf numFmtId="0" fontId="26" fillId="0" borderId="56" xfId="0" applyFont="1" applyFill="1" applyBorder="1" applyAlignment="1" applyProtection="1">
      <alignment horizontal="center" vertical="center" wrapText="1"/>
    </xf>
    <xf numFmtId="164" fontId="28" fillId="0" borderId="46" xfId="0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>
      <alignment vertical="center" wrapText="1"/>
    </xf>
    <xf numFmtId="49" fontId="29" fillId="0" borderId="23" xfId="50" applyNumberFormat="1" applyFont="1" applyFill="1" applyBorder="1" applyAlignment="1" applyProtection="1">
      <alignment horizontal="center" vertical="center" wrapText="1"/>
    </xf>
    <xf numFmtId="49" fontId="29" fillId="0" borderId="26" xfId="50" applyNumberFormat="1" applyFont="1" applyFill="1" applyBorder="1" applyAlignment="1" applyProtection="1">
      <alignment horizontal="center" vertical="center" wrapText="1"/>
    </xf>
    <xf numFmtId="49" fontId="29" fillId="0" borderId="27" xfId="50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>
      <alignment vertical="center" wrapText="1"/>
    </xf>
    <xf numFmtId="0" fontId="31" fillId="0" borderId="21" xfId="0" applyFont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2" fillId="0" borderId="0" xfId="0" applyFont="1" applyAlignment="1" applyProtection="1">
      <alignment horizontal="right" vertical="top"/>
    </xf>
    <xf numFmtId="164" fontId="17" fillId="0" borderId="0" xfId="0" applyNumberFormat="1" applyFont="1" applyFill="1" applyAlignment="1" applyProtection="1">
      <alignment vertical="center" wrapText="1"/>
    </xf>
    <xf numFmtId="0" fontId="26" fillId="0" borderId="50" xfId="0" applyFont="1" applyFill="1" applyBorder="1" applyAlignment="1" applyProtection="1">
      <alignment horizontal="center" vertical="top" wrapText="1"/>
    </xf>
    <xf numFmtId="49" fontId="26" fillId="0" borderId="35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6" fillId="0" borderId="51" xfId="0" applyFont="1" applyFill="1" applyBorder="1" applyAlignment="1" applyProtection="1">
      <alignment horizontal="center" vertical="center" wrapText="1"/>
    </xf>
    <xf numFmtId="49" fontId="26" fillId="0" borderId="52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Alignment="1" applyProtection="1">
      <alignment vertical="center"/>
    </xf>
    <xf numFmtId="0" fontId="26" fillId="0" borderId="31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164" fontId="26" fillId="0" borderId="38" xfId="0" applyNumberFormat="1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left" vertical="center" wrapText="1" indent="1"/>
    </xf>
    <xf numFmtId="0" fontId="43" fillId="0" borderId="0" xfId="0" applyFont="1" applyFill="1" applyAlignment="1" applyProtection="1">
      <alignment vertical="center" wrapText="1"/>
    </xf>
    <xf numFmtId="49" fontId="29" fillId="0" borderId="23" xfId="0" applyNumberFormat="1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17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164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15" xfId="0" applyNumberFormat="1" applyFont="1" applyFill="1" applyBorder="1" applyAlignment="1" applyProtection="1">
      <alignment horizontal="center" vertical="center" wrapText="1"/>
    </xf>
    <xf numFmtId="0" fontId="29" fillId="0" borderId="22" xfId="50" applyFont="1" applyFill="1" applyBorder="1" applyAlignment="1" applyProtection="1">
      <alignment horizontal="left" vertical="center" wrapText="1" indent="1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1" xfId="0" applyFont="1" applyBorder="1" applyAlignment="1" applyProtection="1">
      <alignment horizontal="center" vertical="center" wrapText="1"/>
    </xf>
    <xf numFmtId="0" fontId="44" fillId="0" borderId="57" xfId="0" applyFont="1" applyBorder="1" applyAlignment="1" applyProtection="1">
      <alignment horizontal="left" wrapText="1" indent="1"/>
    </xf>
    <xf numFmtId="0" fontId="29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26" fillId="0" borderId="12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5" fillId="0" borderId="0" xfId="0" applyFont="1" applyFill="1" applyProtection="1"/>
    <xf numFmtId="0" fontId="17" fillId="0" borderId="0" xfId="0" applyFont="1" applyFill="1" applyProtection="1"/>
    <xf numFmtId="0" fontId="1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0" fontId="38" fillId="0" borderId="0" xfId="0" applyFont="1" applyFill="1" applyProtection="1"/>
    <xf numFmtId="0" fontId="38" fillId="0" borderId="0" xfId="0" applyFont="1" applyFill="1"/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  <protection locked="0"/>
    </xf>
    <xf numFmtId="164" fontId="28" fillId="0" borderId="32" xfId="0" applyNumberFormat="1" applyFont="1" applyFill="1" applyBorder="1" applyAlignment="1" applyProtection="1">
      <alignment vertical="center"/>
    </xf>
    <xf numFmtId="0" fontId="29" fillId="0" borderId="17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  <protection locked="0"/>
    </xf>
    <xf numFmtId="164" fontId="28" fillId="0" borderId="33" xfId="0" applyNumberFormat="1" applyFont="1" applyFill="1" applyBorder="1" applyAlignment="1" applyProtection="1">
      <alignment vertical="center"/>
    </xf>
    <xf numFmtId="0" fontId="29" fillId="0" borderId="19" xfId="0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/>
      <protection locked="0"/>
    </xf>
    <xf numFmtId="164" fontId="28" fillId="0" borderId="34" xfId="0" applyNumberFormat="1" applyFont="1" applyFill="1" applyBorder="1" applyAlignment="1" applyProtection="1">
      <alignment vertical="center"/>
    </xf>
    <xf numFmtId="0" fontId="28" fillId="0" borderId="11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164" fontId="28" fillId="0" borderId="12" xfId="0" applyNumberFormat="1" applyFont="1" applyFill="1" applyBorder="1" applyAlignment="1" applyProtection="1">
      <alignment vertical="center"/>
    </xf>
    <xf numFmtId="164" fontId="28" fillId="0" borderId="30" xfId="0" applyNumberFormat="1" applyFont="1" applyFill="1" applyBorder="1" applyAlignment="1" applyProtection="1">
      <alignment vertical="center"/>
    </xf>
    <xf numFmtId="0" fontId="27" fillId="0" borderId="0" xfId="0" applyFont="1" applyFill="1"/>
    <xf numFmtId="0" fontId="0" fillId="0" borderId="0" xfId="0" applyFill="1" applyBorder="1" applyProtection="1"/>
    <xf numFmtId="0" fontId="25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25" fillId="0" borderId="0" xfId="0" applyFont="1" applyFill="1" applyBorder="1" applyAlignment="1">
      <alignment horizontal="center"/>
    </xf>
    <xf numFmtId="0" fontId="17" fillId="0" borderId="0" xfId="50" applyFont="1" applyFill="1" applyAlignment="1">
      <alignment horizontal="right" vertical="center" indent="1"/>
    </xf>
    <xf numFmtId="0" fontId="17" fillId="0" borderId="0" xfId="50" applyFill="1"/>
    <xf numFmtId="0" fontId="29" fillId="0" borderId="0" xfId="50" applyFont="1" applyFill="1"/>
    <xf numFmtId="0" fontId="33" fillId="0" borderId="0" xfId="50" applyFont="1" applyFill="1"/>
    <xf numFmtId="164" fontId="39" fillId="0" borderId="0" xfId="0" applyNumberFormat="1" applyFont="1" applyFill="1" applyAlignment="1" applyProtection="1">
      <alignment vertical="center"/>
    </xf>
    <xf numFmtId="164" fontId="26" fillId="0" borderId="58" xfId="0" applyNumberFormat="1" applyFont="1" applyFill="1" applyBorder="1" applyAlignment="1" applyProtection="1">
      <alignment horizontal="center" vertical="center"/>
    </xf>
    <xf numFmtId="164" fontId="39" fillId="0" borderId="0" xfId="0" applyNumberFormat="1" applyFont="1" applyFill="1" applyAlignment="1" applyProtection="1">
      <alignment horizontal="center" vertical="center"/>
    </xf>
    <xf numFmtId="164" fontId="28" fillId="0" borderId="53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44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left" vertical="center" wrapText="1" indent="1"/>
    </xf>
    <xf numFmtId="49" fontId="2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39" xfId="0" applyNumberFormat="1" applyFont="1" applyFill="1" applyBorder="1" applyAlignment="1" applyProtection="1">
      <alignment vertical="center" wrapText="1"/>
    </xf>
    <xf numFmtId="164" fontId="28" fillId="0" borderId="11" xfId="0" applyNumberFormat="1" applyFont="1" applyFill="1" applyBorder="1" applyAlignment="1" applyProtection="1">
      <alignment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9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1" xfId="0" applyNumberFormat="1" applyFont="1" applyFill="1" applyBorder="1" applyAlignment="1" applyProtection="1">
      <alignment vertical="center" wrapText="1"/>
      <protection locked="0"/>
    </xf>
    <xf numFmtId="164" fontId="29" fillId="0" borderId="17" xfId="0" applyNumberFormat="1" applyFont="1" applyFill="1" applyBorder="1" applyAlignment="1" applyProtection="1">
      <alignment vertical="center" wrapText="1"/>
      <protection locked="0"/>
    </xf>
    <xf numFmtId="164" fontId="29" fillId="0" borderId="33" xfId="0" applyNumberFormat="1" applyFont="1" applyFill="1" applyBorder="1" applyAlignment="1" applyProtection="1">
      <alignment vertical="center" wrapText="1"/>
      <protection locked="0"/>
    </xf>
    <xf numFmtId="164" fontId="29" fillId="0" borderId="41" xfId="0" applyNumberFormat="1" applyFont="1" applyFill="1" applyBorder="1" applyAlignment="1" applyProtection="1">
      <alignment vertical="center" wrapText="1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9" xfId="0" applyNumberFormat="1" applyFont="1" applyFill="1" applyBorder="1" applyAlignment="1" applyProtection="1">
      <alignment vertical="center" wrapText="1"/>
    </xf>
    <xf numFmtId="164" fontId="29" fillId="0" borderId="11" xfId="0" applyNumberFormat="1" applyFont="1" applyFill="1" applyBorder="1" applyAlignment="1" applyProtection="1">
      <alignment vertical="center" wrapText="1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29" fillId="0" borderId="30" xfId="0" applyNumberFormat="1" applyFont="1" applyFill="1" applyBorder="1" applyAlignment="1" applyProtection="1">
      <alignment vertical="center" wrapText="1"/>
    </xf>
    <xf numFmtId="164" fontId="29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60" xfId="0" applyNumberFormat="1" applyFont="1" applyFill="1" applyBorder="1" applyAlignment="1" applyProtection="1">
      <alignment vertical="center" wrapText="1"/>
      <protection locked="0"/>
    </xf>
    <xf numFmtId="164" fontId="29" fillId="0" borderId="19" xfId="0" applyNumberFormat="1" applyFont="1" applyFill="1" applyBorder="1" applyAlignment="1" applyProtection="1">
      <alignment vertical="center" wrapText="1"/>
      <protection locked="0"/>
    </xf>
    <xf numFmtId="164" fontId="29" fillId="0" borderId="34" xfId="0" applyNumberFormat="1" applyFont="1" applyFill="1" applyBorder="1" applyAlignment="1" applyProtection="1">
      <alignment vertical="center" wrapText="1"/>
      <protection locked="0"/>
    </xf>
    <xf numFmtId="164" fontId="29" fillId="0" borderId="60" xfId="0" applyNumberFormat="1" applyFont="1" applyFill="1" applyBorder="1" applyAlignment="1" applyProtection="1">
      <alignment vertical="center" wrapText="1"/>
    </xf>
    <xf numFmtId="164" fontId="29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4" xfId="0" applyNumberFormat="1" applyFont="1" applyFill="1" applyBorder="1" applyAlignment="1" applyProtection="1">
      <alignment vertical="center" wrapText="1"/>
      <protection locked="0"/>
    </xf>
    <xf numFmtId="164" fontId="0" fillId="18" borderId="59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43" fillId="0" borderId="0" xfId="0" applyNumberFormat="1" applyFont="1" applyFill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164" fontId="43" fillId="0" borderId="0" xfId="0" applyNumberFormat="1" applyFont="1" applyFill="1" applyAlignment="1">
      <alignment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 applyProtection="1">
      <alignment horizontal="left" vertical="center" wrapText="1" indent="1"/>
    </xf>
    <xf numFmtId="164" fontId="29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7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 applyProtection="1">
      <alignment horizontal="lef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5" xfId="0" applyFont="1" applyFill="1" applyBorder="1" applyAlignment="1" applyProtection="1">
      <alignment horizontal="left" vertical="center" wrapText="1" indent="8"/>
    </xf>
    <xf numFmtId="0" fontId="29" fillId="0" borderId="16" xfId="0" applyFont="1" applyFill="1" applyBorder="1" applyAlignment="1" applyProtection="1">
      <alignment vertical="center" wrapText="1"/>
      <protection locked="0"/>
    </xf>
    <xf numFmtId="0" fontId="29" fillId="0" borderId="18" xfId="0" applyFont="1" applyFill="1" applyBorder="1" applyAlignment="1" applyProtection="1">
      <alignment vertical="center" wrapText="1"/>
      <protection locked="0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 applyProtection="1">
      <alignment vertical="center" wrapText="1"/>
      <protection locked="0"/>
    </xf>
    <xf numFmtId="164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2" xfId="0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vertical="center" wrapText="1"/>
    </xf>
    <xf numFmtId="164" fontId="28" fillId="0" borderId="4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52" applyFill="1" applyProtection="1"/>
    <xf numFmtId="0" fontId="17" fillId="0" borderId="0" xfId="52" applyFill="1" applyProtection="1">
      <protection locked="0"/>
    </xf>
    <xf numFmtId="0" fontId="26" fillId="0" borderId="13" xfId="52" applyFont="1" applyFill="1" applyBorder="1" applyAlignment="1" applyProtection="1">
      <alignment horizontal="center" vertical="center" wrapText="1"/>
    </xf>
    <xf numFmtId="0" fontId="26" fillId="0" borderId="14" xfId="52" applyFont="1" applyFill="1" applyBorder="1" applyAlignment="1" applyProtection="1">
      <alignment horizontal="center" vertical="center"/>
    </xf>
    <xf numFmtId="0" fontId="29" fillId="0" borderId="11" xfId="52" applyFont="1" applyFill="1" applyBorder="1" applyAlignment="1" applyProtection="1">
      <alignment horizontal="left" vertical="center" indent="1"/>
    </xf>
    <xf numFmtId="0" fontId="17" fillId="0" borderId="0" xfId="52" applyFill="1" applyAlignment="1" applyProtection="1">
      <alignment vertical="center"/>
    </xf>
    <xf numFmtId="0" fontId="29" fillId="0" borderId="26" xfId="52" applyFont="1" applyFill="1" applyBorder="1" applyAlignment="1" applyProtection="1">
      <alignment horizontal="left" vertical="center" indent="1"/>
    </xf>
    <xf numFmtId="0" fontId="29" fillId="0" borderId="17" xfId="52" applyFont="1" applyFill="1" applyBorder="1" applyAlignment="1" applyProtection="1">
      <alignment horizontal="left" vertical="center" indent="1"/>
    </xf>
    <xf numFmtId="0" fontId="17" fillId="0" borderId="0" xfId="52" applyFill="1" applyAlignment="1" applyProtection="1">
      <alignment vertical="center"/>
      <protection locked="0"/>
    </xf>
    <xf numFmtId="0" fontId="29" fillId="0" borderId="17" xfId="52" applyFont="1" applyFill="1" applyBorder="1" applyAlignment="1" applyProtection="1">
      <alignment horizontal="center" vertical="center"/>
    </xf>
    <xf numFmtId="0" fontId="29" fillId="0" borderId="11" xfId="52" applyFont="1" applyFill="1" applyBorder="1" applyAlignment="1" applyProtection="1">
      <alignment horizontal="center" vertical="center"/>
    </xf>
    <xf numFmtId="0" fontId="29" fillId="0" borderId="15" xfId="52" applyFont="1" applyFill="1" applyBorder="1" applyAlignment="1" applyProtection="1">
      <alignment horizontal="center" vertical="center"/>
    </xf>
    <xf numFmtId="0" fontId="28" fillId="0" borderId="11" xfId="52" applyFont="1" applyFill="1" applyBorder="1" applyAlignment="1" applyProtection="1">
      <alignment horizontal="center" vertical="center"/>
    </xf>
    <xf numFmtId="0" fontId="47" fillId="0" borderId="0" xfId="0" applyFont="1" applyFill="1" applyAlignment="1">
      <alignment horizontal="center"/>
    </xf>
    <xf numFmtId="0" fontId="32" fillId="0" borderId="0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right"/>
    </xf>
    <xf numFmtId="0" fontId="0" fillId="0" borderId="18" xfId="0" applyFont="1" applyFill="1" applyBorder="1" applyAlignment="1">
      <alignment wrapText="1"/>
    </xf>
    <xf numFmtId="0" fontId="34" fillId="0" borderId="62" xfId="0" applyFont="1" applyFill="1" applyBorder="1" applyAlignment="1" applyProtection="1">
      <alignment horizontal="center" vertical="center" wrapText="1"/>
    </xf>
    <xf numFmtId="0" fontId="34" fillId="0" borderId="63" xfId="0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</xf>
    <xf numFmtId="0" fontId="35" fillId="0" borderId="18" xfId="0" applyFont="1" applyFill="1" applyBorder="1" applyAlignment="1">
      <alignment vertical="center"/>
    </xf>
    <xf numFmtId="0" fontId="31" fillId="0" borderId="57" xfId="0" applyFont="1" applyFill="1" applyBorder="1" applyAlignment="1" applyProtection="1">
      <alignment horizontal="center" vertical="center" wrapText="1"/>
    </xf>
    <xf numFmtId="0" fontId="31" fillId="0" borderId="56" xfId="0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vertical="center"/>
    </xf>
    <xf numFmtId="0" fontId="0" fillId="0" borderId="18" xfId="0" applyFont="1" applyFill="1" applyBorder="1"/>
    <xf numFmtId="0" fontId="30" fillId="0" borderId="64" xfId="0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 applyFill="1"/>
    <xf numFmtId="0" fontId="0" fillId="0" borderId="18" xfId="0" applyFill="1" applyBorder="1" applyAlignment="1" applyProtection="1">
      <alignment vertical="center"/>
    </xf>
    <xf numFmtId="0" fontId="34" fillId="0" borderId="57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65" xfId="52" applyFont="1" applyFill="1" applyBorder="1" applyAlignment="1" applyProtection="1">
      <alignment horizontal="center" vertical="center" wrapText="1"/>
    </xf>
    <xf numFmtId="0" fontId="26" fillId="0" borderId="66" xfId="52" applyFont="1" applyFill="1" applyBorder="1" applyAlignment="1" applyProtection="1">
      <alignment horizontal="center" vertical="center"/>
    </xf>
    <xf numFmtId="0" fontId="26" fillId="0" borderId="67" xfId="52" applyFont="1" applyFill="1" applyBorder="1" applyAlignment="1" applyProtection="1">
      <alignment horizontal="center" vertical="center"/>
    </xf>
    <xf numFmtId="0" fontId="29" fillId="0" borderId="68" xfId="52" applyFont="1" applyFill="1" applyBorder="1" applyAlignment="1" applyProtection="1">
      <alignment horizontal="left" vertical="center" indent="1"/>
    </xf>
    <xf numFmtId="0" fontId="29" fillId="0" borderId="69" xfId="52" applyFont="1" applyFill="1" applyBorder="1" applyAlignment="1" applyProtection="1">
      <alignment horizontal="left" vertical="center" indent="1"/>
    </xf>
    <xf numFmtId="0" fontId="29" fillId="0" borderId="70" xfId="52" applyFont="1" applyFill="1" applyBorder="1" applyAlignment="1" applyProtection="1">
      <alignment horizontal="left" vertical="center" indent="1"/>
    </xf>
    <xf numFmtId="0" fontId="29" fillId="0" borderId="71" xfId="52" applyFont="1" applyFill="1" applyBorder="1" applyAlignment="1" applyProtection="1">
      <alignment horizontal="left" vertical="center" indent="1"/>
    </xf>
    <xf numFmtId="0" fontId="28" fillId="0" borderId="68" xfId="52" applyFont="1" applyFill="1" applyBorder="1" applyAlignment="1" applyProtection="1">
      <alignment horizontal="left" vertical="center" indent="1"/>
    </xf>
    <xf numFmtId="0" fontId="0" fillId="0" borderId="34" xfId="0" applyBorder="1"/>
    <xf numFmtId="0" fontId="0" fillId="0" borderId="45" xfId="0" applyBorder="1"/>
    <xf numFmtId="0" fontId="0" fillId="0" borderId="31" xfId="0" applyBorder="1"/>
    <xf numFmtId="0" fontId="49" fillId="0" borderId="39" xfId="0" applyFont="1" applyBorder="1" applyAlignment="1">
      <alignment wrapText="1"/>
    </xf>
    <xf numFmtId="0" fontId="26" fillId="19" borderId="24" xfId="0" applyFont="1" applyFill="1" applyBorder="1" applyAlignment="1" applyProtection="1">
      <alignment horizontal="center" vertical="center"/>
    </xf>
    <xf numFmtId="0" fontId="0" fillId="0" borderId="39" xfId="50" applyFont="1" applyBorder="1" applyAlignment="1">
      <alignment wrapText="1"/>
    </xf>
    <xf numFmtId="0" fontId="0" fillId="0" borderId="39" xfId="0" applyBorder="1" applyAlignment="1">
      <alignment wrapText="1"/>
    </xf>
    <xf numFmtId="0" fontId="17" fillId="0" borderId="0" xfId="50" applyFont="1" applyBorder="1"/>
    <xf numFmtId="3" fontId="49" fillId="0" borderId="0" xfId="26" applyNumberFormat="1" applyFill="1" applyBorder="1" applyAlignment="1" applyProtection="1"/>
    <xf numFmtId="3" fontId="0" fillId="0" borderId="32" xfId="0" applyNumberFormat="1" applyBorder="1"/>
    <xf numFmtId="0" fontId="54" fillId="0" borderId="0" xfId="52" applyFont="1" applyFill="1" applyProtection="1">
      <protection locked="0"/>
    </xf>
    <xf numFmtId="0" fontId="54" fillId="0" borderId="0" xfId="52" applyFont="1" applyFill="1" applyProtection="1"/>
    <xf numFmtId="164" fontId="55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0" applyFont="1" applyFill="1"/>
    <xf numFmtId="164" fontId="53" fillId="0" borderId="0" xfId="0" applyNumberFormat="1" applyFont="1" applyFill="1"/>
    <xf numFmtId="3" fontId="53" fillId="0" borderId="0" xfId="0" applyNumberFormat="1" applyFont="1" applyFill="1"/>
    <xf numFmtId="0" fontId="56" fillId="0" borderId="0" xfId="49" applyFill="1"/>
    <xf numFmtId="0" fontId="51" fillId="0" borderId="0" xfId="49" applyFont="1" applyFill="1" applyProtection="1"/>
    <xf numFmtId="3" fontId="51" fillId="0" borderId="0" xfId="49" applyNumberFormat="1" applyFont="1" applyFill="1" applyAlignment="1" applyProtection="1">
      <alignment horizontal="right"/>
    </xf>
    <xf numFmtId="0" fontId="56" fillId="0" borderId="0" xfId="49" applyFont="1" applyFill="1" applyProtection="1"/>
    <xf numFmtId="3" fontId="56" fillId="0" borderId="0" xfId="49" applyNumberFormat="1" applyFont="1" applyFill="1" applyAlignment="1" applyProtection="1">
      <alignment horizontal="right"/>
    </xf>
    <xf numFmtId="0" fontId="61" fillId="0" borderId="72" xfId="49" applyFont="1" applyFill="1" applyBorder="1" applyAlignment="1" applyProtection="1">
      <alignment vertical="center"/>
    </xf>
    <xf numFmtId="3" fontId="61" fillId="0" borderId="73" xfId="49" applyNumberFormat="1" applyFont="1" applyFill="1" applyBorder="1" applyAlignment="1" applyProtection="1">
      <alignment horizontal="right" vertical="center"/>
    </xf>
    <xf numFmtId="0" fontId="61" fillId="0" borderId="73" xfId="49" applyFont="1" applyFill="1" applyBorder="1" applyAlignment="1" applyProtection="1">
      <alignment horizontal="center" vertical="center"/>
    </xf>
    <xf numFmtId="49" fontId="58" fillId="0" borderId="74" xfId="49" applyNumberFormat="1" applyFont="1" applyFill="1" applyBorder="1" applyAlignment="1" applyProtection="1">
      <alignment vertical="center"/>
    </xf>
    <xf numFmtId="3" fontId="58" fillId="0" borderId="75" xfId="49" applyNumberFormat="1" applyFont="1" applyFill="1" applyBorder="1" applyAlignment="1" applyProtection="1">
      <alignment horizontal="right" vertical="center"/>
    </xf>
    <xf numFmtId="3" fontId="58" fillId="0" borderId="75" xfId="49" applyNumberFormat="1" applyFont="1" applyFill="1" applyBorder="1" applyAlignment="1" applyProtection="1">
      <alignment vertical="center"/>
      <protection locked="0"/>
    </xf>
    <xf numFmtId="49" fontId="62" fillId="0" borderId="74" xfId="49" quotePrefix="1" applyNumberFormat="1" applyFont="1" applyFill="1" applyBorder="1" applyAlignment="1" applyProtection="1">
      <alignment horizontal="left" vertical="center" indent="1"/>
    </xf>
    <xf numFmtId="3" fontId="62" fillId="0" borderId="75" xfId="49" quotePrefix="1" applyNumberFormat="1" applyFont="1" applyFill="1" applyBorder="1" applyAlignment="1" applyProtection="1">
      <alignment horizontal="right" vertical="center" indent="1"/>
    </xf>
    <xf numFmtId="3" fontId="62" fillId="0" borderId="75" xfId="49" applyNumberFormat="1" applyFont="1" applyFill="1" applyBorder="1" applyAlignment="1" applyProtection="1">
      <alignment vertical="center"/>
      <protection locked="0"/>
    </xf>
    <xf numFmtId="0" fontId="56" fillId="0" borderId="0" xfId="49" applyFont="1" applyFill="1"/>
    <xf numFmtId="49" fontId="58" fillId="0" borderId="74" xfId="49" applyNumberFormat="1" applyFont="1" applyFill="1" applyBorder="1" applyAlignment="1" applyProtection="1">
      <alignment vertical="center"/>
      <protection locked="0"/>
    </xf>
    <xf numFmtId="3" fontId="58" fillId="0" borderId="75" xfId="49" applyNumberFormat="1" applyFont="1" applyFill="1" applyBorder="1" applyAlignment="1" applyProtection="1">
      <alignment horizontal="right" vertical="center"/>
      <protection locked="0"/>
    </xf>
    <xf numFmtId="49" fontId="61" fillId="0" borderId="76" xfId="49" applyNumberFormat="1" applyFont="1" applyFill="1" applyBorder="1" applyAlignment="1" applyProtection="1">
      <alignment vertical="center"/>
    </xf>
    <xf numFmtId="3" fontId="58" fillId="0" borderId="77" xfId="49" applyNumberFormat="1" applyFont="1" applyFill="1" applyBorder="1" applyAlignment="1" applyProtection="1">
      <alignment vertical="center"/>
    </xf>
    <xf numFmtId="0" fontId="56" fillId="0" borderId="78" xfId="49" applyFont="1" applyFill="1" applyBorder="1" applyAlignment="1" applyProtection="1">
      <alignment vertical="center"/>
    </xf>
    <xf numFmtId="3" fontId="56" fillId="0" borderId="78" xfId="49" applyNumberFormat="1" applyFont="1" applyFill="1" applyBorder="1" applyAlignment="1" applyProtection="1">
      <alignment horizontal="right" vertical="center"/>
    </xf>
    <xf numFmtId="49" fontId="58" fillId="0" borderId="74" xfId="49" applyNumberFormat="1" applyFont="1" applyFill="1" applyBorder="1" applyAlignment="1" applyProtection="1">
      <alignment horizontal="left" vertical="center"/>
    </xf>
    <xf numFmtId="3" fontId="61" fillId="0" borderId="77" xfId="49" applyNumberFormat="1" applyFont="1" applyFill="1" applyBorder="1" applyAlignment="1" applyProtection="1">
      <alignment horizontal="right" vertical="center"/>
    </xf>
    <xf numFmtId="0" fontId="59" fillId="0" borderId="0" xfId="49" applyFont="1" applyFill="1"/>
    <xf numFmtId="3" fontId="59" fillId="0" borderId="0" xfId="49" applyNumberFormat="1" applyFont="1" applyFill="1" applyAlignment="1">
      <alignment horizontal="right"/>
    </xf>
    <xf numFmtId="0" fontId="61" fillId="0" borderId="79" xfId="49" applyFont="1" applyFill="1" applyBorder="1" applyAlignment="1" applyProtection="1">
      <alignment horizontal="center" vertical="center" wrapText="1"/>
    </xf>
    <xf numFmtId="3" fontId="58" fillId="0" borderId="80" xfId="49" applyNumberFormat="1" applyFont="1" applyFill="1" applyBorder="1" applyAlignment="1" applyProtection="1">
      <alignment vertical="center"/>
      <protection locked="0"/>
    </xf>
    <xf numFmtId="3" fontId="62" fillId="0" borderId="80" xfId="49" applyNumberFormat="1" applyFont="1" applyFill="1" applyBorder="1" applyAlignment="1" applyProtection="1">
      <alignment vertical="center"/>
      <protection locked="0"/>
    </xf>
    <xf numFmtId="3" fontId="58" fillId="0" borderId="81" xfId="49" applyNumberFormat="1" applyFont="1" applyFill="1" applyBorder="1" applyAlignment="1" applyProtection="1">
      <alignment vertical="center"/>
    </xf>
    <xf numFmtId="3" fontId="58" fillId="0" borderId="80" xfId="49" applyNumberFormat="1" applyFont="1" applyFill="1" applyBorder="1" applyAlignment="1" applyProtection="1">
      <alignment vertical="center"/>
    </xf>
    <xf numFmtId="0" fontId="46" fillId="0" borderId="0" xfId="49" applyFont="1" applyFill="1" applyBorder="1" applyAlignment="1" applyProtection="1">
      <alignment horizontal="center" vertical="center"/>
    </xf>
    <xf numFmtId="0" fontId="32" fillId="0" borderId="0" xfId="49" applyFont="1" applyFill="1" applyBorder="1" applyAlignment="1" applyProtection="1">
      <alignment horizontal="right"/>
    </xf>
    <xf numFmtId="0" fontId="34" fillId="0" borderId="82" xfId="49" applyFont="1" applyFill="1" applyBorder="1" applyAlignment="1" applyProtection="1">
      <alignment horizontal="center" vertical="center" wrapText="1"/>
    </xf>
    <xf numFmtId="0" fontId="34" fillId="0" borderId="83" xfId="49" applyFont="1" applyFill="1" applyBorder="1" applyAlignment="1" applyProtection="1">
      <alignment vertical="center" wrapText="1"/>
    </xf>
    <xf numFmtId="0" fontId="56" fillId="0" borderId="0" xfId="49" applyFill="1" applyAlignment="1"/>
    <xf numFmtId="0" fontId="63" fillId="0" borderId="84" xfId="49" applyFont="1" applyFill="1" applyBorder="1" applyAlignment="1" applyProtection="1">
      <alignment horizontal="center" vertical="center" wrapText="1"/>
    </xf>
    <xf numFmtId="0" fontId="63" fillId="0" borderId="85" xfId="49" applyFont="1" applyFill="1" applyBorder="1" applyAlignment="1" applyProtection="1">
      <alignment horizontal="center" vertical="center" wrapText="1"/>
    </xf>
    <xf numFmtId="0" fontId="52" fillId="0" borderId="0" xfId="49" applyFont="1" applyFill="1" applyAlignment="1">
      <alignment vertical="center"/>
    </xf>
    <xf numFmtId="0" fontId="30" fillId="0" borderId="86" xfId="49" applyFont="1" applyFill="1" applyBorder="1" applyAlignment="1" applyProtection="1">
      <alignment horizontal="left" vertical="center" wrapText="1"/>
      <protection locked="0"/>
    </xf>
    <xf numFmtId="164" fontId="30" fillId="0" borderId="87" xfId="49" applyNumberFormat="1" applyFont="1" applyFill="1" applyBorder="1" applyAlignment="1" applyProtection="1">
      <alignment horizontal="right" vertical="center" wrapText="1"/>
      <protection locked="0"/>
    </xf>
    <xf numFmtId="0" fontId="30" fillId="0" borderId="88" xfId="49" applyFont="1" applyFill="1" applyBorder="1" applyAlignment="1" applyProtection="1">
      <alignment horizontal="left" vertical="center" wrapText="1"/>
      <protection locked="0"/>
    </xf>
    <xf numFmtId="0" fontId="30" fillId="0" borderId="88" xfId="49" applyFont="1" applyFill="1" applyBorder="1" applyAlignment="1" applyProtection="1">
      <alignment horizontal="right" vertical="center" wrapText="1"/>
      <protection locked="0"/>
    </xf>
    <xf numFmtId="0" fontId="30" fillId="0" borderId="89" xfId="49" applyFont="1" applyFill="1" applyBorder="1" applyAlignment="1" applyProtection="1">
      <alignment horizontal="left" vertical="center" wrapText="1"/>
      <protection locked="0"/>
    </xf>
    <xf numFmtId="0" fontId="34" fillId="0" borderId="84" xfId="49" applyFont="1" applyFill="1" applyBorder="1" applyAlignment="1" applyProtection="1">
      <alignment vertical="center" wrapText="1"/>
    </xf>
    <xf numFmtId="164" fontId="31" fillId="0" borderId="85" xfId="49" applyNumberFormat="1" applyFont="1" applyFill="1" applyBorder="1" applyAlignment="1" applyProtection="1">
      <alignment horizontal="right" vertical="center" wrapText="1"/>
    </xf>
    <xf numFmtId="0" fontId="56" fillId="0" borderId="0" xfId="49" applyFill="1" applyAlignment="1" applyProtection="1">
      <alignment vertical="center"/>
    </xf>
    <xf numFmtId="0" fontId="51" fillId="0" borderId="0" xfId="49" applyFont="1" applyAlignment="1">
      <alignment horizontal="center" wrapText="1"/>
    </xf>
    <xf numFmtId="0" fontId="56" fillId="0" borderId="0" xfId="49"/>
    <xf numFmtId="0" fontId="56" fillId="0" borderId="0" xfId="49" applyProtection="1"/>
    <xf numFmtId="0" fontId="50" fillId="0" borderId="82" xfId="49" applyFont="1" applyBorder="1" applyAlignment="1" applyProtection="1">
      <alignment horizontal="center" vertical="center" wrapText="1"/>
    </xf>
    <xf numFmtId="0" fontId="50" fillId="0" borderId="90" xfId="49" applyFont="1" applyBorder="1" applyAlignment="1" applyProtection="1">
      <alignment horizontal="center" vertical="center"/>
    </xf>
    <xf numFmtId="0" fontId="50" fillId="0" borderId="83" xfId="49" applyFont="1" applyBorder="1" applyAlignment="1" applyProtection="1">
      <alignment horizontal="center" vertical="center" wrapText="1"/>
    </xf>
    <xf numFmtId="0" fontId="58" fillId="0" borderId="72" xfId="49" applyFont="1" applyBorder="1" applyAlignment="1" applyProtection="1">
      <alignment horizontal="right" vertical="center" indent="1"/>
    </xf>
    <xf numFmtId="0" fontId="58" fillId="0" borderId="74" xfId="49" applyFont="1" applyBorder="1" applyAlignment="1" applyProtection="1">
      <alignment horizontal="right" vertical="center" indent="1"/>
    </xf>
    <xf numFmtId="0" fontId="58" fillId="0" borderId="75" xfId="49" applyFont="1" applyBorder="1" applyAlignment="1" applyProtection="1">
      <alignment horizontal="left" vertical="center" indent="1"/>
      <protection locked="0"/>
    </xf>
    <xf numFmtId="3" fontId="58" fillId="0" borderId="80" xfId="49" applyNumberFormat="1" applyFont="1" applyBorder="1" applyAlignment="1" applyProtection="1">
      <alignment horizontal="right" vertical="center" indent="1"/>
      <protection locked="0"/>
    </xf>
    <xf numFmtId="164" fontId="49" fillId="20" borderId="91" xfId="49" applyNumberFormat="1" applyFont="1" applyFill="1" applyBorder="1" applyAlignment="1" applyProtection="1">
      <alignment horizontal="left" vertical="center" wrapText="1" indent="2"/>
    </xf>
    <xf numFmtId="3" fontId="50" fillId="0" borderId="85" xfId="49" applyNumberFormat="1" applyFont="1" applyFill="1" applyBorder="1" applyAlignment="1" applyProtection="1">
      <alignment horizontal="right" vertical="center" indent="1"/>
    </xf>
    <xf numFmtId="49" fontId="0" fillId="0" borderId="18" xfId="0" applyNumberFormat="1" applyFill="1" applyBorder="1" applyAlignment="1" applyProtection="1">
      <alignment horizontal="center" vertical="center" wrapText="1"/>
      <protection locked="0"/>
    </xf>
    <xf numFmtId="0" fontId="29" fillId="0" borderId="29" xfId="52" applyFont="1" applyFill="1" applyBorder="1" applyAlignment="1" applyProtection="1">
      <alignment horizontal="left" vertical="center" wrapText="1" indent="1"/>
    </xf>
    <xf numFmtId="0" fontId="29" fillId="0" borderId="18" xfId="52" applyFont="1" applyFill="1" applyBorder="1" applyAlignment="1" applyProtection="1">
      <alignment horizontal="left" vertical="center" wrapText="1" indent="1"/>
    </xf>
    <xf numFmtId="0" fontId="29" fillId="0" borderId="16" xfId="52" applyFont="1" applyFill="1" applyBorder="1" applyAlignment="1" applyProtection="1">
      <alignment horizontal="left" vertical="center" wrapText="1" indent="1"/>
    </xf>
    <xf numFmtId="0" fontId="29" fillId="0" borderId="18" xfId="52" applyFont="1" applyFill="1" applyBorder="1" applyAlignment="1" applyProtection="1">
      <alignment horizontal="left" vertical="center" indent="1"/>
    </xf>
    <xf numFmtId="0" fontId="26" fillId="0" borderId="12" xfId="52" applyFont="1" applyFill="1" applyBorder="1" applyAlignment="1" applyProtection="1">
      <alignment horizontal="left" vertical="center" indent="1"/>
    </xf>
    <xf numFmtId="0" fontId="29" fillId="0" borderId="16" xfId="52" applyFont="1" applyFill="1" applyBorder="1" applyAlignment="1" applyProtection="1">
      <alignment horizontal="left" vertical="center" indent="1"/>
    </xf>
    <xf numFmtId="0" fontId="26" fillId="0" borderId="12" xfId="52" applyFont="1" applyFill="1" applyBorder="1" applyAlignment="1" applyProtection="1">
      <alignment horizontal="left" indent="1"/>
    </xf>
    <xf numFmtId="0" fontId="29" fillId="0" borderId="44" xfId="52" applyFont="1" applyFill="1" applyBorder="1" applyAlignment="1" applyProtection="1">
      <alignment horizontal="left" vertical="center" wrapText="1" indent="1"/>
    </xf>
    <xf numFmtId="164" fontId="29" fillId="0" borderId="44" xfId="52" applyNumberFormat="1" applyFont="1" applyFill="1" applyBorder="1" applyAlignment="1" applyProtection="1">
      <alignment vertical="center"/>
    </xf>
    <xf numFmtId="164" fontId="29" fillId="0" borderId="92" xfId="52" applyNumberFormat="1" applyFont="1" applyFill="1" applyBorder="1" applyAlignment="1" applyProtection="1">
      <alignment horizontal="center" vertical="center"/>
    </xf>
    <xf numFmtId="0" fontId="29" fillId="0" borderId="39" xfId="52" applyFont="1" applyFill="1" applyBorder="1" applyAlignment="1" applyProtection="1">
      <alignment horizontal="left" vertical="center" wrapText="1" indent="1"/>
    </xf>
    <xf numFmtId="164" fontId="29" fillId="0" borderId="93" xfId="52" applyNumberFormat="1" applyFont="1" applyFill="1" applyBorder="1" applyAlignment="1" applyProtection="1">
      <alignment vertical="center"/>
    </xf>
    <xf numFmtId="0" fontId="29" fillId="0" borderId="94" xfId="52" applyFont="1" applyFill="1" applyBorder="1" applyAlignment="1" applyProtection="1">
      <alignment horizontal="left" vertical="center" wrapText="1" indent="1"/>
    </xf>
    <xf numFmtId="164" fontId="29" fillId="0" borderId="95" xfId="52" applyNumberFormat="1" applyFont="1" applyFill="1" applyBorder="1" applyAlignment="1" applyProtection="1">
      <alignment vertical="center"/>
    </xf>
    <xf numFmtId="0" fontId="29" fillId="0" borderId="39" xfId="52" applyFont="1" applyFill="1" applyBorder="1" applyAlignment="1" applyProtection="1">
      <alignment horizontal="left" vertical="center" indent="1"/>
    </xf>
    <xf numFmtId="0" fontId="26" fillId="0" borderId="96" xfId="52" applyFont="1" applyFill="1" applyBorder="1" applyAlignment="1" applyProtection="1">
      <alignment horizontal="left" vertical="center" indent="1"/>
    </xf>
    <xf numFmtId="164" fontId="28" fillId="0" borderId="96" xfId="52" applyNumberFormat="1" applyFont="1" applyFill="1" applyBorder="1" applyAlignment="1" applyProtection="1">
      <alignment vertical="center"/>
    </xf>
    <xf numFmtId="164" fontId="28" fillId="0" borderId="97" xfId="52" applyNumberFormat="1" applyFont="1" applyFill="1" applyBorder="1" applyAlignment="1" applyProtection="1">
      <alignment vertical="center"/>
    </xf>
    <xf numFmtId="0" fontId="29" fillId="0" borderId="94" xfId="52" applyFont="1" applyFill="1" applyBorder="1" applyAlignment="1" applyProtection="1">
      <alignment horizontal="left" vertical="center" indent="1"/>
    </xf>
    <xf numFmtId="0" fontId="26" fillId="0" borderId="96" xfId="52" applyFont="1" applyFill="1" applyBorder="1" applyAlignment="1" applyProtection="1">
      <alignment horizontal="left" indent="1"/>
    </xf>
    <xf numFmtId="164" fontId="28" fillId="0" borderId="96" xfId="52" applyNumberFormat="1" applyFont="1" applyFill="1" applyBorder="1" applyProtection="1"/>
    <xf numFmtId="164" fontId="28" fillId="0" borderId="97" xfId="52" applyNumberFormat="1" applyFont="1" applyFill="1" applyBorder="1" applyAlignment="1" applyProtection="1">
      <alignment horizontal="center"/>
    </xf>
    <xf numFmtId="164" fontId="30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30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30" fillId="0" borderId="98" xfId="0" applyNumberFormat="1" applyFont="1" applyFill="1" applyBorder="1" applyAlignment="1" applyProtection="1">
      <alignment horizontal="right" vertical="center" wrapText="1"/>
      <protection locked="0"/>
    </xf>
    <xf numFmtId="164" fontId="31" fillId="0" borderId="99" xfId="0" applyNumberFormat="1" applyFont="1" applyFill="1" applyBorder="1" applyAlignment="1" applyProtection="1">
      <alignment horizontal="right" vertical="center" wrapText="1"/>
    </xf>
    <xf numFmtId="0" fontId="49" fillId="0" borderId="0" xfId="52" applyFont="1" applyFill="1" applyProtection="1"/>
    <xf numFmtId="3" fontId="49" fillId="0" borderId="18" xfId="46" applyNumberFormat="1" applyFont="1" applyBorder="1"/>
    <xf numFmtId="3" fontId="65" fillId="0" borderId="0" xfId="51" applyNumberFormat="1" applyFont="1"/>
    <xf numFmtId="164" fontId="29" fillId="0" borderId="33" xfId="50" applyNumberFormat="1" applyFont="1" applyFill="1" applyBorder="1" applyAlignment="1" applyProtection="1">
      <alignment horizontal="right" vertical="center" wrapText="1" indent="1"/>
    </xf>
    <xf numFmtId="164" fontId="29" fillId="0" borderId="34" xfId="50" applyNumberFormat="1" applyFont="1" applyFill="1" applyBorder="1" applyAlignment="1" applyProtection="1">
      <alignment horizontal="right" vertical="center" wrapText="1" indent="1"/>
    </xf>
    <xf numFmtId="168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34" fillId="0" borderId="56" xfId="0" applyNumberFormat="1" applyFont="1" applyFill="1" applyBorder="1" applyAlignment="1" applyProtection="1">
      <alignment vertical="center" wrapText="1"/>
    </xf>
    <xf numFmtId="0" fontId="49" fillId="0" borderId="0" xfId="0" applyFont="1" applyFill="1"/>
    <xf numFmtId="0" fontId="58" fillId="0" borderId="73" xfId="49" applyFont="1" applyBorder="1" applyAlignment="1" applyProtection="1">
      <alignment horizontal="left" vertical="center" indent="1"/>
      <protection locked="0"/>
    </xf>
    <xf numFmtId="3" fontId="58" fillId="0" borderId="79" xfId="49" applyNumberFormat="1" applyFont="1" applyBorder="1" applyAlignment="1" applyProtection="1">
      <alignment vertical="center"/>
      <protection locked="0"/>
    </xf>
    <xf numFmtId="3" fontId="58" fillId="0" borderId="80" xfId="49" applyNumberFormat="1" applyFont="1" applyBorder="1" applyAlignment="1" applyProtection="1">
      <alignment vertical="center"/>
      <protection locked="0"/>
    </xf>
    <xf numFmtId="0" fontId="56" fillId="0" borderId="75" xfId="49" applyFont="1" applyBorder="1"/>
    <xf numFmtId="0" fontId="56" fillId="0" borderId="75" xfId="49" applyBorder="1"/>
    <xf numFmtId="3" fontId="56" fillId="0" borderId="80" xfId="49" applyNumberFormat="1" applyBorder="1" applyAlignment="1"/>
    <xf numFmtId="0" fontId="30" fillId="0" borderId="100" xfId="49" applyFont="1" applyFill="1" applyBorder="1" applyAlignment="1" applyProtection="1">
      <alignment horizontal="left" vertical="center" wrapText="1"/>
      <protection locked="0"/>
    </xf>
    <xf numFmtId="164" fontId="30" fillId="0" borderId="101" xfId="49" applyNumberFormat="1" applyFont="1" applyFill="1" applyBorder="1" applyAlignment="1" applyProtection="1">
      <alignment horizontal="right" vertical="center" wrapText="1"/>
      <protection locked="0"/>
    </xf>
    <xf numFmtId="0" fontId="30" fillId="0" borderId="75" xfId="49" applyFont="1" applyFill="1" applyBorder="1" applyAlignment="1" applyProtection="1">
      <alignment horizontal="left" vertical="center" wrapText="1"/>
      <protection locked="0"/>
    </xf>
    <xf numFmtId="164" fontId="30" fillId="0" borderId="75" xfId="49" applyNumberFormat="1" applyFont="1" applyFill="1" applyBorder="1" applyAlignment="1" applyProtection="1">
      <alignment horizontal="right" vertical="center" wrapText="1"/>
      <protection locked="0"/>
    </xf>
    <xf numFmtId="0" fontId="58" fillId="0" borderId="12" xfId="50" applyFont="1" applyFill="1" applyBorder="1" applyAlignment="1" applyProtection="1">
      <alignment horizontal="left" vertical="center" wrapText="1" indent="1"/>
    </xf>
    <xf numFmtId="169" fontId="29" fillId="0" borderId="32" xfId="50" applyNumberFormat="1" applyFont="1" applyFill="1" applyBorder="1" applyAlignment="1" applyProtection="1">
      <alignment horizontal="right" vertical="center" wrapText="1"/>
    </xf>
    <xf numFmtId="169" fontId="29" fillId="0" borderId="34" xfId="0" applyNumberFormat="1" applyFont="1" applyBorder="1" applyAlignment="1">
      <alignment horizontal="right"/>
    </xf>
    <xf numFmtId="169" fontId="29" fillId="0" borderId="45" xfId="0" applyNumberFormat="1" applyFont="1" applyBorder="1" applyAlignment="1">
      <alignment horizontal="right"/>
    </xf>
    <xf numFmtId="169" fontId="29" fillId="0" borderId="33" xfId="50" applyNumberFormat="1" applyFont="1" applyFill="1" applyBorder="1" applyAlignment="1" applyProtection="1">
      <alignment horizontal="right" vertical="center" wrapText="1"/>
      <protection locked="0"/>
    </xf>
    <xf numFmtId="169" fontId="29" fillId="0" borderId="32" xfId="0" applyNumberFormat="1" applyFont="1" applyBorder="1" applyAlignment="1">
      <alignment horizontal="right"/>
    </xf>
    <xf numFmtId="169" fontId="29" fillId="0" borderId="36" xfId="0" applyNumberFormat="1" applyFont="1" applyBorder="1" applyAlignment="1">
      <alignment horizontal="right"/>
    </xf>
    <xf numFmtId="0" fontId="29" fillId="0" borderId="22" xfId="50" applyFont="1" applyFill="1" applyBorder="1" applyAlignment="1" applyProtection="1">
      <alignment horizontal="left" vertical="center" wrapText="1" indent="6"/>
    </xf>
    <xf numFmtId="164" fontId="29" fillId="0" borderId="49" xfId="50" applyNumberFormat="1" applyFont="1" applyFill="1" applyBorder="1" applyAlignment="1" applyProtection="1">
      <alignment horizontal="right" vertical="center" wrapText="1" indent="1"/>
      <protection locked="0"/>
    </xf>
    <xf numFmtId="16" fontId="58" fillId="0" borderId="11" xfId="50" applyNumberFormat="1" applyFont="1" applyFill="1" applyBorder="1" applyAlignment="1" applyProtection="1">
      <alignment horizontal="left" vertical="center" wrapText="1" indent="1"/>
    </xf>
    <xf numFmtId="49" fontId="29" fillId="0" borderId="21" xfId="5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Protection="1"/>
    <xf numFmtId="0" fontId="66" fillId="0" borderId="0" xfId="0" applyFont="1" applyFill="1" applyProtection="1"/>
    <xf numFmtId="3" fontId="29" fillId="0" borderId="20" xfId="0" applyNumberFormat="1" applyFont="1" applyFill="1" applyBorder="1" applyAlignment="1" applyProtection="1">
      <alignment horizontal="right" vertical="center"/>
      <protection locked="0"/>
    </xf>
    <xf numFmtId="3" fontId="30" fillId="0" borderId="0" xfId="51" applyNumberFormat="1" applyFont="1"/>
    <xf numFmtId="3" fontId="25" fillId="0" borderId="10" xfId="47" applyNumberFormat="1" applyFont="1" applyFill="1" applyBorder="1" applyAlignment="1" applyProtection="1">
      <alignment horizontal="right" vertical="center"/>
    </xf>
    <xf numFmtId="3" fontId="26" fillId="0" borderId="14" xfId="52" applyNumberFormat="1" applyFont="1" applyFill="1" applyBorder="1" applyAlignment="1" applyProtection="1">
      <alignment horizontal="center" vertical="center"/>
    </xf>
    <xf numFmtId="3" fontId="26" fillId="0" borderId="31" xfId="52" applyNumberFormat="1" applyFont="1" applyFill="1" applyBorder="1" applyAlignment="1" applyProtection="1">
      <alignment horizontal="center" vertical="center"/>
    </xf>
    <xf numFmtId="3" fontId="29" fillId="0" borderId="18" xfId="46" applyNumberFormat="1" applyFont="1" applyBorder="1"/>
    <xf numFmtId="3" fontId="29" fillId="0" borderId="45" xfId="52" applyNumberFormat="1" applyFont="1" applyFill="1" applyBorder="1" applyAlignment="1" applyProtection="1">
      <alignment vertical="center"/>
    </xf>
    <xf numFmtId="3" fontId="29" fillId="0" borderId="0" xfId="52" applyNumberFormat="1" applyFont="1" applyFill="1" applyProtection="1">
      <protection locked="0"/>
    </xf>
    <xf numFmtId="3" fontId="29" fillId="0" borderId="33" xfId="52" applyNumberFormat="1" applyFont="1" applyFill="1" applyBorder="1" applyAlignment="1" applyProtection="1">
      <alignment vertical="center"/>
    </xf>
    <xf numFmtId="3" fontId="29" fillId="0" borderId="16" xfId="52" applyNumberFormat="1" applyFont="1" applyFill="1" applyBorder="1" applyAlignment="1" applyProtection="1">
      <alignment vertical="center"/>
      <protection locked="0"/>
    </xf>
    <xf numFmtId="3" fontId="29" fillId="0" borderId="32" xfId="52" applyNumberFormat="1" applyFont="1" applyFill="1" applyBorder="1" applyAlignment="1" applyProtection="1">
      <alignment vertical="center"/>
    </xf>
    <xf numFmtId="3" fontId="29" fillId="0" borderId="18" xfId="52" applyNumberFormat="1" applyFont="1" applyFill="1" applyBorder="1" applyAlignment="1" applyProtection="1">
      <alignment vertical="center"/>
      <protection locked="0"/>
    </xf>
    <xf numFmtId="3" fontId="28" fillId="0" borderId="12" xfId="52" applyNumberFormat="1" applyFont="1" applyFill="1" applyBorder="1" applyAlignment="1" applyProtection="1">
      <alignment vertical="center"/>
    </xf>
    <xf numFmtId="3" fontId="28" fillId="0" borderId="30" xfId="52" applyNumberFormat="1" applyFont="1" applyFill="1" applyBorder="1" applyAlignment="1" applyProtection="1">
      <alignment vertical="center"/>
    </xf>
    <xf numFmtId="3" fontId="30" fillId="0" borderId="32" xfId="52" applyNumberFormat="1" applyFont="1" applyFill="1" applyBorder="1" applyAlignment="1" applyProtection="1">
      <alignment vertical="center"/>
    </xf>
    <xf numFmtId="3" fontId="30" fillId="0" borderId="33" xfId="52" applyNumberFormat="1" applyFont="1" applyFill="1" applyBorder="1" applyAlignment="1" applyProtection="1">
      <alignment vertical="center"/>
    </xf>
    <xf numFmtId="3" fontId="28" fillId="0" borderId="12" xfId="52" applyNumberFormat="1" applyFont="1" applyFill="1" applyBorder="1" applyProtection="1"/>
    <xf numFmtId="0" fontId="25" fillId="0" borderId="10" xfId="47" applyFont="1" applyFill="1" applyBorder="1" applyAlignment="1" applyProtection="1">
      <alignment horizontal="right" vertical="center"/>
    </xf>
    <xf numFmtId="0" fontId="29" fillId="0" borderId="0" xfId="46" applyFont="1"/>
    <xf numFmtId="0" fontId="27" fillId="0" borderId="39" xfId="50" applyFont="1" applyBorder="1" applyAlignment="1">
      <alignment horizontal="center" wrapText="1"/>
    </xf>
    <xf numFmtId="0" fontId="54" fillId="0" borderId="0" xfId="50" applyFont="1" applyFill="1" applyAlignment="1">
      <alignment horizontal="right" vertical="center" indent="1"/>
    </xf>
    <xf numFmtId="0" fontId="53" fillId="0" borderId="0" xfId="0" applyFont="1" applyProtection="1">
      <protection locked="0"/>
    </xf>
    <xf numFmtId="0" fontId="54" fillId="0" borderId="0" xfId="50" applyFont="1" applyFill="1"/>
    <xf numFmtId="164" fontId="54" fillId="0" borderId="0" xfId="50" applyNumberFormat="1" applyFont="1" applyFill="1"/>
    <xf numFmtId="0" fontId="53" fillId="0" borderId="0" xfId="50" applyFont="1" applyFill="1"/>
    <xf numFmtId="0" fontId="49" fillId="0" borderId="0" xfId="0" applyFont="1" applyProtection="1">
      <protection locked="0"/>
    </xf>
    <xf numFmtId="164" fontId="0" fillId="0" borderId="0" xfId="50" applyNumberFormat="1" applyFont="1" applyFill="1" applyProtection="1"/>
    <xf numFmtId="164" fontId="17" fillId="0" borderId="0" xfId="50" applyNumberFormat="1" applyFill="1" applyProtection="1"/>
    <xf numFmtId="164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164" fontId="38" fillId="0" borderId="0" xfId="0" applyNumberFormat="1" applyFont="1" applyFill="1" applyAlignment="1">
      <alignment vertical="center" wrapText="1"/>
    </xf>
    <xf numFmtId="3" fontId="17" fillId="0" borderId="0" xfId="52" applyNumberFormat="1" applyFont="1" applyFill="1" applyProtection="1">
      <protection locked="0"/>
    </xf>
    <xf numFmtId="0" fontId="17" fillId="0" borderId="0" xfId="52" applyFont="1" applyFill="1" applyProtection="1">
      <protection locked="0"/>
    </xf>
    <xf numFmtId="0" fontId="17" fillId="0" borderId="0" xfId="52" applyFont="1" applyFill="1" applyProtection="1"/>
    <xf numFmtId="0" fontId="17" fillId="0" borderId="0" xfId="52" applyFont="1" applyFill="1" applyAlignment="1" applyProtection="1">
      <alignment vertical="center"/>
    </xf>
    <xf numFmtId="3" fontId="29" fillId="0" borderId="0" xfId="52" applyNumberFormat="1" applyFont="1" applyFill="1" applyProtection="1"/>
    <xf numFmtId="0" fontId="17" fillId="0" borderId="0" xfId="52" applyFont="1" applyFill="1" applyAlignment="1" applyProtection="1">
      <alignment vertical="center"/>
      <protection locked="0"/>
    </xf>
    <xf numFmtId="0" fontId="17" fillId="0" borderId="102" xfId="52" applyFont="1" applyFill="1" applyBorder="1" applyAlignment="1" applyProtection="1">
      <alignment vertical="center"/>
      <protection locked="0"/>
    </xf>
    <xf numFmtId="0" fontId="68" fillId="0" borderId="0" xfId="52" applyFont="1" applyFill="1" applyProtection="1"/>
    <xf numFmtId="0" fontId="68" fillId="0" borderId="0" xfId="52" applyFont="1" applyFill="1" applyProtection="1">
      <protection locked="0"/>
    </xf>
    <xf numFmtId="0" fontId="29" fillId="0" borderId="0" xfId="52" applyFont="1" applyFill="1" applyProtection="1">
      <protection locked="0"/>
    </xf>
    <xf numFmtId="3" fontId="54" fillId="0" borderId="0" xfId="52" applyNumberFormat="1" applyFont="1" applyFill="1" applyProtection="1">
      <protection locked="0"/>
    </xf>
    <xf numFmtId="3" fontId="54" fillId="0" borderId="0" xfId="52" applyNumberFormat="1" applyFont="1" applyFill="1" applyProtection="1"/>
    <xf numFmtId="0" fontId="54" fillId="0" borderId="0" xfId="52" applyFont="1" applyFill="1" applyAlignment="1" applyProtection="1">
      <alignment vertical="center"/>
    </xf>
    <xf numFmtId="0" fontId="54" fillId="0" borderId="0" xfId="52" applyFont="1" applyFill="1" applyAlignment="1" applyProtection="1">
      <alignment vertical="center"/>
      <protection locked="0"/>
    </xf>
    <xf numFmtId="164" fontId="17" fillId="0" borderId="0" xfId="52" applyNumberFormat="1" applyFill="1" applyAlignment="1" applyProtection="1">
      <alignment vertical="center"/>
      <protection locked="0"/>
    </xf>
    <xf numFmtId="0" fontId="39" fillId="0" borderId="0" xfId="52" applyFont="1" applyFill="1" applyProtection="1">
      <protection locked="0"/>
    </xf>
    <xf numFmtId="0" fontId="23" fillId="0" borderId="0" xfId="52" applyFont="1" applyFill="1" applyProtection="1">
      <protection locked="0"/>
    </xf>
    <xf numFmtId="0" fontId="54" fillId="0" borderId="0" xfId="50" applyFont="1"/>
    <xf numFmtId="0" fontId="25" fillId="0" borderId="10" xfId="47" applyFont="1" applyBorder="1" applyAlignment="1">
      <alignment horizontal="right" vertical="center"/>
    </xf>
    <xf numFmtId="0" fontId="26" fillId="0" borderId="11" xfId="50" applyFont="1" applyBorder="1" applyAlignment="1">
      <alignment horizontal="center" vertical="center" wrapText="1"/>
    </xf>
    <xf numFmtId="0" fontId="26" fillId="0" borderId="12" xfId="50" applyFont="1" applyBorder="1" applyAlignment="1">
      <alignment horizontal="center" vertical="center" wrapText="1"/>
    </xf>
    <xf numFmtId="0" fontId="27" fillId="0" borderId="30" xfId="50" applyFont="1" applyBorder="1" applyAlignment="1">
      <alignment horizontal="center" vertical="center" wrapText="1"/>
    </xf>
    <xf numFmtId="0" fontId="28" fillId="0" borderId="13" xfId="50" applyFont="1" applyBorder="1" applyAlignment="1">
      <alignment horizontal="center" vertical="center" wrapText="1"/>
    </xf>
    <xf numFmtId="0" fontId="28" fillId="0" borderId="14" xfId="50" applyFont="1" applyBorder="1" applyAlignment="1">
      <alignment horizontal="center" vertical="center" wrapText="1"/>
    </xf>
    <xf numFmtId="0" fontId="27" fillId="0" borderId="31" xfId="50" applyFont="1" applyBorder="1" applyAlignment="1">
      <alignment horizontal="center" vertical="center" wrapText="1"/>
    </xf>
    <xf numFmtId="0" fontId="68" fillId="0" borderId="0" xfId="50" applyFont="1"/>
    <xf numFmtId="0" fontId="29" fillId="0" borderId="0" xfId="50" applyFont="1"/>
    <xf numFmtId="0" fontId="28" fillId="0" borderId="11" xfId="50" applyFont="1" applyBorder="1" applyAlignment="1">
      <alignment horizontal="left" vertical="center" wrapText="1" indent="1"/>
    </xf>
    <xf numFmtId="0" fontId="28" fillId="0" borderId="12" xfId="50" applyFont="1" applyBorder="1" applyAlignment="1">
      <alignment horizontal="left" vertical="center" wrapText="1" indent="1"/>
    </xf>
    <xf numFmtId="164" fontId="27" fillId="0" borderId="30" xfId="50" applyNumberFormat="1" applyFont="1" applyBorder="1" applyAlignment="1">
      <alignment horizontal="right" vertical="center" wrapText="1" indent="1"/>
    </xf>
    <xf numFmtId="0" fontId="53" fillId="0" borderId="0" xfId="50" applyFont="1"/>
    <xf numFmtId="0" fontId="49" fillId="0" borderId="0" xfId="50" applyFont="1"/>
    <xf numFmtId="49" fontId="29" fillId="0" borderId="15" xfId="50" applyNumberFormat="1" applyFont="1" applyBorder="1" applyAlignment="1">
      <alignment horizontal="left" vertical="center" wrapText="1" indent="1"/>
    </xf>
    <xf numFmtId="0" fontId="30" fillId="0" borderId="16" xfId="47" applyFont="1" applyBorder="1" applyAlignment="1">
      <alignment horizontal="left" wrapText="1" indent="1"/>
    </xf>
    <xf numFmtId="164" fontId="49" fillId="0" borderId="32" xfId="50" applyNumberFormat="1" applyFont="1" applyBorder="1" applyAlignment="1" applyProtection="1">
      <alignment horizontal="right" vertical="center" wrapText="1" indent="1"/>
      <protection locked="0"/>
    </xf>
    <xf numFmtId="49" fontId="29" fillId="0" borderId="17" xfId="50" applyNumberFormat="1" applyFont="1" applyBorder="1" applyAlignment="1">
      <alignment horizontal="left" vertical="center" wrapText="1" indent="1"/>
    </xf>
    <xf numFmtId="0" fontId="30" fillId="0" borderId="18" xfId="47" applyFont="1" applyBorder="1" applyAlignment="1">
      <alignment horizontal="left" wrapText="1" indent="1"/>
    </xf>
    <xf numFmtId="164" fontId="49" fillId="0" borderId="33" xfId="50" applyNumberFormat="1" applyFont="1" applyBorder="1" applyAlignment="1" applyProtection="1">
      <alignment horizontal="right" vertical="center" wrapText="1" indent="1"/>
      <protection locked="0"/>
    </xf>
    <xf numFmtId="49" fontId="29" fillId="0" borderId="19" xfId="50" applyNumberFormat="1" applyFont="1" applyBorder="1" applyAlignment="1">
      <alignment horizontal="left" vertical="center" wrapText="1" indent="1"/>
    </xf>
    <xf numFmtId="0" fontId="30" fillId="0" borderId="20" xfId="47" applyFont="1" applyBorder="1" applyAlignment="1">
      <alignment horizontal="left" wrapText="1" indent="1"/>
    </xf>
    <xf numFmtId="0" fontId="31" fillId="0" borderId="12" xfId="47" applyFont="1" applyBorder="1" applyAlignment="1">
      <alignment horizontal="left" vertical="center" wrapText="1" indent="1"/>
    </xf>
    <xf numFmtId="164" fontId="49" fillId="0" borderId="34" xfId="50" applyNumberFormat="1" applyFont="1" applyBorder="1" applyAlignment="1" applyProtection="1">
      <alignment horizontal="right" vertical="center" wrapText="1" indent="1"/>
      <protection locked="0"/>
    </xf>
    <xf numFmtId="164" fontId="49" fillId="0" borderId="32" xfId="50" applyNumberFormat="1" applyFont="1" applyBorder="1" applyAlignment="1">
      <alignment horizontal="right" vertical="center" wrapText="1" indent="1"/>
    </xf>
    <xf numFmtId="49" fontId="30" fillId="0" borderId="18" xfId="47" applyNumberFormat="1" applyFont="1" applyBorder="1" applyAlignment="1">
      <alignment horizontal="left" wrapText="1" indent="1"/>
    </xf>
    <xf numFmtId="0" fontId="31" fillId="0" borderId="11" xfId="47" applyFont="1" applyBorder="1" applyAlignment="1">
      <alignment wrapText="1"/>
    </xf>
    <xf numFmtId="0" fontId="30" fillId="0" borderId="20" xfId="47" applyFont="1" applyBorder="1" applyAlignment="1">
      <alignment wrapText="1"/>
    </xf>
    <xf numFmtId="0" fontId="30" fillId="0" borderId="15" xfId="47" applyFont="1" applyBorder="1" applyAlignment="1">
      <alignment horizontal="center" vertical="center" wrapText="1"/>
    </xf>
    <xf numFmtId="0" fontId="30" fillId="0" borderId="17" xfId="47" applyFont="1" applyBorder="1" applyAlignment="1">
      <alignment horizontal="center" wrapText="1"/>
    </xf>
    <xf numFmtId="0" fontId="30" fillId="0" borderId="19" xfId="47" applyFont="1" applyBorder="1" applyAlignment="1">
      <alignment horizontal="center" wrapText="1"/>
    </xf>
    <xf numFmtId="0" fontId="31" fillId="0" borderId="11" xfId="47" applyFont="1" applyBorder="1" applyAlignment="1">
      <alignment horizontal="center" wrapText="1"/>
    </xf>
    <xf numFmtId="164" fontId="27" fillId="0" borderId="30" xfId="50" applyNumberFormat="1" applyFont="1" applyBorder="1" applyAlignment="1" applyProtection="1">
      <alignment horizontal="right" vertical="center" wrapText="1" indent="1"/>
      <protection locked="0"/>
    </xf>
    <xf numFmtId="0" fontId="31" fillId="0" borderId="12" xfId="47" applyFont="1" applyBorder="1" applyAlignment="1">
      <alignment wrapText="1"/>
    </xf>
    <xf numFmtId="0" fontId="31" fillId="0" borderId="21" xfId="47" applyFont="1" applyBorder="1" applyAlignment="1">
      <alignment wrapText="1"/>
    </xf>
    <xf numFmtId="0" fontId="31" fillId="0" borderId="22" xfId="47" applyFont="1" applyBorder="1" applyAlignment="1">
      <alignment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vertical="center" wrapText="1"/>
    </xf>
    <xf numFmtId="164" fontId="27" fillId="0" borderId="0" xfId="50" applyNumberFormat="1" applyFont="1" applyAlignment="1">
      <alignment horizontal="right" vertical="center" wrapText="1" indent="1"/>
    </xf>
    <xf numFmtId="0" fontId="25" fillId="0" borderId="10" xfId="47" applyFont="1" applyBorder="1" applyAlignment="1">
      <alignment horizontal="right"/>
    </xf>
    <xf numFmtId="0" fontId="28" fillId="0" borderId="11" xfId="50" applyFont="1" applyBorder="1" applyAlignment="1">
      <alignment horizontal="center" vertical="center" wrapText="1"/>
    </xf>
    <xf numFmtId="0" fontId="28" fillId="0" borderId="12" xfId="50" applyFont="1" applyBorder="1" applyAlignment="1">
      <alignment horizontal="center" vertical="center" wrapText="1"/>
    </xf>
    <xf numFmtId="0" fontId="28" fillId="0" borderId="13" xfId="50" applyFont="1" applyBorder="1" applyAlignment="1">
      <alignment horizontal="left" vertical="center" wrapText="1" indent="1"/>
    </xf>
    <xf numFmtId="0" fontId="28" fillId="0" borderId="14" xfId="50" applyFont="1" applyBorder="1" applyAlignment="1">
      <alignment vertical="center" wrapText="1"/>
    </xf>
    <xf numFmtId="164" fontId="27" fillId="0" borderId="31" xfId="50" applyNumberFormat="1" applyFont="1" applyBorder="1" applyAlignment="1">
      <alignment horizontal="right" vertical="center" wrapText="1" indent="1"/>
    </xf>
    <xf numFmtId="49" fontId="29" fillId="0" borderId="23" xfId="50" applyNumberFormat="1" applyFont="1" applyBorder="1" applyAlignment="1">
      <alignment horizontal="left" vertical="center" wrapText="1" indent="1"/>
    </xf>
    <xf numFmtId="0" fontId="29" fillId="0" borderId="24" xfId="50" applyFont="1" applyBorder="1" applyAlignment="1">
      <alignment horizontal="left" vertical="center" wrapText="1" indent="1"/>
    </xf>
    <xf numFmtId="164" fontId="49" fillId="0" borderId="35" xfId="50" applyNumberFormat="1" applyFont="1" applyBorder="1" applyAlignment="1" applyProtection="1">
      <alignment horizontal="right" vertical="center" wrapText="1" indent="1"/>
      <protection locked="0"/>
    </xf>
    <xf numFmtId="0" fontId="29" fillId="0" borderId="18" xfId="50" applyFont="1" applyBorder="1" applyAlignment="1">
      <alignment horizontal="left" vertical="center" wrapText="1" indent="1"/>
    </xf>
    <xf numFmtId="0" fontId="29" fillId="0" borderId="25" xfId="50" applyFont="1" applyBorder="1" applyAlignment="1">
      <alignment horizontal="left" vertical="center" wrapText="1" indent="1"/>
    </xf>
    <xf numFmtId="0" fontId="29" fillId="0" borderId="0" xfId="50" applyFont="1" applyAlignment="1">
      <alignment horizontal="left" vertical="center" wrapText="1" indent="1"/>
    </xf>
    <xf numFmtId="0" fontId="29" fillId="0" borderId="18" xfId="50" applyFont="1" applyBorder="1" applyAlignment="1">
      <alignment horizontal="left" indent="6"/>
    </xf>
    <xf numFmtId="0" fontId="29" fillId="0" borderId="18" xfId="50" applyFont="1" applyBorder="1" applyAlignment="1">
      <alignment horizontal="left" vertical="center" wrapText="1" indent="6"/>
    </xf>
    <xf numFmtId="49" fontId="29" fillId="0" borderId="26" xfId="50" applyNumberFormat="1" applyFont="1" applyBorder="1" applyAlignment="1">
      <alignment horizontal="left" vertical="center" wrapText="1" indent="1"/>
    </xf>
    <xf numFmtId="0" fontId="29" fillId="0" borderId="20" xfId="50" applyFont="1" applyBorder="1" applyAlignment="1">
      <alignment horizontal="left" vertical="center" wrapText="1" indent="6"/>
    </xf>
    <xf numFmtId="49" fontId="29" fillId="0" borderId="27" xfId="50" applyNumberFormat="1" applyFont="1" applyBorder="1" applyAlignment="1">
      <alignment horizontal="left" vertical="center" wrapText="1" indent="1"/>
    </xf>
    <xf numFmtId="0" fontId="29" fillId="0" borderId="28" xfId="50" applyFont="1" applyBorder="1" applyAlignment="1">
      <alignment horizontal="left" vertical="center" wrapText="1" indent="6"/>
    </xf>
    <xf numFmtId="164" fontId="49" fillId="0" borderId="36" xfId="50" applyNumberFormat="1" applyFont="1" applyBorder="1" applyAlignment="1" applyProtection="1">
      <alignment horizontal="right" vertical="center" wrapText="1" indent="1"/>
      <protection locked="0"/>
    </xf>
    <xf numFmtId="164" fontId="56" fillId="0" borderId="30" xfId="50" applyNumberFormat="1" applyFont="1" applyBorder="1" applyAlignment="1">
      <alignment horizontal="right" vertical="center" wrapText="1" indent="1"/>
    </xf>
    <xf numFmtId="0" fontId="28" fillId="0" borderId="12" xfId="50" applyFont="1" applyBorder="1" applyAlignment="1">
      <alignment vertical="center" wrapText="1"/>
    </xf>
    <xf numFmtId="0" fontId="29" fillId="0" borderId="20" xfId="50" applyFont="1" applyBorder="1" applyAlignment="1">
      <alignment horizontal="left" vertical="center" wrapText="1" indent="1"/>
    </xf>
    <xf numFmtId="164" fontId="49" fillId="0" borderId="37" xfId="50" applyNumberFormat="1" applyFont="1" applyBorder="1" applyAlignment="1" applyProtection="1">
      <alignment horizontal="right" vertical="center" wrapText="1" indent="1"/>
      <protection locked="0"/>
    </xf>
    <xf numFmtId="0" fontId="30" fillId="0" borderId="20" xfId="47" applyFont="1" applyBorder="1" applyAlignment="1">
      <alignment horizontal="left" vertical="center" wrapText="1" indent="1"/>
    </xf>
    <xf numFmtId="0" fontId="30" fillId="0" borderId="18" xfId="47" applyFont="1" applyBorder="1" applyAlignment="1">
      <alignment horizontal="left" vertical="center" wrapText="1" indent="1"/>
    </xf>
    <xf numFmtId="0" fontId="29" fillId="0" borderId="16" xfId="50" applyFont="1" applyBorder="1" applyAlignment="1">
      <alignment horizontal="left" vertical="center" wrapText="1" indent="6"/>
    </xf>
    <xf numFmtId="164" fontId="49" fillId="0" borderId="38" xfId="50" applyNumberFormat="1" applyFont="1" applyBorder="1" applyAlignment="1" applyProtection="1">
      <alignment horizontal="right" vertical="center" wrapText="1" indent="1"/>
      <protection locked="0"/>
    </xf>
    <xf numFmtId="0" fontId="29" fillId="0" borderId="16" xfId="50" applyFont="1" applyBorder="1" applyAlignment="1">
      <alignment horizontal="left" vertical="center" wrapText="1" indent="1"/>
    </xf>
    <xf numFmtId="0" fontId="29" fillId="0" borderId="29" xfId="50" applyFont="1" applyBorder="1" applyAlignment="1">
      <alignment horizontal="left" vertical="center" wrapText="1" indent="1"/>
    </xf>
    <xf numFmtId="164" fontId="32" fillId="0" borderId="30" xfId="47" applyNumberFormat="1" applyFont="1" applyBorder="1" applyAlignment="1">
      <alignment horizontal="right" vertical="center" wrapText="1" indent="1"/>
    </xf>
    <xf numFmtId="49" fontId="71" fillId="0" borderId="11" xfId="50" applyNumberFormat="1" applyFont="1" applyBorder="1" applyAlignment="1">
      <alignment horizontal="left" vertical="center" wrapText="1" indent="1"/>
    </xf>
    <xf numFmtId="0" fontId="71" fillId="0" borderId="12" xfId="50" applyFont="1" applyBorder="1" applyAlignment="1">
      <alignment horizontal="left" vertical="center" wrapText="1" indent="1"/>
    </xf>
    <xf numFmtId="164" fontId="50" fillId="0" borderId="46" xfId="50" applyNumberFormat="1" applyFont="1" applyBorder="1" applyAlignment="1" applyProtection="1">
      <alignment horizontal="right" vertical="center" wrapText="1" indent="1"/>
      <protection locked="0"/>
    </xf>
    <xf numFmtId="0" fontId="72" fillId="0" borderId="0" xfId="50" applyFont="1"/>
    <xf numFmtId="0" fontId="51" fillId="0" borderId="0" xfId="50" applyFont="1"/>
    <xf numFmtId="0" fontId="33" fillId="0" borderId="0" xfId="50" applyFont="1"/>
    <xf numFmtId="0" fontId="23" fillId="0" borderId="0" xfId="50" applyFont="1"/>
    <xf numFmtId="0" fontId="31" fillId="0" borderId="21" xfId="47" applyFont="1" applyBorder="1" applyAlignment="1">
      <alignment horizontal="left" vertical="center" wrapText="1" indent="1"/>
    </xf>
    <xf numFmtId="0" fontId="34" fillId="0" borderId="22" xfId="47" applyFont="1" applyBorder="1" applyAlignment="1">
      <alignment horizontal="left" vertical="center" wrapText="1" indent="1"/>
    </xf>
    <xf numFmtId="0" fontId="49" fillId="0" borderId="0" xfId="50" applyFont="1" applyAlignment="1">
      <alignment horizontal="right" vertical="center" indent="1"/>
    </xf>
    <xf numFmtId="168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4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48" fillId="21" borderId="20" xfId="0" applyFont="1" applyFill="1" applyBorder="1"/>
    <xf numFmtId="164" fontId="73" fillId="0" borderId="37" xfId="5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3" xfId="50" applyNumberFormat="1" applyFont="1" applyBorder="1" applyAlignment="1" applyProtection="1">
      <alignment horizontal="right" vertical="center" wrapText="1" indent="1"/>
      <protection locked="0"/>
    </xf>
    <xf numFmtId="164" fontId="75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164" fontId="69" fillId="0" borderId="10" xfId="50" applyNumberFormat="1" applyFont="1" applyFill="1" applyBorder="1" applyAlignment="1" applyProtection="1">
      <alignment horizontal="left" vertical="center"/>
    </xf>
    <xf numFmtId="0" fontId="26" fillId="0" borderId="57" xfId="50" applyFont="1" applyFill="1" applyBorder="1" applyAlignment="1" applyProtection="1">
      <alignment horizontal="center" vertical="center" wrapText="1"/>
    </xf>
    <xf numFmtId="0" fontId="26" fillId="0" borderId="46" xfId="50" applyFont="1" applyFill="1" applyBorder="1" applyAlignment="1" applyProtection="1">
      <alignment horizontal="center" vertical="center" wrapText="1"/>
    </xf>
    <xf numFmtId="0" fontId="28" fillId="0" borderId="46" xfId="50" applyFont="1" applyFill="1" applyBorder="1" applyAlignment="1" applyProtection="1">
      <alignment horizontal="center" vertical="center" wrapText="1"/>
    </xf>
    <xf numFmtId="164" fontId="28" fillId="0" borderId="12" xfId="50" applyNumberFormat="1" applyFont="1" applyFill="1" applyBorder="1" applyAlignment="1" applyProtection="1">
      <alignment horizontal="right" vertical="center" wrapText="1" indent="1"/>
    </xf>
    <xf numFmtId="164" fontId="28" fillId="0" borderId="46" xfId="50" applyNumberFormat="1" applyFont="1" applyFill="1" applyBorder="1" applyAlignment="1" applyProtection="1">
      <alignment horizontal="right" vertical="center" wrapText="1" indent="1"/>
    </xf>
    <xf numFmtId="0" fontId="49" fillId="0" borderId="0" xfId="50" applyFont="1" applyFill="1"/>
    <xf numFmtId="164" fontId="29" fillId="0" borderId="16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3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16" borderId="18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16" borderId="20" xfId="5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9" xfId="0" applyFont="1" applyBorder="1" applyAlignment="1" applyProtection="1">
      <alignment horizontal="left" vertical="center" wrapText="1" indent="1"/>
    </xf>
    <xf numFmtId="164" fontId="29" fillId="16" borderId="29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4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50" applyNumberFormat="1" applyFont="1" applyFill="1" applyBorder="1" applyAlignment="1" applyProtection="1">
      <alignment horizontal="right" vertical="center" wrapText="1" indent="1"/>
    </xf>
    <xf numFmtId="164" fontId="70" fillId="0" borderId="12" xfId="50" applyNumberFormat="1" applyFont="1" applyFill="1" applyBorder="1" applyAlignment="1" applyProtection="1">
      <alignment horizontal="right" vertical="center" wrapText="1" indent="1"/>
    </xf>
    <xf numFmtId="164" fontId="68" fillId="0" borderId="18" xfId="5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0" xfId="5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16" xfId="5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1" xfId="0" applyFont="1" applyBorder="1" applyAlignment="1" applyProtection="1">
      <alignment vertical="center" wrapText="1"/>
    </xf>
    <xf numFmtId="0" fontId="30" fillId="0" borderId="20" xfId="0" applyFont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vertical="center" wrapText="1"/>
    </xf>
    <xf numFmtId="0" fontId="30" fillId="0" borderId="17" xfId="0" applyFont="1" applyBorder="1" applyAlignment="1" applyProtection="1">
      <alignment vertical="center" wrapText="1"/>
    </xf>
    <xf numFmtId="0" fontId="30" fillId="0" borderId="19" xfId="0" applyFont="1" applyBorder="1" applyAlignment="1" applyProtection="1">
      <alignment vertical="center" wrapText="1"/>
    </xf>
    <xf numFmtId="164" fontId="28" fillId="0" borderId="12" xfId="5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6" xfId="5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2" xfId="0" applyFont="1" applyBorder="1" applyAlignment="1" applyProtection="1">
      <alignment vertical="center" wrapText="1"/>
    </xf>
    <xf numFmtId="0" fontId="31" fillId="0" borderId="21" xfId="0" applyFont="1" applyBorder="1" applyAlignment="1" applyProtection="1">
      <alignment vertical="center" wrapText="1"/>
    </xf>
    <xf numFmtId="0" fontId="31" fillId="0" borderId="22" xfId="0" applyFont="1" applyBorder="1" applyAlignment="1" applyProtection="1">
      <alignment vertical="center" wrapText="1"/>
    </xf>
    <xf numFmtId="0" fontId="33" fillId="0" borderId="63" xfId="50" applyFont="1" applyFill="1" applyBorder="1" applyAlignment="1" applyProtection="1">
      <alignment horizontal="center" vertical="center" wrapText="1"/>
    </xf>
    <xf numFmtId="0" fontId="33" fillId="0" borderId="63" xfId="50" applyFont="1" applyFill="1" applyBorder="1" applyAlignment="1" applyProtection="1">
      <alignment vertical="center" wrapText="1"/>
    </xf>
    <xf numFmtId="164" fontId="33" fillId="0" borderId="63" xfId="50" applyNumberFormat="1" applyFont="1" applyFill="1" applyBorder="1" applyAlignment="1" applyProtection="1">
      <alignment horizontal="right" vertical="center" wrapText="1" indent="1"/>
    </xf>
    <xf numFmtId="0" fontId="29" fillId="0" borderId="63" xfId="50" applyFont="1" applyFill="1" applyBorder="1" applyAlignment="1" applyProtection="1">
      <alignment horizontal="right" vertical="center" wrapText="1" indent="1"/>
      <protection locked="0"/>
    </xf>
    <xf numFmtId="164" fontId="68" fillId="0" borderId="63" xfId="5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5" xfId="50" applyNumberFormat="1" applyFont="1" applyFill="1" applyBorder="1" applyAlignment="1" applyProtection="1">
      <alignment horizontal="right" vertical="center" wrapText="1" indent="1"/>
    </xf>
    <xf numFmtId="164" fontId="28" fillId="0" borderId="14" xfId="50" applyNumberFormat="1" applyFont="1" applyFill="1" applyBorder="1" applyAlignment="1" applyProtection="1">
      <alignment horizontal="right" vertical="center" wrapText="1" indent="1"/>
    </xf>
    <xf numFmtId="164" fontId="28" fillId="0" borderId="106" xfId="50" applyNumberFormat="1" applyFont="1" applyFill="1" applyBorder="1" applyAlignment="1" applyProtection="1">
      <alignment horizontal="right" vertical="center" wrapText="1" indent="1"/>
    </xf>
    <xf numFmtId="164" fontId="29" fillId="0" borderId="24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3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7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8" xfId="5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0" xfId="0" applyFont="1" applyBorder="1" applyProtection="1">
      <protection locked="0"/>
    </xf>
    <xf numFmtId="49" fontId="29" fillId="0" borderId="21" xfId="50" applyNumberFormat="1" applyFont="1" applyFill="1" applyBorder="1" applyAlignment="1" applyProtection="1">
      <alignment horizontal="left" vertical="center" wrapText="1" indent="1"/>
    </xf>
    <xf numFmtId="0" fontId="29" fillId="0" borderId="22" xfId="50" applyFont="1" applyFill="1" applyBorder="1" applyAlignment="1" applyProtection="1">
      <alignment vertical="center" wrapText="1"/>
    </xf>
    <xf numFmtId="164" fontId="29" fillId="0" borderId="108" xfId="5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75" xfId="0" applyFont="1" applyBorder="1" applyProtection="1">
      <protection locked="0"/>
    </xf>
    <xf numFmtId="164" fontId="28" fillId="0" borderId="59" xfId="50" applyNumberFormat="1" applyFont="1" applyFill="1" applyBorder="1" applyAlignment="1" applyProtection="1">
      <alignment horizontal="right" vertical="center" wrapText="1" indent="1"/>
    </xf>
    <xf numFmtId="164" fontId="28" fillId="0" borderId="22" xfId="50" applyNumberFormat="1" applyFont="1" applyFill="1" applyBorder="1" applyAlignment="1" applyProtection="1">
      <alignment horizontal="right" vertical="center" wrapText="1" indent="1"/>
    </xf>
    <xf numFmtId="164" fontId="29" fillId="0" borderId="109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10" xfId="5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5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Border="1" applyAlignment="1" applyProtection="1">
      <alignment horizontal="right" vertical="center" wrapText="1" indent="1"/>
    </xf>
    <xf numFmtId="164" fontId="31" fillId="0" borderId="12" xfId="0" applyNumberFormat="1" applyFont="1" applyBorder="1" applyAlignment="1" applyProtection="1">
      <alignment horizontal="right" vertical="center" wrapText="1" indent="1"/>
    </xf>
    <xf numFmtId="164" fontId="31" fillId="0" borderId="46" xfId="0" applyNumberFormat="1" applyFont="1" applyBorder="1" applyAlignment="1" applyProtection="1">
      <alignment horizontal="right" vertical="center" wrapText="1" indent="1"/>
    </xf>
    <xf numFmtId="164" fontId="34" fillId="0" borderId="59" xfId="0" applyNumberFormat="1" applyFont="1" applyBorder="1" applyAlignment="1" applyProtection="1">
      <alignment horizontal="right" vertical="center" wrapText="1" indent="1"/>
    </xf>
    <xf numFmtId="164" fontId="34" fillId="0" borderId="12" xfId="0" applyNumberFormat="1" applyFont="1" applyBorder="1" applyAlignment="1" applyProtection="1">
      <alignment horizontal="right" vertical="center" wrapText="1" indent="1"/>
    </xf>
    <xf numFmtId="164" fontId="34" fillId="0" borderId="46" xfId="0" applyNumberFormat="1" applyFont="1" applyBorder="1" applyAlignment="1" applyProtection="1">
      <alignment horizontal="right" vertical="center" wrapText="1" indent="1"/>
    </xf>
    <xf numFmtId="3" fontId="29" fillId="0" borderId="18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/>
    </xf>
    <xf numFmtId="3" fontId="28" fillId="0" borderId="34" xfId="0" applyNumberFormat="1" applyFont="1" applyFill="1" applyBorder="1" applyAlignment="1" applyProtection="1">
      <alignment horizontal="right" vertical="center"/>
    </xf>
    <xf numFmtId="3" fontId="28" fillId="0" borderId="12" xfId="0" applyNumberFormat="1" applyFont="1" applyFill="1" applyBorder="1" applyAlignment="1" applyProtection="1">
      <alignment horizontal="right" vertical="center"/>
    </xf>
    <xf numFmtId="3" fontId="28" fillId="0" borderId="30" xfId="0" applyNumberFormat="1" applyFont="1" applyFill="1" applyBorder="1" applyAlignment="1" applyProtection="1">
      <alignment horizontal="right" vertical="center"/>
    </xf>
    <xf numFmtId="3" fontId="29" fillId="22" borderId="18" xfId="0" applyNumberFormat="1" applyFont="1" applyFill="1" applyBorder="1" applyAlignment="1" applyProtection="1">
      <alignment horizontal="right" vertical="center"/>
      <protection locked="0"/>
    </xf>
    <xf numFmtId="164" fontId="33" fillId="0" borderId="0" xfId="50" applyNumberFormat="1" applyFont="1" applyFill="1"/>
    <xf numFmtId="164" fontId="54" fillId="0" borderId="0" xfId="52" applyNumberFormat="1" applyFont="1" applyFill="1" applyAlignment="1" applyProtection="1">
      <alignment vertical="center"/>
    </xf>
    <xf numFmtId="0" fontId="56" fillId="0" borderId="0" xfId="49" applyFont="1" applyFill="1" applyAlignment="1" applyProtection="1"/>
    <xf numFmtId="164" fontId="56" fillId="0" borderId="26" xfId="0" applyNumberFormat="1" applyFont="1" applyFill="1" applyBorder="1" applyAlignment="1" applyProtection="1">
      <alignment wrapText="1"/>
      <protection locked="0"/>
    </xf>
    <xf numFmtId="3" fontId="56" fillId="0" borderId="0" xfId="49" applyNumberFormat="1" applyFont="1" applyFill="1" applyAlignment="1" applyProtection="1"/>
    <xf numFmtId="3" fontId="56" fillId="0" borderId="18" xfId="0" applyNumberFormat="1" applyFont="1" applyFill="1" applyBorder="1" applyAlignment="1" applyProtection="1">
      <alignment wrapText="1"/>
      <protection locked="0"/>
    </xf>
    <xf numFmtId="3" fontId="77" fillId="0" borderId="18" xfId="0" applyNumberFormat="1" applyFont="1" applyFill="1" applyBorder="1" applyAlignment="1" applyProtection="1">
      <alignment vertical="center" wrapText="1"/>
      <protection locked="0"/>
    </xf>
    <xf numFmtId="3" fontId="77" fillId="0" borderId="0" xfId="49" applyNumberFormat="1" applyFont="1" applyFill="1" applyAlignment="1" applyProtection="1"/>
    <xf numFmtId="3" fontId="77" fillId="0" borderId="26" xfId="0" applyNumberFormat="1" applyFont="1" applyFill="1" applyBorder="1" applyAlignment="1" applyProtection="1">
      <alignment vertical="center" wrapText="1"/>
      <protection locked="0"/>
    </xf>
    <xf numFmtId="164" fontId="39" fillId="0" borderId="0" xfId="5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27" fillId="0" borderId="20" xfId="50" applyFont="1" applyFill="1" applyBorder="1" applyAlignment="1">
      <alignment horizontal="center" vertical="center" wrapText="1"/>
    </xf>
    <xf numFmtId="0" fontId="0" fillId="0" borderId="11" xfId="50" applyFont="1" applyFill="1" applyBorder="1" applyAlignment="1">
      <alignment horizontal="center" vertical="center"/>
    </xf>
    <xf numFmtId="0" fontId="0" fillId="0" borderId="12" xfId="50" applyFont="1" applyFill="1" applyBorder="1" applyAlignment="1">
      <alignment horizontal="center" vertical="center"/>
    </xf>
    <xf numFmtId="0" fontId="0" fillId="0" borderId="30" xfId="50" applyFont="1" applyFill="1" applyBorder="1" applyAlignment="1">
      <alignment horizontal="center" vertical="center"/>
    </xf>
    <xf numFmtId="0" fontId="0" fillId="0" borderId="15" xfId="50" applyFont="1" applyFill="1" applyBorder="1" applyAlignment="1">
      <alignment horizontal="center" vertical="center"/>
    </xf>
    <xf numFmtId="3" fontId="0" fillId="0" borderId="18" xfId="0" applyNumberFormat="1" applyBorder="1"/>
    <xf numFmtId="0" fontId="0" fillId="0" borderId="17" xfId="50" applyFont="1" applyFill="1" applyBorder="1" applyAlignment="1">
      <alignment horizontal="center" vertical="center"/>
    </xf>
    <xf numFmtId="0" fontId="0" fillId="0" borderId="18" xfId="50" applyFont="1" applyFill="1" applyBorder="1" applyProtection="1">
      <protection locked="0"/>
    </xf>
    <xf numFmtId="166" fontId="0" fillId="0" borderId="18" xfId="26" applyNumberFormat="1" applyFont="1" applyFill="1" applyBorder="1" applyAlignment="1" applyProtection="1">
      <protection locked="0"/>
    </xf>
    <xf numFmtId="166" fontId="0" fillId="0" borderId="33" xfId="26" applyNumberFormat="1" applyFont="1" applyFill="1" applyBorder="1" applyAlignment="1" applyProtection="1"/>
    <xf numFmtId="0" fontId="0" fillId="0" borderId="19" xfId="50" applyFont="1" applyFill="1" applyBorder="1" applyAlignment="1">
      <alignment horizontal="center" vertical="center"/>
    </xf>
    <xf numFmtId="0" fontId="0" fillId="0" borderId="20" xfId="50" applyFont="1" applyFill="1" applyBorder="1" applyProtection="1">
      <protection locked="0"/>
    </xf>
    <xf numFmtId="166" fontId="0" fillId="0" borderId="20" xfId="26" applyNumberFormat="1" applyFont="1" applyFill="1" applyBorder="1" applyAlignment="1" applyProtection="1">
      <protection locked="0"/>
    </xf>
    <xf numFmtId="0" fontId="27" fillId="0" borderId="11" xfId="50" applyFont="1" applyFill="1" applyBorder="1" applyAlignment="1">
      <alignment horizontal="center" vertical="center"/>
    </xf>
    <xf numFmtId="0" fontId="27" fillId="0" borderId="12" xfId="50" applyFont="1" applyFill="1" applyBorder="1"/>
    <xf numFmtId="166" fontId="27" fillId="0" borderId="12" xfId="50" applyNumberFormat="1" applyFont="1" applyFill="1" applyBorder="1"/>
    <xf numFmtId="166" fontId="27" fillId="0" borderId="30" xfId="50" applyNumberFormat="1" applyFont="1" applyFill="1" applyBorder="1"/>
    <xf numFmtId="0" fontId="60" fillId="0" borderId="18" xfId="0" applyFont="1" applyBorder="1"/>
    <xf numFmtId="0" fontId="60" fillId="0" borderId="18" xfId="50" applyFont="1" applyFill="1" applyBorder="1" applyProtection="1">
      <protection locked="0"/>
    </xf>
    <xf numFmtId="0" fontId="27" fillId="0" borderId="13" xfId="50" applyFont="1" applyFill="1" applyBorder="1" applyAlignment="1">
      <alignment horizontal="center" vertical="center" wrapText="1"/>
    </xf>
    <xf numFmtId="0" fontId="27" fillId="0" borderId="14" xfId="50" applyFont="1" applyFill="1" applyBorder="1" applyAlignment="1">
      <alignment horizontal="center" vertical="center" wrapText="1"/>
    </xf>
    <xf numFmtId="0" fontId="27" fillId="0" borderId="24" xfId="50" applyFont="1" applyFill="1" applyBorder="1" applyAlignment="1">
      <alignment horizontal="center" vertical="center" wrapText="1"/>
    </xf>
    <xf numFmtId="0" fontId="27" fillId="0" borderId="31" xfId="50" applyFont="1" applyFill="1" applyBorder="1" applyAlignment="1">
      <alignment horizontal="center" vertical="center" wrapText="1"/>
    </xf>
    <xf numFmtId="14" fontId="0" fillId="0" borderId="18" xfId="0" applyNumberFormat="1" applyFont="1" applyFill="1" applyBorder="1"/>
    <xf numFmtId="49" fontId="0" fillId="0" borderId="0" xfId="0" applyNumberFormat="1" applyFill="1"/>
    <xf numFmtId="3" fontId="71" fillId="0" borderId="0" xfId="0" applyNumberFormat="1" applyFont="1" applyFill="1"/>
    <xf numFmtId="0" fontId="23" fillId="0" borderId="0" xfId="50" applyFont="1" applyAlignment="1">
      <alignment horizontal="center"/>
    </xf>
    <xf numFmtId="164" fontId="24" fillId="0" borderId="10" xfId="50" applyNumberFormat="1" applyFont="1" applyBorder="1" applyAlignment="1">
      <alignment horizontal="left" vertical="center"/>
    </xf>
    <xf numFmtId="164" fontId="23" fillId="0" borderId="0" xfId="50" applyNumberFormat="1" applyFont="1" applyAlignment="1">
      <alignment horizontal="center" vertical="center"/>
    </xf>
    <xf numFmtId="164" fontId="24" fillId="0" borderId="10" xfId="50" applyNumberFormat="1" applyFont="1" applyBorder="1" applyAlignment="1">
      <alignment horizontal="left"/>
    </xf>
    <xf numFmtId="0" fontId="23" fillId="0" borderId="0" xfId="50" applyFont="1" applyFill="1" applyBorder="1" applyAlignment="1" applyProtection="1">
      <alignment horizontal="center"/>
    </xf>
    <xf numFmtId="164" fontId="24" fillId="0" borderId="10" xfId="50" applyNumberFormat="1" applyFont="1" applyFill="1" applyBorder="1" applyAlignment="1" applyProtection="1">
      <alignment horizontal="left" vertical="center"/>
    </xf>
    <xf numFmtId="164" fontId="23" fillId="0" borderId="0" xfId="50" applyNumberFormat="1" applyFont="1" applyFill="1" applyBorder="1" applyAlignment="1" applyProtection="1">
      <alignment horizontal="center" vertical="center"/>
    </xf>
    <xf numFmtId="164" fontId="24" fillId="0" borderId="10" xfId="50" applyNumberFormat="1" applyFont="1" applyFill="1" applyBorder="1" applyAlignment="1" applyProtection="1">
      <alignment horizontal="left"/>
    </xf>
    <xf numFmtId="164" fontId="37" fillId="0" borderId="63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Border="1" applyAlignment="1" applyProtection="1">
      <alignment horizontal="center" textRotation="180" wrapText="1"/>
    </xf>
    <xf numFmtId="164" fontId="26" fillId="0" borderId="39" xfId="0" applyNumberFormat="1" applyFont="1" applyFill="1" applyBorder="1" applyAlignment="1" applyProtection="1">
      <alignment horizontal="center" vertical="center" wrapText="1"/>
    </xf>
    <xf numFmtId="164" fontId="26" fillId="0" borderId="11" xfId="0" applyNumberFormat="1" applyFont="1" applyFill="1" applyBorder="1" applyAlignment="1" applyProtection="1">
      <alignment horizontal="center" vertical="center" wrapText="1"/>
    </xf>
    <xf numFmtId="164" fontId="39" fillId="0" borderId="0" xfId="5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23" fillId="0" borderId="0" xfId="50" applyFont="1" applyBorder="1" applyAlignment="1">
      <alignment wrapText="1"/>
    </xf>
    <xf numFmtId="0" fontId="17" fillId="0" borderId="39" xfId="50" applyFont="1" applyBorder="1"/>
    <xf numFmtId="0" fontId="52" fillId="0" borderId="0" xfId="50" applyFont="1" applyBorder="1" applyAlignment="1">
      <alignment wrapText="1"/>
    </xf>
    <xf numFmtId="164" fontId="23" fillId="0" borderId="0" xfId="0" applyNumberFormat="1" applyFont="1" applyFill="1" applyBorder="1" applyAlignment="1">
      <alignment horizontal="center" vertical="center" wrapText="1"/>
    </xf>
    <xf numFmtId="0" fontId="50" fillId="0" borderId="0" xfId="49" applyFont="1" applyFill="1" applyAlignment="1" applyProtection="1">
      <alignment horizontal="left"/>
    </xf>
    <xf numFmtId="0" fontId="60" fillId="0" borderId="0" xfId="49" applyFont="1" applyFill="1" applyBorder="1" applyAlignment="1" applyProtection="1">
      <alignment horizontal="right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164" fontId="26" fillId="0" borderId="39" xfId="0" applyNumberFormat="1" applyFont="1" applyFill="1" applyBorder="1" applyAlignment="1" applyProtection="1">
      <alignment horizontal="left" vertical="center" wrapText="1" indent="2"/>
    </xf>
    <xf numFmtId="164" fontId="26" fillId="0" borderId="39" xfId="0" applyNumberFormat="1" applyFont="1" applyFill="1" applyBorder="1" applyAlignment="1" applyProtection="1">
      <alignment horizontal="center" vertical="center"/>
    </xf>
    <xf numFmtId="164" fontId="26" fillId="0" borderId="111" xfId="0" applyNumberFormat="1" applyFont="1" applyFill="1" applyBorder="1" applyAlignment="1" applyProtection="1">
      <alignment horizontal="center" vertical="center"/>
    </xf>
    <xf numFmtId="0" fontId="46" fillId="0" borderId="0" xfId="0" applyFont="1" applyBorder="1" applyAlignment="1">
      <alignment horizontal="center" wrapText="1"/>
    </xf>
    <xf numFmtId="0" fontId="29" fillId="0" borderId="63" xfId="0" applyFont="1" applyFill="1" applyBorder="1" applyAlignment="1">
      <alignment horizontal="justify" vertical="center" wrapText="1"/>
    </xf>
    <xf numFmtId="0" fontId="23" fillId="0" borderId="0" xfId="52" applyFont="1" applyFill="1" applyBorder="1" applyAlignment="1" applyProtection="1">
      <alignment horizontal="center" wrapText="1"/>
    </xf>
    <xf numFmtId="0" fontId="24" fillId="0" borderId="30" xfId="52" applyFont="1" applyFill="1" applyBorder="1" applyAlignment="1" applyProtection="1">
      <alignment horizontal="left" vertical="center" indent="1"/>
    </xf>
    <xf numFmtId="0" fontId="47" fillId="0" borderId="0" xfId="0" applyFont="1" applyFill="1" applyBorder="1" applyAlignment="1">
      <alignment horizontal="center"/>
    </xf>
    <xf numFmtId="0" fontId="46" fillId="0" borderId="0" xfId="49" applyFont="1" applyFill="1" applyBorder="1" applyAlignment="1" applyProtection="1">
      <alignment horizontal="center" vertical="center"/>
    </xf>
    <xf numFmtId="0" fontId="64" fillId="0" borderId="0" xfId="49" applyFont="1" applyAlignment="1" applyProtection="1">
      <alignment horizontal="right"/>
    </xf>
    <xf numFmtId="0" fontId="61" fillId="0" borderId="112" xfId="49" applyFont="1" applyBorder="1" applyAlignment="1" applyProtection="1">
      <alignment horizontal="left" vertical="center" indent="2"/>
    </xf>
    <xf numFmtId="0" fontId="61" fillId="0" borderId="113" xfId="49" applyFont="1" applyBorder="1" applyAlignment="1" applyProtection="1">
      <alignment horizontal="left" vertical="center" indent="2"/>
    </xf>
    <xf numFmtId="0" fontId="51" fillId="0" borderId="0" xfId="49" applyFont="1" applyFill="1" applyAlignment="1">
      <alignment horizontal="center" wrapText="1"/>
    </xf>
    <xf numFmtId="0" fontId="23" fillId="0" borderId="0" xfId="52" applyFont="1" applyFill="1" applyBorder="1" applyAlignment="1" applyProtection="1">
      <alignment horizontal="center" wrapText="1"/>
      <protection locked="0"/>
    </xf>
    <xf numFmtId="0" fontId="24" fillId="0" borderId="97" xfId="52" applyFont="1" applyFill="1" applyBorder="1" applyAlignment="1" applyProtection="1">
      <alignment horizontal="left" vertical="center" indent="1"/>
    </xf>
  </cellXfs>
  <cellStyles count="5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perhivatkozás" xfId="28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Már látott hiperhivatkozás" xfId="40"/>
    <cellStyle name="Normál" xfId="0" builtinId="0"/>
    <cellStyle name="Normál 2" xfId="41"/>
    <cellStyle name="Normál 2 2" xfId="42"/>
    <cellStyle name="Normál 2 2 2" xfId="43"/>
    <cellStyle name="Normál 3" xfId="44"/>
    <cellStyle name="Normál 4" xfId="45"/>
    <cellStyle name="Normál_2015. költségvetés2" xfId="46"/>
    <cellStyle name="Normál_2016. költségvetés" xfId="47"/>
    <cellStyle name="Normal_KARSZJ3" xfId="48"/>
    <cellStyle name="Normál_KVIREND" xfId="49"/>
    <cellStyle name="Normál_KVRENMUNKA" xfId="50"/>
    <cellStyle name="Normál_Önkorm terv 2015" xfId="51"/>
    <cellStyle name="Normál_SEGEDLETEK" xfId="52"/>
    <cellStyle name="Összesen" xfId="53" builtinId="25" customBuiltin="1"/>
    <cellStyle name="Rossz" xfId="54" builtinId="27" customBuiltin="1"/>
    <cellStyle name="Semleges" xfId="55" builtinId="28" customBuiltin="1"/>
    <cellStyle name="Számítás" xfId="56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F7F7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FBFB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ISTRS~1\LOCALS~1\Temp\normat&#237;va\2009.%20j&#250;lius.p&#243;t\Derecske-L&#233;tav&#233;rtesi,900064,tkt,2009.08.12%20jav&#237;t&#225;s%20szakszolg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0"/>
  <sheetViews>
    <sheetView view="pageLayout" workbookViewId="0">
      <selection activeCell="C108" sqref="C108"/>
    </sheetView>
  </sheetViews>
  <sheetFormatPr defaultRowHeight="15.75"/>
  <cols>
    <col min="1" max="1" width="9.5" style="127" customWidth="1"/>
    <col min="2" max="2" width="91.6640625" style="127" customWidth="1"/>
    <col min="3" max="3" width="20.5" style="670" bestFit="1" customWidth="1"/>
    <col min="4" max="4" width="9" style="591" customWidth="1"/>
    <col min="5" max="5" width="9.33203125" style="591"/>
    <col min="6" max="16384" width="9.33203125" style="127"/>
  </cols>
  <sheetData>
    <row r="1" spans="1:5" ht="15.95" customHeight="1">
      <c r="A1" s="784" t="s">
        <v>0</v>
      </c>
      <c r="B1" s="784"/>
      <c r="C1" s="784"/>
    </row>
    <row r="2" spans="1:5" ht="15.95" customHeight="1">
      <c r="A2" s="783" t="s">
        <v>1</v>
      </c>
      <c r="B2" s="783"/>
      <c r="C2" s="592" t="s">
        <v>564</v>
      </c>
    </row>
    <row r="3" spans="1:5" ht="38.1" customHeight="1">
      <c r="A3" s="593" t="s">
        <v>565</v>
      </c>
      <c r="B3" s="594" t="s">
        <v>3</v>
      </c>
      <c r="C3" s="595" t="s">
        <v>719</v>
      </c>
    </row>
    <row r="4" spans="1:5" s="600" customFormat="1" ht="12" customHeight="1">
      <c r="A4" s="596">
        <v>1</v>
      </c>
      <c r="B4" s="597">
        <v>2</v>
      </c>
      <c r="C4" s="598">
        <v>3</v>
      </c>
      <c r="D4" s="599"/>
      <c r="E4" s="599"/>
    </row>
    <row r="5" spans="1:5" s="605" customFormat="1" ht="12" customHeight="1">
      <c r="A5" s="601" t="s">
        <v>4</v>
      </c>
      <c r="B5" s="602" t="s">
        <v>566</v>
      </c>
      <c r="C5" s="603">
        <f>+C6+C7+C8+C9+C10+C11</f>
        <v>25968665</v>
      </c>
      <c r="D5" s="604"/>
      <c r="E5" s="604"/>
    </row>
    <row r="6" spans="1:5" s="605" customFormat="1" ht="12" customHeight="1">
      <c r="A6" s="606" t="s">
        <v>567</v>
      </c>
      <c r="B6" s="607" t="s">
        <v>7</v>
      </c>
      <c r="C6" s="608">
        <v>11523020</v>
      </c>
      <c r="D6" s="604"/>
      <c r="E6" s="604"/>
    </row>
    <row r="7" spans="1:5" s="605" customFormat="1" ht="12" customHeight="1">
      <c r="A7" s="609" t="s">
        <v>568</v>
      </c>
      <c r="B7" s="610" t="s">
        <v>9</v>
      </c>
      <c r="C7" s="611">
        <v>11798020</v>
      </c>
      <c r="D7" s="604"/>
      <c r="E7" s="604"/>
    </row>
    <row r="8" spans="1:5" s="605" customFormat="1" ht="12" customHeight="1">
      <c r="A8" s="609" t="s">
        <v>569</v>
      </c>
      <c r="B8" s="610" t="s">
        <v>11</v>
      </c>
      <c r="C8" s="611">
        <v>377625</v>
      </c>
      <c r="D8" s="604"/>
      <c r="E8" s="604"/>
    </row>
    <row r="9" spans="1:5" s="605" customFormat="1" ht="12" customHeight="1">
      <c r="A9" s="609" t="s">
        <v>570</v>
      </c>
      <c r="B9" s="610" t="s">
        <v>13</v>
      </c>
      <c r="C9" s="611">
        <v>2270000</v>
      </c>
      <c r="D9" s="604"/>
      <c r="E9" s="604"/>
    </row>
    <row r="10" spans="1:5" s="605" customFormat="1" ht="12" customHeight="1">
      <c r="A10" s="609" t="s">
        <v>571</v>
      </c>
      <c r="B10" s="610" t="s">
        <v>15</v>
      </c>
      <c r="C10" s="611"/>
      <c r="D10" s="604"/>
      <c r="E10" s="604"/>
    </row>
    <row r="11" spans="1:5" s="605" customFormat="1" ht="12" customHeight="1">
      <c r="A11" s="612" t="s">
        <v>572</v>
      </c>
      <c r="B11" s="613" t="s">
        <v>17</v>
      </c>
      <c r="C11" s="611"/>
      <c r="D11" s="604"/>
      <c r="E11" s="604"/>
    </row>
    <row r="12" spans="1:5" s="605" customFormat="1" ht="12" customHeight="1">
      <c r="A12" s="601" t="s">
        <v>18</v>
      </c>
      <c r="B12" s="614" t="s">
        <v>573</v>
      </c>
      <c r="C12" s="603">
        <f>+C13+C14+C15+C16+C17</f>
        <v>30724824</v>
      </c>
      <c r="D12" s="604"/>
      <c r="E12" s="604"/>
    </row>
    <row r="13" spans="1:5" s="605" customFormat="1" ht="12" customHeight="1">
      <c r="A13" s="606" t="s">
        <v>574</v>
      </c>
      <c r="B13" s="607" t="s">
        <v>21</v>
      </c>
      <c r="C13" s="608"/>
      <c r="D13" s="604"/>
      <c r="E13" s="604"/>
    </row>
    <row r="14" spans="1:5" s="605" customFormat="1" ht="12" customHeight="1">
      <c r="A14" s="609" t="s">
        <v>575</v>
      </c>
      <c r="B14" s="610" t="s">
        <v>23</v>
      </c>
      <c r="C14" s="611"/>
      <c r="D14" s="604"/>
      <c r="E14" s="604"/>
    </row>
    <row r="15" spans="1:5" s="605" customFormat="1" ht="12" customHeight="1">
      <c r="A15" s="609" t="s">
        <v>576</v>
      </c>
      <c r="B15" s="610" t="s">
        <v>25</v>
      </c>
      <c r="C15" s="611"/>
      <c r="D15" s="604"/>
      <c r="E15" s="604"/>
    </row>
    <row r="16" spans="1:5" s="605" customFormat="1" ht="12" customHeight="1">
      <c r="A16" s="609" t="s">
        <v>577</v>
      </c>
      <c r="B16" s="610" t="s">
        <v>27</v>
      </c>
      <c r="C16" s="611"/>
      <c r="D16" s="604"/>
      <c r="E16" s="604"/>
    </row>
    <row r="17" spans="1:5" s="605" customFormat="1" ht="12" customHeight="1">
      <c r="A17" s="609" t="s">
        <v>578</v>
      </c>
      <c r="B17" s="610" t="s">
        <v>29</v>
      </c>
      <c r="C17" s="611">
        <v>30724824</v>
      </c>
      <c r="D17" s="604"/>
      <c r="E17" s="604"/>
    </row>
    <row r="18" spans="1:5" s="605" customFormat="1" ht="12" customHeight="1">
      <c r="A18" s="612" t="s">
        <v>578</v>
      </c>
      <c r="B18" s="613" t="s">
        <v>31</v>
      </c>
      <c r="C18" s="615"/>
      <c r="D18" s="604"/>
      <c r="E18" s="604"/>
    </row>
    <row r="19" spans="1:5" s="605" customFormat="1" ht="12" customHeight="1">
      <c r="A19" s="601" t="s">
        <v>32</v>
      </c>
      <c r="B19" s="602" t="s">
        <v>579</v>
      </c>
      <c r="C19" s="603">
        <f>+C20+C21+C22+C23+C24</f>
        <v>0</v>
      </c>
      <c r="D19" s="604"/>
      <c r="E19" s="604"/>
    </row>
    <row r="20" spans="1:5" s="605" customFormat="1" ht="12" customHeight="1">
      <c r="A20" s="606" t="s">
        <v>580</v>
      </c>
      <c r="B20" s="607" t="s">
        <v>35</v>
      </c>
      <c r="C20" s="608"/>
      <c r="D20" s="604"/>
      <c r="E20" s="604"/>
    </row>
    <row r="21" spans="1:5" s="605" customFormat="1" ht="12" customHeight="1">
      <c r="A21" s="609" t="s">
        <v>581</v>
      </c>
      <c r="B21" s="610" t="s">
        <v>37</v>
      </c>
      <c r="C21" s="611"/>
      <c r="D21" s="604"/>
      <c r="E21" s="604"/>
    </row>
    <row r="22" spans="1:5" s="605" customFormat="1" ht="12" customHeight="1">
      <c r="A22" s="609" t="s">
        <v>582</v>
      </c>
      <c r="B22" s="610" t="s">
        <v>39</v>
      </c>
      <c r="C22" s="611"/>
      <c r="D22" s="604"/>
      <c r="E22" s="604"/>
    </row>
    <row r="23" spans="1:5" s="605" customFormat="1" ht="12" customHeight="1">
      <c r="A23" s="609" t="s">
        <v>583</v>
      </c>
      <c r="B23" s="610" t="s">
        <v>41</v>
      </c>
      <c r="C23" s="611"/>
      <c r="D23" s="604"/>
      <c r="E23" s="604"/>
    </row>
    <row r="24" spans="1:5" s="605" customFormat="1" ht="12" customHeight="1">
      <c r="A24" s="609" t="s">
        <v>584</v>
      </c>
      <c r="B24" s="610" t="s">
        <v>43</v>
      </c>
      <c r="C24" s="611"/>
      <c r="D24" s="604"/>
      <c r="E24" s="604"/>
    </row>
    <row r="25" spans="1:5" s="605" customFormat="1" ht="12" customHeight="1">
      <c r="A25" s="612" t="s">
        <v>584</v>
      </c>
      <c r="B25" s="613" t="s">
        <v>45</v>
      </c>
      <c r="C25" s="615"/>
      <c r="D25" s="604"/>
      <c r="E25" s="604"/>
    </row>
    <row r="26" spans="1:5" s="605" customFormat="1" ht="12" customHeight="1">
      <c r="A26" s="601" t="s">
        <v>46</v>
      </c>
      <c r="B26" s="602" t="s">
        <v>585</v>
      </c>
      <c r="C26" s="603">
        <f>+C27+C30+C31+C32</f>
        <v>9090000</v>
      </c>
      <c r="D26" s="604"/>
      <c r="E26" s="604"/>
    </row>
    <row r="27" spans="1:5" s="605" customFormat="1" ht="12.75" customHeight="1">
      <c r="A27" s="606" t="s">
        <v>586</v>
      </c>
      <c r="B27" s="607" t="s">
        <v>587</v>
      </c>
      <c r="C27" s="616">
        <f>C28+C29</f>
        <v>8990000</v>
      </c>
      <c r="D27" s="604"/>
      <c r="E27" s="604"/>
    </row>
    <row r="28" spans="1:5" s="605" customFormat="1" ht="13.5" customHeight="1">
      <c r="A28" s="609" t="s">
        <v>588</v>
      </c>
      <c r="B28" s="610" t="s">
        <v>51</v>
      </c>
      <c r="C28" s="611">
        <v>590000</v>
      </c>
      <c r="D28" s="604"/>
      <c r="E28" s="604"/>
    </row>
    <row r="29" spans="1:5" s="605" customFormat="1" ht="12" customHeight="1">
      <c r="A29" s="609" t="s">
        <v>589</v>
      </c>
      <c r="B29" s="617" t="s">
        <v>590</v>
      </c>
      <c r="C29" s="611">
        <v>8400000</v>
      </c>
      <c r="D29" s="604"/>
      <c r="E29" s="604"/>
    </row>
    <row r="30" spans="1:5" s="605" customFormat="1" ht="12" customHeight="1">
      <c r="A30" s="609" t="s">
        <v>591</v>
      </c>
      <c r="B30" s="610" t="s">
        <v>55</v>
      </c>
      <c r="C30" s="611">
        <v>0</v>
      </c>
      <c r="D30" s="604"/>
      <c r="E30" s="604"/>
    </row>
    <row r="31" spans="1:5" s="605" customFormat="1" ht="12" customHeight="1">
      <c r="A31" s="609" t="s">
        <v>592</v>
      </c>
      <c r="B31" s="610" t="s">
        <v>57</v>
      </c>
      <c r="C31" s="611"/>
      <c r="D31" s="604"/>
      <c r="E31" s="604"/>
    </row>
    <row r="32" spans="1:5" s="605" customFormat="1" ht="12" customHeight="1">
      <c r="A32" s="612" t="s">
        <v>593</v>
      </c>
      <c r="B32" s="613" t="s">
        <v>59</v>
      </c>
      <c r="C32" s="615">
        <v>100000</v>
      </c>
      <c r="D32" s="604"/>
      <c r="E32" s="604"/>
    </row>
    <row r="33" spans="1:5" s="605" customFormat="1" ht="12" customHeight="1">
      <c r="A33" s="601" t="s">
        <v>60</v>
      </c>
      <c r="B33" s="602" t="s">
        <v>594</v>
      </c>
      <c r="C33" s="603">
        <f>SUM(C34:C44)</f>
        <v>1168400</v>
      </c>
      <c r="D33" s="604"/>
      <c r="E33" s="604"/>
    </row>
    <row r="34" spans="1:5" s="605" customFormat="1" ht="12" customHeight="1">
      <c r="A34" s="606" t="s">
        <v>595</v>
      </c>
      <c r="B34" s="607" t="s">
        <v>63</v>
      </c>
      <c r="C34" s="608"/>
      <c r="D34" s="604"/>
      <c r="E34" s="604"/>
    </row>
    <row r="35" spans="1:5" s="605" customFormat="1" ht="12" customHeight="1">
      <c r="A35" s="609" t="s">
        <v>596</v>
      </c>
      <c r="B35" s="610" t="s">
        <v>65</v>
      </c>
      <c r="C35" s="611">
        <v>1127283</v>
      </c>
      <c r="D35" s="604"/>
      <c r="E35" s="604"/>
    </row>
    <row r="36" spans="1:5" s="605" customFormat="1" ht="12" customHeight="1">
      <c r="A36" s="609" t="s">
        <v>597</v>
      </c>
      <c r="B36" s="610" t="s">
        <v>67</v>
      </c>
      <c r="C36" s="611"/>
      <c r="D36" s="604"/>
      <c r="E36" s="604"/>
    </row>
    <row r="37" spans="1:5" s="605" customFormat="1" ht="12" customHeight="1">
      <c r="A37" s="609" t="s">
        <v>598</v>
      </c>
      <c r="B37" s="610" t="s">
        <v>69</v>
      </c>
      <c r="C37" s="611"/>
      <c r="D37" s="604"/>
      <c r="E37" s="604"/>
    </row>
    <row r="38" spans="1:5" s="605" customFormat="1" ht="12" customHeight="1">
      <c r="A38" s="609" t="s">
        <v>599</v>
      </c>
      <c r="B38" s="610" t="s">
        <v>71</v>
      </c>
      <c r="C38" s="611"/>
      <c r="D38" s="604"/>
      <c r="E38" s="604"/>
    </row>
    <row r="39" spans="1:5" s="605" customFormat="1" ht="12" customHeight="1">
      <c r="A39" s="609" t="s">
        <v>600</v>
      </c>
      <c r="B39" s="610" t="s">
        <v>73</v>
      </c>
      <c r="C39" s="611">
        <v>41117</v>
      </c>
      <c r="D39" s="604"/>
      <c r="E39" s="604"/>
    </row>
    <row r="40" spans="1:5" s="605" customFormat="1" ht="12" customHeight="1">
      <c r="A40" s="609" t="s">
        <v>601</v>
      </c>
      <c r="B40" s="610" t="s">
        <v>75</v>
      </c>
      <c r="C40" s="611"/>
      <c r="D40" s="604"/>
      <c r="E40" s="604"/>
    </row>
    <row r="41" spans="1:5" s="605" customFormat="1" ht="12" customHeight="1">
      <c r="A41" s="609" t="s">
        <v>602</v>
      </c>
      <c r="B41" s="610" t="s">
        <v>77</v>
      </c>
      <c r="C41" s="611"/>
      <c r="D41" s="604"/>
      <c r="E41" s="604"/>
    </row>
    <row r="42" spans="1:5" s="605" customFormat="1" ht="12" customHeight="1">
      <c r="A42" s="609" t="s">
        <v>603</v>
      </c>
      <c r="B42" s="610" t="s">
        <v>79</v>
      </c>
      <c r="C42" s="611"/>
      <c r="D42" s="604"/>
      <c r="E42" s="604"/>
    </row>
    <row r="43" spans="1:5" s="605" customFormat="1" ht="12" customHeight="1">
      <c r="A43" s="612" t="s">
        <v>604</v>
      </c>
      <c r="B43" s="613" t="s">
        <v>605</v>
      </c>
      <c r="C43" s="615"/>
      <c r="D43" s="604"/>
      <c r="E43" s="604"/>
    </row>
    <row r="44" spans="1:5" s="605" customFormat="1" ht="12" customHeight="1">
      <c r="A44" s="612" t="s">
        <v>606</v>
      </c>
      <c r="B44" s="613" t="s">
        <v>81</v>
      </c>
      <c r="C44" s="615"/>
      <c r="D44" s="604"/>
      <c r="E44" s="604"/>
    </row>
    <row r="45" spans="1:5" s="605" customFormat="1" ht="12" customHeight="1">
      <c r="A45" s="601" t="s">
        <v>82</v>
      </c>
      <c r="B45" s="602" t="s">
        <v>303</v>
      </c>
      <c r="C45" s="603">
        <f>SUM(C46:C50)</f>
        <v>0</v>
      </c>
      <c r="D45" s="604"/>
      <c r="E45" s="604"/>
    </row>
    <row r="46" spans="1:5" s="605" customFormat="1" ht="12" customHeight="1">
      <c r="A46" s="606" t="s">
        <v>607</v>
      </c>
      <c r="B46" s="607" t="s">
        <v>85</v>
      </c>
      <c r="C46" s="608"/>
      <c r="D46" s="604"/>
      <c r="E46" s="604"/>
    </row>
    <row r="47" spans="1:5" s="605" customFormat="1" ht="12" customHeight="1">
      <c r="A47" s="609" t="s">
        <v>608</v>
      </c>
      <c r="B47" s="610" t="s">
        <v>87</v>
      </c>
      <c r="C47" s="611"/>
      <c r="D47" s="604"/>
      <c r="E47" s="604"/>
    </row>
    <row r="48" spans="1:5" s="605" customFormat="1" ht="12" customHeight="1">
      <c r="A48" s="609" t="s">
        <v>609</v>
      </c>
      <c r="B48" s="610" t="s">
        <v>89</v>
      </c>
      <c r="C48" s="611"/>
      <c r="D48" s="604"/>
      <c r="E48" s="604"/>
    </row>
    <row r="49" spans="1:5" s="605" customFormat="1" ht="12" customHeight="1">
      <c r="A49" s="609" t="s">
        <v>610</v>
      </c>
      <c r="B49" s="610" t="s">
        <v>91</v>
      </c>
      <c r="C49" s="611"/>
      <c r="D49" s="604"/>
      <c r="E49" s="604"/>
    </row>
    <row r="50" spans="1:5" s="605" customFormat="1" ht="12" customHeight="1">
      <c r="A50" s="612" t="s">
        <v>611</v>
      </c>
      <c r="B50" s="613" t="s">
        <v>93</v>
      </c>
      <c r="C50" s="615"/>
      <c r="D50" s="604"/>
      <c r="E50" s="604"/>
    </row>
    <row r="51" spans="1:5" s="605" customFormat="1" ht="12" customHeight="1">
      <c r="A51" s="601" t="s">
        <v>94</v>
      </c>
      <c r="B51" s="602" t="s">
        <v>612</v>
      </c>
      <c r="C51" s="603">
        <f>SUM(C52:C54)</f>
        <v>0</v>
      </c>
      <c r="D51" s="604"/>
      <c r="E51" s="604"/>
    </row>
    <row r="52" spans="1:5" s="605" customFormat="1" ht="12" customHeight="1">
      <c r="A52" s="606" t="s">
        <v>613</v>
      </c>
      <c r="B52" s="607" t="s">
        <v>97</v>
      </c>
      <c r="C52" s="608"/>
      <c r="D52" s="604"/>
      <c r="E52" s="604"/>
    </row>
    <row r="53" spans="1:5" s="605" customFormat="1" ht="12" customHeight="1">
      <c r="A53" s="609" t="s">
        <v>614</v>
      </c>
      <c r="B53" s="610" t="s">
        <v>99</v>
      </c>
      <c r="C53" s="611"/>
      <c r="D53" s="604"/>
      <c r="E53" s="604"/>
    </row>
    <row r="54" spans="1:5" s="605" customFormat="1" ht="12" customHeight="1">
      <c r="A54" s="609" t="s">
        <v>615</v>
      </c>
      <c r="B54" s="610" t="s">
        <v>101</v>
      </c>
      <c r="C54" s="611"/>
      <c r="D54" s="604"/>
      <c r="E54" s="604"/>
    </row>
    <row r="55" spans="1:5" s="605" customFormat="1" ht="12" customHeight="1">
      <c r="A55" s="612" t="s">
        <v>615</v>
      </c>
      <c r="B55" s="613" t="s">
        <v>103</v>
      </c>
      <c r="C55" s="615"/>
      <c r="D55" s="604"/>
      <c r="E55" s="604"/>
    </row>
    <row r="56" spans="1:5" s="605" customFormat="1" ht="12" customHeight="1">
      <c r="A56" s="601" t="s">
        <v>104</v>
      </c>
      <c r="B56" s="614" t="s">
        <v>616</v>
      </c>
      <c r="C56" s="603">
        <f>SUM(C57:C59)</f>
        <v>0</v>
      </c>
      <c r="D56" s="604"/>
      <c r="E56" s="604"/>
    </row>
    <row r="57" spans="1:5" s="605" customFormat="1" ht="12" customHeight="1">
      <c r="A57" s="606" t="s">
        <v>617</v>
      </c>
      <c r="B57" s="607" t="s">
        <v>107</v>
      </c>
      <c r="C57" s="611"/>
      <c r="D57" s="604"/>
      <c r="E57" s="604"/>
    </row>
    <row r="58" spans="1:5" s="605" customFormat="1" ht="12" customHeight="1">
      <c r="A58" s="609" t="s">
        <v>618</v>
      </c>
      <c r="B58" s="610" t="s">
        <v>109</v>
      </c>
      <c r="C58" s="611"/>
      <c r="D58" s="604"/>
      <c r="E58" s="604"/>
    </row>
    <row r="59" spans="1:5" s="605" customFormat="1" ht="12" customHeight="1">
      <c r="A59" s="609" t="s">
        <v>619</v>
      </c>
      <c r="B59" s="610" t="s">
        <v>111</v>
      </c>
      <c r="C59" s="611"/>
      <c r="D59" s="604"/>
      <c r="E59" s="604"/>
    </row>
    <row r="60" spans="1:5" s="605" customFormat="1" ht="12" customHeight="1">
      <c r="A60" s="612" t="s">
        <v>619</v>
      </c>
      <c r="B60" s="613" t="s">
        <v>113</v>
      </c>
      <c r="C60" s="611"/>
      <c r="D60" s="604"/>
      <c r="E60" s="604"/>
    </row>
    <row r="61" spans="1:5" s="605" customFormat="1" ht="12" customHeight="1">
      <c r="A61" s="601" t="s">
        <v>114</v>
      </c>
      <c r="B61" s="602" t="s">
        <v>115</v>
      </c>
      <c r="C61" s="603">
        <f>+C5+C12+C19+C26+C33+C45+C51+C56</f>
        <v>66951889</v>
      </c>
      <c r="D61" s="604"/>
      <c r="E61" s="604"/>
    </row>
    <row r="62" spans="1:5" s="605" customFormat="1" ht="12" customHeight="1">
      <c r="A62" s="618" t="s">
        <v>116</v>
      </c>
      <c r="B62" s="614" t="s">
        <v>620</v>
      </c>
      <c r="C62" s="603">
        <f>SUM(C63:C65)</f>
        <v>0</v>
      </c>
      <c r="D62" s="604"/>
      <c r="E62" s="604"/>
    </row>
    <row r="63" spans="1:5" s="605" customFormat="1" ht="12" customHeight="1">
      <c r="A63" s="606" t="s">
        <v>621</v>
      </c>
      <c r="B63" s="607" t="s">
        <v>119</v>
      </c>
      <c r="C63" s="611"/>
      <c r="D63" s="604"/>
      <c r="E63" s="604"/>
    </row>
    <row r="64" spans="1:5" s="605" customFormat="1" ht="12" customHeight="1">
      <c r="A64" s="609" t="s">
        <v>622</v>
      </c>
      <c r="B64" s="610" t="s">
        <v>121</v>
      </c>
      <c r="C64" s="611"/>
      <c r="D64" s="604"/>
      <c r="E64" s="604"/>
    </row>
    <row r="65" spans="1:5" s="605" customFormat="1" ht="12" customHeight="1">
      <c r="A65" s="612" t="s">
        <v>623</v>
      </c>
      <c r="B65" s="619" t="s">
        <v>123</v>
      </c>
      <c r="C65" s="611"/>
      <c r="D65" s="604"/>
      <c r="E65" s="604"/>
    </row>
    <row r="66" spans="1:5" s="605" customFormat="1" ht="12" customHeight="1">
      <c r="A66" s="618" t="s">
        <v>124</v>
      </c>
      <c r="B66" s="614" t="s">
        <v>624</v>
      </c>
      <c r="C66" s="603">
        <f>SUM(C67:C70)</f>
        <v>0</v>
      </c>
      <c r="D66" s="604"/>
      <c r="E66" s="604"/>
    </row>
    <row r="67" spans="1:5" s="605" customFormat="1" ht="12" customHeight="1">
      <c r="A67" s="606" t="s">
        <v>625</v>
      </c>
      <c r="B67" s="607" t="s">
        <v>127</v>
      </c>
      <c r="C67" s="611"/>
      <c r="D67" s="604"/>
      <c r="E67" s="604"/>
    </row>
    <row r="68" spans="1:5" s="605" customFormat="1" ht="12" customHeight="1">
      <c r="A68" s="609" t="s">
        <v>626</v>
      </c>
      <c r="B68" s="610" t="s">
        <v>129</v>
      </c>
      <c r="C68" s="611"/>
      <c r="D68" s="604"/>
      <c r="E68" s="604"/>
    </row>
    <row r="69" spans="1:5" s="605" customFormat="1" ht="12" customHeight="1">
      <c r="A69" s="609" t="s">
        <v>627</v>
      </c>
      <c r="B69" s="610" t="s">
        <v>131</v>
      </c>
      <c r="C69" s="611"/>
      <c r="D69" s="604"/>
      <c r="E69" s="604"/>
    </row>
    <row r="70" spans="1:5" s="605" customFormat="1" ht="12" customHeight="1">
      <c r="A70" s="612" t="s">
        <v>628</v>
      </c>
      <c r="B70" s="613" t="s">
        <v>133</v>
      </c>
      <c r="C70" s="611"/>
      <c r="D70" s="604"/>
      <c r="E70" s="604"/>
    </row>
    <row r="71" spans="1:5" s="605" customFormat="1" ht="12" customHeight="1">
      <c r="A71" s="618" t="s">
        <v>134</v>
      </c>
      <c r="B71" s="614" t="s">
        <v>629</v>
      </c>
      <c r="C71" s="603">
        <f>SUM(C72:C73)</f>
        <v>21395362</v>
      </c>
      <c r="D71" s="604"/>
      <c r="E71" s="604"/>
    </row>
    <row r="72" spans="1:5" s="605" customFormat="1" ht="12" customHeight="1">
      <c r="A72" s="606" t="s">
        <v>630</v>
      </c>
      <c r="B72" s="607" t="s">
        <v>137</v>
      </c>
      <c r="C72" s="611">
        <v>21395362</v>
      </c>
      <c r="D72" s="604"/>
      <c r="E72" s="604"/>
    </row>
    <row r="73" spans="1:5" s="605" customFormat="1" ht="12" customHeight="1">
      <c r="A73" s="612" t="s">
        <v>631</v>
      </c>
      <c r="B73" s="613" t="s">
        <v>139</v>
      </c>
      <c r="C73" s="611"/>
      <c r="D73" s="604"/>
      <c r="E73" s="604"/>
    </row>
    <row r="74" spans="1:5" s="605" customFormat="1" ht="12" customHeight="1">
      <c r="A74" s="618" t="s">
        <v>140</v>
      </c>
      <c r="B74" s="614" t="s">
        <v>632</v>
      </c>
      <c r="C74" s="603">
        <f>SUM(C75:C76)</f>
        <v>1055729</v>
      </c>
      <c r="D74" s="604"/>
      <c r="E74" s="604"/>
    </row>
    <row r="75" spans="1:5" s="605" customFormat="1" ht="12" customHeight="1">
      <c r="A75" s="606" t="s">
        <v>633</v>
      </c>
      <c r="B75" s="607" t="s">
        <v>143</v>
      </c>
      <c r="C75" s="611">
        <v>1055729</v>
      </c>
      <c r="D75" s="604"/>
      <c r="E75" s="604"/>
    </row>
    <row r="76" spans="1:5" s="605" customFormat="1" ht="12" customHeight="1">
      <c r="A76" s="612" t="s">
        <v>634</v>
      </c>
      <c r="B76" s="613" t="s">
        <v>635</v>
      </c>
      <c r="C76" s="675" t="s">
        <v>526</v>
      </c>
      <c r="D76" s="604"/>
      <c r="E76" s="604"/>
    </row>
    <row r="77" spans="1:5" s="605" customFormat="1" ht="12" customHeight="1">
      <c r="A77" s="618" t="s">
        <v>148</v>
      </c>
      <c r="B77" s="614" t="s">
        <v>636</v>
      </c>
      <c r="C77" s="603">
        <f>SUM(C78:C81)</f>
        <v>0</v>
      </c>
      <c r="D77" s="604"/>
      <c r="E77" s="604"/>
    </row>
    <row r="78" spans="1:5" s="605" customFormat="1" ht="12" customHeight="1">
      <c r="A78" s="620" t="s">
        <v>637</v>
      </c>
      <c r="B78" s="607" t="s">
        <v>151</v>
      </c>
      <c r="C78" s="611"/>
      <c r="D78" s="604"/>
      <c r="E78" s="604"/>
    </row>
    <row r="79" spans="1:5" s="605" customFormat="1" ht="12" customHeight="1">
      <c r="A79" s="621" t="s">
        <v>638</v>
      </c>
      <c r="B79" s="610" t="s">
        <v>153</v>
      </c>
      <c r="C79" s="611"/>
      <c r="D79" s="604"/>
      <c r="E79" s="604"/>
    </row>
    <row r="80" spans="1:5" s="605" customFormat="1" ht="12" customHeight="1">
      <c r="A80" s="621" t="s">
        <v>639</v>
      </c>
      <c r="B80" s="610" t="s">
        <v>155</v>
      </c>
      <c r="C80" s="611"/>
      <c r="D80" s="604"/>
      <c r="E80" s="604"/>
    </row>
    <row r="81" spans="1:5" s="605" customFormat="1" ht="12" customHeight="1">
      <c r="A81" s="622" t="s">
        <v>640</v>
      </c>
      <c r="B81" s="613" t="s">
        <v>157</v>
      </c>
      <c r="C81" s="611"/>
      <c r="D81" s="604"/>
      <c r="E81" s="604"/>
    </row>
    <row r="82" spans="1:5" s="605" customFormat="1" ht="13.5" customHeight="1">
      <c r="A82" s="623" t="s">
        <v>641</v>
      </c>
      <c r="B82" s="614" t="s">
        <v>159</v>
      </c>
      <c r="C82" s="624"/>
      <c r="D82" s="604"/>
      <c r="E82" s="604"/>
    </row>
    <row r="83" spans="1:5" s="605" customFormat="1" ht="13.5" customHeight="1">
      <c r="A83" s="623" t="s">
        <v>642</v>
      </c>
      <c r="B83" s="614" t="s">
        <v>643</v>
      </c>
      <c r="C83" s="624"/>
      <c r="D83" s="604"/>
      <c r="E83" s="604"/>
    </row>
    <row r="84" spans="1:5" s="605" customFormat="1" ht="15.75" customHeight="1">
      <c r="A84" s="618" t="s">
        <v>160</v>
      </c>
      <c r="B84" s="625" t="s">
        <v>161</v>
      </c>
      <c r="C84" s="603">
        <f>+C62+C66+C71+C74+C77+C82</f>
        <v>22451091</v>
      </c>
      <c r="D84" s="604"/>
      <c r="E84" s="604"/>
    </row>
    <row r="85" spans="1:5" s="605" customFormat="1" ht="16.5" customHeight="1">
      <c r="A85" s="626" t="s">
        <v>162</v>
      </c>
      <c r="B85" s="627" t="s">
        <v>163</v>
      </c>
      <c r="C85" s="603">
        <f>+C61+C84</f>
        <v>89402980</v>
      </c>
      <c r="D85" s="604"/>
      <c r="E85" s="604"/>
    </row>
    <row r="86" spans="1:5" s="605" customFormat="1" ht="54" customHeight="1">
      <c r="A86" s="628"/>
      <c r="B86" s="629"/>
      <c r="C86" s="630"/>
      <c r="D86" s="604"/>
      <c r="E86" s="604"/>
    </row>
    <row r="87" spans="1:5" ht="16.5" customHeight="1">
      <c r="A87" s="784" t="s">
        <v>164</v>
      </c>
      <c r="B87" s="784"/>
      <c r="C87" s="784"/>
    </row>
    <row r="88" spans="1:5" ht="16.5" customHeight="1">
      <c r="A88" s="785" t="s">
        <v>165</v>
      </c>
      <c r="B88" s="785"/>
      <c r="C88" s="631" t="s">
        <v>644</v>
      </c>
    </row>
    <row r="89" spans="1:5" ht="38.1" customHeight="1">
      <c r="A89" s="593" t="s">
        <v>2</v>
      </c>
      <c r="B89" s="594" t="s">
        <v>166</v>
      </c>
      <c r="C89" s="595" t="s">
        <v>719</v>
      </c>
    </row>
    <row r="90" spans="1:5" s="600" customFormat="1" ht="12" customHeight="1">
      <c r="A90" s="632">
        <v>1</v>
      </c>
      <c r="B90" s="633">
        <v>2</v>
      </c>
      <c r="C90" s="595">
        <v>3</v>
      </c>
      <c r="D90" s="599"/>
      <c r="E90" s="599"/>
    </row>
    <row r="91" spans="1:5" ht="12" customHeight="1">
      <c r="A91" s="634" t="s">
        <v>4</v>
      </c>
      <c r="B91" s="635" t="s">
        <v>645</v>
      </c>
      <c r="C91" s="636">
        <f>SUM(C92:C96)</f>
        <v>83220214</v>
      </c>
    </row>
    <row r="92" spans="1:5" ht="12" customHeight="1">
      <c r="A92" s="637" t="s">
        <v>646</v>
      </c>
      <c r="B92" s="638" t="s">
        <v>168</v>
      </c>
      <c r="C92" s="69">
        <v>34723981</v>
      </c>
    </row>
    <row r="93" spans="1:5" ht="12" customHeight="1">
      <c r="A93" s="609" t="s">
        <v>647</v>
      </c>
      <c r="B93" s="640" t="s">
        <v>169</v>
      </c>
      <c r="C93" s="62">
        <v>5096952</v>
      </c>
    </row>
    <row r="94" spans="1:5" ht="12" customHeight="1">
      <c r="A94" s="609" t="s">
        <v>648</v>
      </c>
      <c r="B94" s="640" t="s">
        <v>170</v>
      </c>
      <c r="C94" s="63">
        <v>26979790</v>
      </c>
    </row>
    <row r="95" spans="1:5" ht="12" customHeight="1">
      <c r="A95" s="609" t="s">
        <v>649</v>
      </c>
      <c r="B95" s="641" t="s">
        <v>171</v>
      </c>
      <c r="C95" s="615">
        <v>865000</v>
      </c>
    </row>
    <row r="96" spans="1:5" ht="12" customHeight="1">
      <c r="A96" s="609" t="s">
        <v>650</v>
      </c>
      <c r="B96" s="642" t="s">
        <v>173</v>
      </c>
      <c r="C96" s="615">
        <f>SUM(C97:C107)</f>
        <v>15554491</v>
      </c>
    </row>
    <row r="97" spans="1:3" ht="12" customHeight="1">
      <c r="A97" s="609" t="s">
        <v>651</v>
      </c>
      <c r="B97" s="640" t="s">
        <v>174</v>
      </c>
      <c r="C97" s="615">
        <v>6080674</v>
      </c>
    </row>
    <row r="98" spans="1:3" ht="12" customHeight="1">
      <c r="A98" s="609" t="s">
        <v>652</v>
      </c>
      <c r="B98" s="643" t="s">
        <v>176</v>
      </c>
      <c r="C98" s="615"/>
    </row>
    <row r="99" spans="1:3" ht="12" customHeight="1">
      <c r="A99" s="609" t="s">
        <v>653</v>
      </c>
      <c r="B99" s="644" t="s">
        <v>178</v>
      </c>
      <c r="C99" s="615"/>
    </row>
    <row r="100" spans="1:3" ht="12" customHeight="1">
      <c r="A100" s="609" t="s">
        <v>654</v>
      </c>
      <c r="B100" s="644" t="s">
        <v>180</v>
      </c>
      <c r="C100" s="615"/>
    </row>
    <row r="101" spans="1:3" ht="12" customHeight="1">
      <c r="A101" s="609" t="s">
        <v>655</v>
      </c>
      <c r="B101" s="643" t="s">
        <v>182</v>
      </c>
      <c r="C101" s="615">
        <v>6536395</v>
      </c>
    </row>
    <row r="102" spans="1:3" ht="12" customHeight="1">
      <c r="A102" s="609" t="s">
        <v>656</v>
      </c>
      <c r="B102" s="643" t="s">
        <v>184</v>
      </c>
      <c r="C102" s="615"/>
    </row>
    <row r="103" spans="1:3" ht="12" customHeight="1">
      <c r="A103" s="609" t="s">
        <v>657</v>
      </c>
      <c r="B103" s="644" t="s">
        <v>186</v>
      </c>
      <c r="C103" s="615"/>
    </row>
    <row r="104" spans="1:3" ht="12" customHeight="1">
      <c r="A104" s="645" t="s">
        <v>658</v>
      </c>
      <c r="B104" s="646" t="s">
        <v>188</v>
      </c>
      <c r="C104" s="615"/>
    </row>
    <row r="105" spans="1:3" ht="12" customHeight="1">
      <c r="A105" s="609" t="s">
        <v>659</v>
      </c>
      <c r="B105" s="646" t="s">
        <v>190</v>
      </c>
      <c r="C105" s="615"/>
    </row>
    <row r="106" spans="1:3" ht="12" customHeight="1">
      <c r="A106" s="647" t="s">
        <v>660</v>
      </c>
      <c r="B106" s="648" t="s">
        <v>192</v>
      </c>
      <c r="C106" s="649">
        <v>311052</v>
      </c>
    </row>
    <row r="107" spans="1:3" ht="12" customHeight="1">
      <c r="A107" s="601" t="s">
        <v>661</v>
      </c>
      <c r="B107" s="602" t="s">
        <v>662</v>
      </c>
      <c r="C107" s="650">
        <v>2626370</v>
      </c>
    </row>
    <row r="108" spans="1:3" ht="12" customHeight="1">
      <c r="A108" s="601" t="s">
        <v>18</v>
      </c>
      <c r="B108" s="651" t="s">
        <v>663</v>
      </c>
      <c r="C108" s="603">
        <f>+C109+C111+C113</f>
        <v>894500</v>
      </c>
    </row>
    <row r="109" spans="1:3" ht="12" customHeight="1">
      <c r="A109" s="606" t="s">
        <v>664</v>
      </c>
      <c r="B109" s="640" t="s">
        <v>194</v>
      </c>
      <c r="C109" s="608">
        <v>894500</v>
      </c>
    </row>
    <row r="110" spans="1:3" ht="12" customHeight="1">
      <c r="A110" s="606"/>
      <c r="B110" s="652" t="s">
        <v>195</v>
      </c>
      <c r="C110" s="608"/>
    </row>
    <row r="111" spans="1:3" ht="12" customHeight="1">
      <c r="A111" s="606" t="s">
        <v>665</v>
      </c>
      <c r="B111" s="652" t="s">
        <v>196</v>
      </c>
      <c r="C111" s="611"/>
    </row>
    <row r="112" spans="1:3" ht="12" customHeight="1">
      <c r="A112" s="606"/>
      <c r="B112" s="652" t="s">
        <v>197</v>
      </c>
      <c r="C112" s="653"/>
    </row>
    <row r="113" spans="1:3" ht="12" customHeight="1">
      <c r="A113" s="606" t="s">
        <v>666</v>
      </c>
      <c r="B113" s="654" t="s">
        <v>198</v>
      </c>
      <c r="C113" s="653"/>
    </row>
    <row r="114" spans="1:3" ht="12" customHeight="1">
      <c r="A114" s="606" t="s">
        <v>667</v>
      </c>
      <c r="B114" s="655" t="s">
        <v>199</v>
      </c>
      <c r="C114" s="653"/>
    </row>
    <row r="115" spans="1:3" ht="12" customHeight="1">
      <c r="A115" s="606" t="s">
        <v>668</v>
      </c>
      <c r="B115" s="656" t="s">
        <v>201</v>
      </c>
      <c r="C115" s="653"/>
    </row>
    <row r="116" spans="1:3">
      <c r="A116" s="606" t="s">
        <v>669</v>
      </c>
      <c r="B116" s="644" t="s">
        <v>180</v>
      </c>
      <c r="C116" s="653"/>
    </row>
    <row r="117" spans="1:3" ht="12" customHeight="1">
      <c r="A117" s="606" t="s">
        <v>670</v>
      </c>
      <c r="B117" s="644" t="s">
        <v>204</v>
      </c>
      <c r="C117" s="653"/>
    </row>
    <row r="118" spans="1:3" ht="12" customHeight="1">
      <c r="A118" s="606" t="s">
        <v>671</v>
      </c>
      <c r="B118" s="644" t="s">
        <v>206</v>
      </c>
      <c r="C118" s="653"/>
    </row>
    <row r="119" spans="1:3" ht="12" customHeight="1">
      <c r="A119" s="606" t="s">
        <v>672</v>
      </c>
      <c r="B119" s="644" t="s">
        <v>186</v>
      </c>
      <c r="C119" s="653"/>
    </row>
    <row r="120" spans="1:3" ht="12" customHeight="1">
      <c r="A120" s="606" t="s">
        <v>673</v>
      </c>
      <c r="B120" s="644" t="s">
        <v>209</v>
      </c>
      <c r="C120" s="653"/>
    </row>
    <row r="121" spans="1:3">
      <c r="A121" s="645" t="s">
        <v>674</v>
      </c>
      <c r="B121" s="644" t="s">
        <v>211</v>
      </c>
      <c r="C121" s="657"/>
    </row>
    <row r="122" spans="1:3" ht="12" customHeight="1">
      <c r="A122" s="601" t="s">
        <v>661</v>
      </c>
      <c r="B122" s="602" t="s">
        <v>662</v>
      </c>
      <c r="C122" s="603"/>
    </row>
    <row r="123" spans="1:3" ht="12" customHeight="1">
      <c r="A123" s="601" t="s">
        <v>215</v>
      </c>
      <c r="B123" s="602" t="s">
        <v>216</v>
      </c>
      <c r="C123" s="603">
        <f>+C91+C108+C122</f>
        <v>84114714</v>
      </c>
    </row>
    <row r="124" spans="1:3" ht="12" customHeight="1">
      <c r="A124" s="601" t="s">
        <v>60</v>
      </c>
      <c r="B124" s="602" t="s">
        <v>675</v>
      </c>
      <c r="C124" s="603">
        <f>+C125+C126+C127</f>
        <v>4232537</v>
      </c>
    </row>
    <row r="125" spans="1:3" ht="12" customHeight="1">
      <c r="A125" s="606" t="s">
        <v>676</v>
      </c>
      <c r="B125" s="658" t="s">
        <v>677</v>
      </c>
      <c r="C125" s="653"/>
    </row>
    <row r="126" spans="1:3" ht="12" customHeight="1">
      <c r="A126" s="606" t="s">
        <v>678</v>
      </c>
      <c r="B126" s="658" t="s">
        <v>219</v>
      </c>
      <c r="C126" s="653"/>
    </row>
    <row r="127" spans="1:3" ht="12" customHeight="1">
      <c r="A127" s="645" t="s">
        <v>679</v>
      </c>
      <c r="B127" s="659" t="s">
        <v>680</v>
      </c>
      <c r="C127" s="653">
        <v>4232537</v>
      </c>
    </row>
    <row r="128" spans="1:3" ht="12" customHeight="1">
      <c r="A128" s="601" t="s">
        <v>82</v>
      </c>
      <c r="B128" s="602" t="s">
        <v>681</v>
      </c>
      <c r="C128" s="603">
        <f>+C129+C130+C131+C132</f>
        <v>0</v>
      </c>
    </row>
    <row r="129" spans="1:9" ht="12" customHeight="1">
      <c r="A129" s="606" t="s">
        <v>682</v>
      </c>
      <c r="B129" s="658" t="s">
        <v>222</v>
      </c>
      <c r="C129" s="653"/>
    </row>
    <row r="130" spans="1:9" ht="12" customHeight="1">
      <c r="A130" s="606" t="s">
        <v>683</v>
      </c>
      <c r="B130" s="658" t="s">
        <v>684</v>
      </c>
      <c r="C130" s="653"/>
    </row>
    <row r="131" spans="1:9" ht="12" customHeight="1">
      <c r="A131" s="606" t="s">
        <v>685</v>
      </c>
      <c r="B131" s="658" t="s">
        <v>224</v>
      </c>
      <c r="C131" s="653"/>
    </row>
    <row r="132" spans="1:9" ht="12" customHeight="1">
      <c r="A132" s="645" t="s">
        <v>686</v>
      </c>
      <c r="B132" s="659" t="s">
        <v>225</v>
      </c>
      <c r="C132" s="653"/>
    </row>
    <row r="133" spans="1:9" ht="12" customHeight="1">
      <c r="A133" s="601" t="s">
        <v>226</v>
      </c>
      <c r="B133" s="602" t="s">
        <v>687</v>
      </c>
      <c r="C133" s="603">
        <f>+C134+C135+C136</f>
        <v>1055729</v>
      </c>
    </row>
    <row r="134" spans="1:9" ht="12" customHeight="1">
      <c r="A134" s="606" t="s">
        <v>688</v>
      </c>
      <c r="B134" s="658" t="s">
        <v>229</v>
      </c>
      <c r="C134" s="653">
        <v>1055729</v>
      </c>
    </row>
    <row r="135" spans="1:9" ht="12" customHeight="1">
      <c r="A135" s="606" t="s">
        <v>689</v>
      </c>
      <c r="B135" s="658" t="s">
        <v>230</v>
      </c>
      <c r="C135" s="653"/>
    </row>
    <row r="136" spans="1:9" ht="12" customHeight="1">
      <c r="A136" s="645" t="s">
        <v>690</v>
      </c>
      <c r="B136" s="659" t="s">
        <v>231</v>
      </c>
      <c r="C136" s="653"/>
    </row>
    <row r="137" spans="1:9" ht="12" customHeight="1">
      <c r="A137" s="601" t="s">
        <v>104</v>
      </c>
      <c r="B137" s="602" t="s">
        <v>691</v>
      </c>
      <c r="C137" s="660">
        <f>+C138+C139+C140+C141</f>
        <v>0</v>
      </c>
    </row>
    <row r="138" spans="1:9" ht="12" customHeight="1">
      <c r="A138" s="606" t="s">
        <v>692</v>
      </c>
      <c r="B138" s="658" t="s">
        <v>233</v>
      </c>
      <c r="C138" s="653"/>
    </row>
    <row r="139" spans="1:9" ht="12" customHeight="1">
      <c r="A139" s="606" t="s">
        <v>693</v>
      </c>
      <c r="B139" s="658" t="s">
        <v>694</v>
      </c>
      <c r="C139" s="653"/>
    </row>
    <row r="140" spans="1:9" ht="12" customHeight="1">
      <c r="A140" s="606" t="s">
        <v>695</v>
      </c>
      <c r="B140" s="658" t="s">
        <v>235</v>
      </c>
      <c r="C140" s="653"/>
    </row>
    <row r="141" spans="1:9" ht="12" customHeight="1">
      <c r="A141" s="645" t="s">
        <v>696</v>
      </c>
      <c r="B141" s="659" t="s">
        <v>697</v>
      </c>
      <c r="C141" s="657"/>
    </row>
    <row r="142" spans="1:9" s="665" customFormat="1" ht="12" customHeight="1">
      <c r="A142" s="661" t="s">
        <v>698</v>
      </c>
      <c r="B142" s="662" t="s">
        <v>699</v>
      </c>
      <c r="C142" s="663"/>
      <c r="D142" s="664"/>
      <c r="E142" s="664"/>
    </row>
    <row r="143" spans="1:9" s="665" customFormat="1" ht="12" customHeight="1">
      <c r="A143" s="661" t="s">
        <v>700</v>
      </c>
      <c r="B143" s="662" t="s">
        <v>701</v>
      </c>
      <c r="C143" s="663"/>
      <c r="D143" s="664"/>
      <c r="E143" s="664"/>
    </row>
    <row r="144" spans="1:9" ht="15" customHeight="1">
      <c r="A144" s="601" t="s">
        <v>114</v>
      </c>
      <c r="B144" s="602" t="s">
        <v>237</v>
      </c>
      <c r="C144" s="660">
        <f>+C124+C128+C133+C137</f>
        <v>5288266</v>
      </c>
      <c r="F144" s="666"/>
      <c r="G144" s="667"/>
      <c r="H144" s="667"/>
      <c r="I144" s="667"/>
    </row>
    <row r="145" spans="1:5" s="605" customFormat="1" ht="12.95" customHeight="1">
      <c r="A145" s="668" t="s">
        <v>238</v>
      </c>
      <c r="B145" s="669" t="s">
        <v>239</v>
      </c>
      <c r="C145" s="660">
        <f>+C123+C144</f>
        <v>89402980</v>
      </c>
      <c r="D145" s="604"/>
      <c r="E145" s="604"/>
    </row>
    <row r="146" spans="1:5" ht="7.5" customHeight="1"/>
    <row r="147" spans="1:5">
      <c r="A147" s="782" t="s">
        <v>240</v>
      </c>
      <c r="B147" s="782"/>
      <c r="C147" s="782"/>
    </row>
    <row r="148" spans="1:5" ht="15" customHeight="1">
      <c r="A148" s="783" t="s">
        <v>241</v>
      </c>
      <c r="B148" s="783"/>
      <c r="C148" s="592" t="s">
        <v>644</v>
      </c>
    </row>
    <row r="149" spans="1:5" ht="13.5" customHeight="1">
      <c r="A149" s="601">
        <v>1</v>
      </c>
      <c r="B149" s="651" t="s">
        <v>242</v>
      </c>
      <c r="C149" s="603">
        <f>+C61-C123</f>
        <v>-17162825</v>
      </c>
    </row>
    <row r="150" spans="1:5" ht="27.75" customHeight="1">
      <c r="A150" s="601" t="s">
        <v>18</v>
      </c>
      <c r="B150" s="651" t="s">
        <v>243</v>
      </c>
      <c r="C150" s="603">
        <f>+C84-C144</f>
        <v>17162825</v>
      </c>
    </row>
  </sheetData>
  <sheetProtection selectLockedCells="1" selectUnlockedCells="1"/>
  <mergeCells count="6">
    <mergeCell ref="A147:C147"/>
    <mergeCell ref="A148:B148"/>
    <mergeCell ref="A1:C1"/>
    <mergeCell ref="A2:B2"/>
    <mergeCell ref="A87:C87"/>
    <mergeCell ref="A88:B88"/>
  </mergeCells>
  <phoneticPr fontId="29" type="noConversion"/>
  <printOptions horizontalCentered="1"/>
  <pageMargins left="0.78740157480314965" right="0.55118110236220474" top="1.0236220472440944" bottom="0.86614173228346458" header="0.35433070866141736" footer="0.51181102362204722"/>
  <pageSetup paperSize="9" scale="62" firstPageNumber="0" orientation="portrait" r:id="rId1"/>
  <headerFooter alignWithMargins="0">
    <oddHeader>&amp;C&amp;"Times New Roman CE,Félkövér"&amp;12Kokad Községi Önkormányzat
2021. ÉVI KÖLTSÉGVETÉSÉNEK ÖSSZEVONT MÉRLEGE&amp;R&amp;"Times New Roman CE,Félkövér dőlt"&amp;11
1.1. melléklet a 2/2021
 (II.15) önkormányzati rendelethez</oddHeader>
  </headerFooter>
  <rowBreaks count="1" manualBreakCount="1"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rgb="FF00B050"/>
  </sheetPr>
  <dimension ref="A1:F24"/>
  <sheetViews>
    <sheetView view="pageLayout" zoomScaleNormal="110" workbookViewId="0">
      <selection activeCell="E11" sqref="E11"/>
    </sheetView>
  </sheetViews>
  <sheetFormatPr defaultRowHeight="18" customHeight="1"/>
  <cols>
    <col min="1" max="1" width="47.1640625" style="159" customWidth="1"/>
    <col min="2" max="2" width="15.6640625" style="160" customWidth="1"/>
    <col min="3" max="3" width="16.33203125" style="160" customWidth="1"/>
    <col min="4" max="4" width="18" style="160" customWidth="1"/>
    <col min="5" max="5" width="16.6640625" style="160" customWidth="1"/>
    <col min="6" max="6" width="18.83203125" style="75" customWidth="1"/>
    <col min="7" max="8" width="12.83203125" style="160" customWidth="1"/>
    <col min="9" max="9" width="13.83203125" style="160" customWidth="1"/>
    <col min="10" max="16384" width="9.33203125" style="160"/>
  </cols>
  <sheetData>
    <row r="1" spans="1:6" ht="12.75" customHeight="1"/>
    <row r="2" spans="1:6" ht="25.5" customHeight="1">
      <c r="A2" s="801" t="s">
        <v>352</v>
      </c>
      <c r="B2" s="801"/>
      <c r="C2" s="801"/>
      <c r="D2" s="801"/>
      <c r="E2" s="801"/>
      <c r="F2" s="801"/>
    </row>
    <row r="3" spans="1:6" ht="22.5" customHeight="1">
      <c r="A3" s="76"/>
      <c r="B3" s="75"/>
      <c r="C3" s="75"/>
      <c r="D3" s="75"/>
      <c r="E3" s="75"/>
      <c r="F3" s="3" t="s">
        <v>562</v>
      </c>
    </row>
    <row r="4" spans="1:6" s="161" customFormat="1" ht="44.25" customHeight="1">
      <c r="A4" s="77" t="s">
        <v>353</v>
      </c>
      <c r="B4" s="78" t="s">
        <v>354</v>
      </c>
      <c r="C4" s="78" t="s">
        <v>355</v>
      </c>
      <c r="D4" s="78" t="s">
        <v>724</v>
      </c>
      <c r="E4" s="78" t="s">
        <v>719</v>
      </c>
      <c r="F4" s="79" t="s">
        <v>725</v>
      </c>
    </row>
    <row r="5" spans="1:6" s="75" customFormat="1" ht="12" customHeight="1">
      <c r="A5" s="162">
        <v>1</v>
      </c>
      <c r="B5" s="163">
        <v>2</v>
      </c>
      <c r="C5" s="163">
        <v>3</v>
      </c>
      <c r="D5" s="163">
        <v>4</v>
      </c>
      <c r="E5" s="163">
        <v>5</v>
      </c>
      <c r="F5" s="164" t="s">
        <v>356</v>
      </c>
    </row>
    <row r="6" spans="1:6" ht="15.95" customHeight="1">
      <c r="A6" s="746" t="s">
        <v>721</v>
      </c>
      <c r="B6" s="748">
        <v>340500</v>
      </c>
      <c r="C6" s="751"/>
      <c r="D6" s="751"/>
      <c r="E6" s="750">
        <v>340500</v>
      </c>
      <c r="F6" s="168">
        <f t="shared" ref="F6:F23" si="0">B6-D6-E6</f>
        <v>0</v>
      </c>
    </row>
    <row r="7" spans="1:6" ht="15.95" customHeight="1">
      <c r="A7" s="746" t="s">
        <v>723</v>
      </c>
      <c r="B7" s="749">
        <v>100000</v>
      </c>
      <c r="C7" s="750"/>
      <c r="D7" s="750"/>
      <c r="E7" s="750">
        <v>100000</v>
      </c>
      <c r="F7" s="168">
        <f t="shared" si="0"/>
        <v>0</v>
      </c>
    </row>
    <row r="8" spans="1:6" ht="15.95" customHeight="1">
      <c r="A8" s="746" t="s">
        <v>709</v>
      </c>
      <c r="B8" s="749">
        <v>63500</v>
      </c>
      <c r="C8" s="750"/>
      <c r="D8" s="750"/>
      <c r="E8" s="750">
        <v>63500</v>
      </c>
      <c r="F8" s="168">
        <f t="shared" si="0"/>
        <v>0</v>
      </c>
    </row>
    <row r="9" spans="1:6" ht="15.95" customHeight="1">
      <c r="A9" s="746" t="s">
        <v>710</v>
      </c>
      <c r="B9" s="749">
        <v>200000</v>
      </c>
      <c r="C9" s="750"/>
      <c r="D9" s="750"/>
      <c r="E9" s="750">
        <v>200000</v>
      </c>
      <c r="F9" s="168">
        <f t="shared" si="0"/>
        <v>0</v>
      </c>
    </row>
    <row r="10" spans="1:6" ht="15.95" customHeight="1">
      <c r="A10" s="747" t="s">
        <v>711</v>
      </c>
      <c r="B10" s="749">
        <v>190500</v>
      </c>
      <c r="C10" s="750"/>
      <c r="D10" s="750"/>
      <c r="E10" s="750">
        <v>190500</v>
      </c>
      <c r="F10" s="168">
        <f t="shared" si="0"/>
        <v>0</v>
      </c>
    </row>
    <row r="11" spans="1:6" ht="15.95" customHeight="1">
      <c r="A11" s="752"/>
      <c r="B11" s="750"/>
      <c r="C11" s="750"/>
      <c r="D11" s="750"/>
      <c r="E11" s="750"/>
      <c r="F11" s="168">
        <f t="shared" si="0"/>
        <v>0</v>
      </c>
    </row>
    <row r="12" spans="1:6" ht="15.95" customHeight="1">
      <c r="A12" s="165"/>
      <c r="B12" s="166"/>
      <c r="C12" s="167"/>
      <c r="D12" s="166"/>
      <c r="E12" s="166"/>
      <c r="F12" s="168">
        <f t="shared" si="0"/>
        <v>0</v>
      </c>
    </row>
    <row r="13" spans="1:6" ht="15.95" customHeight="1">
      <c r="A13" s="165"/>
      <c r="B13" s="166"/>
      <c r="C13" s="167"/>
      <c r="D13" s="166"/>
      <c r="E13" s="166"/>
      <c r="F13" s="168">
        <f t="shared" si="0"/>
        <v>0</v>
      </c>
    </row>
    <row r="14" spans="1:6" ht="15.95" customHeight="1">
      <c r="A14" s="165"/>
      <c r="B14" s="166"/>
      <c r="C14" s="167"/>
      <c r="D14" s="166"/>
      <c r="E14" s="166"/>
      <c r="F14" s="168">
        <f t="shared" si="0"/>
        <v>0</v>
      </c>
    </row>
    <row r="15" spans="1:6" ht="15.95" customHeight="1">
      <c r="A15" s="165"/>
      <c r="B15" s="166"/>
      <c r="C15" s="167"/>
      <c r="D15" s="166"/>
      <c r="E15" s="166"/>
      <c r="F15" s="168">
        <f t="shared" si="0"/>
        <v>0</v>
      </c>
    </row>
    <row r="16" spans="1:6" ht="15.95" customHeight="1">
      <c r="A16" s="165"/>
      <c r="B16" s="166"/>
      <c r="C16" s="167"/>
      <c r="D16" s="166"/>
      <c r="E16" s="166"/>
      <c r="F16" s="168">
        <f t="shared" si="0"/>
        <v>0</v>
      </c>
    </row>
    <row r="17" spans="1:6" ht="15.95" customHeight="1">
      <c r="A17" s="165"/>
      <c r="B17" s="166"/>
      <c r="C17" s="167"/>
      <c r="D17" s="166"/>
      <c r="E17" s="166"/>
      <c r="F17" s="168">
        <f t="shared" si="0"/>
        <v>0</v>
      </c>
    </row>
    <row r="18" spans="1:6" ht="15.95" customHeight="1">
      <c r="A18" s="165"/>
      <c r="B18" s="166"/>
      <c r="C18" s="167"/>
      <c r="D18" s="166"/>
      <c r="E18" s="166"/>
      <c r="F18" s="168">
        <f t="shared" si="0"/>
        <v>0</v>
      </c>
    </row>
    <row r="19" spans="1:6" ht="15.95" customHeight="1">
      <c r="A19" s="165"/>
      <c r="B19" s="166"/>
      <c r="C19" s="167"/>
      <c r="D19" s="166"/>
      <c r="E19" s="166"/>
      <c r="F19" s="168">
        <f t="shared" si="0"/>
        <v>0</v>
      </c>
    </row>
    <row r="20" spans="1:6" ht="15.95" customHeight="1">
      <c r="A20" s="165"/>
      <c r="B20" s="166"/>
      <c r="C20" s="167"/>
      <c r="D20" s="166"/>
      <c r="E20" s="166"/>
      <c r="F20" s="168">
        <f t="shared" si="0"/>
        <v>0</v>
      </c>
    </row>
    <row r="21" spans="1:6" ht="15.95" customHeight="1">
      <c r="A21" s="165"/>
      <c r="B21" s="166"/>
      <c r="C21" s="167"/>
      <c r="D21" s="166"/>
      <c r="E21" s="166"/>
      <c r="F21" s="168">
        <f t="shared" si="0"/>
        <v>0</v>
      </c>
    </row>
    <row r="22" spans="1:6" ht="15.95" customHeight="1">
      <c r="A22" s="165"/>
      <c r="B22" s="166"/>
      <c r="C22" s="167"/>
      <c r="D22" s="166"/>
      <c r="E22" s="166"/>
      <c r="F22" s="168">
        <f t="shared" si="0"/>
        <v>0</v>
      </c>
    </row>
    <row r="23" spans="1:6" ht="15.95" customHeight="1">
      <c r="A23" s="98"/>
      <c r="B23" s="169"/>
      <c r="C23" s="170"/>
      <c r="D23" s="169"/>
      <c r="E23" s="169"/>
      <c r="F23" s="171">
        <f t="shared" si="0"/>
        <v>0</v>
      </c>
    </row>
    <row r="24" spans="1:6" s="176" customFormat="1" ht="18" customHeight="1">
      <c r="A24" s="172" t="s">
        <v>357</v>
      </c>
      <c r="B24" s="173">
        <f>SUM(B6:B23)</f>
        <v>894500</v>
      </c>
      <c r="C24" s="174"/>
      <c r="D24" s="173">
        <f>SUM(D6:D23)</f>
        <v>0</v>
      </c>
      <c r="E24" s="173">
        <f>SUM(E6:E23)</f>
        <v>894500</v>
      </c>
      <c r="F24" s="175">
        <f>SUM(F6:F23)</f>
        <v>0</v>
      </c>
    </row>
  </sheetData>
  <sheetProtection selectLockedCells="1" selectUnlockedCells="1"/>
  <mergeCells count="1">
    <mergeCell ref="A2:F2"/>
  </mergeCells>
  <phoneticPr fontId="29" type="noConversion"/>
  <printOptions horizontalCentered="1"/>
  <pageMargins left="0.78740157480314965" right="0.78740157480314965" top="0.9055118110236221" bottom="0.47244094488188981" header="0.31496062992125984" footer="0.51181102362204722"/>
  <pageSetup paperSize="9" firstPageNumber="0" orientation="landscape" horizontalDpi="300" verticalDpi="300" r:id="rId1"/>
  <headerFooter alignWithMargins="0">
    <oddHeader>&amp;C&amp;"Times New Roman CE,Félkövér"&amp;12Kokad Községi  Önkormányzat 2020. évi költésgvetése&amp;R&amp;"Times New Roman CE,Félkövér dőlt"&amp;11
6. melléklet a 2/2021. (II.15)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3">
    <tabColor rgb="FF00B050"/>
  </sheetPr>
  <dimension ref="A1:F24"/>
  <sheetViews>
    <sheetView view="pageLayout" zoomScaleNormal="110" workbookViewId="0">
      <selection activeCell="F3" sqref="F3"/>
    </sheetView>
  </sheetViews>
  <sheetFormatPr defaultRowHeight="18" customHeight="1"/>
  <cols>
    <col min="1" max="1" width="60.6640625" style="159" customWidth="1"/>
    <col min="2" max="2" width="15.6640625" style="160" customWidth="1"/>
    <col min="3" max="3" width="16.33203125" style="160" customWidth="1"/>
    <col min="4" max="4" width="18" style="160" customWidth="1"/>
    <col min="5" max="5" width="16.6640625" style="160" customWidth="1"/>
    <col min="6" max="6" width="18.83203125" style="160" customWidth="1"/>
    <col min="7" max="8" width="12.83203125" style="160" customWidth="1"/>
    <col min="9" max="9" width="13.83203125" style="160" customWidth="1"/>
    <col min="10" max="16384" width="9.33203125" style="160"/>
  </cols>
  <sheetData>
    <row r="1" spans="1:6" ht="24.75" customHeight="1">
      <c r="A1" s="801" t="s">
        <v>358</v>
      </c>
      <c r="B1" s="801"/>
      <c r="C1" s="801"/>
      <c r="D1" s="801"/>
      <c r="E1" s="801"/>
      <c r="F1" s="801"/>
    </row>
    <row r="2" spans="1:6" ht="23.25" customHeight="1">
      <c r="A2" s="76"/>
      <c r="B2" s="75"/>
      <c r="C2" s="75"/>
      <c r="D2" s="75"/>
      <c r="E2" s="75"/>
      <c r="F2" s="3" t="s">
        <v>562</v>
      </c>
    </row>
    <row r="3" spans="1:6" s="161" customFormat="1" ht="48.75" customHeight="1">
      <c r="A3" s="77" t="s">
        <v>359</v>
      </c>
      <c r="B3" s="78" t="s">
        <v>354</v>
      </c>
      <c r="C3" s="78" t="s">
        <v>355</v>
      </c>
      <c r="D3" s="78" t="s">
        <v>724</v>
      </c>
      <c r="E3" s="78" t="s">
        <v>719</v>
      </c>
      <c r="F3" s="79" t="s">
        <v>726</v>
      </c>
    </row>
    <row r="4" spans="1:6" s="75" customFormat="1" ht="15" customHeight="1">
      <c r="A4" s="162">
        <v>1</v>
      </c>
      <c r="B4" s="163">
        <v>2</v>
      </c>
      <c r="C4" s="163">
        <v>3</v>
      </c>
      <c r="D4" s="163">
        <v>4</v>
      </c>
      <c r="E4" s="163">
        <v>5</v>
      </c>
      <c r="F4" s="164">
        <v>6</v>
      </c>
    </row>
    <row r="5" spans="1:6" ht="15.95" customHeight="1">
      <c r="A5" s="177" t="s">
        <v>524</v>
      </c>
      <c r="B5" s="178"/>
      <c r="C5" s="179"/>
      <c r="D5" s="178"/>
      <c r="E5" s="178"/>
      <c r="F5" s="180">
        <f t="shared" ref="F5:F23" si="0">B5-D5-E5</f>
        <v>0</v>
      </c>
    </row>
    <row r="6" spans="1:6" ht="15.95" customHeight="1">
      <c r="A6" s="177"/>
      <c r="B6" s="178"/>
      <c r="C6" s="179"/>
      <c r="D6" s="178"/>
      <c r="E6" s="178"/>
      <c r="F6" s="180">
        <f t="shared" si="0"/>
        <v>0</v>
      </c>
    </row>
    <row r="7" spans="1:6" ht="15.95" customHeight="1">
      <c r="A7" s="177"/>
      <c r="B7" s="178"/>
      <c r="C7" s="179"/>
      <c r="D7" s="178"/>
      <c r="E7" s="178"/>
      <c r="F7" s="180">
        <f t="shared" si="0"/>
        <v>0</v>
      </c>
    </row>
    <row r="8" spans="1:6" ht="15.95" customHeight="1">
      <c r="A8" s="177"/>
      <c r="B8" s="178"/>
      <c r="C8" s="179"/>
      <c r="D8" s="178"/>
      <c r="E8" s="178"/>
      <c r="F8" s="180">
        <f t="shared" si="0"/>
        <v>0</v>
      </c>
    </row>
    <row r="9" spans="1:6" ht="15.95" customHeight="1">
      <c r="A9" s="177"/>
      <c r="B9" s="178"/>
      <c r="C9" s="179"/>
      <c r="D9" s="178"/>
      <c r="E9" s="178"/>
      <c r="F9" s="180">
        <f t="shared" si="0"/>
        <v>0</v>
      </c>
    </row>
    <row r="10" spans="1:6" ht="15.95" customHeight="1">
      <c r="A10" s="177"/>
      <c r="B10" s="178"/>
      <c r="C10" s="179"/>
      <c r="D10" s="178"/>
      <c r="E10" s="178"/>
      <c r="F10" s="180">
        <f t="shared" si="0"/>
        <v>0</v>
      </c>
    </row>
    <row r="11" spans="1:6" ht="15.95" customHeight="1">
      <c r="A11" s="177"/>
      <c r="B11" s="178"/>
      <c r="C11" s="179"/>
      <c r="D11" s="178"/>
      <c r="E11" s="178"/>
      <c r="F11" s="180">
        <f t="shared" si="0"/>
        <v>0</v>
      </c>
    </row>
    <row r="12" spans="1:6" ht="15.95" customHeight="1">
      <c r="A12" s="177"/>
      <c r="B12" s="178"/>
      <c r="C12" s="179"/>
      <c r="D12" s="178"/>
      <c r="E12" s="178"/>
      <c r="F12" s="180">
        <f t="shared" si="0"/>
        <v>0</v>
      </c>
    </row>
    <row r="13" spans="1:6" ht="15.95" customHeight="1">
      <c r="A13" s="177"/>
      <c r="B13" s="178"/>
      <c r="C13" s="179"/>
      <c r="D13" s="178"/>
      <c r="E13" s="178"/>
      <c r="F13" s="180">
        <f t="shared" si="0"/>
        <v>0</v>
      </c>
    </row>
    <row r="14" spans="1:6" ht="15.95" customHeight="1">
      <c r="A14" s="177"/>
      <c r="B14" s="178"/>
      <c r="C14" s="179"/>
      <c r="D14" s="178"/>
      <c r="E14" s="178"/>
      <c r="F14" s="180">
        <f t="shared" si="0"/>
        <v>0</v>
      </c>
    </row>
    <row r="15" spans="1:6" ht="15.95" customHeight="1">
      <c r="A15" s="177"/>
      <c r="B15" s="178"/>
      <c r="C15" s="179"/>
      <c r="D15" s="178"/>
      <c r="E15" s="178"/>
      <c r="F15" s="180">
        <f t="shared" si="0"/>
        <v>0</v>
      </c>
    </row>
    <row r="16" spans="1:6" ht="15.95" customHeight="1">
      <c r="A16" s="177"/>
      <c r="B16" s="178"/>
      <c r="C16" s="179"/>
      <c r="D16" s="178"/>
      <c r="E16" s="178"/>
      <c r="F16" s="180">
        <f t="shared" si="0"/>
        <v>0</v>
      </c>
    </row>
    <row r="17" spans="1:6" ht="15.95" customHeight="1">
      <c r="A17" s="177"/>
      <c r="B17" s="178"/>
      <c r="C17" s="179"/>
      <c r="D17" s="178"/>
      <c r="E17" s="178"/>
      <c r="F17" s="180">
        <f t="shared" si="0"/>
        <v>0</v>
      </c>
    </row>
    <row r="18" spans="1:6" ht="15.95" customHeight="1">
      <c r="A18" s="177"/>
      <c r="B18" s="178"/>
      <c r="C18" s="179"/>
      <c r="D18" s="178"/>
      <c r="E18" s="178"/>
      <c r="F18" s="180">
        <f t="shared" si="0"/>
        <v>0</v>
      </c>
    </row>
    <row r="19" spans="1:6" ht="15.95" customHeight="1">
      <c r="A19" s="177"/>
      <c r="B19" s="178"/>
      <c r="C19" s="179"/>
      <c r="D19" s="178"/>
      <c r="E19" s="178"/>
      <c r="F19" s="180">
        <f t="shared" si="0"/>
        <v>0</v>
      </c>
    </row>
    <row r="20" spans="1:6" ht="15.95" customHeight="1">
      <c r="A20" s="177"/>
      <c r="B20" s="178"/>
      <c r="C20" s="179"/>
      <c r="D20" s="178"/>
      <c r="E20" s="178"/>
      <c r="F20" s="180">
        <f t="shared" si="0"/>
        <v>0</v>
      </c>
    </row>
    <row r="21" spans="1:6" ht="15.95" customHeight="1">
      <c r="A21" s="177"/>
      <c r="B21" s="178"/>
      <c r="C21" s="179"/>
      <c r="D21" s="178"/>
      <c r="E21" s="178"/>
      <c r="F21" s="180">
        <f t="shared" si="0"/>
        <v>0</v>
      </c>
    </row>
    <row r="22" spans="1:6" ht="15.95" customHeight="1">
      <c r="A22" s="177"/>
      <c r="B22" s="178"/>
      <c r="C22" s="179"/>
      <c r="D22" s="178"/>
      <c r="E22" s="178"/>
      <c r="F22" s="180">
        <f t="shared" si="0"/>
        <v>0</v>
      </c>
    </row>
    <row r="23" spans="1:6" ht="15.95" customHeight="1">
      <c r="A23" s="181"/>
      <c r="B23" s="182"/>
      <c r="C23" s="183"/>
      <c r="D23" s="182"/>
      <c r="E23" s="182"/>
      <c r="F23" s="184">
        <f t="shared" si="0"/>
        <v>0</v>
      </c>
    </row>
    <row r="24" spans="1:6" s="176" customFormat="1" ht="18" customHeight="1">
      <c r="A24" s="172" t="s">
        <v>357</v>
      </c>
      <c r="B24" s="185">
        <f>SUM(B5:B23)</f>
        <v>0</v>
      </c>
      <c r="C24" s="186"/>
      <c r="D24" s="185">
        <f>SUM(D5:D23)</f>
        <v>0</v>
      </c>
      <c r="E24" s="185">
        <f>SUM(E5:E23)</f>
        <v>0</v>
      </c>
      <c r="F24" s="187">
        <f>SUM(F5:F23)</f>
        <v>0</v>
      </c>
    </row>
  </sheetData>
  <sheetProtection selectLockedCells="1" selectUnlockedCells="1"/>
  <mergeCells count="1">
    <mergeCell ref="A1:F1"/>
  </mergeCells>
  <phoneticPr fontId="29" type="noConversion"/>
  <printOptions horizontalCentered="1"/>
  <pageMargins left="0.78740157480314965" right="0.78740157480314965" top="1.4566929133858268" bottom="0.98425196850393704" header="0.39370078740157483" footer="0.51181102362204722"/>
  <pageSetup paperSize="9" scale="94" firstPageNumber="0" orientation="landscape" horizontalDpi="300" verticalDpi="300" r:id="rId1"/>
  <headerFooter alignWithMargins="0">
    <oddHeader xml:space="preserve">&amp;C&amp;"Times New Roman CE,Félkövér"&amp;12Kokad Községi Önkormányzat 2021. évi költségvetése&amp;R&amp;"Times New Roman CE,Félkövér dőlt"&amp;12 &amp;11 
7. melléklet a 2/2021. (II.15.) önkormányzati rendelethez
&amp;"Times New Roman CE,Normál"&amp;10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4">
    <tabColor rgb="FF00B050"/>
  </sheetPr>
  <dimension ref="A1:F25"/>
  <sheetViews>
    <sheetView view="pageLayout" workbookViewId="0">
      <selection activeCell="E16" sqref="E16"/>
    </sheetView>
  </sheetViews>
  <sheetFormatPr defaultRowHeight="12.75"/>
  <cols>
    <col min="1" max="1" width="28.83203125" style="448" customWidth="1"/>
    <col min="2" max="2" width="14.83203125" style="449" customWidth="1"/>
    <col min="3" max="6" width="13.83203125" style="448" customWidth="1"/>
    <col min="7" max="16384" width="9.33203125" style="425"/>
  </cols>
  <sheetData>
    <row r="1" spans="1:6" s="439" customFormat="1">
      <c r="A1" s="428"/>
      <c r="B1" s="429"/>
      <c r="C1" s="428"/>
      <c r="D1" s="428"/>
      <c r="E1" s="428"/>
      <c r="F1" s="428"/>
    </row>
    <row r="2" spans="1:6" s="439" customFormat="1">
      <c r="A2" s="428"/>
      <c r="B2" s="429"/>
      <c r="C2" s="428"/>
      <c r="D2" s="428"/>
      <c r="E2" s="428"/>
      <c r="F2" s="428"/>
    </row>
    <row r="3" spans="1:6" s="439" customFormat="1" ht="15.75">
      <c r="A3" s="426" t="s">
        <v>360</v>
      </c>
      <c r="B3" s="427"/>
      <c r="C3" s="802"/>
      <c r="D3" s="802"/>
      <c r="E3" s="802"/>
      <c r="F3" s="802"/>
    </row>
    <row r="4" spans="1:6" s="439" customFormat="1" ht="14.25" thickBot="1">
      <c r="A4" s="428"/>
      <c r="B4" s="429"/>
      <c r="C4" s="428"/>
      <c r="D4" s="428"/>
      <c r="E4" s="803" t="s">
        <v>562</v>
      </c>
      <c r="F4" s="803"/>
    </row>
    <row r="5" spans="1:6" s="439" customFormat="1" ht="24">
      <c r="A5" s="430" t="s">
        <v>361</v>
      </c>
      <c r="B5" s="431" t="s">
        <v>525</v>
      </c>
      <c r="C5" s="432">
        <v>2021</v>
      </c>
      <c r="D5" s="432">
        <v>2022</v>
      </c>
      <c r="E5" s="450" t="s">
        <v>727</v>
      </c>
      <c r="F5" s="450" t="s">
        <v>728</v>
      </c>
    </row>
    <row r="6" spans="1:6" s="439" customFormat="1">
      <c r="A6" s="433" t="s">
        <v>363</v>
      </c>
      <c r="B6" s="434"/>
      <c r="C6" s="435"/>
      <c r="D6" s="435"/>
      <c r="E6" s="451"/>
      <c r="F6" s="451"/>
    </row>
    <row r="7" spans="1:6" s="439" customFormat="1">
      <c r="A7" s="436" t="s">
        <v>364</v>
      </c>
      <c r="B7" s="437"/>
      <c r="C7" s="438"/>
      <c r="D7" s="438"/>
      <c r="E7" s="452"/>
      <c r="F7" s="452"/>
    </row>
    <row r="8" spans="1:6" s="439" customFormat="1">
      <c r="A8" s="433" t="s">
        <v>365</v>
      </c>
      <c r="B8" s="434"/>
      <c r="C8" s="435" t="s">
        <v>526</v>
      </c>
      <c r="D8" s="435"/>
      <c r="E8" s="451">
        <f>D8</f>
        <v>0</v>
      </c>
      <c r="F8" s="451"/>
    </row>
    <row r="9" spans="1:6" s="439" customFormat="1">
      <c r="A9" s="433" t="s">
        <v>366</v>
      </c>
      <c r="B9" s="434"/>
      <c r="C9" s="435"/>
      <c r="D9" s="435"/>
      <c r="E9" s="451"/>
      <c r="F9" s="451"/>
    </row>
    <row r="10" spans="1:6" s="439" customFormat="1">
      <c r="A10" s="433" t="s">
        <v>527</v>
      </c>
      <c r="B10" s="434"/>
      <c r="C10" s="435"/>
      <c r="D10" s="435"/>
      <c r="E10" s="451">
        <f>D10</f>
        <v>0</v>
      </c>
      <c r="F10" s="451"/>
    </row>
    <row r="11" spans="1:6" s="439" customFormat="1">
      <c r="A11" s="433" t="s">
        <v>367</v>
      </c>
      <c r="B11" s="434"/>
      <c r="C11" s="435"/>
      <c r="D11" s="435"/>
      <c r="E11" s="451">
        <v>0</v>
      </c>
      <c r="F11" s="451"/>
    </row>
    <row r="12" spans="1:6" s="439" customFormat="1">
      <c r="A12" s="440"/>
      <c r="B12" s="441"/>
      <c r="C12" s="435"/>
      <c r="D12" s="435"/>
      <c r="E12" s="451"/>
      <c r="F12" s="451"/>
    </row>
    <row r="13" spans="1:6" s="439" customFormat="1" ht="13.5" thickBot="1">
      <c r="A13" s="442" t="s">
        <v>368</v>
      </c>
      <c r="B13" s="447"/>
      <c r="C13" s="443">
        <f>C6+SUM(C8:C12)</f>
        <v>0</v>
      </c>
      <c r="D13" s="443">
        <f>SUM(D6:D12)</f>
        <v>0</v>
      </c>
      <c r="E13" s="453">
        <f>E6+SUM(E8:E12)</f>
        <v>0</v>
      </c>
      <c r="F13" s="453">
        <f>F6+SUM(F8:F12)</f>
        <v>0</v>
      </c>
    </row>
    <row r="14" spans="1:6" s="439" customFormat="1" ht="13.5" thickBot="1">
      <c r="A14" s="444"/>
      <c r="B14" s="445"/>
      <c r="C14" s="444"/>
      <c r="D14" s="444"/>
      <c r="E14" s="444"/>
      <c r="F14" s="444"/>
    </row>
    <row r="15" spans="1:6" s="439" customFormat="1" ht="24">
      <c r="A15" s="430" t="s">
        <v>369</v>
      </c>
      <c r="B15" s="431" t="s">
        <v>525</v>
      </c>
      <c r="C15" s="432">
        <v>2021</v>
      </c>
      <c r="D15" s="432">
        <v>2022</v>
      </c>
      <c r="E15" s="450" t="s">
        <v>727</v>
      </c>
      <c r="F15" s="450" t="s">
        <v>728</v>
      </c>
    </row>
    <row r="16" spans="1:6" s="439" customFormat="1">
      <c r="A16" s="433" t="s">
        <v>370</v>
      </c>
      <c r="B16" s="434"/>
      <c r="C16" s="435"/>
      <c r="D16" s="435"/>
      <c r="E16" s="454"/>
      <c r="F16" s="454"/>
    </row>
    <row r="17" spans="1:6" s="439" customFormat="1">
      <c r="A17" s="446" t="s">
        <v>371</v>
      </c>
      <c r="B17" s="434"/>
      <c r="C17" s="435"/>
      <c r="D17" s="435"/>
      <c r="E17" s="454">
        <f>C17+D17</f>
        <v>0</v>
      </c>
      <c r="F17" s="454"/>
    </row>
    <row r="18" spans="1:6" s="439" customFormat="1">
      <c r="A18" s="433" t="s">
        <v>372</v>
      </c>
      <c r="B18" s="434"/>
      <c r="C18" s="435"/>
      <c r="D18" s="435"/>
      <c r="E18" s="454">
        <f>C18+D18</f>
        <v>0</v>
      </c>
      <c r="F18" s="454"/>
    </row>
    <row r="19" spans="1:6" s="439" customFormat="1">
      <c r="A19" s="433" t="s">
        <v>373</v>
      </c>
      <c r="B19" s="434"/>
      <c r="C19" s="435"/>
      <c r="D19" s="435"/>
      <c r="E19" s="454"/>
      <c r="F19" s="454"/>
    </row>
    <row r="20" spans="1:6" s="439" customFormat="1">
      <c r="A20" s="440" t="s">
        <v>528</v>
      </c>
      <c r="B20" s="441"/>
      <c r="C20" s="435"/>
      <c r="D20" s="435"/>
      <c r="E20" s="454"/>
      <c r="F20" s="454"/>
    </row>
    <row r="21" spans="1:6" s="439" customFormat="1">
      <c r="A21" s="440"/>
      <c r="B21" s="441"/>
      <c r="C21" s="435"/>
      <c r="D21" s="435"/>
      <c r="E21" s="454"/>
      <c r="F21" s="454"/>
    </row>
    <row r="22" spans="1:6" s="439" customFormat="1">
      <c r="A22" s="440"/>
      <c r="B22" s="441"/>
      <c r="C22" s="435"/>
      <c r="D22" s="435"/>
      <c r="E22" s="454"/>
      <c r="F22" s="454"/>
    </row>
    <row r="23" spans="1:6" s="439" customFormat="1" ht="13.5" thickBot="1">
      <c r="A23" s="442" t="s">
        <v>374</v>
      </c>
      <c r="B23" s="447"/>
      <c r="C23" s="443">
        <f>SUM(C16:C22)</f>
        <v>0</v>
      </c>
      <c r="D23" s="443">
        <f>SUM(D16:D22)</f>
        <v>0</v>
      </c>
      <c r="E23" s="453">
        <f>SUM(E17:E22)</f>
        <v>0</v>
      </c>
      <c r="F23" s="453">
        <f>SUM(F17:F22)</f>
        <v>0</v>
      </c>
    </row>
    <row r="25" spans="1:6">
      <c r="A25" s="439" t="s">
        <v>561</v>
      </c>
    </row>
  </sheetData>
  <mergeCells count="2">
    <mergeCell ref="C3:F3"/>
    <mergeCell ref="E4:F4"/>
  </mergeCells>
  <phoneticPr fontId="58" type="noConversion"/>
  <conditionalFormatting sqref="E16:F23 C23:D23 C13:F13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2/2021. (II.15)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K146"/>
  <sheetViews>
    <sheetView view="pageLayout" zoomScaleNormal="110" workbookViewId="0">
      <selection activeCell="C1" sqref="C1"/>
    </sheetView>
  </sheetViews>
  <sheetFormatPr defaultRowHeight="14.25" customHeight="1"/>
  <cols>
    <col min="1" max="1" width="19.5" style="192" customWidth="1"/>
    <col min="2" max="2" width="72" style="193" customWidth="1"/>
    <col min="3" max="3" width="25" style="194" customWidth="1"/>
    <col min="4" max="4" width="20.6640625" style="572" customWidth="1"/>
    <col min="5" max="5" width="9.5" style="195" bestFit="1" customWidth="1"/>
    <col min="6" max="16384" width="9.33203125" style="195"/>
  </cols>
  <sheetData>
    <row r="1" spans="1:4" s="199" customFormat="1" ht="16.5" customHeight="1">
      <c r="A1" s="196"/>
      <c r="B1" s="197"/>
      <c r="C1" s="198" t="s">
        <v>762</v>
      </c>
      <c r="D1" s="571"/>
    </row>
    <row r="2" spans="1:4" s="203" customFormat="1" ht="15" customHeight="1">
      <c r="A2" s="200" t="s">
        <v>249</v>
      </c>
      <c r="B2" s="413" t="s">
        <v>375</v>
      </c>
      <c r="C2" s="202" t="s">
        <v>376</v>
      </c>
      <c r="D2" s="208"/>
    </row>
    <row r="3" spans="1:4" s="203" customFormat="1" ht="13.5" customHeight="1">
      <c r="A3" s="204" t="s">
        <v>377</v>
      </c>
      <c r="B3" s="205" t="s">
        <v>378</v>
      </c>
      <c r="C3" s="206">
        <v>1</v>
      </c>
      <c r="D3" s="208"/>
    </row>
    <row r="4" spans="1:4" s="208" customFormat="1" ht="15.95" customHeight="1">
      <c r="A4" s="207"/>
      <c r="B4" s="207"/>
      <c r="C4" s="3" t="s">
        <v>562</v>
      </c>
    </row>
    <row r="5" spans="1:4" ht="12.75" customHeight="1">
      <c r="A5" s="209" t="s">
        <v>379</v>
      </c>
      <c r="B5" s="210" t="s">
        <v>380</v>
      </c>
      <c r="C5" s="211" t="s">
        <v>381</v>
      </c>
    </row>
    <row r="6" spans="1:4" s="215" customFormat="1" ht="12.95" customHeight="1">
      <c r="A6" s="212">
        <v>1</v>
      </c>
      <c r="B6" s="213">
        <v>2</v>
      </c>
      <c r="C6" s="214">
        <v>3</v>
      </c>
      <c r="D6" s="287"/>
    </row>
    <row r="7" spans="1:4" s="215" customFormat="1" ht="15.95" customHeight="1">
      <c r="A7" s="216"/>
      <c r="B7" s="217" t="s">
        <v>247</v>
      </c>
      <c r="C7" s="218"/>
      <c r="D7" s="287"/>
    </row>
    <row r="8" spans="1:4" s="215" customFormat="1" ht="12" customHeight="1">
      <c r="A8" s="30" t="s">
        <v>4</v>
      </c>
      <c r="B8" s="10" t="s">
        <v>5</v>
      </c>
      <c r="C8" s="60">
        <f>+C9+C10+C11+C12+C13+C14</f>
        <v>25968665</v>
      </c>
      <c r="D8" s="287"/>
    </row>
    <row r="9" spans="1:4" s="220" customFormat="1" ht="12" customHeight="1">
      <c r="A9" s="219" t="s">
        <v>6</v>
      </c>
      <c r="B9" s="13" t="s">
        <v>7</v>
      </c>
      <c r="C9" s="61">
        <v>11523020</v>
      </c>
      <c r="D9" s="240"/>
    </row>
    <row r="10" spans="1:4" s="222" customFormat="1" ht="12" customHeight="1">
      <c r="A10" s="221" t="s">
        <v>8</v>
      </c>
      <c r="B10" s="15" t="s">
        <v>9</v>
      </c>
      <c r="C10" s="62">
        <v>11798020</v>
      </c>
      <c r="D10" s="572"/>
    </row>
    <row r="11" spans="1:4" s="222" customFormat="1" ht="12" customHeight="1">
      <c r="A11" s="221" t="s">
        <v>10</v>
      </c>
      <c r="B11" s="15" t="s">
        <v>11</v>
      </c>
      <c r="C11" s="62">
        <v>377625</v>
      </c>
      <c r="D11" s="572"/>
    </row>
    <row r="12" spans="1:4" s="222" customFormat="1" ht="12" customHeight="1">
      <c r="A12" s="221" t="s">
        <v>12</v>
      </c>
      <c r="B12" s="15" t="s">
        <v>13</v>
      </c>
      <c r="C12" s="62">
        <v>2270000</v>
      </c>
      <c r="D12" s="572"/>
    </row>
    <row r="13" spans="1:4" s="222" customFormat="1" ht="12" customHeight="1">
      <c r="A13" s="221" t="s">
        <v>14</v>
      </c>
      <c r="B13" s="15" t="s">
        <v>15</v>
      </c>
      <c r="C13" s="223"/>
      <c r="D13" s="572"/>
    </row>
    <row r="14" spans="1:4" s="220" customFormat="1" ht="12" customHeight="1">
      <c r="A14" s="224" t="s">
        <v>16</v>
      </c>
      <c r="B14" s="17" t="s">
        <v>17</v>
      </c>
      <c r="C14" s="225"/>
      <c r="D14" s="240"/>
    </row>
    <row r="15" spans="1:4" s="220" customFormat="1" ht="12" customHeight="1">
      <c r="A15" s="30" t="s">
        <v>18</v>
      </c>
      <c r="B15" s="18" t="s">
        <v>19</v>
      </c>
      <c r="C15" s="60">
        <f>+C16+C17+C18+C19+C20</f>
        <v>30724824</v>
      </c>
      <c r="D15" s="240"/>
    </row>
    <row r="16" spans="1:4" s="220" customFormat="1" ht="12" customHeight="1">
      <c r="A16" s="219" t="s">
        <v>20</v>
      </c>
      <c r="B16" s="13" t="s">
        <v>21</v>
      </c>
      <c r="C16" s="61"/>
      <c r="D16" s="240"/>
    </row>
    <row r="17" spans="1:4" s="220" customFormat="1" ht="12" customHeight="1">
      <c r="A17" s="221" t="s">
        <v>22</v>
      </c>
      <c r="B17" s="15" t="s">
        <v>23</v>
      </c>
      <c r="C17" s="62"/>
      <c r="D17" s="240"/>
    </row>
    <row r="18" spans="1:4" s="220" customFormat="1" ht="12" customHeight="1">
      <c r="A18" s="221" t="s">
        <v>24</v>
      </c>
      <c r="B18" s="15" t="s">
        <v>25</v>
      </c>
      <c r="C18" s="62"/>
      <c r="D18" s="240"/>
    </row>
    <row r="19" spans="1:4" s="220" customFormat="1" ht="12" customHeight="1">
      <c r="A19" s="221" t="s">
        <v>26</v>
      </c>
      <c r="B19" s="15" t="s">
        <v>27</v>
      </c>
      <c r="C19" s="62"/>
      <c r="D19" s="240"/>
    </row>
    <row r="20" spans="1:4" s="220" customFormat="1" ht="12" customHeight="1">
      <c r="A20" s="221" t="s">
        <v>28</v>
      </c>
      <c r="B20" s="15" t="s">
        <v>29</v>
      </c>
      <c r="C20" s="62">
        <v>30724824</v>
      </c>
      <c r="D20" s="240"/>
    </row>
    <row r="21" spans="1:4" s="222" customFormat="1" ht="12" customHeight="1">
      <c r="A21" s="224" t="s">
        <v>30</v>
      </c>
      <c r="B21" s="17" t="s">
        <v>31</v>
      </c>
      <c r="C21" s="63"/>
      <c r="D21" s="572"/>
    </row>
    <row r="22" spans="1:4" s="222" customFormat="1" ht="12" customHeight="1">
      <c r="A22" s="30" t="s">
        <v>32</v>
      </c>
      <c r="B22" s="10" t="s">
        <v>33</v>
      </c>
      <c r="C22" s="60">
        <f>+C23+C24+C25+C26+C27</f>
        <v>0</v>
      </c>
      <c r="D22" s="572"/>
    </row>
    <row r="23" spans="1:4" s="222" customFormat="1" ht="12" customHeight="1">
      <c r="A23" s="219" t="s">
        <v>34</v>
      </c>
      <c r="B23" s="13" t="s">
        <v>35</v>
      </c>
      <c r="C23" s="61"/>
      <c r="D23" s="572"/>
    </row>
    <row r="24" spans="1:4" s="220" customFormat="1" ht="12" customHeight="1">
      <c r="A24" s="221" t="s">
        <v>36</v>
      </c>
      <c r="B24" s="15" t="s">
        <v>37</v>
      </c>
      <c r="C24" s="62"/>
      <c r="D24" s="240"/>
    </row>
    <row r="25" spans="1:4" s="222" customFormat="1" ht="12" customHeight="1">
      <c r="A25" s="221" t="s">
        <v>38</v>
      </c>
      <c r="B25" s="15" t="s">
        <v>39</v>
      </c>
      <c r="C25" s="62"/>
      <c r="D25" s="572"/>
    </row>
    <row r="26" spans="1:4" s="222" customFormat="1" ht="12" customHeight="1">
      <c r="A26" s="221" t="s">
        <v>40</v>
      </c>
      <c r="B26" s="15" t="s">
        <v>41</v>
      </c>
      <c r="C26" s="62"/>
      <c r="D26" s="572"/>
    </row>
    <row r="27" spans="1:4" s="222" customFormat="1" ht="12" customHeight="1">
      <c r="A27" s="221" t="s">
        <v>42</v>
      </c>
      <c r="B27" s="15" t="s">
        <v>43</v>
      </c>
      <c r="C27" s="62"/>
      <c r="D27" s="572"/>
    </row>
    <row r="28" spans="1:4" s="222" customFormat="1" ht="12" customHeight="1">
      <c r="A28" s="224" t="s">
        <v>44</v>
      </c>
      <c r="B28" s="17" t="s">
        <v>45</v>
      </c>
      <c r="C28" s="63"/>
      <c r="D28" s="572"/>
    </row>
    <row r="29" spans="1:4" s="222" customFormat="1" ht="12" customHeight="1">
      <c r="A29" s="30" t="s">
        <v>46</v>
      </c>
      <c r="B29" s="10" t="s">
        <v>47</v>
      </c>
      <c r="C29" s="60">
        <f>+C30+C33+C34+C35</f>
        <v>9090000</v>
      </c>
      <c r="D29" s="572"/>
    </row>
    <row r="30" spans="1:4" s="222" customFormat="1" ht="12" customHeight="1">
      <c r="A30" s="219" t="s">
        <v>48</v>
      </c>
      <c r="B30" s="13" t="s">
        <v>49</v>
      </c>
      <c r="C30" s="64">
        <f>C31+C32</f>
        <v>8990000</v>
      </c>
      <c r="D30" s="572"/>
    </row>
    <row r="31" spans="1:4" s="222" customFormat="1" ht="12" customHeight="1">
      <c r="A31" s="221" t="s">
        <v>50</v>
      </c>
      <c r="B31" s="15" t="s">
        <v>51</v>
      </c>
      <c r="C31" s="62">
        <v>590000</v>
      </c>
      <c r="D31" s="572"/>
    </row>
    <row r="32" spans="1:4" s="222" customFormat="1" ht="12" customHeight="1">
      <c r="A32" s="221" t="s">
        <v>52</v>
      </c>
      <c r="B32" s="15" t="s">
        <v>53</v>
      </c>
      <c r="C32" s="62">
        <v>8400000</v>
      </c>
      <c r="D32" s="572"/>
    </row>
    <row r="33" spans="1:5" s="222" customFormat="1" ht="12" customHeight="1">
      <c r="A33" s="221" t="s">
        <v>54</v>
      </c>
      <c r="B33" s="15" t="s">
        <v>55</v>
      </c>
      <c r="C33" s="62">
        <v>0</v>
      </c>
      <c r="D33" s="572"/>
    </row>
    <row r="34" spans="1:5" s="222" customFormat="1" ht="12" customHeight="1">
      <c r="A34" s="221" t="s">
        <v>56</v>
      </c>
      <c r="B34" s="15" t="s">
        <v>57</v>
      </c>
      <c r="C34" s="62"/>
      <c r="D34" s="572"/>
    </row>
    <row r="35" spans="1:5" s="222" customFormat="1" ht="12" customHeight="1">
      <c r="A35" s="224" t="s">
        <v>58</v>
      </c>
      <c r="B35" s="17" t="s">
        <v>59</v>
      </c>
      <c r="C35" s="63">
        <v>100000</v>
      </c>
      <c r="D35" s="572"/>
    </row>
    <row r="36" spans="1:5" s="222" customFormat="1" ht="12" customHeight="1">
      <c r="A36" s="30" t="s">
        <v>60</v>
      </c>
      <c r="B36" s="10" t="s">
        <v>61</v>
      </c>
      <c r="C36" s="60">
        <f>SUM(C37:C46)</f>
        <v>1168400</v>
      </c>
      <c r="D36" s="572"/>
    </row>
    <row r="37" spans="1:5" s="222" customFormat="1" ht="12" customHeight="1">
      <c r="A37" s="219" t="s">
        <v>62</v>
      </c>
      <c r="B37" s="13" t="s">
        <v>63</v>
      </c>
      <c r="C37" s="61"/>
      <c r="D37" s="572"/>
    </row>
    <row r="38" spans="1:5" s="222" customFormat="1" ht="12" customHeight="1">
      <c r="A38" s="221" t="s">
        <v>64</v>
      </c>
      <c r="B38" s="15" t="s">
        <v>65</v>
      </c>
      <c r="C38" s="62">
        <v>1127283</v>
      </c>
      <c r="D38" s="677"/>
      <c r="E38" s="573"/>
    </row>
    <row r="39" spans="1:5" s="222" customFormat="1" ht="12" customHeight="1">
      <c r="A39" s="221" t="s">
        <v>66</v>
      </c>
      <c r="B39" s="15" t="s">
        <v>67</v>
      </c>
      <c r="C39" s="62"/>
      <c r="D39" s="572"/>
    </row>
    <row r="40" spans="1:5" s="222" customFormat="1" ht="12" customHeight="1">
      <c r="A40" s="221" t="s">
        <v>68</v>
      </c>
      <c r="B40" s="15" t="s">
        <v>69</v>
      </c>
      <c r="C40" s="62"/>
      <c r="D40" s="572"/>
    </row>
    <row r="41" spans="1:5" s="222" customFormat="1" ht="12" customHeight="1">
      <c r="A41" s="221" t="s">
        <v>70</v>
      </c>
      <c r="B41" s="15" t="s">
        <v>71</v>
      </c>
      <c r="C41" s="62"/>
      <c r="D41" s="677"/>
      <c r="E41" s="573"/>
    </row>
    <row r="42" spans="1:5" s="222" customFormat="1" ht="12" customHeight="1">
      <c r="A42" s="221" t="s">
        <v>72</v>
      </c>
      <c r="B42" s="15" t="s">
        <v>73</v>
      </c>
      <c r="C42" s="62">
        <v>41117</v>
      </c>
      <c r="D42" s="572"/>
    </row>
    <row r="43" spans="1:5" s="222" customFormat="1" ht="12" customHeight="1">
      <c r="A43" s="221" t="s">
        <v>74</v>
      </c>
      <c r="B43" s="15" t="s">
        <v>75</v>
      </c>
      <c r="C43" s="62" t="s">
        <v>526</v>
      </c>
      <c r="D43" s="572"/>
    </row>
    <row r="44" spans="1:5" s="222" customFormat="1" ht="12" customHeight="1">
      <c r="A44" s="221" t="s">
        <v>76</v>
      </c>
      <c r="B44" s="15" t="s">
        <v>77</v>
      </c>
      <c r="C44" s="62"/>
      <c r="D44" s="572"/>
    </row>
    <row r="45" spans="1:5" s="222" customFormat="1" ht="12" customHeight="1">
      <c r="A45" s="221" t="s">
        <v>78</v>
      </c>
      <c r="B45" s="15" t="s">
        <v>79</v>
      </c>
      <c r="C45" s="62"/>
      <c r="D45" s="572"/>
    </row>
    <row r="46" spans="1:5" s="222" customFormat="1" ht="12" customHeight="1">
      <c r="A46" s="224" t="s">
        <v>80</v>
      </c>
      <c r="B46" s="17" t="s">
        <v>81</v>
      </c>
      <c r="C46" s="63"/>
      <c r="D46" s="572"/>
    </row>
    <row r="47" spans="1:5" s="222" customFormat="1" ht="12" customHeight="1">
      <c r="A47" s="30" t="s">
        <v>82</v>
      </c>
      <c r="B47" s="10" t="s">
        <v>83</v>
      </c>
      <c r="C47" s="60">
        <f>SUM(C48:C52)</f>
        <v>0</v>
      </c>
      <c r="D47" s="572"/>
    </row>
    <row r="48" spans="1:5" s="222" customFormat="1" ht="12" customHeight="1">
      <c r="A48" s="219" t="s">
        <v>84</v>
      </c>
      <c r="B48" s="13" t="s">
        <v>85</v>
      </c>
      <c r="C48" s="61"/>
      <c r="D48" s="572"/>
    </row>
    <row r="49" spans="1:4" s="222" customFormat="1" ht="12" customHeight="1">
      <c r="A49" s="221" t="s">
        <v>86</v>
      </c>
      <c r="B49" s="15" t="s">
        <v>87</v>
      </c>
      <c r="C49" s="62"/>
      <c r="D49" s="572"/>
    </row>
    <row r="50" spans="1:4" s="222" customFormat="1" ht="12" customHeight="1">
      <c r="A50" s="221" t="s">
        <v>88</v>
      </c>
      <c r="B50" s="15" t="s">
        <v>89</v>
      </c>
      <c r="C50" s="62"/>
      <c r="D50" s="572"/>
    </row>
    <row r="51" spans="1:4" s="222" customFormat="1" ht="12" customHeight="1">
      <c r="A51" s="221" t="s">
        <v>90</v>
      </c>
      <c r="B51" s="15" t="s">
        <v>91</v>
      </c>
      <c r="C51" s="62"/>
      <c r="D51" s="572"/>
    </row>
    <row r="52" spans="1:4" s="222" customFormat="1" ht="12" customHeight="1">
      <c r="A52" s="224" t="s">
        <v>92</v>
      </c>
      <c r="B52" s="17" t="s">
        <v>93</v>
      </c>
      <c r="C52" s="63"/>
      <c r="D52" s="572"/>
    </row>
    <row r="53" spans="1:4" s="222" customFormat="1" ht="12" customHeight="1">
      <c r="A53" s="30" t="s">
        <v>94</v>
      </c>
      <c r="B53" s="10" t="s">
        <v>95</v>
      </c>
      <c r="C53" s="60">
        <f>SUM(C54:C56)</f>
        <v>0</v>
      </c>
      <c r="D53" s="572"/>
    </row>
    <row r="54" spans="1:4" s="222" customFormat="1" ht="12" customHeight="1">
      <c r="A54" s="219" t="s">
        <v>96</v>
      </c>
      <c r="B54" s="13" t="s">
        <v>97</v>
      </c>
      <c r="C54" s="61"/>
      <c r="D54" s="572"/>
    </row>
    <row r="55" spans="1:4" s="222" customFormat="1" ht="12" customHeight="1">
      <c r="A55" s="221" t="s">
        <v>98</v>
      </c>
      <c r="B55" s="15" t="s">
        <v>99</v>
      </c>
      <c r="C55" s="62"/>
      <c r="D55" s="572"/>
    </row>
    <row r="56" spans="1:4" s="222" customFormat="1" ht="12" customHeight="1">
      <c r="A56" s="221" t="s">
        <v>100</v>
      </c>
      <c r="B56" s="15" t="s">
        <v>101</v>
      </c>
      <c r="C56" s="62"/>
      <c r="D56" s="572"/>
    </row>
    <row r="57" spans="1:4" s="222" customFormat="1" ht="12" customHeight="1">
      <c r="A57" s="224" t="s">
        <v>102</v>
      </c>
      <c r="B57" s="17" t="s">
        <v>103</v>
      </c>
      <c r="C57" s="63"/>
      <c r="D57" s="572"/>
    </row>
    <row r="58" spans="1:4" s="222" customFormat="1" ht="12" customHeight="1">
      <c r="A58" s="30" t="s">
        <v>104</v>
      </c>
      <c r="B58" s="18" t="s">
        <v>105</v>
      </c>
      <c r="C58" s="60">
        <f>SUM(C59:C61)</f>
        <v>0</v>
      </c>
      <c r="D58" s="572"/>
    </row>
    <row r="59" spans="1:4" s="222" customFormat="1" ht="12" customHeight="1">
      <c r="A59" s="219" t="s">
        <v>106</v>
      </c>
      <c r="B59" s="13" t="s">
        <v>107</v>
      </c>
      <c r="C59" s="62"/>
      <c r="D59" s="572"/>
    </row>
    <row r="60" spans="1:4" s="222" customFormat="1" ht="12" customHeight="1">
      <c r="A60" s="221" t="s">
        <v>108</v>
      </c>
      <c r="B60" s="15" t="s">
        <v>109</v>
      </c>
      <c r="C60" s="62"/>
      <c r="D60" s="572"/>
    </row>
    <row r="61" spans="1:4" s="222" customFormat="1" ht="12" customHeight="1">
      <c r="A61" s="221" t="s">
        <v>110</v>
      </c>
      <c r="B61" s="15" t="s">
        <v>111</v>
      </c>
      <c r="C61" s="62"/>
      <c r="D61" s="572"/>
    </row>
    <row r="62" spans="1:4" s="222" customFormat="1" ht="12" customHeight="1">
      <c r="A62" s="224" t="s">
        <v>112</v>
      </c>
      <c r="B62" s="17" t="s">
        <v>113</v>
      </c>
      <c r="C62" s="62"/>
      <c r="D62" s="572"/>
    </row>
    <row r="63" spans="1:4" s="222" customFormat="1" ht="12" customHeight="1">
      <c r="A63" s="30" t="s">
        <v>114</v>
      </c>
      <c r="B63" s="10" t="s">
        <v>115</v>
      </c>
      <c r="C63" s="60">
        <f>+C8+C15+C22+C29+C36+C47+C53+C58</f>
        <v>66951889</v>
      </c>
      <c r="D63" s="572"/>
    </row>
    <row r="64" spans="1:4" s="222" customFormat="1" ht="12" customHeight="1">
      <c r="A64" s="226" t="s">
        <v>382</v>
      </c>
      <c r="B64" s="18" t="s">
        <v>117</v>
      </c>
      <c r="C64" s="60">
        <f>SUM(C65:C67)</f>
        <v>0</v>
      </c>
      <c r="D64" s="572"/>
    </row>
    <row r="65" spans="1:4" s="222" customFormat="1" ht="12" customHeight="1">
      <c r="A65" s="219" t="s">
        <v>118</v>
      </c>
      <c r="B65" s="13" t="s">
        <v>119</v>
      </c>
      <c r="C65" s="62"/>
      <c r="D65" s="572"/>
    </row>
    <row r="66" spans="1:4" s="222" customFormat="1" ht="12" customHeight="1">
      <c r="A66" s="221" t="s">
        <v>120</v>
      </c>
      <c r="B66" s="15" t="s">
        <v>121</v>
      </c>
      <c r="C66" s="62"/>
      <c r="D66" s="572"/>
    </row>
    <row r="67" spans="1:4" s="222" customFormat="1" ht="12" customHeight="1">
      <c r="A67" s="224" t="s">
        <v>122</v>
      </c>
      <c r="B67" s="20" t="s">
        <v>123</v>
      </c>
      <c r="C67" s="62"/>
      <c r="D67" s="572"/>
    </row>
    <row r="68" spans="1:4" s="222" customFormat="1" ht="12" customHeight="1">
      <c r="A68" s="226" t="s">
        <v>124</v>
      </c>
      <c r="B68" s="18" t="s">
        <v>125</v>
      </c>
      <c r="C68" s="60">
        <f>SUM(C69:C72)</f>
        <v>0</v>
      </c>
      <c r="D68" s="572"/>
    </row>
    <row r="69" spans="1:4" s="222" customFormat="1" ht="12" customHeight="1">
      <c r="A69" s="219" t="s">
        <v>126</v>
      </c>
      <c r="B69" s="13" t="s">
        <v>127</v>
      </c>
      <c r="C69" s="62"/>
      <c r="D69" s="572"/>
    </row>
    <row r="70" spans="1:4" s="222" customFormat="1" ht="12" customHeight="1">
      <c r="A70" s="221" t="s">
        <v>128</v>
      </c>
      <c r="B70" s="15" t="s">
        <v>129</v>
      </c>
      <c r="C70" s="62"/>
      <c r="D70" s="572"/>
    </row>
    <row r="71" spans="1:4" s="222" customFormat="1" ht="12" customHeight="1">
      <c r="A71" s="221" t="s">
        <v>130</v>
      </c>
      <c r="B71" s="15" t="s">
        <v>131</v>
      </c>
      <c r="C71" s="62"/>
      <c r="D71" s="572"/>
    </row>
    <row r="72" spans="1:4" s="222" customFormat="1" ht="12" customHeight="1">
      <c r="A72" s="224" t="s">
        <v>132</v>
      </c>
      <c r="B72" s="17" t="s">
        <v>133</v>
      </c>
      <c r="C72" s="62"/>
      <c r="D72" s="572"/>
    </row>
    <row r="73" spans="1:4" s="222" customFormat="1" ht="12" customHeight="1">
      <c r="A73" s="226" t="s">
        <v>134</v>
      </c>
      <c r="B73" s="18" t="s">
        <v>135</v>
      </c>
      <c r="C73" s="60">
        <f>SUM(C74:C75)</f>
        <v>21311860</v>
      </c>
      <c r="D73" s="572"/>
    </row>
    <row r="74" spans="1:4" s="222" customFormat="1" ht="12" customHeight="1">
      <c r="A74" s="219" t="s">
        <v>136</v>
      </c>
      <c r="B74" s="13" t="s">
        <v>137</v>
      </c>
      <c r="C74" s="62">
        <v>21311860</v>
      </c>
      <c r="D74" s="677"/>
    </row>
    <row r="75" spans="1:4" s="222" customFormat="1" ht="12" customHeight="1">
      <c r="A75" s="224" t="s">
        <v>138</v>
      </c>
      <c r="B75" s="17" t="s">
        <v>139</v>
      </c>
      <c r="C75" s="62"/>
      <c r="D75" s="572"/>
    </row>
    <row r="76" spans="1:4" s="220" customFormat="1" ht="12" customHeight="1">
      <c r="A76" s="226" t="s">
        <v>140</v>
      </c>
      <c r="B76" s="18" t="s">
        <v>141</v>
      </c>
      <c r="C76" s="60">
        <f>SUM(C77:C79)</f>
        <v>1055729</v>
      </c>
      <c r="D76" s="240"/>
    </row>
    <row r="77" spans="1:4" s="222" customFormat="1" ht="12" customHeight="1">
      <c r="A77" s="219" t="s">
        <v>142</v>
      </c>
      <c r="B77" s="13" t="s">
        <v>143</v>
      </c>
      <c r="C77" s="62">
        <v>1055729</v>
      </c>
      <c r="D77" s="572"/>
    </row>
    <row r="78" spans="1:4" s="222" customFormat="1" ht="12" customHeight="1">
      <c r="A78" s="221" t="s">
        <v>144</v>
      </c>
      <c r="B78" s="15" t="s">
        <v>145</v>
      </c>
      <c r="C78" s="62"/>
      <c r="D78" s="572"/>
    </row>
    <row r="79" spans="1:4" s="222" customFormat="1" ht="12" customHeight="1">
      <c r="A79" s="224" t="s">
        <v>146</v>
      </c>
      <c r="B79" s="17" t="s">
        <v>147</v>
      </c>
      <c r="C79" s="62"/>
      <c r="D79" s="572"/>
    </row>
    <row r="80" spans="1:4" s="222" customFormat="1" ht="12" customHeight="1">
      <c r="A80" s="226" t="s">
        <v>148</v>
      </c>
      <c r="B80" s="18" t="s">
        <v>149</v>
      </c>
      <c r="C80" s="60">
        <f>SUM(C81:C84)</f>
        <v>0</v>
      </c>
      <c r="D80" s="572"/>
    </row>
    <row r="81" spans="1:4" s="222" customFormat="1" ht="12" customHeight="1">
      <c r="A81" s="227" t="s">
        <v>150</v>
      </c>
      <c r="B81" s="13" t="s">
        <v>151</v>
      </c>
      <c r="C81" s="62"/>
      <c r="D81" s="572"/>
    </row>
    <row r="82" spans="1:4" s="222" customFormat="1" ht="12" customHeight="1">
      <c r="A82" s="228" t="s">
        <v>152</v>
      </c>
      <c r="B82" s="15" t="s">
        <v>153</v>
      </c>
      <c r="C82" s="62"/>
      <c r="D82" s="572"/>
    </row>
    <row r="83" spans="1:4" s="222" customFormat="1" ht="12" customHeight="1">
      <c r="A83" s="228" t="s">
        <v>154</v>
      </c>
      <c r="B83" s="15" t="s">
        <v>155</v>
      </c>
      <c r="C83" s="62"/>
      <c r="D83" s="572"/>
    </row>
    <row r="84" spans="1:4" s="220" customFormat="1" ht="12" customHeight="1">
      <c r="A84" s="229" t="s">
        <v>156</v>
      </c>
      <c r="B84" s="17" t="s">
        <v>157</v>
      </c>
      <c r="C84" s="62"/>
      <c r="D84" s="240"/>
    </row>
    <row r="85" spans="1:4" s="220" customFormat="1" ht="12" customHeight="1">
      <c r="A85" s="226" t="s">
        <v>158</v>
      </c>
      <c r="B85" s="18" t="s">
        <v>159</v>
      </c>
      <c r="C85" s="65"/>
      <c r="D85" s="240"/>
    </row>
    <row r="86" spans="1:4" s="220" customFormat="1" ht="12" customHeight="1">
      <c r="A86" s="226" t="s">
        <v>160</v>
      </c>
      <c r="B86" s="24" t="s">
        <v>161</v>
      </c>
      <c r="C86" s="60">
        <f>+C64+C68+C73+C76+C80+C85</f>
        <v>22367589</v>
      </c>
      <c r="D86" s="240"/>
    </row>
    <row r="87" spans="1:4" s="220" customFormat="1" ht="12" customHeight="1">
      <c r="A87" s="230" t="s">
        <v>162</v>
      </c>
      <c r="B87" s="26" t="s">
        <v>383</v>
      </c>
      <c r="C87" s="60">
        <f>+C63+C86</f>
        <v>89319478</v>
      </c>
      <c r="D87" s="240"/>
    </row>
    <row r="88" spans="1:4" s="222" customFormat="1" ht="15" customHeight="1">
      <c r="A88" s="231"/>
      <c r="B88" s="232"/>
      <c r="C88" s="233"/>
      <c r="D88" s="572"/>
    </row>
    <row r="89" spans="1:4" ht="12.75" customHeight="1">
      <c r="A89" s="234"/>
      <c r="B89" s="235"/>
      <c r="C89" s="236"/>
    </row>
    <row r="90" spans="1:4" s="215" customFormat="1" ht="16.5" customHeight="1">
      <c r="A90" s="237"/>
      <c r="B90" s="238" t="s">
        <v>248</v>
      </c>
      <c r="C90" s="239"/>
      <c r="D90" s="287"/>
    </row>
    <row r="91" spans="1:4" s="240" customFormat="1" ht="12" customHeight="1">
      <c r="A91" s="6" t="s">
        <v>4</v>
      </c>
      <c r="B91" s="33" t="s">
        <v>167</v>
      </c>
      <c r="C91" s="68">
        <f>SUM(C92:C96)</f>
        <v>67314506</v>
      </c>
    </row>
    <row r="92" spans="1:4" ht="12" customHeight="1">
      <c r="A92" s="241" t="s">
        <v>6</v>
      </c>
      <c r="B92" s="35" t="s">
        <v>168</v>
      </c>
      <c r="C92" s="69">
        <v>22406602</v>
      </c>
    </row>
    <row r="93" spans="1:4" ht="12" customHeight="1">
      <c r="A93" s="221" t="s">
        <v>8</v>
      </c>
      <c r="B93" s="36" t="s">
        <v>169</v>
      </c>
      <c r="C93" s="62">
        <v>3187758</v>
      </c>
    </row>
    <row r="94" spans="1:4" ht="12" customHeight="1">
      <c r="A94" s="221" t="s">
        <v>10</v>
      </c>
      <c r="B94" s="36" t="s">
        <v>170</v>
      </c>
      <c r="C94" s="63">
        <v>25300655</v>
      </c>
    </row>
    <row r="95" spans="1:4" ht="12" customHeight="1">
      <c r="A95" s="221" t="s">
        <v>12</v>
      </c>
      <c r="B95" s="37" t="s">
        <v>171</v>
      </c>
      <c r="C95" s="63">
        <v>865000</v>
      </c>
    </row>
    <row r="96" spans="1:4" ht="12" customHeight="1">
      <c r="A96" s="221" t="s">
        <v>172</v>
      </c>
      <c r="B96" s="38" t="s">
        <v>173</v>
      </c>
      <c r="C96" s="63">
        <f>SUM(C97:C107)</f>
        <v>15554491</v>
      </c>
    </row>
    <row r="97" spans="1:3" ht="12" customHeight="1">
      <c r="A97" s="221" t="s">
        <v>16</v>
      </c>
      <c r="B97" s="36" t="s">
        <v>174</v>
      </c>
      <c r="C97" s="63">
        <v>6080674</v>
      </c>
    </row>
    <row r="98" spans="1:3" ht="12" customHeight="1">
      <c r="A98" s="221" t="s">
        <v>175</v>
      </c>
      <c r="B98" s="39" t="s">
        <v>176</v>
      </c>
      <c r="C98" s="63"/>
    </row>
    <row r="99" spans="1:3" ht="12" customHeight="1">
      <c r="A99" s="221" t="s">
        <v>177</v>
      </c>
      <c r="B99" s="40" t="s">
        <v>178</v>
      </c>
      <c r="C99" s="63"/>
    </row>
    <row r="100" spans="1:3" ht="12" customHeight="1">
      <c r="A100" s="221" t="s">
        <v>179</v>
      </c>
      <c r="B100" s="40" t="s">
        <v>180</v>
      </c>
      <c r="C100" s="63"/>
    </row>
    <row r="101" spans="1:3" ht="12" customHeight="1">
      <c r="A101" s="221" t="s">
        <v>181</v>
      </c>
      <c r="B101" s="39" t="s">
        <v>182</v>
      </c>
      <c r="C101" s="63">
        <v>6536395</v>
      </c>
    </row>
    <row r="102" spans="1:3" ht="12" customHeight="1">
      <c r="A102" s="221" t="s">
        <v>183</v>
      </c>
      <c r="B102" s="39" t="s">
        <v>184</v>
      </c>
      <c r="C102" s="63"/>
    </row>
    <row r="103" spans="1:3" ht="12" customHeight="1">
      <c r="A103" s="221" t="s">
        <v>185</v>
      </c>
      <c r="B103" s="40" t="s">
        <v>186</v>
      </c>
      <c r="C103" s="63"/>
    </row>
    <row r="104" spans="1:3" ht="12" customHeight="1">
      <c r="A104" s="242" t="s">
        <v>187</v>
      </c>
      <c r="B104" s="42" t="s">
        <v>188</v>
      </c>
      <c r="C104" s="63"/>
    </row>
    <row r="105" spans="1:3" ht="12" customHeight="1">
      <c r="A105" s="221" t="s">
        <v>189</v>
      </c>
      <c r="B105" s="42" t="s">
        <v>190</v>
      </c>
      <c r="C105" s="63"/>
    </row>
    <row r="106" spans="1:3" ht="12" customHeight="1">
      <c r="A106" s="243" t="s">
        <v>191</v>
      </c>
      <c r="B106" s="44" t="s">
        <v>192</v>
      </c>
      <c r="C106" s="70">
        <v>311052</v>
      </c>
    </row>
    <row r="107" spans="1:3" ht="12" customHeight="1">
      <c r="A107" s="540" t="s">
        <v>557</v>
      </c>
      <c r="B107" s="537" t="s">
        <v>558</v>
      </c>
      <c r="C107" s="538">
        <f>SUM(C108)</f>
        <v>2626370</v>
      </c>
    </row>
    <row r="108" spans="1:3" ht="12" customHeight="1">
      <c r="A108" s="540" t="s">
        <v>559</v>
      </c>
      <c r="B108" s="50" t="s">
        <v>213</v>
      </c>
      <c r="C108" s="538">
        <v>2626370</v>
      </c>
    </row>
    <row r="109" spans="1:3" ht="12" customHeight="1">
      <c r="A109" s="540" t="s">
        <v>560</v>
      </c>
      <c r="B109" s="46" t="s">
        <v>214</v>
      </c>
      <c r="C109" s="538"/>
    </row>
    <row r="110" spans="1:3" ht="12" customHeight="1">
      <c r="A110" s="30" t="s">
        <v>18</v>
      </c>
      <c r="B110" s="45" t="s">
        <v>193</v>
      </c>
      <c r="C110" s="60">
        <f>+C111+C113+C115</f>
        <v>831000</v>
      </c>
    </row>
    <row r="111" spans="1:3" ht="12" customHeight="1">
      <c r="A111" s="219" t="s">
        <v>20</v>
      </c>
      <c r="B111" s="36" t="s">
        <v>194</v>
      </c>
      <c r="C111" s="61">
        <v>831000</v>
      </c>
    </row>
    <row r="112" spans="1:3" ht="12" customHeight="1">
      <c r="A112" s="219" t="s">
        <v>22</v>
      </c>
      <c r="B112" s="46" t="s">
        <v>195</v>
      </c>
      <c r="C112" s="61"/>
    </row>
    <row r="113" spans="1:3" ht="12" customHeight="1">
      <c r="A113" s="219" t="s">
        <v>24</v>
      </c>
      <c r="B113" s="46" t="s">
        <v>196</v>
      </c>
      <c r="C113" s="62"/>
    </row>
    <row r="114" spans="1:3" ht="12" customHeight="1">
      <c r="A114" s="219" t="s">
        <v>26</v>
      </c>
      <c r="B114" s="46" t="s">
        <v>197</v>
      </c>
      <c r="C114" s="71"/>
    </row>
    <row r="115" spans="1:3" ht="12" customHeight="1">
      <c r="A115" s="219" t="s">
        <v>28</v>
      </c>
      <c r="B115" s="47" t="s">
        <v>198</v>
      </c>
      <c r="C115" s="71"/>
    </row>
    <row r="116" spans="1:3" ht="12" customHeight="1">
      <c r="A116" s="219" t="s">
        <v>30</v>
      </c>
      <c r="B116" s="48" t="s">
        <v>199</v>
      </c>
      <c r="C116" s="71"/>
    </row>
    <row r="117" spans="1:3" ht="12" customHeight="1">
      <c r="A117" s="219" t="s">
        <v>200</v>
      </c>
      <c r="B117" s="49" t="s">
        <v>201</v>
      </c>
      <c r="C117" s="71"/>
    </row>
    <row r="118" spans="1:3" ht="12" customHeight="1">
      <c r="A118" s="219" t="s">
        <v>202</v>
      </c>
      <c r="B118" s="40" t="s">
        <v>180</v>
      </c>
      <c r="C118" s="71"/>
    </row>
    <row r="119" spans="1:3" ht="12" customHeight="1">
      <c r="A119" s="219" t="s">
        <v>203</v>
      </c>
      <c r="B119" s="40" t="s">
        <v>204</v>
      </c>
      <c r="C119" s="71"/>
    </row>
    <row r="120" spans="1:3" ht="12" customHeight="1">
      <c r="A120" s="219" t="s">
        <v>205</v>
      </c>
      <c r="B120" s="40" t="s">
        <v>206</v>
      </c>
      <c r="C120" s="71"/>
    </row>
    <row r="121" spans="1:3" ht="12" customHeight="1">
      <c r="A121" s="219" t="s">
        <v>207</v>
      </c>
      <c r="B121" s="40" t="s">
        <v>186</v>
      </c>
      <c r="C121" s="71"/>
    </row>
    <row r="122" spans="1:3" ht="12" customHeight="1">
      <c r="A122" s="219" t="s">
        <v>208</v>
      </c>
      <c r="B122" s="40" t="s">
        <v>209</v>
      </c>
      <c r="C122" s="71"/>
    </row>
    <row r="123" spans="1:3" ht="12" customHeight="1">
      <c r="A123" s="242" t="s">
        <v>210</v>
      </c>
      <c r="B123" s="40" t="s">
        <v>211</v>
      </c>
      <c r="C123" s="72"/>
    </row>
    <row r="124" spans="1:3" ht="12" customHeight="1">
      <c r="A124" s="30" t="s">
        <v>215</v>
      </c>
      <c r="B124" s="10" t="s">
        <v>216</v>
      </c>
      <c r="C124" s="60">
        <f>+C91+C110</f>
        <v>68145506</v>
      </c>
    </row>
    <row r="125" spans="1:3" ht="12" customHeight="1">
      <c r="A125" s="30" t="s">
        <v>60</v>
      </c>
      <c r="B125" s="10" t="s">
        <v>217</v>
      </c>
      <c r="C125" s="60">
        <f>+C126+C127+C128</f>
        <v>4232537</v>
      </c>
    </row>
    <row r="126" spans="1:3" s="240" customFormat="1" ht="12" customHeight="1">
      <c r="A126" s="219" t="s">
        <v>62</v>
      </c>
      <c r="B126" s="50" t="s">
        <v>218</v>
      </c>
      <c r="C126" s="71"/>
    </row>
    <row r="127" spans="1:3" ht="12" customHeight="1">
      <c r="A127" s="219" t="s">
        <v>64</v>
      </c>
      <c r="B127" s="50" t="s">
        <v>219</v>
      </c>
      <c r="C127" s="71"/>
    </row>
    <row r="128" spans="1:3" ht="12" customHeight="1">
      <c r="A128" s="242" t="s">
        <v>66</v>
      </c>
      <c r="B128" s="51" t="s">
        <v>220</v>
      </c>
      <c r="C128" s="71">
        <v>4232537</v>
      </c>
    </row>
    <row r="129" spans="1:11" ht="12" customHeight="1">
      <c r="A129" s="30" t="s">
        <v>82</v>
      </c>
      <c r="B129" s="10" t="s">
        <v>221</v>
      </c>
      <c r="C129" s="60">
        <f>+C130+C131+C132+C133</f>
        <v>0</v>
      </c>
    </row>
    <row r="130" spans="1:11" ht="12" customHeight="1">
      <c r="A130" s="219" t="s">
        <v>84</v>
      </c>
      <c r="B130" s="50" t="s">
        <v>222</v>
      </c>
      <c r="C130" s="71"/>
    </row>
    <row r="131" spans="1:11" ht="12" customHeight="1">
      <c r="A131" s="219" t="s">
        <v>86</v>
      </c>
      <c r="B131" s="50" t="s">
        <v>223</v>
      </c>
      <c r="C131" s="71"/>
    </row>
    <row r="132" spans="1:11" ht="12" customHeight="1">
      <c r="A132" s="219" t="s">
        <v>88</v>
      </c>
      <c r="B132" s="50" t="s">
        <v>224</v>
      </c>
      <c r="C132" s="71"/>
    </row>
    <row r="133" spans="1:11" s="240" customFormat="1" ht="12" customHeight="1">
      <c r="A133" s="242" t="s">
        <v>90</v>
      </c>
      <c r="B133" s="51" t="s">
        <v>225</v>
      </c>
      <c r="C133" s="71"/>
    </row>
    <row r="134" spans="1:11" ht="12" customHeight="1">
      <c r="A134" s="30" t="s">
        <v>226</v>
      </c>
      <c r="B134" s="10" t="s">
        <v>227</v>
      </c>
      <c r="C134" s="60">
        <f>C135+C136+C137+C138</f>
        <v>16941435</v>
      </c>
      <c r="K134" s="244"/>
    </row>
    <row r="135" spans="1:11" ht="12.75" customHeight="1">
      <c r="A135" s="219" t="s">
        <v>96</v>
      </c>
      <c r="B135" s="50" t="s">
        <v>228</v>
      </c>
      <c r="C135" s="71"/>
    </row>
    <row r="136" spans="1:11" ht="12" customHeight="1">
      <c r="A136" s="219" t="s">
        <v>98</v>
      </c>
      <c r="B136" s="50" t="s">
        <v>229</v>
      </c>
      <c r="C136" s="71">
        <v>1055729</v>
      </c>
    </row>
    <row r="137" spans="1:11" s="240" customFormat="1" ht="12" customHeight="1">
      <c r="A137" s="219" t="s">
        <v>100</v>
      </c>
      <c r="B137" s="50" t="s">
        <v>245</v>
      </c>
      <c r="C137" s="268">
        <v>15885706</v>
      </c>
    </row>
    <row r="138" spans="1:11" s="240" customFormat="1" ht="12" customHeight="1">
      <c r="A138" s="242" t="s">
        <v>102</v>
      </c>
      <c r="B138" s="51" t="s">
        <v>231</v>
      </c>
      <c r="C138" s="71"/>
    </row>
    <row r="139" spans="1:11" s="240" customFormat="1" ht="12" customHeight="1">
      <c r="A139" s="30" t="s">
        <v>104</v>
      </c>
      <c r="B139" s="10" t="s">
        <v>232</v>
      </c>
      <c r="C139" s="73">
        <f>+C140+C141+C142+C143</f>
        <v>0</v>
      </c>
    </row>
    <row r="140" spans="1:11" s="240" customFormat="1" ht="12" customHeight="1">
      <c r="A140" s="219" t="s">
        <v>106</v>
      </c>
      <c r="B140" s="50" t="s">
        <v>233</v>
      </c>
      <c r="C140" s="71"/>
    </row>
    <row r="141" spans="1:11" s="240" customFormat="1" ht="12" customHeight="1">
      <c r="A141" s="219" t="s">
        <v>108</v>
      </c>
      <c r="B141" s="50" t="s">
        <v>234</v>
      </c>
      <c r="C141" s="71"/>
    </row>
    <row r="142" spans="1:11" s="240" customFormat="1" ht="12" customHeight="1">
      <c r="A142" s="219" t="s">
        <v>110</v>
      </c>
      <c r="B142" s="50" t="s">
        <v>235</v>
      </c>
      <c r="C142" s="71"/>
    </row>
    <row r="143" spans="1:11" ht="12.75" customHeight="1">
      <c r="A143" s="219" t="s">
        <v>112</v>
      </c>
      <c r="B143" s="50" t="s">
        <v>236</v>
      </c>
      <c r="C143" s="71"/>
    </row>
    <row r="144" spans="1:11" ht="12" customHeight="1">
      <c r="A144" s="30" t="s">
        <v>114</v>
      </c>
      <c r="B144" s="10" t="s">
        <v>237</v>
      </c>
      <c r="C144" s="74">
        <f>+C125+C129+C134+C139</f>
        <v>21173972</v>
      </c>
    </row>
    <row r="145" spans="1:3" ht="15" customHeight="1">
      <c r="A145" s="245" t="s">
        <v>238</v>
      </c>
      <c r="B145" s="55" t="s">
        <v>239</v>
      </c>
      <c r="C145" s="74">
        <f>+C124+C144</f>
        <v>89319478</v>
      </c>
    </row>
    <row r="146" spans="1:3" ht="12.75" customHeight="1"/>
  </sheetData>
  <sheetProtection selectLockedCells="1" selectUnlockedCells="1"/>
  <phoneticPr fontId="29" type="noConversion"/>
  <printOptions horizontalCentered="1"/>
  <pageMargins left="0.78740157480314965" right="0.78740157480314965" top="0.62992125984251968" bottom="0.59055118110236227" header="0.43307086614173229" footer="0.51181102362204722"/>
  <pageSetup paperSize="9" scale="69" firstPageNumber="0" orientation="portrait" r:id="rId1"/>
  <headerFooter alignWithMargins="0">
    <oddHeader>&amp;C&amp;"Times New Roman CE,Félkövér"&amp;12
Kokad Községi Önkormányzat 2021. évi költségvetése</oddHeader>
  </headerFooter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K148"/>
  <sheetViews>
    <sheetView view="pageLayout" zoomScaleNormal="110" workbookViewId="0">
      <selection activeCell="C1" sqref="C1"/>
    </sheetView>
  </sheetViews>
  <sheetFormatPr defaultRowHeight="14.25" customHeight="1"/>
  <cols>
    <col min="1" max="1" width="19.5" style="192" customWidth="1"/>
    <col min="2" max="2" width="72" style="193" customWidth="1"/>
    <col min="3" max="3" width="25" style="194" customWidth="1"/>
    <col min="4" max="4" width="13.5" style="195" customWidth="1"/>
    <col min="5" max="16384" width="9.33203125" style="195"/>
  </cols>
  <sheetData>
    <row r="1" spans="1:3" s="199" customFormat="1" ht="16.5" customHeight="1">
      <c r="A1" s="196"/>
      <c r="B1" s="197"/>
      <c r="C1" s="198" t="s">
        <v>763</v>
      </c>
    </row>
    <row r="2" spans="1:3" s="203" customFormat="1" ht="21" customHeight="1">
      <c r="A2" s="200" t="s">
        <v>249</v>
      </c>
      <c r="B2" s="201" t="s">
        <v>375</v>
      </c>
      <c r="C2" s="202" t="s">
        <v>376</v>
      </c>
    </row>
    <row r="3" spans="1:3" s="203" customFormat="1" ht="12.75" customHeight="1">
      <c r="A3" s="204" t="s">
        <v>377</v>
      </c>
      <c r="B3" s="205" t="s">
        <v>384</v>
      </c>
      <c r="C3" s="206">
        <v>2</v>
      </c>
    </row>
    <row r="4" spans="1:3" s="208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11" t="s">
        <v>381</v>
      </c>
    </row>
    <row r="6" spans="1:3" s="215" customFormat="1" ht="12.95" customHeight="1">
      <c r="A6" s="212">
        <v>1</v>
      </c>
      <c r="B6" s="213">
        <v>2</v>
      </c>
      <c r="C6" s="214">
        <v>3</v>
      </c>
    </row>
    <row r="7" spans="1:3" s="215" customFormat="1" ht="15.95" customHeight="1">
      <c r="A7" s="216"/>
      <c r="B7" s="217" t="s">
        <v>247</v>
      </c>
      <c r="C7" s="218"/>
    </row>
    <row r="8" spans="1:3" s="215" customFormat="1" ht="12" customHeight="1">
      <c r="A8" s="30" t="s">
        <v>4</v>
      </c>
      <c r="B8" s="10" t="s">
        <v>5</v>
      </c>
      <c r="C8" s="60">
        <f>+C9+C10+C11+C12+C13+C14</f>
        <v>25968665</v>
      </c>
    </row>
    <row r="9" spans="1:3" s="220" customFormat="1" ht="12" customHeight="1">
      <c r="A9" s="219" t="s">
        <v>6</v>
      </c>
      <c r="B9" s="13" t="s">
        <v>7</v>
      </c>
      <c r="C9" s="61">
        <v>11523020</v>
      </c>
    </row>
    <row r="10" spans="1:3" s="222" customFormat="1" ht="12" customHeight="1">
      <c r="A10" s="221" t="s">
        <v>8</v>
      </c>
      <c r="B10" s="15" t="s">
        <v>9</v>
      </c>
      <c r="C10" s="62">
        <v>11798020</v>
      </c>
    </row>
    <row r="11" spans="1:3" s="222" customFormat="1" ht="12" customHeight="1">
      <c r="A11" s="221" t="s">
        <v>10</v>
      </c>
      <c r="B11" s="15" t="s">
        <v>11</v>
      </c>
      <c r="C11" s="62">
        <v>377625</v>
      </c>
    </row>
    <row r="12" spans="1:3" s="222" customFormat="1" ht="12" customHeight="1">
      <c r="A12" s="221" t="s">
        <v>12</v>
      </c>
      <c r="B12" s="15" t="s">
        <v>13</v>
      </c>
      <c r="C12" s="62">
        <v>2270000</v>
      </c>
    </row>
    <row r="13" spans="1:3" s="222" customFormat="1" ht="12" customHeight="1">
      <c r="A13" s="221" t="s">
        <v>14</v>
      </c>
      <c r="B13" s="15" t="s">
        <v>15</v>
      </c>
      <c r="C13" s="223"/>
    </row>
    <row r="14" spans="1:3" s="220" customFormat="1" ht="12" customHeight="1">
      <c r="A14" s="224" t="s">
        <v>16</v>
      </c>
      <c r="B14" s="17" t="s">
        <v>17</v>
      </c>
      <c r="C14" s="225"/>
    </row>
    <row r="15" spans="1:3" s="220" customFormat="1" ht="12" customHeight="1">
      <c r="A15" s="30" t="s">
        <v>18</v>
      </c>
      <c r="B15" s="18" t="s">
        <v>19</v>
      </c>
      <c r="C15" s="60">
        <f>+C16+C17+C18+C19+C20</f>
        <v>30724824</v>
      </c>
    </row>
    <row r="16" spans="1:3" s="220" customFormat="1" ht="12" customHeight="1">
      <c r="A16" s="219" t="s">
        <v>20</v>
      </c>
      <c r="B16" s="13" t="s">
        <v>21</v>
      </c>
      <c r="C16" s="61"/>
    </row>
    <row r="17" spans="1:3" s="220" customFormat="1" ht="12" customHeight="1">
      <c r="A17" s="221" t="s">
        <v>22</v>
      </c>
      <c r="B17" s="15" t="s">
        <v>23</v>
      </c>
      <c r="C17" s="62"/>
    </row>
    <row r="18" spans="1:3" s="220" customFormat="1" ht="12" customHeight="1">
      <c r="A18" s="221" t="s">
        <v>24</v>
      </c>
      <c r="B18" s="15" t="s">
        <v>25</v>
      </c>
      <c r="C18" s="62"/>
    </row>
    <row r="19" spans="1:3" s="220" customFormat="1" ht="12" customHeight="1">
      <c r="A19" s="221" t="s">
        <v>26</v>
      </c>
      <c r="B19" s="15" t="s">
        <v>27</v>
      </c>
      <c r="C19" s="62"/>
    </row>
    <row r="20" spans="1:3" s="220" customFormat="1" ht="12" customHeight="1">
      <c r="A20" s="221" t="s">
        <v>28</v>
      </c>
      <c r="B20" s="15" t="s">
        <v>29</v>
      </c>
      <c r="C20" s="62">
        <v>30724824</v>
      </c>
    </row>
    <row r="21" spans="1:3" s="222" customFormat="1" ht="12" customHeight="1">
      <c r="A21" s="224" t="s">
        <v>30</v>
      </c>
      <c r="B21" s="17" t="s">
        <v>31</v>
      </c>
      <c r="C21" s="63"/>
    </row>
    <row r="22" spans="1:3" s="222" customFormat="1" ht="12" customHeight="1">
      <c r="A22" s="30" t="s">
        <v>32</v>
      </c>
      <c r="B22" s="10" t="s">
        <v>33</v>
      </c>
      <c r="C22" s="60">
        <f>+C23+C24+C25+C26+C27</f>
        <v>0</v>
      </c>
    </row>
    <row r="23" spans="1:3" s="222" customFormat="1" ht="12" customHeight="1">
      <c r="A23" s="219" t="s">
        <v>34</v>
      </c>
      <c r="B23" s="13" t="s">
        <v>35</v>
      </c>
      <c r="C23" s="61"/>
    </row>
    <row r="24" spans="1:3" s="220" customFormat="1" ht="12" customHeight="1">
      <c r="A24" s="221" t="s">
        <v>36</v>
      </c>
      <c r="B24" s="15" t="s">
        <v>37</v>
      </c>
      <c r="C24" s="62"/>
    </row>
    <row r="25" spans="1:3" s="222" customFormat="1" ht="12" customHeight="1">
      <c r="A25" s="221" t="s">
        <v>38</v>
      </c>
      <c r="B25" s="15" t="s">
        <v>39</v>
      </c>
      <c r="C25" s="62"/>
    </row>
    <row r="26" spans="1:3" s="222" customFormat="1" ht="12" customHeight="1">
      <c r="A26" s="221" t="s">
        <v>40</v>
      </c>
      <c r="B26" s="15" t="s">
        <v>41</v>
      </c>
      <c r="C26" s="62"/>
    </row>
    <row r="27" spans="1:3" s="222" customFormat="1" ht="12" customHeight="1">
      <c r="A27" s="221" t="s">
        <v>42</v>
      </c>
      <c r="B27" s="15" t="s">
        <v>43</v>
      </c>
      <c r="C27" s="418"/>
    </row>
    <row r="28" spans="1:3" s="222" customFormat="1" ht="12" customHeight="1">
      <c r="A28" s="224" t="s">
        <v>44</v>
      </c>
      <c r="B28" s="17" t="s">
        <v>45</v>
      </c>
      <c r="C28" s="63"/>
    </row>
    <row r="29" spans="1:3" s="222" customFormat="1" ht="12" customHeight="1">
      <c r="A29" s="30" t="s">
        <v>46</v>
      </c>
      <c r="B29" s="10" t="s">
        <v>47</v>
      </c>
      <c r="C29" s="60">
        <f>+C30+C33+C34+C35</f>
        <v>9090000</v>
      </c>
    </row>
    <row r="30" spans="1:3" s="222" customFormat="1" ht="12" customHeight="1">
      <c r="A30" s="219" t="s">
        <v>48</v>
      </c>
      <c r="B30" s="13" t="s">
        <v>49</v>
      </c>
      <c r="C30" s="64">
        <f>C31+C32</f>
        <v>8990000</v>
      </c>
    </row>
    <row r="31" spans="1:3" s="222" customFormat="1" ht="12" customHeight="1">
      <c r="A31" s="221" t="s">
        <v>50</v>
      </c>
      <c r="B31" s="15" t="s">
        <v>51</v>
      </c>
      <c r="C31" s="62">
        <v>590000</v>
      </c>
    </row>
    <row r="32" spans="1:3" s="222" customFormat="1" ht="12" customHeight="1">
      <c r="A32" s="221" t="s">
        <v>52</v>
      </c>
      <c r="B32" s="15" t="s">
        <v>53</v>
      </c>
      <c r="C32" s="62">
        <v>8400000</v>
      </c>
    </row>
    <row r="33" spans="1:3" s="222" customFormat="1" ht="12" customHeight="1">
      <c r="A33" s="221" t="s">
        <v>54</v>
      </c>
      <c r="B33" s="15" t="s">
        <v>55</v>
      </c>
      <c r="C33" s="62">
        <v>0</v>
      </c>
    </row>
    <row r="34" spans="1:3" s="222" customFormat="1" ht="12" customHeight="1">
      <c r="A34" s="221" t="s">
        <v>56</v>
      </c>
      <c r="B34" s="15" t="s">
        <v>57</v>
      </c>
      <c r="C34" s="62"/>
    </row>
    <row r="35" spans="1:3" s="222" customFormat="1" ht="12" customHeight="1">
      <c r="A35" s="224" t="s">
        <v>58</v>
      </c>
      <c r="B35" s="17" t="s">
        <v>59</v>
      </c>
      <c r="C35" s="63">
        <v>100000</v>
      </c>
    </row>
    <row r="36" spans="1:3" s="222" customFormat="1" ht="12" customHeight="1">
      <c r="A36" s="30" t="s">
        <v>60</v>
      </c>
      <c r="B36" s="10" t="s">
        <v>61</v>
      </c>
      <c r="C36" s="60">
        <f>SUM(C37:C46)</f>
        <v>1168400</v>
      </c>
    </row>
    <row r="37" spans="1:3" s="222" customFormat="1" ht="12" customHeight="1">
      <c r="A37" s="219" t="s">
        <v>62</v>
      </c>
      <c r="B37" s="13" t="s">
        <v>63</v>
      </c>
      <c r="C37" s="61"/>
    </row>
    <row r="38" spans="1:3" s="222" customFormat="1" ht="12" customHeight="1">
      <c r="A38" s="221" t="s">
        <v>64</v>
      </c>
      <c r="B38" s="15" t="s">
        <v>65</v>
      </c>
      <c r="C38" s="62">
        <v>1127283</v>
      </c>
    </row>
    <row r="39" spans="1:3" s="222" customFormat="1" ht="12" customHeight="1">
      <c r="A39" s="221" t="s">
        <v>66</v>
      </c>
      <c r="B39" s="15" t="s">
        <v>67</v>
      </c>
      <c r="C39" s="62"/>
    </row>
    <row r="40" spans="1:3" s="222" customFormat="1" ht="12" customHeight="1">
      <c r="A40" s="221" t="s">
        <v>68</v>
      </c>
      <c r="B40" s="15" t="s">
        <v>69</v>
      </c>
      <c r="C40" s="62"/>
    </row>
    <row r="41" spans="1:3" s="222" customFormat="1" ht="12" customHeight="1">
      <c r="A41" s="221" t="s">
        <v>70</v>
      </c>
      <c r="B41" s="15" t="s">
        <v>71</v>
      </c>
      <c r="C41" s="62"/>
    </row>
    <row r="42" spans="1:3" s="222" customFormat="1" ht="12" customHeight="1">
      <c r="A42" s="221" t="s">
        <v>72</v>
      </c>
      <c r="B42" s="15" t="s">
        <v>73</v>
      </c>
      <c r="C42" s="62">
        <v>41117</v>
      </c>
    </row>
    <row r="43" spans="1:3" s="222" customFormat="1" ht="12" customHeight="1">
      <c r="A43" s="221" t="s">
        <v>74</v>
      </c>
      <c r="B43" s="15" t="s">
        <v>75</v>
      </c>
      <c r="C43" s="62"/>
    </row>
    <row r="44" spans="1:3" s="222" customFormat="1" ht="12" customHeight="1">
      <c r="A44" s="221" t="s">
        <v>76</v>
      </c>
      <c r="B44" s="15" t="s">
        <v>77</v>
      </c>
      <c r="C44" s="62"/>
    </row>
    <row r="45" spans="1:3" s="222" customFormat="1" ht="12" customHeight="1">
      <c r="A45" s="221" t="s">
        <v>78</v>
      </c>
      <c r="B45" s="15" t="s">
        <v>79</v>
      </c>
      <c r="C45" s="62"/>
    </row>
    <row r="46" spans="1:3" s="222" customFormat="1" ht="12" customHeight="1">
      <c r="A46" s="224" t="s">
        <v>80</v>
      </c>
      <c r="B46" s="17" t="s">
        <v>81</v>
      </c>
      <c r="C46" s="63"/>
    </row>
    <row r="47" spans="1:3" s="222" customFormat="1" ht="12" customHeight="1">
      <c r="A47" s="30" t="s">
        <v>82</v>
      </c>
      <c r="B47" s="10" t="s">
        <v>83</v>
      </c>
      <c r="C47" s="60">
        <f>SUM(C48:C52)</f>
        <v>0</v>
      </c>
    </row>
    <row r="48" spans="1:3" s="222" customFormat="1" ht="12" customHeight="1">
      <c r="A48" s="219" t="s">
        <v>84</v>
      </c>
      <c r="B48" s="13" t="s">
        <v>85</v>
      </c>
      <c r="C48" s="61"/>
    </row>
    <row r="49" spans="1:3" s="222" customFormat="1" ht="12" customHeight="1">
      <c r="A49" s="221" t="s">
        <v>86</v>
      </c>
      <c r="B49" s="15" t="s">
        <v>87</v>
      </c>
      <c r="C49" s="62"/>
    </row>
    <row r="50" spans="1:3" s="222" customFormat="1" ht="12" customHeight="1">
      <c r="A50" s="221" t="s">
        <v>88</v>
      </c>
      <c r="B50" s="15" t="s">
        <v>89</v>
      </c>
      <c r="C50" s="62"/>
    </row>
    <row r="51" spans="1:3" s="222" customFormat="1" ht="12" customHeight="1">
      <c r="A51" s="221" t="s">
        <v>90</v>
      </c>
      <c r="B51" s="15" t="s">
        <v>91</v>
      </c>
      <c r="C51" s="62"/>
    </row>
    <row r="52" spans="1:3" s="222" customFormat="1" ht="12" customHeight="1">
      <c r="A52" s="224" t="s">
        <v>92</v>
      </c>
      <c r="B52" s="17" t="s">
        <v>93</v>
      </c>
      <c r="C52" s="63"/>
    </row>
    <row r="53" spans="1:3" s="222" customFormat="1" ht="12" customHeight="1">
      <c r="A53" s="30" t="s">
        <v>94</v>
      </c>
      <c r="B53" s="10" t="s">
        <v>95</v>
      </c>
      <c r="C53" s="60">
        <f>SUM(C54:C56)</f>
        <v>0</v>
      </c>
    </row>
    <row r="54" spans="1:3" s="222" customFormat="1" ht="12" customHeight="1">
      <c r="A54" s="219" t="s">
        <v>96</v>
      </c>
      <c r="B54" s="13" t="s">
        <v>97</v>
      </c>
      <c r="C54" s="61"/>
    </row>
    <row r="55" spans="1:3" s="222" customFormat="1" ht="12" customHeight="1">
      <c r="A55" s="221" t="s">
        <v>98</v>
      </c>
      <c r="B55" s="15" t="s">
        <v>99</v>
      </c>
      <c r="C55" s="62"/>
    </row>
    <row r="56" spans="1:3" s="222" customFormat="1" ht="12" customHeight="1">
      <c r="A56" s="221" t="s">
        <v>100</v>
      </c>
      <c r="B56" s="15" t="s">
        <v>101</v>
      </c>
      <c r="C56" s="62"/>
    </row>
    <row r="57" spans="1:3" s="222" customFormat="1" ht="12" customHeight="1">
      <c r="A57" s="224" t="s">
        <v>102</v>
      </c>
      <c r="B57" s="17" t="s">
        <v>103</v>
      </c>
      <c r="C57" s="63"/>
    </row>
    <row r="58" spans="1:3" s="222" customFormat="1" ht="12" customHeight="1">
      <c r="A58" s="30" t="s">
        <v>104</v>
      </c>
      <c r="B58" s="18" t="s">
        <v>105</v>
      </c>
      <c r="C58" s="60">
        <f>SUM(C59:C61)</f>
        <v>0</v>
      </c>
    </row>
    <row r="59" spans="1:3" s="222" customFormat="1" ht="12" customHeight="1">
      <c r="A59" s="219" t="s">
        <v>106</v>
      </c>
      <c r="B59" s="13" t="s">
        <v>107</v>
      </c>
      <c r="C59" s="62"/>
    </row>
    <row r="60" spans="1:3" s="222" customFormat="1" ht="12" customHeight="1">
      <c r="A60" s="221" t="s">
        <v>108</v>
      </c>
      <c r="B60" s="15" t="s">
        <v>109</v>
      </c>
      <c r="C60" s="62"/>
    </row>
    <row r="61" spans="1:3" s="222" customFormat="1" ht="12" customHeight="1">
      <c r="A61" s="221" t="s">
        <v>110</v>
      </c>
      <c r="B61" s="15" t="s">
        <v>111</v>
      </c>
      <c r="C61" s="62"/>
    </row>
    <row r="62" spans="1:3" s="222" customFormat="1" ht="12" customHeight="1">
      <c r="A62" s="224" t="s">
        <v>112</v>
      </c>
      <c r="B62" s="17" t="s">
        <v>113</v>
      </c>
      <c r="C62" s="62"/>
    </row>
    <row r="63" spans="1:3" s="222" customFormat="1" ht="12" customHeight="1">
      <c r="A63" s="30" t="s">
        <v>114</v>
      </c>
      <c r="B63" s="10" t="s">
        <v>115</v>
      </c>
      <c r="C63" s="60">
        <f>+C8+C15+C22+C29+C36+C47+C53+C58</f>
        <v>66951889</v>
      </c>
    </row>
    <row r="64" spans="1:3" s="222" customFormat="1" ht="12" customHeight="1">
      <c r="A64" s="226" t="s">
        <v>382</v>
      </c>
      <c r="B64" s="18" t="s">
        <v>117</v>
      </c>
      <c r="C64" s="60">
        <f>SUM(C65:C67)</f>
        <v>0</v>
      </c>
    </row>
    <row r="65" spans="1:3" s="222" customFormat="1" ht="12" customHeight="1">
      <c r="A65" s="219" t="s">
        <v>118</v>
      </c>
      <c r="B65" s="13" t="s">
        <v>119</v>
      </c>
      <c r="C65" s="62"/>
    </row>
    <row r="66" spans="1:3" s="222" customFormat="1" ht="12" customHeight="1">
      <c r="A66" s="221" t="s">
        <v>120</v>
      </c>
      <c r="B66" s="15" t="s">
        <v>121</v>
      </c>
      <c r="C66" s="62"/>
    </row>
    <row r="67" spans="1:3" s="222" customFormat="1" ht="12" customHeight="1">
      <c r="A67" s="224" t="s">
        <v>122</v>
      </c>
      <c r="B67" s="20" t="s">
        <v>123</v>
      </c>
      <c r="C67" s="62"/>
    </row>
    <row r="68" spans="1:3" s="222" customFormat="1" ht="12" customHeight="1">
      <c r="A68" s="226" t="s">
        <v>124</v>
      </c>
      <c r="B68" s="18" t="s">
        <v>125</v>
      </c>
      <c r="C68" s="60">
        <f>SUM(C69:C72)</f>
        <v>0</v>
      </c>
    </row>
    <row r="69" spans="1:3" s="222" customFormat="1" ht="12" customHeight="1">
      <c r="A69" s="219" t="s">
        <v>126</v>
      </c>
      <c r="B69" s="13" t="s">
        <v>127</v>
      </c>
      <c r="C69" s="62"/>
    </row>
    <row r="70" spans="1:3" s="222" customFormat="1" ht="12" customHeight="1">
      <c r="A70" s="221" t="s">
        <v>128</v>
      </c>
      <c r="B70" s="15" t="s">
        <v>129</v>
      </c>
      <c r="C70" s="62"/>
    </row>
    <row r="71" spans="1:3" s="222" customFormat="1" ht="12" customHeight="1">
      <c r="A71" s="221" t="s">
        <v>130</v>
      </c>
      <c r="B71" s="15" t="s">
        <v>131</v>
      </c>
      <c r="C71" s="62"/>
    </row>
    <row r="72" spans="1:3" s="222" customFormat="1" ht="12" customHeight="1">
      <c r="A72" s="224" t="s">
        <v>132</v>
      </c>
      <c r="B72" s="17" t="s">
        <v>133</v>
      </c>
      <c r="C72" s="62"/>
    </row>
    <row r="73" spans="1:3" s="222" customFormat="1" ht="12" customHeight="1">
      <c r="A73" s="226" t="s">
        <v>134</v>
      </c>
      <c r="B73" s="18" t="s">
        <v>135</v>
      </c>
      <c r="C73" s="60">
        <f>SUM(C74:C75)</f>
        <v>21311860</v>
      </c>
    </row>
    <row r="74" spans="1:3" s="222" customFormat="1" ht="12" customHeight="1">
      <c r="A74" s="219" t="s">
        <v>136</v>
      </c>
      <c r="B74" s="13" t="s">
        <v>137</v>
      </c>
      <c r="C74" s="62">
        <v>21311860</v>
      </c>
    </row>
    <row r="75" spans="1:3" s="222" customFormat="1" ht="12" customHeight="1">
      <c r="A75" s="224" t="s">
        <v>138</v>
      </c>
      <c r="B75" s="17" t="s">
        <v>139</v>
      </c>
      <c r="C75" s="62"/>
    </row>
    <row r="76" spans="1:3" s="220" customFormat="1" ht="12" customHeight="1">
      <c r="A76" s="226" t="s">
        <v>140</v>
      </c>
      <c r="B76" s="18" t="s">
        <v>141</v>
      </c>
      <c r="C76" s="60">
        <f>SUM(C77:C79)</f>
        <v>1055729</v>
      </c>
    </row>
    <row r="77" spans="1:3" s="222" customFormat="1" ht="12" customHeight="1">
      <c r="A77" s="219" t="s">
        <v>142</v>
      </c>
      <c r="B77" s="13" t="s">
        <v>143</v>
      </c>
      <c r="C77" s="62">
        <v>1055729</v>
      </c>
    </row>
    <row r="78" spans="1:3" s="222" customFormat="1" ht="12" customHeight="1">
      <c r="A78" s="221" t="s">
        <v>144</v>
      </c>
      <c r="B78" s="15" t="s">
        <v>145</v>
      </c>
      <c r="C78" s="62"/>
    </row>
    <row r="79" spans="1:3" s="222" customFormat="1" ht="12" customHeight="1">
      <c r="A79" s="224" t="s">
        <v>146</v>
      </c>
      <c r="B79" s="17" t="s">
        <v>147</v>
      </c>
      <c r="C79" s="62"/>
    </row>
    <row r="80" spans="1:3" s="222" customFormat="1" ht="12" customHeight="1">
      <c r="A80" s="226" t="s">
        <v>148</v>
      </c>
      <c r="B80" s="18" t="s">
        <v>149</v>
      </c>
      <c r="C80" s="60">
        <f>SUM(C81:C84)</f>
        <v>0</v>
      </c>
    </row>
    <row r="81" spans="1:3" s="222" customFormat="1" ht="12" customHeight="1">
      <c r="A81" s="227" t="s">
        <v>150</v>
      </c>
      <c r="B81" s="13" t="s">
        <v>151</v>
      </c>
      <c r="C81" s="62"/>
    </row>
    <row r="82" spans="1:3" s="222" customFormat="1" ht="12" customHeight="1">
      <c r="A82" s="228" t="s">
        <v>152</v>
      </c>
      <c r="B82" s="15" t="s">
        <v>153</v>
      </c>
      <c r="C82" s="62"/>
    </row>
    <row r="83" spans="1:3" s="222" customFormat="1" ht="12" customHeight="1">
      <c r="A83" s="228" t="s">
        <v>154</v>
      </c>
      <c r="B83" s="15" t="s">
        <v>155</v>
      </c>
      <c r="C83" s="62"/>
    </row>
    <row r="84" spans="1:3" s="220" customFormat="1" ht="12" customHeight="1">
      <c r="A84" s="229" t="s">
        <v>156</v>
      </c>
      <c r="B84" s="17" t="s">
        <v>157</v>
      </c>
      <c r="C84" s="62"/>
    </row>
    <row r="85" spans="1:3" s="220" customFormat="1" ht="12" customHeight="1">
      <c r="A85" s="226" t="s">
        <v>158</v>
      </c>
      <c r="B85" s="18" t="s">
        <v>159</v>
      </c>
      <c r="C85" s="65"/>
    </row>
    <row r="86" spans="1:3" s="220" customFormat="1" ht="12" customHeight="1">
      <c r="A86" s="226" t="s">
        <v>160</v>
      </c>
      <c r="B86" s="24" t="s">
        <v>161</v>
      </c>
      <c r="C86" s="60">
        <f>+C64+C68+C73+C76+C80+C85</f>
        <v>22367589</v>
      </c>
    </row>
    <row r="87" spans="1:3" s="220" customFormat="1" ht="12" customHeight="1">
      <c r="A87" s="230" t="s">
        <v>162</v>
      </c>
      <c r="B87" s="26" t="s">
        <v>383</v>
      </c>
      <c r="C87" s="60">
        <f>+C63+C86</f>
        <v>89319478</v>
      </c>
    </row>
    <row r="88" spans="1:3" s="222" customFormat="1" ht="15" customHeight="1">
      <c r="A88" s="231"/>
      <c r="B88" s="232"/>
      <c r="C88" s="233"/>
    </row>
    <row r="89" spans="1:3" ht="12.75" customHeight="1">
      <c r="A89" s="234"/>
      <c r="B89" s="235"/>
      <c r="C89" s="236"/>
    </row>
    <row r="90" spans="1:3" s="215" customFormat="1" ht="16.5" customHeight="1">
      <c r="A90" s="237"/>
      <c r="B90" s="238" t="s">
        <v>248</v>
      </c>
      <c r="C90" s="239"/>
    </row>
    <row r="91" spans="1:3" s="240" customFormat="1" ht="12" customHeight="1">
      <c r="A91" s="6" t="s">
        <v>4</v>
      </c>
      <c r="B91" s="33" t="s">
        <v>167</v>
      </c>
      <c r="C91" s="68">
        <f>SUM(C92:C96)</f>
        <v>67003454</v>
      </c>
    </row>
    <row r="92" spans="1:3" ht="12" customHeight="1">
      <c r="A92" s="241" t="s">
        <v>6</v>
      </c>
      <c r="B92" s="35" t="s">
        <v>168</v>
      </c>
      <c r="C92" s="69">
        <v>22406602</v>
      </c>
    </row>
    <row r="93" spans="1:3" ht="12" customHeight="1">
      <c r="A93" s="221" t="s">
        <v>8</v>
      </c>
      <c r="B93" s="36" t="s">
        <v>169</v>
      </c>
      <c r="C93" s="62">
        <v>3187758</v>
      </c>
    </row>
    <row r="94" spans="1:3" ht="12" customHeight="1">
      <c r="A94" s="221" t="s">
        <v>10</v>
      </c>
      <c r="B94" s="36" t="s">
        <v>170</v>
      </c>
      <c r="C94" s="63">
        <v>25300655</v>
      </c>
    </row>
    <row r="95" spans="1:3" ht="12" customHeight="1">
      <c r="A95" s="221" t="s">
        <v>12</v>
      </c>
      <c r="B95" s="37" t="s">
        <v>171</v>
      </c>
      <c r="C95" s="63">
        <v>865000</v>
      </c>
    </row>
    <row r="96" spans="1:3" ht="12" customHeight="1">
      <c r="A96" s="221" t="s">
        <v>172</v>
      </c>
      <c r="B96" s="38" t="s">
        <v>173</v>
      </c>
      <c r="C96" s="63">
        <f>SUM(C97:C107)</f>
        <v>15243439</v>
      </c>
    </row>
    <row r="97" spans="1:3" ht="12" customHeight="1">
      <c r="A97" s="221" t="s">
        <v>16</v>
      </c>
      <c r="B97" s="36" t="s">
        <v>174</v>
      </c>
      <c r="C97" s="63">
        <v>6080674</v>
      </c>
    </row>
    <row r="98" spans="1:3" ht="12" customHeight="1">
      <c r="A98" s="221" t="s">
        <v>175</v>
      </c>
      <c r="B98" s="39" t="s">
        <v>176</v>
      </c>
      <c r="C98" s="63"/>
    </row>
    <row r="99" spans="1:3" ht="12" customHeight="1">
      <c r="A99" s="221" t="s">
        <v>177</v>
      </c>
      <c r="B99" s="40" t="s">
        <v>178</v>
      </c>
      <c r="C99" s="63"/>
    </row>
    <row r="100" spans="1:3" ht="12" customHeight="1">
      <c r="A100" s="221" t="s">
        <v>179</v>
      </c>
      <c r="B100" s="40" t="s">
        <v>180</v>
      </c>
      <c r="C100" s="63"/>
    </row>
    <row r="101" spans="1:3" ht="12" customHeight="1">
      <c r="A101" s="221" t="s">
        <v>181</v>
      </c>
      <c r="B101" s="39" t="s">
        <v>182</v>
      </c>
      <c r="C101" s="63">
        <v>6536395</v>
      </c>
    </row>
    <row r="102" spans="1:3" ht="12" customHeight="1">
      <c r="A102" s="221" t="s">
        <v>183</v>
      </c>
      <c r="B102" s="39" t="s">
        <v>184</v>
      </c>
      <c r="C102" s="63"/>
    </row>
    <row r="103" spans="1:3" ht="12" customHeight="1">
      <c r="A103" s="221" t="s">
        <v>185</v>
      </c>
      <c r="B103" s="40" t="s">
        <v>186</v>
      </c>
      <c r="C103" s="63"/>
    </row>
    <row r="104" spans="1:3" ht="12" customHeight="1">
      <c r="A104" s="242" t="s">
        <v>187</v>
      </c>
      <c r="B104" s="42" t="s">
        <v>188</v>
      </c>
      <c r="C104" s="63"/>
    </row>
    <row r="105" spans="1:3" ht="12" customHeight="1">
      <c r="A105" s="221" t="s">
        <v>189</v>
      </c>
      <c r="B105" s="42" t="s">
        <v>190</v>
      </c>
      <c r="C105" s="63"/>
    </row>
    <row r="106" spans="1:3" ht="12" customHeight="1">
      <c r="A106" s="243" t="s">
        <v>191</v>
      </c>
      <c r="B106" s="44" t="s">
        <v>192</v>
      </c>
      <c r="C106" s="70"/>
    </row>
    <row r="107" spans="1:3" ht="12" customHeight="1">
      <c r="A107" s="540" t="s">
        <v>557</v>
      </c>
      <c r="B107" s="10" t="s">
        <v>212</v>
      </c>
      <c r="C107" s="538">
        <f>SUM(C108)</f>
        <v>2626370</v>
      </c>
    </row>
    <row r="108" spans="1:3" ht="12" customHeight="1">
      <c r="A108" s="540" t="s">
        <v>559</v>
      </c>
      <c r="B108" s="50" t="s">
        <v>213</v>
      </c>
      <c r="C108" s="538">
        <v>2626370</v>
      </c>
    </row>
    <row r="109" spans="1:3" ht="12" customHeight="1">
      <c r="A109" s="540" t="s">
        <v>560</v>
      </c>
      <c r="B109" s="46" t="s">
        <v>214</v>
      </c>
      <c r="C109" s="538"/>
    </row>
    <row r="110" spans="1:3" ht="12" customHeight="1">
      <c r="A110" s="30" t="s">
        <v>18</v>
      </c>
      <c r="B110" s="45" t="s">
        <v>193</v>
      </c>
      <c r="C110" s="60">
        <f>+C111+C113+C115</f>
        <v>831000</v>
      </c>
    </row>
    <row r="111" spans="1:3" ht="12" customHeight="1">
      <c r="A111" s="219" t="s">
        <v>20</v>
      </c>
      <c r="B111" s="36" t="s">
        <v>194</v>
      </c>
      <c r="C111" s="61">
        <v>831000</v>
      </c>
    </row>
    <row r="112" spans="1:3" ht="12" customHeight="1">
      <c r="A112" s="219" t="s">
        <v>22</v>
      </c>
      <c r="B112" s="46" t="s">
        <v>195</v>
      </c>
      <c r="C112" s="61"/>
    </row>
    <row r="113" spans="1:3" ht="12" customHeight="1">
      <c r="A113" s="219" t="s">
        <v>24</v>
      </c>
      <c r="B113" s="46" t="s">
        <v>196</v>
      </c>
      <c r="C113" s="62"/>
    </row>
    <row r="114" spans="1:3" ht="12" customHeight="1">
      <c r="A114" s="219" t="s">
        <v>26</v>
      </c>
      <c r="B114" s="46" t="s">
        <v>197</v>
      </c>
      <c r="C114" s="71"/>
    </row>
    <row r="115" spans="1:3" ht="12" customHeight="1">
      <c r="A115" s="219" t="s">
        <v>28</v>
      </c>
      <c r="B115" s="47" t="s">
        <v>198</v>
      </c>
      <c r="C115" s="71"/>
    </row>
    <row r="116" spans="1:3" ht="12" customHeight="1">
      <c r="A116" s="219" t="s">
        <v>30</v>
      </c>
      <c r="B116" s="48" t="s">
        <v>199</v>
      </c>
      <c r="C116" s="71"/>
    </row>
    <row r="117" spans="1:3" ht="12" customHeight="1">
      <c r="A117" s="219" t="s">
        <v>200</v>
      </c>
      <c r="B117" s="49" t="s">
        <v>201</v>
      </c>
      <c r="C117" s="71"/>
    </row>
    <row r="118" spans="1:3" ht="12" customHeight="1">
      <c r="A118" s="219" t="s">
        <v>202</v>
      </c>
      <c r="B118" s="40" t="s">
        <v>180</v>
      </c>
      <c r="C118" s="71"/>
    </row>
    <row r="119" spans="1:3" ht="12" customHeight="1">
      <c r="A119" s="219" t="s">
        <v>203</v>
      </c>
      <c r="B119" s="40" t="s">
        <v>204</v>
      </c>
      <c r="C119" s="71"/>
    </row>
    <row r="120" spans="1:3" ht="12" customHeight="1">
      <c r="A120" s="219" t="s">
        <v>205</v>
      </c>
      <c r="B120" s="40" t="s">
        <v>206</v>
      </c>
      <c r="C120" s="71"/>
    </row>
    <row r="121" spans="1:3" ht="12" customHeight="1">
      <c r="A121" s="219" t="s">
        <v>207</v>
      </c>
      <c r="B121" s="40" t="s">
        <v>186</v>
      </c>
      <c r="C121" s="71"/>
    </row>
    <row r="122" spans="1:3" ht="12" customHeight="1">
      <c r="A122" s="219" t="s">
        <v>208</v>
      </c>
      <c r="B122" s="40" t="s">
        <v>209</v>
      </c>
      <c r="C122" s="71"/>
    </row>
    <row r="123" spans="1:3" ht="12" customHeight="1">
      <c r="A123" s="242" t="s">
        <v>210</v>
      </c>
      <c r="B123" s="40" t="s">
        <v>211</v>
      </c>
      <c r="C123" s="72"/>
    </row>
    <row r="124" spans="1:3" ht="12" customHeight="1">
      <c r="A124" s="30" t="s">
        <v>215</v>
      </c>
      <c r="B124" s="10" t="s">
        <v>216</v>
      </c>
      <c r="C124" s="60">
        <f>+C91+C110</f>
        <v>67834454</v>
      </c>
    </row>
    <row r="125" spans="1:3" ht="12" customHeight="1">
      <c r="A125" s="30" t="s">
        <v>60</v>
      </c>
      <c r="B125" s="10" t="s">
        <v>217</v>
      </c>
      <c r="C125" s="60">
        <f>+C126+C127+C128</f>
        <v>0</v>
      </c>
    </row>
    <row r="126" spans="1:3" s="240" customFormat="1" ht="12" customHeight="1">
      <c r="A126" s="219" t="s">
        <v>62</v>
      </c>
      <c r="B126" s="50" t="s">
        <v>218</v>
      </c>
      <c r="C126" s="71"/>
    </row>
    <row r="127" spans="1:3" ht="12" customHeight="1">
      <c r="A127" s="219" t="s">
        <v>64</v>
      </c>
      <c r="B127" s="50" t="s">
        <v>219</v>
      </c>
      <c r="C127" s="71"/>
    </row>
    <row r="128" spans="1:3" ht="12" customHeight="1">
      <c r="A128" s="242" t="s">
        <v>66</v>
      </c>
      <c r="B128" s="51" t="s">
        <v>220</v>
      </c>
      <c r="C128" s="71"/>
    </row>
    <row r="129" spans="1:11" ht="12" customHeight="1">
      <c r="A129" s="30" t="s">
        <v>82</v>
      </c>
      <c r="B129" s="10" t="s">
        <v>221</v>
      </c>
      <c r="C129" s="60">
        <f>+C130+C131+C132+C133</f>
        <v>0</v>
      </c>
    </row>
    <row r="130" spans="1:11" ht="12" customHeight="1">
      <c r="A130" s="219" t="s">
        <v>84</v>
      </c>
      <c r="B130" s="50" t="s">
        <v>222</v>
      </c>
      <c r="C130" s="71"/>
    </row>
    <row r="131" spans="1:11" ht="12" customHeight="1">
      <c r="A131" s="219" t="s">
        <v>86</v>
      </c>
      <c r="B131" s="50" t="s">
        <v>223</v>
      </c>
      <c r="C131" s="71"/>
    </row>
    <row r="132" spans="1:11" ht="12" customHeight="1">
      <c r="A132" s="219" t="s">
        <v>88</v>
      </c>
      <c r="B132" s="50" t="s">
        <v>224</v>
      </c>
      <c r="C132" s="71"/>
    </row>
    <row r="133" spans="1:11" s="240" customFormat="1" ht="12" customHeight="1">
      <c r="A133" s="242" t="s">
        <v>90</v>
      </c>
      <c r="B133" s="51" t="s">
        <v>225</v>
      </c>
      <c r="C133" s="71"/>
    </row>
    <row r="134" spans="1:11" ht="12" customHeight="1">
      <c r="A134" s="30" t="s">
        <v>226</v>
      </c>
      <c r="B134" s="10" t="s">
        <v>227</v>
      </c>
      <c r="C134" s="60">
        <f>+C135+C136+C137+C138</f>
        <v>16941435</v>
      </c>
      <c r="K134" s="244"/>
    </row>
    <row r="135" spans="1:11" ht="12.75" customHeight="1">
      <c r="A135" s="219" t="s">
        <v>96</v>
      </c>
      <c r="B135" s="50" t="s">
        <v>228</v>
      </c>
      <c r="C135" s="71"/>
    </row>
    <row r="136" spans="1:11" ht="12" customHeight="1">
      <c r="A136" s="219" t="s">
        <v>98</v>
      </c>
      <c r="B136" s="50" t="s">
        <v>229</v>
      </c>
      <c r="C136" s="71">
        <v>1055729</v>
      </c>
    </row>
    <row r="137" spans="1:11" s="240" customFormat="1" ht="12" customHeight="1">
      <c r="A137" s="219" t="s">
        <v>100</v>
      </c>
      <c r="B137" s="50" t="s">
        <v>245</v>
      </c>
      <c r="C137" s="268">
        <v>15885706</v>
      </c>
    </row>
    <row r="138" spans="1:11" s="240" customFormat="1" ht="12" customHeight="1">
      <c r="A138" s="242" t="s">
        <v>102</v>
      </c>
      <c r="B138" s="51" t="s">
        <v>231</v>
      </c>
      <c r="C138" s="71"/>
    </row>
    <row r="139" spans="1:11" s="240" customFormat="1" ht="12" customHeight="1">
      <c r="A139" s="30" t="s">
        <v>104</v>
      </c>
      <c r="B139" s="10" t="s">
        <v>232</v>
      </c>
      <c r="C139" s="73">
        <f>+C140+C141+C142+C143</f>
        <v>0</v>
      </c>
    </row>
    <row r="140" spans="1:11" s="240" customFormat="1" ht="12" customHeight="1">
      <c r="A140" s="219" t="s">
        <v>106</v>
      </c>
      <c r="B140" s="50" t="s">
        <v>233</v>
      </c>
      <c r="C140" s="71"/>
    </row>
    <row r="141" spans="1:11" s="240" customFormat="1" ht="12" customHeight="1">
      <c r="A141" s="219" t="s">
        <v>108</v>
      </c>
      <c r="B141" s="50" t="s">
        <v>234</v>
      </c>
      <c r="C141" s="71"/>
    </row>
    <row r="142" spans="1:11" s="240" customFormat="1" ht="12" customHeight="1">
      <c r="A142" s="219" t="s">
        <v>110</v>
      </c>
      <c r="B142" s="50" t="s">
        <v>235</v>
      </c>
      <c r="C142" s="71"/>
    </row>
    <row r="143" spans="1:11" ht="12.75" customHeight="1">
      <c r="A143" s="219" t="s">
        <v>112</v>
      </c>
      <c r="B143" s="50" t="s">
        <v>236</v>
      </c>
      <c r="C143" s="71"/>
    </row>
    <row r="144" spans="1:11" ht="12" customHeight="1">
      <c r="A144" s="30" t="s">
        <v>114</v>
      </c>
      <c r="B144" s="10" t="s">
        <v>237</v>
      </c>
      <c r="C144" s="74">
        <f>+C125+C129+C134+C139</f>
        <v>16941435</v>
      </c>
    </row>
    <row r="145" spans="1:3" ht="15" customHeight="1">
      <c r="A145" s="245" t="s">
        <v>238</v>
      </c>
      <c r="B145" s="55" t="s">
        <v>239</v>
      </c>
      <c r="C145" s="74">
        <f>+C124+C144</f>
        <v>84775889</v>
      </c>
    </row>
    <row r="146" spans="1:3" ht="12.75" customHeight="1"/>
    <row r="148" spans="1:3" ht="14.25" customHeight="1">
      <c r="C148" s="678"/>
    </row>
  </sheetData>
  <sheetProtection selectLockedCells="1" selectUnlockedCells="1"/>
  <phoneticPr fontId="29" type="noConversion"/>
  <printOptions horizontalCentered="1"/>
  <pageMargins left="0.78740157480314965" right="0.78740157480314965" top="0.6692913385826772" bottom="0.98425196850393704" header="0.47244094488188981" footer="0.51181102362204722"/>
  <pageSetup paperSize="9" scale="60" firstPageNumber="0" orientation="portrait" horizontalDpi="300" verticalDpi="300" r:id="rId1"/>
  <headerFooter alignWithMargins="0">
    <oddHeader>&amp;C&amp;"Times New Roman CE,Félkövér"&amp;12Kokad Községi Önkormányzat 2021. évi költségvetése</oddHeader>
  </headerFooter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7">
    <tabColor rgb="FF00B050"/>
  </sheetPr>
  <dimension ref="A1:K146"/>
  <sheetViews>
    <sheetView view="pageLayout" zoomScaleNormal="110" workbookViewId="0">
      <selection activeCell="C1" sqref="C1"/>
    </sheetView>
  </sheetViews>
  <sheetFormatPr defaultRowHeight="14.25" customHeight="1"/>
  <cols>
    <col min="1" max="1" width="19.5" style="192" customWidth="1"/>
    <col min="2" max="2" width="72" style="193" customWidth="1"/>
    <col min="3" max="3" width="25" style="194" customWidth="1"/>
    <col min="4" max="16384" width="9.33203125" style="195"/>
  </cols>
  <sheetData>
    <row r="1" spans="1:3" s="199" customFormat="1" ht="16.5" customHeight="1">
      <c r="A1" s="196"/>
      <c r="B1" s="197"/>
      <c r="C1" s="198" t="s">
        <v>764</v>
      </c>
    </row>
    <row r="2" spans="1:3" s="203" customFormat="1" ht="21" customHeight="1">
      <c r="A2" s="200" t="s">
        <v>249</v>
      </c>
      <c r="B2" s="201" t="s">
        <v>375</v>
      </c>
      <c r="C2" s="202" t="s">
        <v>376</v>
      </c>
    </row>
    <row r="3" spans="1:3" s="203" customFormat="1" ht="12.75" customHeight="1">
      <c r="A3" s="204" t="s">
        <v>377</v>
      </c>
      <c r="B3" s="205" t="s">
        <v>385</v>
      </c>
      <c r="C3" s="206">
        <v>3</v>
      </c>
    </row>
    <row r="4" spans="1:3" s="208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11" t="s">
        <v>381</v>
      </c>
    </row>
    <row r="6" spans="1:3" s="215" customFormat="1" ht="12.95" customHeight="1">
      <c r="A6" s="212">
        <v>1</v>
      </c>
      <c r="B6" s="213">
        <v>2</v>
      </c>
      <c r="C6" s="214">
        <v>3</v>
      </c>
    </row>
    <row r="7" spans="1:3" s="215" customFormat="1" ht="15.95" customHeight="1">
      <c r="A7" s="216"/>
      <c r="B7" s="217" t="s">
        <v>247</v>
      </c>
      <c r="C7" s="218"/>
    </row>
    <row r="8" spans="1:3" s="215" customFormat="1" ht="12" customHeight="1">
      <c r="A8" s="30" t="s">
        <v>4</v>
      </c>
      <c r="B8" s="10" t="s">
        <v>5</v>
      </c>
      <c r="C8" s="60">
        <f>+C9+C10+C11+C12+C13+C14</f>
        <v>0</v>
      </c>
    </row>
    <row r="9" spans="1:3" s="220" customFormat="1" ht="12" customHeight="1">
      <c r="A9" s="219" t="s">
        <v>6</v>
      </c>
      <c r="B9" s="13" t="s">
        <v>7</v>
      </c>
      <c r="C9" s="61"/>
    </row>
    <row r="10" spans="1:3" s="222" customFormat="1" ht="12" customHeight="1">
      <c r="A10" s="221" t="s">
        <v>8</v>
      </c>
      <c r="B10" s="15" t="s">
        <v>9</v>
      </c>
      <c r="C10" s="62"/>
    </row>
    <row r="11" spans="1:3" s="222" customFormat="1" ht="12" customHeight="1">
      <c r="A11" s="221" t="s">
        <v>10</v>
      </c>
      <c r="B11" s="15" t="s">
        <v>11</v>
      </c>
      <c r="C11" s="62"/>
    </row>
    <row r="12" spans="1:3" s="222" customFormat="1" ht="12" customHeight="1">
      <c r="A12" s="221" t="s">
        <v>12</v>
      </c>
      <c r="B12" s="15" t="s">
        <v>13</v>
      </c>
      <c r="C12" s="62"/>
    </row>
    <row r="13" spans="1:3" s="222" customFormat="1" ht="12" customHeight="1">
      <c r="A13" s="221" t="s">
        <v>14</v>
      </c>
      <c r="B13" s="15" t="s">
        <v>15</v>
      </c>
      <c r="C13" s="513"/>
    </row>
    <row r="14" spans="1:3" s="220" customFormat="1" ht="12" customHeight="1">
      <c r="A14" s="224" t="s">
        <v>16</v>
      </c>
      <c r="B14" s="17" t="s">
        <v>17</v>
      </c>
      <c r="C14" s="514"/>
    </row>
    <row r="15" spans="1:3" s="220" customFormat="1" ht="12" customHeight="1">
      <c r="A15" s="30" t="s">
        <v>18</v>
      </c>
      <c r="B15" s="18" t="s">
        <v>19</v>
      </c>
      <c r="C15" s="60">
        <f>+C16+C17+C18+C19+C20</f>
        <v>0</v>
      </c>
    </row>
    <row r="16" spans="1:3" s="220" customFormat="1" ht="12" customHeight="1">
      <c r="A16" s="219" t="s">
        <v>20</v>
      </c>
      <c r="B16" s="13" t="s">
        <v>21</v>
      </c>
      <c r="C16" s="61"/>
    </row>
    <row r="17" spans="1:3" s="220" customFormat="1" ht="12" customHeight="1">
      <c r="A17" s="221" t="s">
        <v>22</v>
      </c>
      <c r="B17" s="15" t="s">
        <v>23</v>
      </c>
      <c r="C17" s="62"/>
    </row>
    <row r="18" spans="1:3" s="220" customFormat="1" ht="12" customHeight="1">
      <c r="A18" s="221" t="s">
        <v>24</v>
      </c>
      <c r="B18" s="15" t="s">
        <v>25</v>
      </c>
      <c r="C18" s="62"/>
    </row>
    <row r="19" spans="1:3" s="220" customFormat="1" ht="12" customHeight="1">
      <c r="A19" s="221" t="s">
        <v>26</v>
      </c>
      <c r="B19" s="15" t="s">
        <v>27</v>
      </c>
      <c r="C19" s="62"/>
    </row>
    <row r="20" spans="1:3" s="220" customFormat="1" ht="12" customHeight="1">
      <c r="A20" s="221" t="s">
        <v>28</v>
      </c>
      <c r="B20" s="15" t="s">
        <v>29</v>
      </c>
      <c r="C20" s="62"/>
    </row>
    <row r="21" spans="1:3" s="222" customFormat="1" ht="12" customHeight="1">
      <c r="A21" s="224" t="s">
        <v>30</v>
      </c>
      <c r="B21" s="17" t="s">
        <v>31</v>
      </c>
      <c r="C21" s="63"/>
    </row>
    <row r="22" spans="1:3" s="222" customFormat="1" ht="12" customHeight="1">
      <c r="A22" s="30" t="s">
        <v>32</v>
      </c>
      <c r="B22" s="10" t="s">
        <v>33</v>
      </c>
      <c r="C22" s="60">
        <f>+C23+C24+C25+C26+C27</f>
        <v>0</v>
      </c>
    </row>
    <row r="23" spans="1:3" s="222" customFormat="1" ht="12" customHeight="1">
      <c r="A23" s="219" t="s">
        <v>34</v>
      </c>
      <c r="B23" s="13" t="s">
        <v>35</v>
      </c>
      <c r="C23" s="61"/>
    </row>
    <row r="24" spans="1:3" s="220" customFormat="1" ht="12" customHeight="1">
      <c r="A24" s="221" t="s">
        <v>36</v>
      </c>
      <c r="B24" s="15" t="s">
        <v>37</v>
      </c>
      <c r="C24" s="62"/>
    </row>
    <row r="25" spans="1:3" s="222" customFormat="1" ht="12" customHeight="1">
      <c r="A25" s="221" t="s">
        <v>38</v>
      </c>
      <c r="B25" s="15" t="s">
        <v>39</v>
      </c>
      <c r="C25" s="62"/>
    </row>
    <row r="26" spans="1:3" s="222" customFormat="1" ht="12" customHeight="1">
      <c r="A26" s="221" t="s">
        <v>40</v>
      </c>
      <c r="B26" s="15" t="s">
        <v>41</v>
      </c>
      <c r="C26" s="62"/>
    </row>
    <row r="27" spans="1:3" s="222" customFormat="1" ht="12" customHeight="1">
      <c r="A27" s="221" t="s">
        <v>42</v>
      </c>
      <c r="B27" s="15" t="s">
        <v>43</v>
      </c>
      <c r="C27" s="62"/>
    </row>
    <row r="28" spans="1:3" s="222" customFormat="1" ht="12" customHeight="1">
      <c r="A28" s="224" t="s">
        <v>44</v>
      </c>
      <c r="B28" s="17" t="s">
        <v>45</v>
      </c>
      <c r="C28" s="63"/>
    </row>
    <row r="29" spans="1:3" s="222" customFormat="1" ht="12" customHeight="1">
      <c r="A29" s="30" t="s">
        <v>46</v>
      </c>
      <c r="B29" s="10" t="s">
        <v>47</v>
      </c>
      <c r="C29" s="60">
        <f>+C30+C33+C34+C35</f>
        <v>0</v>
      </c>
    </row>
    <row r="30" spans="1:3" s="222" customFormat="1" ht="12" customHeight="1">
      <c r="A30" s="219" t="s">
        <v>48</v>
      </c>
      <c r="B30" s="13" t="s">
        <v>49</v>
      </c>
      <c r="C30" s="64">
        <f>+C31+C32</f>
        <v>0</v>
      </c>
    </row>
    <row r="31" spans="1:3" s="222" customFormat="1" ht="12" customHeight="1">
      <c r="A31" s="221" t="s">
        <v>50</v>
      </c>
      <c r="B31" s="15" t="s">
        <v>51</v>
      </c>
      <c r="C31" s="62"/>
    </row>
    <row r="32" spans="1:3" s="222" customFormat="1" ht="12" customHeight="1">
      <c r="A32" s="221" t="s">
        <v>52</v>
      </c>
      <c r="B32" s="15" t="s">
        <v>53</v>
      </c>
      <c r="C32" s="62"/>
    </row>
    <row r="33" spans="1:3" s="222" customFormat="1" ht="12" customHeight="1">
      <c r="A33" s="221" t="s">
        <v>54</v>
      </c>
      <c r="B33" s="15" t="s">
        <v>55</v>
      </c>
      <c r="C33" s="62"/>
    </row>
    <row r="34" spans="1:3" s="222" customFormat="1" ht="12" customHeight="1">
      <c r="A34" s="221" t="s">
        <v>56</v>
      </c>
      <c r="B34" s="15" t="s">
        <v>57</v>
      </c>
      <c r="C34" s="62"/>
    </row>
    <row r="35" spans="1:3" s="222" customFormat="1" ht="12" customHeight="1">
      <c r="A35" s="224" t="s">
        <v>58</v>
      </c>
      <c r="B35" s="17" t="s">
        <v>59</v>
      </c>
      <c r="C35" s="63"/>
    </row>
    <row r="36" spans="1:3" s="222" customFormat="1" ht="12" customHeight="1">
      <c r="A36" s="30" t="s">
        <v>60</v>
      </c>
      <c r="B36" s="10" t="s">
        <v>61</v>
      </c>
      <c r="C36" s="60">
        <f>SUM(C37:C46)</f>
        <v>0</v>
      </c>
    </row>
    <row r="37" spans="1:3" s="222" customFormat="1" ht="12" customHeight="1">
      <c r="A37" s="219" t="s">
        <v>62</v>
      </c>
      <c r="B37" s="13" t="s">
        <v>63</v>
      </c>
      <c r="C37" s="61"/>
    </row>
    <row r="38" spans="1:3" s="222" customFormat="1" ht="12" customHeight="1">
      <c r="A38" s="221" t="s">
        <v>64</v>
      </c>
      <c r="B38" s="15" t="s">
        <v>65</v>
      </c>
      <c r="C38" s="62"/>
    </row>
    <row r="39" spans="1:3" s="222" customFormat="1" ht="12" customHeight="1">
      <c r="A39" s="221" t="s">
        <v>66</v>
      </c>
      <c r="B39" s="15" t="s">
        <v>67</v>
      </c>
      <c r="C39" s="62"/>
    </row>
    <row r="40" spans="1:3" s="222" customFormat="1" ht="12" customHeight="1">
      <c r="A40" s="221" t="s">
        <v>68</v>
      </c>
      <c r="B40" s="15" t="s">
        <v>69</v>
      </c>
      <c r="C40" s="62"/>
    </row>
    <row r="41" spans="1:3" s="222" customFormat="1" ht="12" customHeight="1">
      <c r="A41" s="221" t="s">
        <v>70</v>
      </c>
      <c r="B41" s="15" t="s">
        <v>71</v>
      </c>
      <c r="C41" s="62"/>
    </row>
    <row r="42" spans="1:3" s="222" customFormat="1" ht="12" customHeight="1">
      <c r="A42" s="221" t="s">
        <v>72</v>
      </c>
      <c r="B42" s="15" t="s">
        <v>73</v>
      </c>
      <c r="C42" s="62"/>
    </row>
    <row r="43" spans="1:3" s="222" customFormat="1" ht="12" customHeight="1">
      <c r="A43" s="221" t="s">
        <v>74</v>
      </c>
      <c r="B43" s="15" t="s">
        <v>75</v>
      </c>
      <c r="C43" s="62"/>
    </row>
    <row r="44" spans="1:3" s="222" customFormat="1" ht="12" customHeight="1">
      <c r="A44" s="221" t="s">
        <v>76</v>
      </c>
      <c r="B44" s="15" t="s">
        <v>77</v>
      </c>
      <c r="C44" s="62"/>
    </row>
    <row r="45" spans="1:3" s="222" customFormat="1" ht="12" customHeight="1">
      <c r="A45" s="221" t="s">
        <v>78</v>
      </c>
      <c r="B45" s="15" t="s">
        <v>79</v>
      </c>
      <c r="C45" s="62"/>
    </row>
    <row r="46" spans="1:3" s="222" customFormat="1" ht="12" customHeight="1">
      <c r="A46" s="224" t="s">
        <v>80</v>
      </c>
      <c r="B46" s="17" t="s">
        <v>81</v>
      </c>
      <c r="C46" s="63"/>
    </row>
    <row r="47" spans="1:3" s="222" customFormat="1" ht="12" customHeight="1">
      <c r="A47" s="30" t="s">
        <v>82</v>
      </c>
      <c r="B47" s="10" t="s">
        <v>83</v>
      </c>
      <c r="C47" s="60">
        <f>SUM(C48:C52)</f>
        <v>0</v>
      </c>
    </row>
    <row r="48" spans="1:3" s="222" customFormat="1" ht="12" customHeight="1">
      <c r="A48" s="219" t="s">
        <v>84</v>
      </c>
      <c r="B48" s="13" t="s">
        <v>85</v>
      </c>
      <c r="C48" s="61"/>
    </row>
    <row r="49" spans="1:3" s="222" customFormat="1" ht="12" customHeight="1">
      <c r="A49" s="221" t="s">
        <v>86</v>
      </c>
      <c r="B49" s="15" t="s">
        <v>87</v>
      </c>
      <c r="C49" s="62"/>
    </row>
    <row r="50" spans="1:3" s="222" customFormat="1" ht="12" customHeight="1">
      <c r="A50" s="221" t="s">
        <v>88</v>
      </c>
      <c r="B50" s="15" t="s">
        <v>89</v>
      </c>
      <c r="C50" s="62"/>
    </row>
    <row r="51" spans="1:3" s="222" customFormat="1" ht="12" customHeight="1">
      <c r="A51" s="221" t="s">
        <v>90</v>
      </c>
      <c r="B51" s="15" t="s">
        <v>91</v>
      </c>
      <c r="C51" s="62"/>
    </row>
    <row r="52" spans="1:3" s="222" customFormat="1" ht="12" customHeight="1">
      <c r="A52" s="224" t="s">
        <v>92</v>
      </c>
      <c r="B52" s="17" t="s">
        <v>93</v>
      </c>
      <c r="C52" s="63"/>
    </row>
    <row r="53" spans="1:3" s="222" customFormat="1" ht="12" customHeight="1">
      <c r="A53" s="30" t="s">
        <v>94</v>
      </c>
      <c r="B53" s="10" t="s">
        <v>95</v>
      </c>
      <c r="C53" s="60">
        <f>SUM(C54:C56)</f>
        <v>0</v>
      </c>
    </row>
    <row r="54" spans="1:3" s="222" customFormat="1" ht="12" customHeight="1">
      <c r="A54" s="219" t="s">
        <v>96</v>
      </c>
      <c r="B54" s="13" t="s">
        <v>97</v>
      </c>
      <c r="C54" s="61"/>
    </row>
    <row r="55" spans="1:3" s="222" customFormat="1" ht="12" customHeight="1">
      <c r="A55" s="221" t="s">
        <v>98</v>
      </c>
      <c r="B55" s="15" t="s">
        <v>99</v>
      </c>
      <c r="C55" s="62"/>
    </row>
    <row r="56" spans="1:3" s="222" customFormat="1" ht="12" customHeight="1">
      <c r="A56" s="221" t="s">
        <v>100</v>
      </c>
      <c r="B56" s="15" t="s">
        <v>101</v>
      </c>
      <c r="C56" s="62"/>
    </row>
    <row r="57" spans="1:3" s="222" customFormat="1" ht="12" customHeight="1">
      <c r="A57" s="224" t="s">
        <v>102</v>
      </c>
      <c r="B57" s="17" t="s">
        <v>103</v>
      </c>
      <c r="C57" s="63"/>
    </row>
    <row r="58" spans="1:3" s="222" customFormat="1" ht="12" customHeight="1">
      <c r="A58" s="30" t="s">
        <v>104</v>
      </c>
      <c r="B58" s="18" t="s">
        <v>105</v>
      </c>
      <c r="C58" s="60">
        <f>SUM(C59:C61)</f>
        <v>0</v>
      </c>
    </row>
    <row r="59" spans="1:3" s="222" customFormat="1" ht="12" customHeight="1">
      <c r="A59" s="219" t="s">
        <v>106</v>
      </c>
      <c r="B59" s="13" t="s">
        <v>107</v>
      </c>
      <c r="C59" s="62"/>
    </row>
    <row r="60" spans="1:3" s="222" customFormat="1" ht="12" customHeight="1">
      <c r="A60" s="221" t="s">
        <v>108</v>
      </c>
      <c r="B60" s="15" t="s">
        <v>109</v>
      </c>
      <c r="C60" s="62"/>
    </row>
    <row r="61" spans="1:3" s="222" customFormat="1" ht="12" customHeight="1">
      <c r="A61" s="221" t="s">
        <v>110</v>
      </c>
      <c r="B61" s="15" t="s">
        <v>111</v>
      </c>
      <c r="C61" s="62"/>
    </row>
    <row r="62" spans="1:3" s="222" customFormat="1" ht="12" customHeight="1">
      <c r="A62" s="224" t="s">
        <v>112</v>
      </c>
      <c r="B62" s="17" t="s">
        <v>113</v>
      </c>
      <c r="C62" s="62"/>
    </row>
    <row r="63" spans="1:3" s="222" customFormat="1" ht="12" customHeight="1">
      <c r="A63" s="30" t="s">
        <v>114</v>
      </c>
      <c r="B63" s="10" t="s">
        <v>115</v>
      </c>
      <c r="C63" s="60">
        <f>+C8+C15+C22+C29+C36+C47+C53+C58</f>
        <v>0</v>
      </c>
    </row>
    <row r="64" spans="1:3" s="222" customFormat="1" ht="12" customHeight="1">
      <c r="A64" s="226" t="s">
        <v>382</v>
      </c>
      <c r="B64" s="18" t="s">
        <v>117</v>
      </c>
      <c r="C64" s="60">
        <f>SUM(C65:C67)</f>
        <v>0</v>
      </c>
    </row>
    <row r="65" spans="1:3" s="222" customFormat="1" ht="12" customHeight="1">
      <c r="A65" s="219" t="s">
        <v>118</v>
      </c>
      <c r="B65" s="13" t="s">
        <v>119</v>
      </c>
      <c r="C65" s="62"/>
    </row>
    <row r="66" spans="1:3" s="222" customFormat="1" ht="12" customHeight="1">
      <c r="A66" s="221" t="s">
        <v>120</v>
      </c>
      <c r="B66" s="15" t="s">
        <v>121</v>
      </c>
      <c r="C66" s="62"/>
    </row>
    <row r="67" spans="1:3" s="222" customFormat="1" ht="12" customHeight="1">
      <c r="A67" s="224" t="s">
        <v>122</v>
      </c>
      <c r="B67" s="20" t="s">
        <v>123</v>
      </c>
      <c r="C67" s="62"/>
    </row>
    <row r="68" spans="1:3" s="222" customFormat="1" ht="12" customHeight="1">
      <c r="A68" s="226" t="s">
        <v>124</v>
      </c>
      <c r="B68" s="18" t="s">
        <v>125</v>
      </c>
      <c r="C68" s="60">
        <f>SUM(C69:C72)</f>
        <v>0</v>
      </c>
    </row>
    <row r="69" spans="1:3" s="222" customFormat="1" ht="12" customHeight="1">
      <c r="A69" s="219" t="s">
        <v>126</v>
      </c>
      <c r="B69" s="13" t="s">
        <v>127</v>
      </c>
      <c r="C69" s="62"/>
    </row>
    <row r="70" spans="1:3" s="222" customFormat="1" ht="12" customHeight="1">
      <c r="A70" s="221" t="s">
        <v>128</v>
      </c>
      <c r="B70" s="15" t="s">
        <v>129</v>
      </c>
      <c r="C70" s="62"/>
    </row>
    <row r="71" spans="1:3" s="222" customFormat="1" ht="12" customHeight="1">
      <c r="A71" s="221" t="s">
        <v>130</v>
      </c>
      <c r="B71" s="15" t="s">
        <v>131</v>
      </c>
      <c r="C71" s="62"/>
    </row>
    <row r="72" spans="1:3" s="222" customFormat="1" ht="12" customHeight="1">
      <c r="A72" s="224" t="s">
        <v>132</v>
      </c>
      <c r="B72" s="17" t="s">
        <v>133</v>
      </c>
      <c r="C72" s="62"/>
    </row>
    <row r="73" spans="1:3" s="222" customFormat="1" ht="12" customHeight="1">
      <c r="A73" s="226" t="s">
        <v>134</v>
      </c>
      <c r="B73" s="18" t="s">
        <v>135</v>
      </c>
      <c r="C73" s="60">
        <f>SUM(C74:C75)</f>
        <v>0</v>
      </c>
    </row>
    <row r="74" spans="1:3" s="222" customFormat="1" ht="12" customHeight="1">
      <c r="A74" s="219" t="s">
        <v>136</v>
      </c>
      <c r="B74" s="13" t="s">
        <v>137</v>
      </c>
      <c r="C74" s="62"/>
    </row>
    <row r="75" spans="1:3" s="222" customFormat="1" ht="12" customHeight="1">
      <c r="A75" s="224" t="s">
        <v>138</v>
      </c>
      <c r="B75" s="17" t="s">
        <v>139</v>
      </c>
      <c r="C75" s="62"/>
    </row>
    <row r="76" spans="1:3" s="220" customFormat="1" ht="12" customHeight="1">
      <c r="A76" s="226" t="s">
        <v>140</v>
      </c>
      <c r="B76" s="18" t="s">
        <v>141</v>
      </c>
      <c r="C76" s="60">
        <f>SUM(C77:C79)</f>
        <v>0</v>
      </c>
    </row>
    <row r="77" spans="1:3" s="222" customFormat="1" ht="12" customHeight="1">
      <c r="A77" s="219" t="s">
        <v>142</v>
      </c>
      <c r="B77" s="13" t="s">
        <v>143</v>
      </c>
      <c r="C77" s="62"/>
    </row>
    <row r="78" spans="1:3" s="222" customFormat="1" ht="12" customHeight="1">
      <c r="A78" s="221" t="s">
        <v>144</v>
      </c>
      <c r="B78" s="15" t="s">
        <v>145</v>
      </c>
      <c r="C78" s="62"/>
    </row>
    <row r="79" spans="1:3" s="222" customFormat="1" ht="12" customHeight="1">
      <c r="A79" s="224" t="s">
        <v>146</v>
      </c>
      <c r="B79" s="17" t="s">
        <v>147</v>
      </c>
      <c r="C79" s="62"/>
    </row>
    <row r="80" spans="1:3" s="222" customFormat="1" ht="12" customHeight="1">
      <c r="A80" s="226" t="s">
        <v>148</v>
      </c>
      <c r="B80" s="18" t="s">
        <v>149</v>
      </c>
      <c r="C80" s="60">
        <f>SUM(C81:C84)</f>
        <v>0</v>
      </c>
    </row>
    <row r="81" spans="1:3" s="222" customFormat="1" ht="12" customHeight="1">
      <c r="A81" s="227" t="s">
        <v>150</v>
      </c>
      <c r="B81" s="13" t="s">
        <v>151</v>
      </c>
      <c r="C81" s="62"/>
    </row>
    <row r="82" spans="1:3" s="222" customFormat="1" ht="12" customHeight="1">
      <c r="A82" s="228" t="s">
        <v>152</v>
      </c>
      <c r="B82" s="15" t="s">
        <v>153</v>
      </c>
      <c r="C82" s="62"/>
    </row>
    <row r="83" spans="1:3" s="222" customFormat="1" ht="12" customHeight="1">
      <c r="A83" s="228" t="s">
        <v>154</v>
      </c>
      <c r="B83" s="15" t="s">
        <v>155</v>
      </c>
      <c r="C83" s="62"/>
    </row>
    <row r="84" spans="1:3" s="220" customFormat="1" ht="12" customHeight="1">
      <c r="A84" s="229" t="s">
        <v>156</v>
      </c>
      <c r="B84" s="17" t="s">
        <v>157</v>
      </c>
      <c r="C84" s="62"/>
    </row>
    <row r="85" spans="1:3" s="220" customFormat="1" ht="12" customHeight="1">
      <c r="A85" s="226" t="s">
        <v>158</v>
      </c>
      <c r="B85" s="18" t="s">
        <v>159</v>
      </c>
      <c r="C85" s="65"/>
    </row>
    <row r="86" spans="1:3" s="220" customFormat="1" ht="12" customHeight="1">
      <c r="A86" s="226" t="s">
        <v>160</v>
      </c>
      <c r="B86" s="24" t="s">
        <v>161</v>
      </c>
      <c r="C86" s="60">
        <f>+C64+C68+C73+C76+C80+C85</f>
        <v>0</v>
      </c>
    </row>
    <row r="87" spans="1:3" s="220" customFormat="1" ht="12" customHeight="1">
      <c r="A87" s="230" t="s">
        <v>162</v>
      </c>
      <c r="B87" s="26" t="s">
        <v>383</v>
      </c>
      <c r="C87" s="60">
        <f>+C63+C86</f>
        <v>0</v>
      </c>
    </row>
    <row r="88" spans="1:3" s="222" customFormat="1" ht="15" customHeight="1">
      <c r="A88" s="231"/>
      <c r="B88" s="232"/>
      <c r="C88" s="233"/>
    </row>
    <row r="89" spans="1:3" ht="12.75" customHeight="1">
      <c r="A89" s="234"/>
      <c r="B89" s="235"/>
      <c r="C89" s="236"/>
    </row>
    <row r="90" spans="1:3" s="215" customFormat="1" ht="16.5" customHeight="1">
      <c r="A90" s="237"/>
      <c r="B90" s="238" t="s">
        <v>248</v>
      </c>
      <c r="C90" s="239"/>
    </row>
    <row r="91" spans="1:3" s="240" customFormat="1" ht="12" customHeight="1">
      <c r="A91" s="6" t="s">
        <v>4</v>
      </c>
      <c r="B91" s="33" t="s">
        <v>167</v>
      </c>
      <c r="C91" s="68">
        <f>SUM(C92:C96)</f>
        <v>311052</v>
      </c>
    </row>
    <row r="92" spans="1:3" ht="12" customHeight="1">
      <c r="A92" s="241" t="s">
        <v>6</v>
      </c>
      <c r="B92" s="35" t="s">
        <v>168</v>
      </c>
      <c r="C92" s="69"/>
    </row>
    <row r="93" spans="1:3" ht="12" customHeight="1">
      <c r="A93" s="221" t="s">
        <v>8</v>
      </c>
      <c r="B93" s="36" t="s">
        <v>169</v>
      </c>
      <c r="C93" s="62"/>
    </row>
    <row r="94" spans="1:3" ht="12" customHeight="1">
      <c r="A94" s="221" t="s">
        <v>10</v>
      </c>
      <c r="B94" s="36" t="s">
        <v>170</v>
      </c>
      <c r="C94" s="63"/>
    </row>
    <row r="95" spans="1:3" ht="12" customHeight="1">
      <c r="A95" s="221" t="s">
        <v>12</v>
      </c>
      <c r="B95" s="37" t="s">
        <v>171</v>
      </c>
      <c r="C95" s="63"/>
    </row>
    <row r="96" spans="1:3" ht="12" customHeight="1">
      <c r="A96" s="221" t="s">
        <v>172</v>
      </c>
      <c r="B96" s="38" t="s">
        <v>173</v>
      </c>
      <c r="C96" s="63">
        <f>SUM(C97:C106)</f>
        <v>311052</v>
      </c>
    </row>
    <row r="97" spans="1:3" ht="12" customHeight="1">
      <c r="A97" s="221" t="s">
        <v>16</v>
      </c>
      <c r="B97" s="36" t="s">
        <v>174</v>
      </c>
      <c r="C97" s="63"/>
    </row>
    <row r="98" spans="1:3" ht="12" customHeight="1">
      <c r="A98" s="221" t="s">
        <v>175</v>
      </c>
      <c r="B98" s="39" t="s">
        <v>176</v>
      </c>
      <c r="C98" s="63"/>
    </row>
    <row r="99" spans="1:3" ht="12" customHeight="1">
      <c r="A99" s="221" t="s">
        <v>177</v>
      </c>
      <c r="B99" s="40" t="s">
        <v>178</v>
      </c>
      <c r="C99" s="63"/>
    </row>
    <row r="100" spans="1:3" ht="12" customHeight="1">
      <c r="A100" s="221" t="s">
        <v>179</v>
      </c>
      <c r="B100" s="40" t="s">
        <v>180</v>
      </c>
      <c r="C100" s="63"/>
    </row>
    <row r="101" spans="1:3" ht="12" customHeight="1">
      <c r="A101" s="221" t="s">
        <v>181</v>
      </c>
      <c r="B101" s="39" t="s">
        <v>182</v>
      </c>
      <c r="C101" s="63"/>
    </row>
    <row r="102" spans="1:3" ht="12" customHeight="1">
      <c r="A102" s="221" t="s">
        <v>183</v>
      </c>
      <c r="B102" s="39" t="s">
        <v>184</v>
      </c>
      <c r="C102" s="63"/>
    </row>
    <row r="103" spans="1:3" ht="12" customHeight="1">
      <c r="A103" s="221" t="s">
        <v>185</v>
      </c>
      <c r="B103" s="40" t="s">
        <v>186</v>
      </c>
      <c r="C103" s="63"/>
    </row>
    <row r="104" spans="1:3" ht="12" customHeight="1">
      <c r="A104" s="242" t="s">
        <v>187</v>
      </c>
      <c r="B104" s="42" t="s">
        <v>188</v>
      </c>
      <c r="C104" s="63"/>
    </row>
    <row r="105" spans="1:3" ht="12" customHeight="1">
      <c r="A105" s="221" t="s">
        <v>189</v>
      </c>
      <c r="B105" s="42" t="s">
        <v>190</v>
      </c>
      <c r="C105" s="63"/>
    </row>
    <row r="106" spans="1:3" ht="12" customHeight="1">
      <c r="A106" s="243" t="s">
        <v>191</v>
      </c>
      <c r="B106" s="44" t="s">
        <v>192</v>
      </c>
      <c r="C106" s="70">
        <v>311052</v>
      </c>
    </row>
    <row r="107" spans="1:3" ht="12" customHeight="1">
      <c r="A107" s="30" t="s">
        <v>18</v>
      </c>
      <c r="B107" s="45" t="s">
        <v>193</v>
      </c>
      <c r="C107" s="60">
        <f>+C108+C110+C112</f>
        <v>0</v>
      </c>
    </row>
    <row r="108" spans="1:3" ht="12" customHeight="1">
      <c r="A108" s="219" t="s">
        <v>20</v>
      </c>
      <c r="B108" s="36" t="s">
        <v>194</v>
      </c>
      <c r="C108" s="61"/>
    </row>
    <row r="109" spans="1:3" ht="12" customHeight="1">
      <c r="A109" s="219" t="s">
        <v>22</v>
      </c>
      <c r="B109" s="46" t="s">
        <v>195</v>
      </c>
      <c r="C109" s="61"/>
    </row>
    <row r="110" spans="1:3" ht="12" customHeight="1">
      <c r="A110" s="219" t="s">
        <v>24</v>
      </c>
      <c r="B110" s="46" t="s">
        <v>196</v>
      </c>
      <c r="C110" s="62"/>
    </row>
    <row r="111" spans="1:3" ht="12" customHeight="1">
      <c r="A111" s="219" t="s">
        <v>26</v>
      </c>
      <c r="B111" s="46" t="s">
        <v>197</v>
      </c>
      <c r="C111" s="71"/>
    </row>
    <row r="112" spans="1:3" ht="12" customHeight="1">
      <c r="A112" s="219" t="s">
        <v>28</v>
      </c>
      <c r="B112" s="47" t="s">
        <v>198</v>
      </c>
      <c r="C112" s="71"/>
    </row>
    <row r="113" spans="1:3" ht="12" customHeight="1">
      <c r="A113" s="219" t="s">
        <v>30</v>
      </c>
      <c r="B113" s="48" t="s">
        <v>199</v>
      </c>
      <c r="C113" s="71"/>
    </row>
    <row r="114" spans="1:3" ht="12" customHeight="1">
      <c r="A114" s="219" t="s">
        <v>200</v>
      </c>
      <c r="B114" s="49" t="s">
        <v>201</v>
      </c>
      <c r="C114" s="71"/>
    </row>
    <row r="115" spans="1:3" ht="12" customHeight="1">
      <c r="A115" s="219" t="s">
        <v>202</v>
      </c>
      <c r="B115" s="40" t="s">
        <v>180</v>
      </c>
      <c r="C115" s="71"/>
    </row>
    <row r="116" spans="1:3" ht="12" customHeight="1">
      <c r="A116" s="219" t="s">
        <v>203</v>
      </c>
      <c r="B116" s="40" t="s">
        <v>204</v>
      </c>
      <c r="C116" s="71"/>
    </row>
    <row r="117" spans="1:3" ht="12" customHeight="1">
      <c r="A117" s="219" t="s">
        <v>205</v>
      </c>
      <c r="B117" s="40" t="s">
        <v>206</v>
      </c>
      <c r="C117" s="71"/>
    </row>
    <row r="118" spans="1:3" ht="12" customHeight="1">
      <c r="A118" s="219" t="s">
        <v>207</v>
      </c>
      <c r="B118" s="40" t="s">
        <v>186</v>
      </c>
      <c r="C118" s="71"/>
    </row>
    <row r="119" spans="1:3" ht="12" customHeight="1">
      <c r="A119" s="219" t="s">
        <v>208</v>
      </c>
      <c r="B119" s="40" t="s">
        <v>209</v>
      </c>
      <c r="C119" s="71"/>
    </row>
    <row r="120" spans="1:3" ht="12" customHeight="1">
      <c r="A120" s="242" t="s">
        <v>210</v>
      </c>
      <c r="B120" s="40" t="s">
        <v>211</v>
      </c>
      <c r="C120" s="72"/>
    </row>
    <row r="121" spans="1:3" ht="12" customHeight="1">
      <c r="A121" s="30" t="s">
        <v>32</v>
      </c>
      <c r="B121" s="10" t="s">
        <v>212</v>
      </c>
      <c r="C121" s="60">
        <f>+C122+C123</f>
        <v>0</v>
      </c>
    </row>
    <row r="122" spans="1:3" ht="12" customHeight="1">
      <c r="A122" s="219" t="s">
        <v>34</v>
      </c>
      <c r="B122" s="50" t="s">
        <v>213</v>
      </c>
      <c r="C122" s="61"/>
    </row>
    <row r="123" spans="1:3" ht="12" customHeight="1">
      <c r="A123" s="224" t="s">
        <v>36</v>
      </c>
      <c r="B123" s="46" t="s">
        <v>214</v>
      </c>
      <c r="C123" s="63"/>
    </row>
    <row r="124" spans="1:3" ht="12" customHeight="1">
      <c r="A124" s="30" t="s">
        <v>215</v>
      </c>
      <c r="B124" s="10" t="s">
        <v>216</v>
      </c>
      <c r="C124" s="60">
        <f>+C91+C107+C121</f>
        <v>311052</v>
      </c>
    </row>
    <row r="125" spans="1:3" ht="12" customHeight="1">
      <c r="A125" s="30" t="s">
        <v>60</v>
      </c>
      <c r="B125" s="10" t="s">
        <v>217</v>
      </c>
      <c r="C125" s="60">
        <f>+C126+C127+C128</f>
        <v>4232537</v>
      </c>
    </row>
    <row r="126" spans="1:3" s="240" customFormat="1" ht="12" customHeight="1">
      <c r="A126" s="219" t="s">
        <v>62</v>
      </c>
      <c r="B126" s="50" t="s">
        <v>218</v>
      </c>
      <c r="C126" s="71"/>
    </row>
    <row r="127" spans="1:3" ht="12" customHeight="1">
      <c r="A127" s="219" t="s">
        <v>64</v>
      </c>
      <c r="B127" s="50" t="s">
        <v>219</v>
      </c>
      <c r="C127" s="71"/>
    </row>
    <row r="128" spans="1:3" ht="12" customHeight="1">
      <c r="A128" s="242" t="s">
        <v>66</v>
      </c>
      <c r="B128" s="51" t="s">
        <v>220</v>
      </c>
      <c r="C128" s="71">
        <v>4232537</v>
      </c>
    </row>
    <row r="129" spans="1:11" ht="12" customHeight="1">
      <c r="A129" s="30" t="s">
        <v>82</v>
      </c>
      <c r="B129" s="10" t="s">
        <v>221</v>
      </c>
      <c r="C129" s="60">
        <f>+C130+C131+C132+C133</f>
        <v>0</v>
      </c>
    </row>
    <row r="130" spans="1:11" ht="12" customHeight="1">
      <c r="A130" s="219" t="s">
        <v>84</v>
      </c>
      <c r="B130" s="50" t="s">
        <v>222</v>
      </c>
      <c r="C130" s="71"/>
    </row>
    <row r="131" spans="1:11" ht="12" customHeight="1">
      <c r="A131" s="219" t="s">
        <v>86</v>
      </c>
      <c r="B131" s="50" t="s">
        <v>223</v>
      </c>
      <c r="C131" s="71"/>
    </row>
    <row r="132" spans="1:11" ht="12" customHeight="1">
      <c r="A132" s="219" t="s">
        <v>88</v>
      </c>
      <c r="B132" s="50" t="s">
        <v>224</v>
      </c>
      <c r="C132" s="71"/>
    </row>
    <row r="133" spans="1:11" s="240" customFormat="1" ht="12" customHeight="1">
      <c r="A133" s="242" t="s">
        <v>90</v>
      </c>
      <c r="B133" s="51" t="s">
        <v>225</v>
      </c>
      <c r="C133" s="71"/>
    </row>
    <row r="134" spans="1:11" ht="12" customHeight="1">
      <c r="A134" s="30" t="s">
        <v>226</v>
      </c>
      <c r="B134" s="10" t="s">
        <v>227</v>
      </c>
      <c r="C134" s="60">
        <f>+C135+C136+C137+C138</f>
        <v>0</v>
      </c>
      <c r="K134" s="244"/>
    </row>
    <row r="135" spans="1:11" ht="12.75" customHeight="1">
      <c r="A135" s="219" t="s">
        <v>96</v>
      </c>
      <c r="B135" s="50" t="s">
        <v>228</v>
      </c>
      <c r="C135" s="71"/>
    </row>
    <row r="136" spans="1:11" ht="12" customHeight="1">
      <c r="A136" s="219" t="s">
        <v>98</v>
      </c>
      <c r="B136" s="50" t="s">
        <v>229</v>
      </c>
      <c r="C136" s="71"/>
    </row>
    <row r="137" spans="1:11" s="240" customFormat="1" ht="12" customHeight="1">
      <c r="A137" s="219" t="s">
        <v>100</v>
      </c>
      <c r="B137" s="50" t="s">
        <v>245</v>
      </c>
      <c r="C137" s="71"/>
    </row>
    <row r="138" spans="1:11" s="240" customFormat="1" ht="12" customHeight="1">
      <c r="A138" s="242" t="s">
        <v>102</v>
      </c>
      <c r="B138" s="51" t="s">
        <v>231</v>
      </c>
      <c r="C138" s="71"/>
    </row>
    <row r="139" spans="1:11" s="240" customFormat="1" ht="12" customHeight="1">
      <c r="A139" s="30" t="s">
        <v>104</v>
      </c>
      <c r="B139" s="10" t="s">
        <v>232</v>
      </c>
      <c r="C139" s="73">
        <f>+C140+C141+C142+C143</f>
        <v>0</v>
      </c>
    </row>
    <row r="140" spans="1:11" s="240" customFormat="1" ht="12" customHeight="1">
      <c r="A140" s="219" t="s">
        <v>106</v>
      </c>
      <c r="B140" s="50" t="s">
        <v>233</v>
      </c>
      <c r="C140" s="71"/>
    </row>
    <row r="141" spans="1:11" s="240" customFormat="1" ht="12" customHeight="1">
      <c r="A141" s="219" t="s">
        <v>108</v>
      </c>
      <c r="B141" s="50" t="s">
        <v>234</v>
      </c>
      <c r="C141" s="71"/>
    </row>
    <row r="142" spans="1:11" s="240" customFormat="1" ht="12" customHeight="1">
      <c r="A142" s="219" t="s">
        <v>110</v>
      </c>
      <c r="B142" s="50" t="s">
        <v>235</v>
      </c>
      <c r="C142" s="71"/>
    </row>
    <row r="143" spans="1:11" ht="12.75" customHeight="1">
      <c r="A143" s="219" t="s">
        <v>112</v>
      </c>
      <c r="B143" s="50" t="s">
        <v>236</v>
      </c>
      <c r="C143" s="71"/>
    </row>
    <row r="144" spans="1:11" ht="12" customHeight="1">
      <c r="A144" s="30" t="s">
        <v>114</v>
      </c>
      <c r="B144" s="10" t="s">
        <v>237</v>
      </c>
      <c r="C144" s="74">
        <f>+C125+C129+C134+C139</f>
        <v>4232537</v>
      </c>
    </row>
    <row r="145" spans="1:3" ht="15" customHeight="1">
      <c r="A145" s="245" t="s">
        <v>238</v>
      </c>
      <c r="B145" s="55" t="s">
        <v>239</v>
      </c>
      <c r="C145" s="74">
        <f>+C124+C144</f>
        <v>4543589</v>
      </c>
    </row>
    <row r="146" spans="1:3" ht="12.75" customHeight="1"/>
  </sheetData>
  <phoneticPr fontId="29" type="noConversion"/>
  <printOptions horizontalCentered="1"/>
  <pageMargins left="0.78740157480314965" right="0.78740157480314965" top="0.78740157480314965" bottom="0.98425196850393704" header="0.59055118110236227" footer="0.51181102362204722"/>
  <pageSetup paperSize="9" scale="60" firstPageNumber="0" orientation="portrait" horizontalDpi="300" verticalDpi="300" r:id="rId1"/>
  <headerFooter alignWithMargins="0">
    <oddHeader>&amp;C&amp;"Times New Roman CE,Félkövér dőlt"&amp;12Kokad Községi Önkormányzat 2021. évi költségvetése</oddHeader>
  </headerFooter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K146"/>
  <sheetViews>
    <sheetView view="pageLayout" zoomScaleNormal="110" workbookViewId="0">
      <selection activeCell="C1" sqref="C1"/>
    </sheetView>
  </sheetViews>
  <sheetFormatPr defaultRowHeight="14.25" customHeight="1"/>
  <cols>
    <col min="1" max="1" width="19.5" style="192" customWidth="1"/>
    <col min="2" max="2" width="72" style="193" customWidth="1"/>
    <col min="3" max="3" width="25" style="194" customWidth="1"/>
    <col min="4" max="16384" width="9.33203125" style="195"/>
  </cols>
  <sheetData>
    <row r="1" spans="1:3" s="199" customFormat="1" ht="16.5" customHeight="1">
      <c r="A1" s="196"/>
      <c r="B1" s="197"/>
      <c r="C1" s="198" t="s">
        <v>765</v>
      </c>
    </row>
    <row r="2" spans="1:3" s="203" customFormat="1" ht="21" customHeight="1">
      <c r="A2" s="200" t="s">
        <v>249</v>
      </c>
      <c r="B2" s="201" t="s">
        <v>375</v>
      </c>
      <c r="C2" s="202" t="s">
        <v>376</v>
      </c>
    </row>
    <row r="3" spans="1:3" s="203" customFormat="1" ht="12.75" customHeight="1">
      <c r="A3" s="204" t="s">
        <v>377</v>
      </c>
      <c r="B3" s="205" t="s">
        <v>386</v>
      </c>
      <c r="C3" s="206">
        <v>4</v>
      </c>
    </row>
    <row r="4" spans="1:3" s="208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11" t="s">
        <v>381</v>
      </c>
    </row>
    <row r="6" spans="1:3" s="215" customFormat="1" ht="12.95" customHeight="1">
      <c r="A6" s="212">
        <v>1</v>
      </c>
      <c r="B6" s="213">
        <v>2</v>
      </c>
      <c r="C6" s="214">
        <v>3</v>
      </c>
    </row>
    <row r="7" spans="1:3" s="215" customFormat="1" ht="15.95" customHeight="1">
      <c r="A7" s="216"/>
      <c r="B7" s="217" t="s">
        <v>247</v>
      </c>
      <c r="C7" s="218"/>
    </row>
    <row r="8" spans="1:3" s="215" customFormat="1" ht="12" customHeight="1">
      <c r="A8" s="30" t="s">
        <v>4</v>
      </c>
      <c r="B8" s="10" t="s">
        <v>5</v>
      </c>
      <c r="C8" s="60">
        <f>+C9+C10+C11+C12+C13+C14</f>
        <v>0</v>
      </c>
    </row>
    <row r="9" spans="1:3" s="220" customFormat="1" ht="12" customHeight="1">
      <c r="A9" s="219" t="s">
        <v>6</v>
      </c>
      <c r="B9" s="13" t="s">
        <v>7</v>
      </c>
      <c r="C9" s="61"/>
    </row>
    <row r="10" spans="1:3" s="222" customFormat="1" ht="12" customHeight="1">
      <c r="A10" s="221" t="s">
        <v>8</v>
      </c>
      <c r="B10" s="15" t="s">
        <v>9</v>
      </c>
      <c r="C10" s="62"/>
    </row>
    <row r="11" spans="1:3" s="222" customFormat="1" ht="12" customHeight="1">
      <c r="A11" s="221" t="s">
        <v>10</v>
      </c>
      <c r="B11" s="15" t="s">
        <v>11</v>
      </c>
      <c r="C11" s="62"/>
    </row>
    <row r="12" spans="1:3" s="222" customFormat="1" ht="12" customHeight="1">
      <c r="A12" s="221" t="s">
        <v>12</v>
      </c>
      <c r="B12" s="15" t="s">
        <v>13</v>
      </c>
      <c r="C12" s="62"/>
    </row>
    <row r="13" spans="1:3" s="222" customFormat="1" ht="12" customHeight="1">
      <c r="A13" s="221" t="s">
        <v>14</v>
      </c>
      <c r="B13" s="15" t="s">
        <v>15</v>
      </c>
      <c r="C13" s="223"/>
    </row>
    <row r="14" spans="1:3" s="220" customFormat="1" ht="12" customHeight="1">
      <c r="A14" s="224" t="s">
        <v>16</v>
      </c>
      <c r="B14" s="17" t="s">
        <v>17</v>
      </c>
      <c r="C14" s="225"/>
    </row>
    <row r="15" spans="1:3" s="220" customFormat="1" ht="12" customHeight="1">
      <c r="A15" s="30" t="s">
        <v>18</v>
      </c>
      <c r="B15" s="18" t="s">
        <v>19</v>
      </c>
      <c r="C15" s="60">
        <f>+C16+C17+C18+C19+C20</f>
        <v>0</v>
      </c>
    </row>
    <row r="16" spans="1:3" s="220" customFormat="1" ht="12" customHeight="1">
      <c r="A16" s="219" t="s">
        <v>20</v>
      </c>
      <c r="B16" s="13" t="s">
        <v>21</v>
      </c>
      <c r="C16" s="61"/>
    </row>
    <row r="17" spans="1:3" s="220" customFormat="1" ht="12" customHeight="1">
      <c r="A17" s="221" t="s">
        <v>22</v>
      </c>
      <c r="B17" s="15" t="s">
        <v>23</v>
      </c>
      <c r="C17" s="62"/>
    </row>
    <row r="18" spans="1:3" s="220" customFormat="1" ht="12" customHeight="1">
      <c r="A18" s="221" t="s">
        <v>24</v>
      </c>
      <c r="B18" s="15" t="s">
        <v>25</v>
      </c>
      <c r="C18" s="62"/>
    </row>
    <row r="19" spans="1:3" s="220" customFormat="1" ht="12" customHeight="1">
      <c r="A19" s="221" t="s">
        <v>26</v>
      </c>
      <c r="B19" s="15" t="s">
        <v>27</v>
      </c>
      <c r="C19" s="62"/>
    </row>
    <row r="20" spans="1:3" s="220" customFormat="1" ht="12" customHeight="1">
      <c r="A20" s="221" t="s">
        <v>28</v>
      </c>
      <c r="B20" s="15" t="s">
        <v>29</v>
      </c>
      <c r="C20" s="62"/>
    </row>
    <row r="21" spans="1:3" s="222" customFormat="1" ht="12" customHeight="1">
      <c r="A21" s="224" t="s">
        <v>30</v>
      </c>
      <c r="B21" s="17" t="s">
        <v>31</v>
      </c>
      <c r="C21" s="63"/>
    </row>
    <row r="22" spans="1:3" s="222" customFormat="1" ht="12" customHeight="1">
      <c r="A22" s="30" t="s">
        <v>32</v>
      </c>
      <c r="B22" s="10" t="s">
        <v>33</v>
      </c>
      <c r="C22" s="60">
        <f>+C23+C24+C25+C26+C27</f>
        <v>0</v>
      </c>
    </row>
    <row r="23" spans="1:3" s="222" customFormat="1" ht="12" customHeight="1">
      <c r="A23" s="219" t="s">
        <v>34</v>
      </c>
      <c r="B23" s="13" t="s">
        <v>35</v>
      </c>
      <c r="C23" s="61"/>
    </row>
    <row r="24" spans="1:3" s="220" customFormat="1" ht="12" customHeight="1">
      <c r="A24" s="221" t="s">
        <v>36</v>
      </c>
      <c r="B24" s="15" t="s">
        <v>37</v>
      </c>
      <c r="C24" s="62"/>
    </row>
    <row r="25" spans="1:3" s="222" customFormat="1" ht="12" customHeight="1">
      <c r="A25" s="221" t="s">
        <v>38</v>
      </c>
      <c r="B25" s="15" t="s">
        <v>39</v>
      </c>
      <c r="C25" s="62"/>
    </row>
    <row r="26" spans="1:3" s="222" customFormat="1" ht="12" customHeight="1">
      <c r="A26" s="221" t="s">
        <v>40</v>
      </c>
      <c r="B26" s="15" t="s">
        <v>41</v>
      </c>
      <c r="C26" s="62"/>
    </row>
    <row r="27" spans="1:3" s="222" customFormat="1" ht="12" customHeight="1">
      <c r="A27" s="221" t="s">
        <v>42</v>
      </c>
      <c r="B27" s="15" t="s">
        <v>43</v>
      </c>
      <c r="C27" s="62"/>
    </row>
    <row r="28" spans="1:3" s="222" customFormat="1" ht="12" customHeight="1">
      <c r="A28" s="224" t="s">
        <v>44</v>
      </c>
      <c r="B28" s="17" t="s">
        <v>45</v>
      </c>
      <c r="C28" s="63"/>
    </row>
    <row r="29" spans="1:3" s="222" customFormat="1" ht="12" customHeight="1">
      <c r="A29" s="30" t="s">
        <v>46</v>
      </c>
      <c r="B29" s="10" t="s">
        <v>47</v>
      </c>
      <c r="C29" s="60">
        <f>+C30+C33+C34+C35</f>
        <v>0</v>
      </c>
    </row>
    <row r="30" spans="1:3" s="222" customFormat="1" ht="12" customHeight="1">
      <c r="A30" s="219" t="s">
        <v>48</v>
      </c>
      <c r="B30" s="13" t="s">
        <v>49</v>
      </c>
      <c r="C30" s="64">
        <f>+C31+C32</f>
        <v>0</v>
      </c>
    </row>
    <row r="31" spans="1:3" s="222" customFormat="1" ht="12" customHeight="1">
      <c r="A31" s="221" t="s">
        <v>50</v>
      </c>
      <c r="B31" s="15" t="s">
        <v>51</v>
      </c>
      <c r="C31" s="62"/>
    </row>
    <row r="32" spans="1:3" s="222" customFormat="1" ht="12" customHeight="1">
      <c r="A32" s="221" t="s">
        <v>52</v>
      </c>
      <c r="B32" s="15" t="s">
        <v>53</v>
      </c>
      <c r="C32" s="62"/>
    </row>
    <row r="33" spans="1:3" s="222" customFormat="1" ht="12" customHeight="1">
      <c r="A33" s="221" t="s">
        <v>54</v>
      </c>
      <c r="B33" s="15" t="s">
        <v>55</v>
      </c>
      <c r="C33" s="62"/>
    </row>
    <row r="34" spans="1:3" s="222" customFormat="1" ht="12" customHeight="1">
      <c r="A34" s="221" t="s">
        <v>56</v>
      </c>
      <c r="B34" s="15" t="s">
        <v>57</v>
      </c>
      <c r="C34" s="62"/>
    </row>
    <row r="35" spans="1:3" s="222" customFormat="1" ht="12" customHeight="1">
      <c r="A35" s="224" t="s">
        <v>58</v>
      </c>
      <c r="B35" s="17" t="s">
        <v>59</v>
      </c>
      <c r="C35" s="63"/>
    </row>
    <row r="36" spans="1:3" s="222" customFormat="1" ht="12" customHeight="1">
      <c r="A36" s="30" t="s">
        <v>60</v>
      </c>
      <c r="B36" s="10" t="s">
        <v>61</v>
      </c>
      <c r="C36" s="60">
        <f>SUM(C37:C46)</f>
        <v>0</v>
      </c>
    </row>
    <row r="37" spans="1:3" s="222" customFormat="1" ht="12" customHeight="1">
      <c r="A37" s="219" t="s">
        <v>62</v>
      </c>
      <c r="B37" s="13" t="s">
        <v>63</v>
      </c>
      <c r="C37" s="61"/>
    </row>
    <row r="38" spans="1:3" s="222" customFormat="1" ht="12" customHeight="1">
      <c r="A38" s="221" t="s">
        <v>64</v>
      </c>
      <c r="B38" s="15" t="s">
        <v>65</v>
      </c>
      <c r="C38" s="62"/>
    </row>
    <row r="39" spans="1:3" s="222" customFormat="1" ht="12" customHeight="1">
      <c r="A39" s="221" t="s">
        <v>66</v>
      </c>
      <c r="B39" s="15" t="s">
        <v>67</v>
      </c>
      <c r="C39" s="62"/>
    </row>
    <row r="40" spans="1:3" s="222" customFormat="1" ht="12" customHeight="1">
      <c r="A40" s="221" t="s">
        <v>68</v>
      </c>
      <c r="B40" s="15" t="s">
        <v>69</v>
      </c>
      <c r="C40" s="62"/>
    </row>
    <row r="41" spans="1:3" s="222" customFormat="1" ht="12" customHeight="1">
      <c r="A41" s="221" t="s">
        <v>70</v>
      </c>
      <c r="B41" s="15" t="s">
        <v>71</v>
      </c>
      <c r="C41" s="62"/>
    </row>
    <row r="42" spans="1:3" s="222" customFormat="1" ht="12" customHeight="1">
      <c r="A42" s="221" t="s">
        <v>72</v>
      </c>
      <c r="B42" s="15" t="s">
        <v>73</v>
      </c>
      <c r="C42" s="62"/>
    </row>
    <row r="43" spans="1:3" s="222" customFormat="1" ht="12" customHeight="1">
      <c r="A43" s="221" t="s">
        <v>74</v>
      </c>
      <c r="B43" s="15" t="s">
        <v>75</v>
      </c>
      <c r="C43" s="62"/>
    </row>
    <row r="44" spans="1:3" s="222" customFormat="1" ht="12" customHeight="1">
      <c r="A44" s="221" t="s">
        <v>76</v>
      </c>
      <c r="B44" s="15" t="s">
        <v>77</v>
      </c>
      <c r="C44" s="62"/>
    </row>
    <row r="45" spans="1:3" s="222" customFormat="1" ht="12" customHeight="1">
      <c r="A45" s="221" t="s">
        <v>78</v>
      </c>
      <c r="B45" s="15" t="s">
        <v>79</v>
      </c>
      <c r="C45" s="62"/>
    </row>
    <row r="46" spans="1:3" s="222" customFormat="1" ht="12" customHeight="1">
      <c r="A46" s="224" t="s">
        <v>80</v>
      </c>
      <c r="B46" s="17" t="s">
        <v>81</v>
      </c>
      <c r="C46" s="63"/>
    </row>
    <row r="47" spans="1:3" s="222" customFormat="1" ht="12" customHeight="1">
      <c r="A47" s="30" t="s">
        <v>82</v>
      </c>
      <c r="B47" s="10" t="s">
        <v>83</v>
      </c>
      <c r="C47" s="60">
        <f>SUM(C48:C52)</f>
        <v>0</v>
      </c>
    </row>
    <row r="48" spans="1:3" s="222" customFormat="1" ht="12" customHeight="1">
      <c r="A48" s="219" t="s">
        <v>84</v>
      </c>
      <c r="B48" s="13" t="s">
        <v>85</v>
      </c>
      <c r="C48" s="61"/>
    </row>
    <row r="49" spans="1:3" s="222" customFormat="1" ht="12" customHeight="1">
      <c r="A49" s="221" t="s">
        <v>86</v>
      </c>
      <c r="B49" s="15" t="s">
        <v>87</v>
      </c>
      <c r="C49" s="62"/>
    </row>
    <row r="50" spans="1:3" s="222" customFormat="1" ht="12" customHeight="1">
      <c r="A50" s="221" t="s">
        <v>88</v>
      </c>
      <c r="B50" s="15" t="s">
        <v>89</v>
      </c>
      <c r="C50" s="62"/>
    </row>
    <row r="51" spans="1:3" s="222" customFormat="1" ht="12" customHeight="1">
      <c r="A51" s="221" t="s">
        <v>90</v>
      </c>
      <c r="B51" s="15" t="s">
        <v>91</v>
      </c>
      <c r="C51" s="62"/>
    </row>
    <row r="52" spans="1:3" s="222" customFormat="1" ht="12" customHeight="1">
      <c r="A52" s="224" t="s">
        <v>92</v>
      </c>
      <c r="B52" s="17" t="s">
        <v>93</v>
      </c>
      <c r="C52" s="63"/>
    </row>
    <row r="53" spans="1:3" s="222" customFormat="1" ht="12" customHeight="1">
      <c r="A53" s="30" t="s">
        <v>94</v>
      </c>
      <c r="B53" s="10" t="s">
        <v>95</v>
      </c>
      <c r="C53" s="60">
        <f>SUM(C54:C56)</f>
        <v>0</v>
      </c>
    </row>
    <row r="54" spans="1:3" s="222" customFormat="1" ht="12" customHeight="1">
      <c r="A54" s="219" t="s">
        <v>96</v>
      </c>
      <c r="B54" s="13" t="s">
        <v>97</v>
      </c>
      <c r="C54" s="61"/>
    </row>
    <row r="55" spans="1:3" s="222" customFormat="1" ht="12" customHeight="1">
      <c r="A55" s="221" t="s">
        <v>98</v>
      </c>
      <c r="B55" s="15" t="s">
        <v>99</v>
      </c>
      <c r="C55" s="62"/>
    </row>
    <row r="56" spans="1:3" s="222" customFormat="1" ht="12" customHeight="1">
      <c r="A56" s="221" t="s">
        <v>100</v>
      </c>
      <c r="B56" s="15" t="s">
        <v>101</v>
      </c>
      <c r="C56" s="62"/>
    </row>
    <row r="57" spans="1:3" s="222" customFormat="1" ht="12" customHeight="1">
      <c r="A57" s="224" t="s">
        <v>102</v>
      </c>
      <c r="B57" s="17" t="s">
        <v>103</v>
      </c>
      <c r="C57" s="63"/>
    </row>
    <row r="58" spans="1:3" s="222" customFormat="1" ht="12" customHeight="1">
      <c r="A58" s="30" t="s">
        <v>104</v>
      </c>
      <c r="B58" s="18" t="s">
        <v>105</v>
      </c>
      <c r="C58" s="60">
        <f>SUM(C59:C61)</f>
        <v>0</v>
      </c>
    </row>
    <row r="59" spans="1:3" s="222" customFormat="1" ht="12" customHeight="1">
      <c r="A59" s="219" t="s">
        <v>106</v>
      </c>
      <c r="B59" s="13" t="s">
        <v>107</v>
      </c>
      <c r="C59" s="62"/>
    </row>
    <row r="60" spans="1:3" s="222" customFormat="1" ht="12" customHeight="1">
      <c r="A60" s="221" t="s">
        <v>108</v>
      </c>
      <c r="B60" s="15" t="s">
        <v>109</v>
      </c>
      <c r="C60" s="62"/>
    </row>
    <row r="61" spans="1:3" s="222" customFormat="1" ht="12" customHeight="1">
      <c r="A61" s="221" t="s">
        <v>110</v>
      </c>
      <c r="B61" s="15" t="s">
        <v>111</v>
      </c>
      <c r="C61" s="62"/>
    </row>
    <row r="62" spans="1:3" s="222" customFormat="1" ht="12" customHeight="1">
      <c r="A62" s="224" t="s">
        <v>112</v>
      </c>
      <c r="B62" s="17" t="s">
        <v>113</v>
      </c>
      <c r="C62" s="62"/>
    </row>
    <row r="63" spans="1:3" s="222" customFormat="1" ht="12" customHeight="1">
      <c r="A63" s="30" t="s">
        <v>114</v>
      </c>
      <c r="B63" s="10" t="s">
        <v>115</v>
      </c>
      <c r="C63" s="60">
        <f>+C8+C15+C22+C29+C36+C47+C53+C58</f>
        <v>0</v>
      </c>
    </row>
    <row r="64" spans="1:3" s="222" customFormat="1" ht="12" customHeight="1">
      <c r="A64" s="226" t="s">
        <v>382</v>
      </c>
      <c r="B64" s="18" t="s">
        <v>117</v>
      </c>
      <c r="C64" s="60">
        <f>SUM(C65:C67)</f>
        <v>0</v>
      </c>
    </row>
    <row r="65" spans="1:3" s="222" customFormat="1" ht="12" customHeight="1">
      <c r="A65" s="219" t="s">
        <v>118</v>
      </c>
      <c r="B65" s="13" t="s">
        <v>119</v>
      </c>
      <c r="C65" s="62"/>
    </row>
    <row r="66" spans="1:3" s="222" customFormat="1" ht="12" customHeight="1">
      <c r="A66" s="221" t="s">
        <v>120</v>
      </c>
      <c r="B66" s="15" t="s">
        <v>121</v>
      </c>
      <c r="C66" s="62"/>
    </row>
    <row r="67" spans="1:3" s="222" customFormat="1" ht="12" customHeight="1">
      <c r="A67" s="224" t="s">
        <v>122</v>
      </c>
      <c r="B67" s="20" t="s">
        <v>123</v>
      </c>
      <c r="C67" s="62"/>
    </row>
    <row r="68" spans="1:3" s="222" customFormat="1" ht="12" customHeight="1">
      <c r="A68" s="226" t="s">
        <v>124</v>
      </c>
      <c r="B68" s="18" t="s">
        <v>125</v>
      </c>
      <c r="C68" s="60">
        <f>SUM(C69:C72)</f>
        <v>0</v>
      </c>
    </row>
    <row r="69" spans="1:3" s="222" customFormat="1" ht="12" customHeight="1">
      <c r="A69" s="219" t="s">
        <v>126</v>
      </c>
      <c r="B69" s="13" t="s">
        <v>127</v>
      </c>
      <c r="C69" s="62"/>
    </row>
    <row r="70" spans="1:3" s="222" customFormat="1" ht="12" customHeight="1">
      <c r="A70" s="221" t="s">
        <v>128</v>
      </c>
      <c r="B70" s="15" t="s">
        <v>129</v>
      </c>
      <c r="C70" s="62"/>
    </row>
    <row r="71" spans="1:3" s="222" customFormat="1" ht="12" customHeight="1">
      <c r="A71" s="221" t="s">
        <v>130</v>
      </c>
      <c r="B71" s="15" t="s">
        <v>131</v>
      </c>
      <c r="C71" s="62"/>
    </row>
    <row r="72" spans="1:3" s="222" customFormat="1" ht="12" customHeight="1">
      <c r="A72" s="224" t="s">
        <v>132</v>
      </c>
      <c r="B72" s="17" t="s">
        <v>133</v>
      </c>
      <c r="C72" s="62"/>
    </row>
    <row r="73" spans="1:3" s="222" customFormat="1" ht="12" customHeight="1">
      <c r="A73" s="226" t="s">
        <v>134</v>
      </c>
      <c r="B73" s="18" t="s">
        <v>135</v>
      </c>
      <c r="C73" s="60">
        <f>SUM(C74:C75)</f>
        <v>0</v>
      </c>
    </row>
    <row r="74" spans="1:3" s="222" customFormat="1" ht="12" customHeight="1">
      <c r="A74" s="219" t="s">
        <v>136</v>
      </c>
      <c r="B74" s="13" t="s">
        <v>137</v>
      </c>
      <c r="C74" s="62"/>
    </row>
    <row r="75" spans="1:3" s="222" customFormat="1" ht="12" customHeight="1">
      <c r="A75" s="224" t="s">
        <v>138</v>
      </c>
      <c r="B75" s="17" t="s">
        <v>139</v>
      </c>
      <c r="C75" s="62"/>
    </row>
    <row r="76" spans="1:3" s="220" customFormat="1" ht="12" customHeight="1">
      <c r="A76" s="226" t="s">
        <v>140</v>
      </c>
      <c r="B76" s="18" t="s">
        <v>141</v>
      </c>
      <c r="C76" s="60">
        <f>SUM(C77:C79)</f>
        <v>0</v>
      </c>
    </row>
    <row r="77" spans="1:3" s="222" customFormat="1" ht="12" customHeight="1">
      <c r="A77" s="219" t="s">
        <v>142</v>
      </c>
      <c r="B77" s="13" t="s">
        <v>143</v>
      </c>
      <c r="C77" s="62"/>
    </row>
    <row r="78" spans="1:3" s="222" customFormat="1" ht="12" customHeight="1">
      <c r="A78" s="221" t="s">
        <v>144</v>
      </c>
      <c r="B78" s="15" t="s">
        <v>145</v>
      </c>
      <c r="C78" s="62"/>
    </row>
    <row r="79" spans="1:3" s="222" customFormat="1" ht="12" customHeight="1">
      <c r="A79" s="224" t="s">
        <v>146</v>
      </c>
      <c r="B79" s="17" t="s">
        <v>147</v>
      </c>
      <c r="C79" s="62"/>
    </row>
    <row r="80" spans="1:3" s="222" customFormat="1" ht="12" customHeight="1">
      <c r="A80" s="226" t="s">
        <v>148</v>
      </c>
      <c r="B80" s="18" t="s">
        <v>149</v>
      </c>
      <c r="C80" s="60">
        <f>SUM(C81:C84)</f>
        <v>0</v>
      </c>
    </row>
    <row r="81" spans="1:3" s="222" customFormat="1" ht="12" customHeight="1">
      <c r="A81" s="227" t="s">
        <v>150</v>
      </c>
      <c r="B81" s="13" t="s">
        <v>151</v>
      </c>
      <c r="C81" s="62"/>
    </row>
    <row r="82" spans="1:3" s="222" customFormat="1" ht="12" customHeight="1">
      <c r="A82" s="228" t="s">
        <v>152</v>
      </c>
      <c r="B82" s="15" t="s">
        <v>153</v>
      </c>
      <c r="C82" s="62"/>
    </row>
    <row r="83" spans="1:3" s="222" customFormat="1" ht="12" customHeight="1">
      <c r="A83" s="228" t="s">
        <v>154</v>
      </c>
      <c r="B83" s="15" t="s">
        <v>155</v>
      </c>
      <c r="C83" s="62"/>
    </row>
    <row r="84" spans="1:3" s="220" customFormat="1" ht="12" customHeight="1">
      <c r="A84" s="229" t="s">
        <v>156</v>
      </c>
      <c r="B84" s="17" t="s">
        <v>157</v>
      </c>
      <c r="C84" s="62"/>
    </row>
    <row r="85" spans="1:3" s="220" customFormat="1" ht="12" customHeight="1">
      <c r="A85" s="226" t="s">
        <v>158</v>
      </c>
      <c r="B85" s="18" t="s">
        <v>159</v>
      </c>
      <c r="C85" s="65"/>
    </row>
    <row r="86" spans="1:3" s="220" customFormat="1" ht="12" customHeight="1">
      <c r="A86" s="226" t="s">
        <v>160</v>
      </c>
      <c r="B86" s="24" t="s">
        <v>161</v>
      </c>
      <c r="C86" s="60">
        <f>+C64+C68+C73+C76+C80+C85</f>
        <v>0</v>
      </c>
    </row>
    <row r="87" spans="1:3" s="220" customFormat="1" ht="12" customHeight="1">
      <c r="A87" s="230" t="s">
        <v>162</v>
      </c>
      <c r="B87" s="26" t="s">
        <v>383</v>
      </c>
      <c r="C87" s="60">
        <f>+C63+C86</f>
        <v>0</v>
      </c>
    </row>
    <row r="88" spans="1:3" s="222" customFormat="1" ht="15" customHeight="1">
      <c r="A88" s="231"/>
      <c r="B88" s="232"/>
      <c r="C88" s="233"/>
    </row>
    <row r="89" spans="1:3" ht="12.75" customHeight="1">
      <c r="A89" s="234"/>
      <c r="B89" s="235"/>
      <c r="C89" s="236"/>
    </row>
    <row r="90" spans="1:3" s="215" customFormat="1" ht="16.5" customHeight="1">
      <c r="A90" s="237"/>
      <c r="B90" s="238" t="s">
        <v>248</v>
      </c>
      <c r="C90" s="239"/>
    </row>
    <row r="91" spans="1:3" s="240" customFormat="1" ht="12" customHeight="1">
      <c r="A91" s="6" t="s">
        <v>4</v>
      </c>
      <c r="B91" s="33" t="s">
        <v>167</v>
      </c>
      <c r="C91" s="68">
        <f>SUM(C92:C96)</f>
        <v>0</v>
      </c>
    </row>
    <row r="92" spans="1:3" ht="12" customHeight="1">
      <c r="A92" s="241" t="s">
        <v>6</v>
      </c>
      <c r="B92" s="35" t="s">
        <v>168</v>
      </c>
      <c r="C92" s="69"/>
    </row>
    <row r="93" spans="1:3" ht="12" customHeight="1">
      <c r="A93" s="221" t="s">
        <v>8</v>
      </c>
      <c r="B93" s="36" t="s">
        <v>169</v>
      </c>
      <c r="C93" s="62"/>
    </row>
    <row r="94" spans="1:3" ht="12" customHeight="1">
      <c r="A94" s="221" t="s">
        <v>10</v>
      </c>
      <c r="B94" s="36" t="s">
        <v>170</v>
      </c>
      <c r="C94" s="63"/>
    </row>
    <row r="95" spans="1:3" ht="12" customHeight="1">
      <c r="A95" s="221" t="s">
        <v>12</v>
      </c>
      <c r="B95" s="37" t="s">
        <v>171</v>
      </c>
      <c r="C95" s="63"/>
    </row>
    <row r="96" spans="1:3" ht="12" customHeight="1">
      <c r="A96" s="221" t="s">
        <v>172</v>
      </c>
      <c r="B96" s="38" t="s">
        <v>173</v>
      </c>
      <c r="C96" s="63"/>
    </row>
    <row r="97" spans="1:3" ht="12" customHeight="1">
      <c r="A97" s="221" t="s">
        <v>16</v>
      </c>
      <c r="B97" s="36" t="s">
        <v>174</v>
      </c>
      <c r="C97" s="63"/>
    </row>
    <row r="98" spans="1:3" ht="12" customHeight="1">
      <c r="A98" s="221" t="s">
        <v>175</v>
      </c>
      <c r="B98" s="39" t="s">
        <v>176</v>
      </c>
      <c r="C98" s="63"/>
    </row>
    <row r="99" spans="1:3" ht="12" customHeight="1">
      <c r="A99" s="221" t="s">
        <v>177</v>
      </c>
      <c r="B99" s="40" t="s">
        <v>178</v>
      </c>
      <c r="C99" s="63"/>
    </row>
    <row r="100" spans="1:3" ht="12" customHeight="1">
      <c r="A100" s="221" t="s">
        <v>179</v>
      </c>
      <c r="B100" s="40" t="s">
        <v>180</v>
      </c>
      <c r="C100" s="63"/>
    </row>
    <row r="101" spans="1:3" ht="12" customHeight="1">
      <c r="A101" s="221" t="s">
        <v>181</v>
      </c>
      <c r="B101" s="39" t="s">
        <v>182</v>
      </c>
      <c r="C101" s="63"/>
    </row>
    <row r="102" spans="1:3" ht="12" customHeight="1">
      <c r="A102" s="221" t="s">
        <v>183</v>
      </c>
      <c r="B102" s="39" t="s">
        <v>184</v>
      </c>
      <c r="C102" s="63"/>
    </row>
    <row r="103" spans="1:3" ht="12" customHeight="1">
      <c r="A103" s="221" t="s">
        <v>185</v>
      </c>
      <c r="B103" s="40" t="s">
        <v>186</v>
      </c>
      <c r="C103" s="63"/>
    </row>
    <row r="104" spans="1:3" ht="12" customHeight="1">
      <c r="A104" s="242" t="s">
        <v>187</v>
      </c>
      <c r="B104" s="42" t="s">
        <v>188</v>
      </c>
      <c r="C104" s="63"/>
    </row>
    <row r="105" spans="1:3" ht="12" customHeight="1">
      <c r="A105" s="221" t="s">
        <v>189</v>
      </c>
      <c r="B105" s="42" t="s">
        <v>190</v>
      </c>
      <c r="C105" s="63"/>
    </row>
    <row r="106" spans="1:3" ht="12" customHeight="1">
      <c r="A106" s="243" t="s">
        <v>191</v>
      </c>
      <c r="B106" s="44" t="s">
        <v>192</v>
      </c>
      <c r="C106" s="70"/>
    </row>
    <row r="107" spans="1:3" ht="12" customHeight="1">
      <c r="A107" s="30" t="s">
        <v>18</v>
      </c>
      <c r="B107" s="45" t="s">
        <v>193</v>
      </c>
      <c r="C107" s="60">
        <f>+C108+C110+C112</f>
        <v>0</v>
      </c>
    </row>
    <row r="108" spans="1:3" ht="12" customHeight="1">
      <c r="A108" s="219" t="s">
        <v>20</v>
      </c>
      <c r="B108" s="36" t="s">
        <v>194</v>
      </c>
      <c r="C108" s="61"/>
    </row>
    <row r="109" spans="1:3" ht="12" customHeight="1">
      <c r="A109" s="219" t="s">
        <v>22</v>
      </c>
      <c r="B109" s="46" t="s">
        <v>195</v>
      </c>
      <c r="C109" s="61"/>
    </row>
    <row r="110" spans="1:3" ht="12" customHeight="1">
      <c r="A110" s="219" t="s">
        <v>24</v>
      </c>
      <c r="B110" s="46" t="s">
        <v>196</v>
      </c>
      <c r="C110" s="62"/>
    </row>
    <row r="111" spans="1:3" ht="12" customHeight="1">
      <c r="A111" s="219" t="s">
        <v>26</v>
      </c>
      <c r="B111" s="46" t="s">
        <v>197</v>
      </c>
      <c r="C111" s="71"/>
    </row>
    <row r="112" spans="1:3" ht="12" customHeight="1">
      <c r="A112" s="219" t="s">
        <v>28</v>
      </c>
      <c r="B112" s="47" t="s">
        <v>198</v>
      </c>
      <c r="C112" s="71"/>
    </row>
    <row r="113" spans="1:3" ht="12" customHeight="1">
      <c r="A113" s="219" t="s">
        <v>30</v>
      </c>
      <c r="B113" s="48" t="s">
        <v>199</v>
      </c>
      <c r="C113" s="71"/>
    </row>
    <row r="114" spans="1:3" ht="12" customHeight="1">
      <c r="A114" s="219" t="s">
        <v>200</v>
      </c>
      <c r="B114" s="49" t="s">
        <v>201</v>
      </c>
      <c r="C114" s="71"/>
    </row>
    <row r="115" spans="1:3" ht="12" customHeight="1">
      <c r="A115" s="219" t="s">
        <v>202</v>
      </c>
      <c r="B115" s="40" t="s">
        <v>180</v>
      </c>
      <c r="C115" s="71"/>
    </row>
    <row r="116" spans="1:3" ht="12" customHeight="1">
      <c r="A116" s="219" t="s">
        <v>203</v>
      </c>
      <c r="B116" s="40" t="s">
        <v>204</v>
      </c>
      <c r="C116" s="71"/>
    </row>
    <row r="117" spans="1:3" ht="12" customHeight="1">
      <c r="A117" s="219" t="s">
        <v>205</v>
      </c>
      <c r="B117" s="40" t="s">
        <v>206</v>
      </c>
      <c r="C117" s="71"/>
    </row>
    <row r="118" spans="1:3" ht="12" customHeight="1">
      <c r="A118" s="219" t="s">
        <v>207</v>
      </c>
      <c r="B118" s="40" t="s">
        <v>186</v>
      </c>
      <c r="C118" s="71"/>
    </row>
    <row r="119" spans="1:3" ht="12" customHeight="1">
      <c r="A119" s="219" t="s">
        <v>208</v>
      </c>
      <c r="B119" s="40" t="s">
        <v>209</v>
      </c>
      <c r="C119" s="71"/>
    </row>
    <row r="120" spans="1:3" ht="12" customHeight="1">
      <c r="A120" s="242" t="s">
        <v>210</v>
      </c>
      <c r="B120" s="40" t="s">
        <v>211</v>
      </c>
      <c r="C120" s="72"/>
    </row>
    <row r="121" spans="1:3" ht="12" customHeight="1">
      <c r="A121" s="30" t="s">
        <v>32</v>
      </c>
      <c r="B121" s="10" t="s">
        <v>212</v>
      </c>
      <c r="C121" s="60">
        <f>+C122+C123</f>
        <v>0</v>
      </c>
    </row>
    <row r="122" spans="1:3" ht="12" customHeight="1">
      <c r="A122" s="219" t="s">
        <v>34</v>
      </c>
      <c r="B122" s="50" t="s">
        <v>213</v>
      </c>
      <c r="C122" s="61"/>
    </row>
    <row r="123" spans="1:3" ht="12" customHeight="1">
      <c r="A123" s="224" t="s">
        <v>36</v>
      </c>
      <c r="B123" s="46" t="s">
        <v>214</v>
      </c>
      <c r="C123" s="63"/>
    </row>
    <row r="124" spans="1:3" ht="12" customHeight="1">
      <c r="A124" s="30" t="s">
        <v>215</v>
      </c>
      <c r="B124" s="10" t="s">
        <v>216</v>
      </c>
      <c r="C124" s="60">
        <f>+C91+C107+C121</f>
        <v>0</v>
      </c>
    </row>
    <row r="125" spans="1:3" ht="12" customHeight="1">
      <c r="A125" s="30" t="s">
        <v>60</v>
      </c>
      <c r="B125" s="10" t="s">
        <v>217</v>
      </c>
      <c r="C125" s="60">
        <f>+C126+C127+C128</f>
        <v>0</v>
      </c>
    </row>
    <row r="126" spans="1:3" s="240" customFormat="1" ht="12" customHeight="1">
      <c r="A126" s="219" t="s">
        <v>62</v>
      </c>
      <c r="B126" s="50" t="s">
        <v>218</v>
      </c>
      <c r="C126" s="71"/>
    </row>
    <row r="127" spans="1:3" ht="12" customHeight="1">
      <c r="A127" s="219" t="s">
        <v>64</v>
      </c>
      <c r="B127" s="50" t="s">
        <v>219</v>
      </c>
      <c r="C127" s="71"/>
    </row>
    <row r="128" spans="1:3" ht="12" customHeight="1">
      <c r="A128" s="242" t="s">
        <v>66</v>
      </c>
      <c r="B128" s="51" t="s">
        <v>220</v>
      </c>
      <c r="C128" s="71"/>
    </row>
    <row r="129" spans="1:11" ht="12" customHeight="1">
      <c r="A129" s="30" t="s">
        <v>82</v>
      </c>
      <c r="B129" s="10" t="s">
        <v>221</v>
      </c>
      <c r="C129" s="60">
        <f>+C130+C131+C132+C133</f>
        <v>0</v>
      </c>
    </row>
    <row r="130" spans="1:11" ht="12" customHeight="1">
      <c r="A130" s="219" t="s">
        <v>84</v>
      </c>
      <c r="B130" s="50" t="s">
        <v>222</v>
      </c>
      <c r="C130" s="71"/>
    </row>
    <row r="131" spans="1:11" ht="12" customHeight="1">
      <c r="A131" s="219" t="s">
        <v>86</v>
      </c>
      <c r="B131" s="50" t="s">
        <v>223</v>
      </c>
      <c r="C131" s="71"/>
    </row>
    <row r="132" spans="1:11" ht="12" customHeight="1">
      <c r="A132" s="219" t="s">
        <v>88</v>
      </c>
      <c r="B132" s="50" t="s">
        <v>224</v>
      </c>
      <c r="C132" s="71"/>
    </row>
    <row r="133" spans="1:11" s="240" customFormat="1" ht="12" customHeight="1">
      <c r="A133" s="242" t="s">
        <v>90</v>
      </c>
      <c r="B133" s="51" t="s">
        <v>225</v>
      </c>
      <c r="C133" s="71"/>
    </row>
    <row r="134" spans="1:11" ht="12" customHeight="1">
      <c r="A134" s="30" t="s">
        <v>226</v>
      </c>
      <c r="B134" s="10" t="s">
        <v>227</v>
      </c>
      <c r="C134" s="60">
        <f>+C135+C136+C137+C138</f>
        <v>0</v>
      </c>
      <c r="K134" s="244"/>
    </row>
    <row r="135" spans="1:11" ht="12.75" customHeight="1">
      <c r="A135" s="219" t="s">
        <v>96</v>
      </c>
      <c r="B135" s="50" t="s">
        <v>228</v>
      </c>
      <c r="C135" s="71"/>
    </row>
    <row r="136" spans="1:11" ht="12" customHeight="1">
      <c r="A136" s="219" t="s">
        <v>98</v>
      </c>
      <c r="B136" s="50" t="s">
        <v>229</v>
      </c>
      <c r="C136" s="71"/>
    </row>
    <row r="137" spans="1:11" s="240" customFormat="1" ht="12" customHeight="1">
      <c r="A137" s="219" t="s">
        <v>100</v>
      </c>
      <c r="B137" s="50" t="s">
        <v>230</v>
      </c>
      <c r="C137" s="71"/>
    </row>
    <row r="138" spans="1:11" s="240" customFormat="1" ht="12" customHeight="1">
      <c r="A138" s="242" t="s">
        <v>102</v>
      </c>
      <c r="B138" s="51" t="s">
        <v>231</v>
      </c>
      <c r="C138" s="71"/>
    </row>
    <row r="139" spans="1:11" s="240" customFormat="1" ht="12" customHeight="1">
      <c r="A139" s="30" t="s">
        <v>104</v>
      </c>
      <c r="B139" s="10" t="s">
        <v>232</v>
      </c>
      <c r="C139" s="73">
        <f>+C140+C141+C142+C143</f>
        <v>0</v>
      </c>
    </row>
    <row r="140" spans="1:11" s="240" customFormat="1" ht="12" customHeight="1">
      <c r="A140" s="219" t="s">
        <v>106</v>
      </c>
      <c r="B140" s="50" t="s">
        <v>233</v>
      </c>
      <c r="C140" s="71"/>
    </row>
    <row r="141" spans="1:11" s="240" customFormat="1" ht="12" customHeight="1">
      <c r="A141" s="219" t="s">
        <v>108</v>
      </c>
      <c r="B141" s="50" t="s">
        <v>234</v>
      </c>
      <c r="C141" s="71"/>
    </row>
    <row r="142" spans="1:11" s="240" customFormat="1" ht="12" customHeight="1">
      <c r="A142" s="219" t="s">
        <v>110</v>
      </c>
      <c r="B142" s="50" t="s">
        <v>235</v>
      </c>
      <c r="C142" s="71"/>
    </row>
    <row r="143" spans="1:11" ht="12.75" customHeight="1">
      <c r="A143" s="219" t="s">
        <v>112</v>
      </c>
      <c r="B143" s="50" t="s">
        <v>236</v>
      </c>
      <c r="C143" s="71"/>
    </row>
    <row r="144" spans="1:11" ht="12" customHeight="1">
      <c r="A144" s="30" t="s">
        <v>114</v>
      </c>
      <c r="B144" s="10" t="s">
        <v>237</v>
      </c>
      <c r="C144" s="74">
        <f>+C125+C129+C134+C139</f>
        <v>0</v>
      </c>
    </row>
    <row r="145" spans="1:3" ht="15" customHeight="1">
      <c r="A145" s="245" t="s">
        <v>238</v>
      </c>
      <c r="B145" s="55" t="s">
        <v>239</v>
      </c>
      <c r="C145" s="74">
        <f>+C124+C144</f>
        <v>0</v>
      </c>
    </row>
    <row r="146" spans="1:3" ht="12.75" customHeight="1"/>
  </sheetData>
  <phoneticPr fontId="29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65" firstPageNumber="0" orientation="portrait" horizontalDpi="300" verticalDpi="300" r:id="rId1"/>
  <headerFooter alignWithMargins="0">
    <oddHeader>&amp;C&amp;"Times New Roman CE,Félkövér"&amp;12Kokad Községi Önkormányzat 2021. évi költségvetés</oddHeader>
  </headerFooter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C56"/>
  <sheetViews>
    <sheetView view="pageLayout" zoomScaleNormal="110" workbookViewId="0">
      <selection activeCell="C1" sqref="C1"/>
    </sheetView>
  </sheetViews>
  <sheetFormatPr defaultRowHeight="14.25" customHeight="1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49" customFormat="1" ht="21" customHeight="1">
      <c r="A1" s="196"/>
      <c r="B1" s="197"/>
      <c r="C1" s="248" t="s">
        <v>766</v>
      </c>
    </row>
    <row r="2" spans="1:3" s="252" customFormat="1" ht="25.5" customHeight="1">
      <c r="A2" s="250" t="s">
        <v>387</v>
      </c>
      <c r="B2" s="413" t="s">
        <v>714</v>
      </c>
      <c r="C2" s="251" t="s">
        <v>416</v>
      </c>
    </row>
    <row r="3" spans="1:3" s="252" customFormat="1" ht="12.75" customHeight="1">
      <c r="A3" s="253" t="s">
        <v>377</v>
      </c>
      <c r="B3" s="205" t="s">
        <v>378</v>
      </c>
      <c r="C3" s="254" t="s">
        <v>376</v>
      </c>
    </row>
    <row r="4" spans="1:3" s="255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56" t="s">
        <v>381</v>
      </c>
    </row>
    <row r="6" spans="1:3" s="257" customFormat="1" ht="12.95" customHeight="1">
      <c r="A6" s="212">
        <v>1</v>
      </c>
      <c r="B6" s="213">
        <v>2</v>
      </c>
      <c r="C6" s="214">
        <v>3</v>
      </c>
    </row>
    <row r="7" spans="1:3" s="257" customFormat="1" ht="15.95" customHeight="1">
      <c r="A7" s="216"/>
      <c r="B7" s="217" t="s">
        <v>247</v>
      </c>
      <c r="C7" s="258"/>
    </row>
    <row r="8" spans="1:3" s="260" customFormat="1" ht="12" customHeight="1">
      <c r="A8" s="212" t="s">
        <v>4</v>
      </c>
      <c r="B8" s="259" t="s">
        <v>389</v>
      </c>
      <c r="C8" s="104">
        <f>SUM(C9:C18)</f>
        <v>0</v>
      </c>
    </row>
    <row r="9" spans="1:3" s="260" customFormat="1" ht="12" customHeight="1">
      <c r="A9" s="261" t="s">
        <v>6</v>
      </c>
      <c r="B9" s="35" t="s">
        <v>63</v>
      </c>
      <c r="C9" s="262"/>
    </row>
    <row r="10" spans="1:3" s="260" customFormat="1" ht="12" customHeight="1">
      <c r="A10" s="263" t="s">
        <v>8</v>
      </c>
      <c r="B10" s="36" t="s">
        <v>65</v>
      </c>
      <c r="C10" s="93"/>
    </row>
    <row r="11" spans="1:3" s="260" customFormat="1" ht="12" customHeight="1">
      <c r="A11" s="263" t="s">
        <v>10</v>
      </c>
      <c r="B11" s="36" t="s">
        <v>67</v>
      </c>
      <c r="C11" s="93"/>
    </row>
    <row r="12" spans="1:3" s="260" customFormat="1" ht="12" customHeight="1">
      <c r="A12" s="263" t="s">
        <v>12</v>
      </c>
      <c r="B12" s="36" t="s">
        <v>69</v>
      </c>
      <c r="C12" s="93"/>
    </row>
    <row r="13" spans="1:3" s="260" customFormat="1" ht="12" customHeight="1">
      <c r="A13" s="263" t="s">
        <v>14</v>
      </c>
      <c r="B13" s="36" t="s">
        <v>71</v>
      </c>
      <c r="C13" s="93"/>
    </row>
    <row r="14" spans="1:3" s="260" customFormat="1" ht="12" customHeight="1">
      <c r="A14" s="263" t="s">
        <v>16</v>
      </c>
      <c r="B14" s="36" t="s">
        <v>390</v>
      </c>
      <c r="C14" s="93"/>
    </row>
    <row r="15" spans="1:3" s="260" customFormat="1" ht="12" customHeight="1">
      <c r="A15" s="263" t="s">
        <v>175</v>
      </c>
      <c r="B15" s="51" t="s">
        <v>391</v>
      </c>
      <c r="C15" s="93"/>
    </row>
    <row r="16" spans="1:3" s="260" customFormat="1" ht="12" customHeight="1">
      <c r="A16" s="263" t="s">
        <v>177</v>
      </c>
      <c r="B16" s="36" t="s">
        <v>77</v>
      </c>
      <c r="C16" s="108"/>
    </row>
    <row r="17" spans="1:3" s="264" customFormat="1" ht="12" customHeight="1">
      <c r="A17" s="263" t="s">
        <v>179</v>
      </c>
      <c r="B17" s="36" t="s">
        <v>79</v>
      </c>
      <c r="C17" s="93"/>
    </row>
    <row r="18" spans="1:3" s="264" customFormat="1" ht="12" customHeight="1">
      <c r="A18" s="263" t="s">
        <v>181</v>
      </c>
      <c r="B18" s="51" t="s">
        <v>81</v>
      </c>
      <c r="C18" s="100"/>
    </row>
    <row r="19" spans="1:3" s="260" customFormat="1" ht="12" customHeight="1">
      <c r="A19" s="212" t="s">
        <v>18</v>
      </c>
      <c r="B19" s="259" t="s">
        <v>392</v>
      </c>
      <c r="C19" s="104">
        <f>SUM(C20:C22)</f>
        <v>0</v>
      </c>
    </row>
    <row r="20" spans="1:3" s="264" customFormat="1" ht="12" customHeight="1">
      <c r="A20" s="263" t="s">
        <v>20</v>
      </c>
      <c r="B20" s="50" t="s">
        <v>21</v>
      </c>
      <c r="C20" s="93"/>
    </row>
    <row r="21" spans="1:3" s="264" customFormat="1" ht="12" customHeight="1">
      <c r="A21" s="263" t="s">
        <v>22</v>
      </c>
      <c r="B21" s="36" t="s">
        <v>393</v>
      </c>
      <c r="C21" s="93"/>
    </row>
    <row r="22" spans="1:3" s="264" customFormat="1" ht="12" customHeight="1">
      <c r="A22" s="263" t="s">
        <v>24</v>
      </c>
      <c r="B22" s="36" t="s">
        <v>394</v>
      </c>
      <c r="C22" s="93"/>
    </row>
    <row r="23" spans="1:3" s="264" customFormat="1" ht="12" customHeight="1">
      <c r="A23" s="263" t="s">
        <v>26</v>
      </c>
      <c r="B23" s="36" t="s">
        <v>395</v>
      </c>
      <c r="C23" s="93"/>
    </row>
    <row r="24" spans="1:3" s="264" customFormat="1" ht="12" customHeight="1">
      <c r="A24" s="212" t="s">
        <v>32</v>
      </c>
      <c r="B24" s="10" t="s">
        <v>255</v>
      </c>
      <c r="C24" s="265"/>
    </row>
    <row r="25" spans="1:3" s="264" customFormat="1" ht="12" customHeight="1">
      <c r="A25" s="212" t="s">
        <v>215</v>
      </c>
      <c r="B25" s="10" t="s">
        <v>396</v>
      </c>
      <c r="C25" s="104">
        <f>+C26+C27</f>
        <v>0</v>
      </c>
    </row>
    <row r="26" spans="1:3" s="264" customFormat="1" ht="12" customHeight="1">
      <c r="A26" s="266" t="s">
        <v>48</v>
      </c>
      <c r="B26" s="50" t="s">
        <v>393</v>
      </c>
      <c r="C26" s="89"/>
    </row>
    <row r="27" spans="1:3" s="264" customFormat="1" ht="12" customHeight="1">
      <c r="A27" s="266" t="s">
        <v>54</v>
      </c>
      <c r="B27" s="36" t="s">
        <v>397</v>
      </c>
      <c r="C27" s="108"/>
    </row>
    <row r="28" spans="1:3" s="264" customFormat="1" ht="12" customHeight="1">
      <c r="A28" s="263" t="s">
        <v>56</v>
      </c>
      <c r="B28" s="267" t="s">
        <v>398</v>
      </c>
      <c r="C28" s="268"/>
    </row>
    <row r="29" spans="1:3" s="264" customFormat="1" ht="12" customHeight="1">
      <c r="A29" s="212" t="s">
        <v>60</v>
      </c>
      <c r="B29" s="10" t="s">
        <v>399</v>
      </c>
      <c r="C29" s="104">
        <f>+C30+C31+C32</f>
        <v>0</v>
      </c>
    </row>
    <row r="30" spans="1:3" s="264" customFormat="1" ht="12" customHeight="1">
      <c r="A30" s="266" t="s">
        <v>62</v>
      </c>
      <c r="B30" s="50" t="s">
        <v>85</v>
      </c>
      <c r="C30" s="89"/>
    </row>
    <row r="31" spans="1:3" s="264" customFormat="1" ht="12" customHeight="1">
      <c r="A31" s="266" t="s">
        <v>64</v>
      </c>
      <c r="B31" s="36" t="s">
        <v>87</v>
      </c>
      <c r="C31" s="108"/>
    </row>
    <row r="32" spans="1:3" s="264" customFormat="1" ht="12" customHeight="1">
      <c r="A32" s="263" t="s">
        <v>66</v>
      </c>
      <c r="B32" s="267" t="s">
        <v>89</v>
      </c>
      <c r="C32" s="268"/>
    </row>
    <row r="33" spans="1:3" s="260" customFormat="1" ht="12" customHeight="1">
      <c r="A33" s="212" t="s">
        <v>82</v>
      </c>
      <c r="B33" s="10" t="s">
        <v>257</v>
      </c>
      <c r="C33" s="265"/>
    </row>
    <row r="34" spans="1:3" s="260" customFormat="1" ht="12" customHeight="1">
      <c r="A34" s="212" t="s">
        <v>226</v>
      </c>
      <c r="B34" s="10" t="s">
        <v>400</v>
      </c>
      <c r="C34" s="269"/>
    </row>
    <row r="35" spans="1:3" s="260" customFormat="1" ht="12" customHeight="1">
      <c r="A35" s="212" t="s">
        <v>104</v>
      </c>
      <c r="B35" s="10" t="s">
        <v>401</v>
      </c>
      <c r="C35" s="239">
        <f>+C8+C19+C24+C25+C29+C33+C34</f>
        <v>0</v>
      </c>
    </row>
    <row r="36" spans="1:3" s="260" customFormat="1" ht="12" customHeight="1">
      <c r="A36" s="270" t="s">
        <v>114</v>
      </c>
      <c r="B36" s="10" t="s">
        <v>402</v>
      </c>
      <c r="C36" s="239">
        <f>+C37+C38+C39</f>
        <v>15969208</v>
      </c>
    </row>
    <row r="37" spans="1:3" s="260" customFormat="1" ht="12" customHeight="1">
      <c r="A37" s="266" t="s">
        <v>403</v>
      </c>
      <c r="B37" s="50" t="s">
        <v>311</v>
      </c>
      <c r="C37" s="89">
        <v>83502</v>
      </c>
    </row>
    <row r="38" spans="1:3" s="260" customFormat="1" ht="12" customHeight="1">
      <c r="A38" s="266" t="s">
        <v>404</v>
      </c>
      <c r="B38" s="36" t="s">
        <v>405</v>
      </c>
      <c r="C38" s="108"/>
    </row>
    <row r="39" spans="1:3" s="264" customFormat="1" ht="12" customHeight="1">
      <c r="A39" s="263" t="s">
        <v>406</v>
      </c>
      <c r="B39" s="267" t="s">
        <v>407</v>
      </c>
      <c r="C39" s="268">
        <v>15885706</v>
      </c>
    </row>
    <row r="40" spans="1:3" s="264" customFormat="1" ht="15" customHeight="1">
      <c r="A40" s="270" t="s">
        <v>238</v>
      </c>
      <c r="B40" s="271" t="s">
        <v>408</v>
      </c>
      <c r="C40" s="239">
        <f>+C35+C36</f>
        <v>15969208</v>
      </c>
    </row>
    <row r="41" spans="1:3" s="264" customFormat="1" ht="15" customHeight="1">
      <c r="A41" s="231"/>
      <c r="B41" s="232"/>
      <c r="C41" s="233"/>
    </row>
    <row r="42" spans="1:3" ht="12.75" customHeight="1">
      <c r="A42" s="272"/>
      <c r="B42" s="235"/>
      <c r="C42" s="236"/>
    </row>
    <row r="43" spans="1:3" s="257" customFormat="1" ht="16.5" customHeight="1">
      <c r="A43" s="237"/>
      <c r="B43" s="238" t="s">
        <v>248</v>
      </c>
      <c r="C43" s="239"/>
    </row>
    <row r="44" spans="1:3" s="273" customFormat="1" ht="12" customHeight="1">
      <c r="A44" s="212" t="s">
        <v>4</v>
      </c>
      <c r="B44" s="10" t="s">
        <v>409</v>
      </c>
      <c r="C44" s="104">
        <f>SUM(C45:C49)</f>
        <v>15905708</v>
      </c>
    </row>
    <row r="45" spans="1:3" ht="12" customHeight="1">
      <c r="A45" s="263" t="s">
        <v>6</v>
      </c>
      <c r="B45" s="50" t="s">
        <v>168</v>
      </c>
      <c r="C45" s="89">
        <v>12317379</v>
      </c>
    </row>
    <row r="46" spans="1:3" ht="12" customHeight="1">
      <c r="A46" s="263" t="s">
        <v>8</v>
      </c>
      <c r="B46" s="36" t="s">
        <v>169</v>
      </c>
      <c r="C46" s="93">
        <v>1909194</v>
      </c>
    </row>
    <row r="47" spans="1:3" ht="12" customHeight="1">
      <c r="A47" s="263" t="s">
        <v>10</v>
      </c>
      <c r="B47" s="36" t="s">
        <v>170</v>
      </c>
      <c r="C47" s="93">
        <v>1679135</v>
      </c>
    </row>
    <row r="48" spans="1:3" ht="12" customHeight="1">
      <c r="A48" s="263" t="s">
        <v>12</v>
      </c>
      <c r="B48" s="36" t="s">
        <v>171</v>
      </c>
      <c r="C48" s="93"/>
    </row>
    <row r="49" spans="1:3" ht="12" customHeight="1">
      <c r="A49" s="263" t="s">
        <v>14</v>
      </c>
      <c r="B49" s="36" t="s">
        <v>173</v>
      </c>
      <c r="C49" s="93"/>
    </row>
    <row r="50" spans="1:3" ht="12" customHeight="1">
      <c r="A50" s="212" t="s">
        <v>18</v>
      </c>
      <c r="B50" s="10" t="s">
        <v>410</v>
      </c>
      <c r="C50" s="104">
        <f>SUM(C51:C53)</f>
        <v>63500</v>
      </c>
    </row>
    <row r="51" spans="1:3" s="273" customFormat="1" ht="12" customHeight="1">
      <c r="A51" s="263" t="s">
        <v>20</v>
      </c>
      <c r="B51" s="50" t="s">
        <v>194</v>
      </c>
      <c r="C51" s="89">
        <v>63500</v>
      </c>
    </row>
    <row r="52" spans="1:3" ht="12" customHeight="1">
      <c r="A52" s="263" t="s">
        <v>22</v>
      </c>
      <c r="B52" s="36" t="s">
        <v>196</v>
      </c>
      <c r="C52" s="93"/>
    </row>
    <row r="53" spans="1:3" ht="12" customHeight="1">
      <c r="A53" s="263" t="s">
        <v>24</v>
      </c>
      <c r="B53" s="36" t="s">
        <v>411</v>
      </c>
      <c r="C53" s="93"/>
    </row>
    <row r="54" spans="1:3" ht="12" customHeight="1">
      <c r="A54" s="263" t="s">
        <v>26</v>
      </c>
      <c r="B54" s="36" t="s">
        <v>412</v>
      </c>
      <c r="C54" s="93"/>
    </row>
    <row r="55" spans="1:3" ht="15" customHeight="1">
      <c r="A55" s="212" t="s">
        <v>32</v>
      </c>
      <c r="B55" s="274" t="s">
        <v>413</v>
      </c>
      <c r="C55" s="104">
        <f>+C44+C50</f>
        <v>15969208</v>
      </c>
    </row>
    <row r="56" spans="1:3" ht="12.75" customHeight="1">
      <c r="C56" s="275"/>
    </row>
  </sheetData>
  <sheetProtection selectLockedCells="1" selectUnlockedCells="1"/>
  <phoneticPr fontId="29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75" firstPageNumber="0" orientation="portrait" horizontalDpi="300" verticalDpi="300" r:id="rId1"/>
  <headerFooter alignWithMargins="0">
    <oddHeader>&amp;C&amp;"Times New Roman CE,Félkövér"&amp;12Kokad Községi Önkormányzat 2021. évi költségvetése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E57"/>
  <sheetViews>
    <sheetView view="pageLayout" zoomScaleNormal="110" workbookViewId="0">
      <selection activeCell="C1" sqref="C1"/>
    </sheetView>
  </sheetViews>
  <sheetFormatPr defaultRowHeight="14.25" customHeight="1"/>
  <cols>
    <col min="1" max="1" width="13.83203125" style="246" customWidth="1"/>
    <col min="2" max="2" width="79.1640625" style="247" customWidth="1"/>
    <col min="3" max="3" width="25" style="247" customWidth="1"/>
    <col min="4" max="4" width="15.1640625" style="247" customWidth="1"/>
    <col min="5" max="16384" width="9.33203125" style="247"/>
  </cols>
  <sheetData>
    <row r="1" spans="1:3" s="249" customFormat="1" ht="21" customHeight="1">
      <c r="A1" s="196"/>
      <c r="B1" s="197"/>
      <c r="C1" s="248" t="s">
        <v>767</v>
      </c>
    </row>
    <row r="2" spans="1:3" s="252" customFormat="1" ht="25.5" customHeight="1">
      <c r="A2" s="200" t="s">
        <v>387</v>
      </c>
      <c r="B2" s="201" t="s">
        <v>715</v>
      </c>
      <c r="C2" s="251" t="s">
        <v>416</v>
      </c>
    </row>
    <row r="3" spans="1:3" s="252" customFormat="1" ht="12.75" customHeight="1">
      <c r="A3" s="253" t="s">
        <v>377</v>
      </c>
      <c r="B3" s="205" t="s">
        <v>414</v>
      </c>
      <c r="C3" s="254" t="s">
        <v>388</v>
      </c>
    </row>
    <row r="4" spans="1:3" s="255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56" t="s">
        <v>381</v>
      </c>
    </row>
    <row r="6" spans="1:3" s="257" customFormat="1" ht="12.95" customHeight="1">
      <c r="A6" s="212">
        <v>1</v>
      </c>
      <c r="B6" s="213">
        <v>2</v>
      </c>
      <c r="C6" s="214">
        <v>3</v>
      </c>
    </row>
    <row r="7" spans="1:3" s="257" customFormat="1" ht="15.95" customHeight="1">
      <c r="A7" s="216"/>
      <c r="B7" s="217" t="s">
        <v>247</v>
      </c>
      <c r="C7" s="258"/>
    </row>
    <row r="8" spans="1:3" s="260" customFormat="1" ht="12" customHeight="1">
      <c r="A8" s="212" t="s">
        <v>4</v>
      </c>
      <c r="B8" s="259" t="s">
        <v>389</v>
      </c>
      <c r="C8" s="104">
        <f>SUM(C9:C18)</f>
        <v>0</v>
      </c>
    </row>
    <row r="9" spans="1:3" s="260" customFormat="1" ht="12" customHeight="1">
      <c r="A9" s="261" t="s">
        <v>6</v>
      </c>
      <c r="B9" s="35" t="s">
        <v>63</v>
      </c>
      <c r="C9" s="262"/>
    </row>
    <row r="10" spans="1:3" s="260" customFormat="1" ht="12" customHeight="1">
      <c r="A10" s="263" t="s">
        <v>8</v>
      </c>
      <c r="B10" s="36" t="s">
        <v>65</v>
      </c>
      <c r="C10" s="93"/>
    </row>
    <row r="11" spans="1:3" s="260" customFormat="1" ht="12" customHeight="1">
      <c r="A11" s="263" t="s">
        <v>10</v>
      </c>
      <c r="B11" s="36" t="s">
        <v>67</v>
      </c>
      <c r="C11" s="93"/>
    </row>
    <row r="12" spans="1:3" s="260" customFormat="1" ht="12" customHeight="1">
      <c r="A12" s="263" t="s">
        <v>12</v>
      </c>
      <c r="B12" s="36" t="s">
        <v>69</v>
      </c>
      <c r="C12" s="93"/>
    </row>
    <row r="13" spans="1:3" s="260" customFormat="1" ht="12" customHeight="1">
      <c r="A13" s="263" t="s">
        <v>14</v>
      </c>
      <c r="B13" s="36" t="s">
        <v>71</v>
      </c>
      <c r="C13" s="93"/>
    </row>
    <row r="14" spans="1:3" s="260" customFormat="1" ht="12" customHeight="1">
      <c r="A14" s="263" t="s">
        <v>16</v>
      </c>
      <c r="B14" s="36" t="s">
        <v>390</v>
      </c>
      <c r="C14" s="93"/>
    </row>
    <row r="15" spans="1:3" s="260" customFormat="1" ht="12" customHeight="1">
      <c r="A15" s="263" t="s">
        <v>175</v>
      </c>
      <c r="B15" s="51" t="s">
        <v>391</v>
      </c>
      <c r="C15" s="93"/>
    </row>
    <row r="16" spans="1:3" s="260" customFormat="1" ht="12" customHeight="1">
      <c r="A16" s="263" t="s">
        <v>177</v>
      </c>
      <c r="B16" s="36" t="s">
        <v>77</v>
      </c>
      <c r="C16" s="108"/>
    </row>
    <row r="17" spans="1:3" s="264" customFormat="1" ht="12" customHeight="1">
      <c r="A17" s="263" t="s">
        <v>179</v>
      </c>
      <c r="B17" s="36" t="s">
        <v>79</v>
      </c>
      <c r="C17" s="93"/>
    </row>
    <row r="18" spans="1:3" s="264" customFormat="1" ht="12" customHeight="1">
      <c r="A18" s="263" t="s">
        <v>181</v>
      </c>
      <c r="B18" s="51" t="s">
        <v>81</v>
      </c>
      <c r="C18" s="100"/>
    </row>
    <row r="19" spans="1:3" s="260" customFormat="1" ht="12" customHeight="1">
      <c r="A19" s="212" t="s">
        <v>18</v>
      </c>
      <c r="B19" s="259" t="s">
        <v>392</v>
      </c>
      <c r="C19" s="104">
        <f>SUM(C20:C22)</f>
        <v>0</v>
      </c>
    </row>
    <row r="20" spans="1:3" s="264" customFormat="1" ht="12" customHeight="1">
      <c r="A20" s="263" t="s">
        <v>20</v>
      </c>
      <c r="B20" s="50" t="s">
        <v>21</v>
      </c>
      <c r="C20" s="93"/>
    </row>
    <row r="21" spans="1:3" s="264" customFormat="1" ht="12" customHeight="1">
      <c r="A21" s="263" t="s">
        <v>22</v>
      </c>
      <c r="B21" s="36" t="s">
        <v>393</v>
      </c>
      <c r="C21" s="93"/>
    </row>
    <row r="22" spans="1:3" s="264" customFormat="1" ht="12" customHeight="1">
      <c r="A22" s="263" t="s">
        <v>24</v>
      </c>
      <c r="B22" s="36" t="s">
        <v>394</v>
      </c>
      <c r="C22" s="93"/>
    </row>
    <row r="23" spans="1:3" s="264" customFormat="1" ht="12" customHeight="1">
      <c r="A23" s="263" t="s">
        <v>26</v>
      </c>
      <c r="B23" s="36" t="s">
        <v>395</v>
      </c>
      <c r="C23" s="93"/>
    </row>
    <row r="24" spans="1:3" s="264" customFormat="1" ht="12" customHeight="1">
      <c r="A24" s="212" t="s">
        <v>32</v>
      </c>
      <c r="B24" s="10" t="s">
        <v>255</v>
      </c>
      <c r="C24" s="265"/>
    </row>
    <row r="25" spans="1:3" s="264" customFormat="1" ht="12" customHeight="1">
      <c r="A25" s="212" t="s">
        <v>215</v>
      </c>
      <c r="B25" s="10" t="s">
        <v>396</v>
      </c>
      <c r="C25" s="104">
        <f>+C26+C27</f>
        <v>0</v>
      </c>
    </row>
    <row r="26" spans="1:3" s="264" customFormat="1" ht="12" customHeight="1">
      <c r="A26" s="266" t="s">
        <v>48</v>
      </c>
      <c r="B26" s="50" t="s">
        <v>393</v>
      </c>
      <c r="C26" s="89"/>
    </row>
    <row r="27" spans="1:3" s="264" customFormat="1" ht="12" customHeight="1">
      <c r="A27" s="266" t="s">
        <v>54</v>
      </c>
      <c r="B27" s="36" t="s">
        <v>397</v>
      </c>
      <c r="C27" s="108"/>
    </row>
    <row r="28" spans="1:3" s="264" customFormat="1" ht="12" customHeight="1">
      <c r="A28" s="263" t="s">
        <v>56</v>
      </c>
      <c r="B28" s="267" t="s">
        <v>398</v>
      </c>
      <c r="C28" s="268"/>
    </row>
    <row r="29" spans="1:3" s="264" customFormat="1" ht="12" customHeight="1">
      <c r="A29" s="212" t="s">
        <v>60</v>
      </c>
      <c r="B29" s="10" t="s">
        <v>399</v>
      </c>
      <c r="C29" s="104">
        <f>+C30+C31+C32</f>
        <v>0</v>
      </c>
    </row>
    <row r="30" spans="1:3" s="264" customFormat="1" ht="12" customHeight="1">
      <c r="A30" s="266" t="s">
        <v>62</v>
      </c>
      <c r="B30" s="50" t="s">
        <v>85</v>
      </c>
      <c r="C30" s="89"/>
    </row>
    <row r="31" spans="1:3" s="264" customFormat="1" ht="12" customHeight="1">
      <c r="A31" s="266" t="s">
        <v>64</v>
      </c>
      <c r="B31" s="36" t="s">
        <v>87</v>
      </c>
      <c r="C31" s="108"/>
    </row>
    <row r="32" spans="1:3" s="264" customFormat="1" ht="12" customHeight="1">
      <c r="A32" s="263" t="s">
        <v>66</v>
      </c>
      <c r="B32" s="267" t="s">
        <v>89</v>
      </c>
      <c r="C32" s="268"/>
    </row>
    <row r="33" spans="1:5" s="260" customFormat="1" ht="12" customHeight="1">
      <c r="A33" s="212" t="s">
        <v>82</v>
      </c>
      <c r="B33" s="10" t="s">
        <v>257</v>
      </c>
      <c r="C33" s="265"/>
    </row>
    <row r="34" spans="1:5" s="260" customFormat="1" ht="12" customHeight="1">
      <c r="A34" s="212" t="s">
        <v>226</v>
      </c>
      <c r="B34" s="10" t="s">
        <v>400</v>
      </c>
      <c r="C34" s="269"/>
    </row>
    <row r="35" spans="1:5" s="260" customFormat="1" ht="12" customHeight="1">
      <c r="A35" s="212" t="s">
        <v>104</v>
      </c>
      <c r="B35" s="10" t="s">
        <v>401</v>
      </c>
      <c r="C35" s="239">
        <f>+C8+C19+C24+C25+C29+C33+C34</f>
        <v>0</v>
      </c>
    </row>
    <row r="36" spans="1:5" s="260" customFormat="1" ht="12" customHeight="1">
      <c r="A36" s="270" t="s">
        <v>114</v>
      </c>
      <c r="B36" s="10" t="s">
        <v>402</v>
      </c>
      <c r="C36" s="239">
        <f>+C37+C38+C39</f>
        <v>15969208</v>
      </c>
    </row>
    <row r="37" spans="1:5" s="260" customFormat="1" ht="12" customHeight="1">
      <c r="A37" s="266" t="s">
        <v>403</v>
      </c>
      <c r="B37" s="50" t="s">
        <v>311</v>
      </c>
      <c r="C37" s="89">
        <v>83502</v>
      </c>
    </row>
    <row r="38" spans="1:5" s="260" customFormat="1" ht="12" customHeight="1">
      <c r="A38" s="266" t="s">
        <v>404</v>
      </c>
      <c r="B38" s="36" t="s">
        <v>405</v>
      </c>
      <c r="C38" s="108"/>
    </row>
    <row r="39" spans="1:5" s="264" customFormat="1" ht="12" customHeight="1">
      <c r="A39" s="263" t="s">
        <v>406</v>
      </c>
      <c r="B39" s="267" t="s">
        <v>407</v>
      </c>
      <c r="C39" s="268">
        <v>15885706</v>
      </c>
    </row>
    <row r="40" spans="1:5" s="264" customFormat="1" ht="15" customHeight="1">
      <c r="A40" s="270" t="s">
        <v>238</v>
      </c>
      <c r="B40" s="271" t="s">
        <v>408</v>
      </c>
      <c r="C40" s="239">
        <f>+C35+C36</f>
        <v>15969208</v>
      </c>
    </row>
    <row r="41" spans="1:5" s="264" customFormat="1" ht="15" customHeight="1">
      <c r="A41" s="231"/>
      <c r="B41" s="232"/>
      <c r="C41" s="233"/>
    </row>
    <row r="42" spans="1:5" ht="12.75" customHeight="1">
      <c r="A42" s="272"/>
      <c r="B42" s="235"/>
      <c r="C42" s="236"/>
    </row>
    <row r="43" spans="1:5" s="257" customFormat="1" ht="16.5" customHeight="1">
      <c r="A43" s="237"/>
      <c r="B43" s="238" t="s">
        <v>248</v>
      </c>
      <c r="C43" s="239"/>
    </row>
    <row r="44" spans="1:5" s="273" customFormat="1" ht="12" customHeight="1">
      <c r="A44" s="212" t="s">
        <v>4</v>
      </c>
      <c r="B44" s="10" t="s">
        <v>409</v>
      </c>
      <c r="C44" s="104">
        <f>SUM(C45:C49)</f>
        <v>15905708</v>
      </c>
    </row>
    <row r="45" spans="1:5" ht="12" customHeight="1">
      <c r="A45" s="263" t="s">
        <v>6</v>
      </c>
      <c r="B45" s="50" t="s">
        <v>168</v>
      </c>
      <c r="C45" s="89">
        <v>12317379</v>
      </c>
    </row>
    <row r="46" spans="1:5" ht="12" customHeight="1">
      <c r="A46" s="263" t="s">
        <v>8</v>
      </c>
      <c r="B46" s="36" t="s">
        <v>169</v>
      </c>
      <c r="C46" s="93">
        <v>1909194</v>
      </c>
    </row>
    <row r="47" spans="1:5" ht="12" customHeight="1">
      <c r="A47" s="263" t="s">
        <v>10</v>
      </c>
      <c r="B47" s="36" t="s">
        <v>170</v>
      </c>
      <c r="C47" s="93">
        <v>1679135</v>
      </c>
      <c r="E47" s="75"/>
    </row>
    <row r="48" spans="1:5" ht="12" customHeight="1">
      <c r="A48" s="263" t="s">
        <v>12</v>
      </c>
      <c r="B48" s="36" t="s">
        <v>171</v>
      </c>
      <c r="C48" s="93"/>
    </row>
    <row r="49" spans="1:3" ht="12" customHeight="1">
      <c r="A49" s="263" t="s">
        <v>14</v>
      </c>
      <c r="B49" s="36" t="s">
        <v>173</v>
      </c>
      <c r="C49" s="93"/>
    </row>
    <row r="50" spans="1:3" ht="12" customHeight="1">
      <c r="A50" s="212" t="s">
        <v>18</v>
      </c>
      <c r="B50" s="10" t="s">
        <v>410</v>
      </c>
      <c r="C50" s="104">
        <f>SUM(C51:C53)</f>
        <v>63500</v>
      </c>
    </row>
    <row r="51" spans="1:3" s="273" customFormat="1" ht="12" customHeight="1">
      <c r="A51" s="263" t="s">
        <v>20</v>
      </c>
      <c r="B51" s="50" t="s">
        <v>194</v>
      </c>
      <c r="C51" s="89">
        <v>63500</v>
      </c>
    </row>
    <row r="52" spans="1:3" ht="12" customHeight="1">
      <c r="A52" s="263" t="s">
        <v>22</v>
      </c>
      <c r="B52" s="36" t="s">
        <v>196</v>
      </c>
      <c r="C52" s="93"/>
    </row>
    <row r="53" spans="1:3" ht="12" customHeight="1">
      <c r="A53" s="263" t="s">
        <v>24</v>
      </c>
      <c r="B53" s="36" t="s">
        <v>411</v>
      </c>
      <c r="C53" s="93"/>
    </row>
    <row r="54" spans="1:3" ht="12" customHeight="1">
      <c r="A54" s="263" t="s">
        <v>26</v>
      </c>
      <c r="B54" s="36" t="s">
        <v>412</v>
      </c>
      <c r="C54" s="93"/>
    </row>
    <row r="55" spans="1:3" ht="15" customHeight="1">
      <c r="A55" s="212" t="s">
        <v>32</v>
      </c>
      <c r="B55" s="274" t="s">
        <v>413</v>
      </c>
      <c r="C55" s="104">
        <f>+C44+C50</f>
        <v>15969208</v>
      </c>
    </row>
    <row r="56" spans="1:3" ht="12.75" customHeight="1">
      <c r="C56" s="275"/>
    </row>
    <row r="57" spans="1:3" ht="14.25" customHeight="1">
      <c r="C57" s="75"/>
    </row>
  </sheetData>
  <sheetProtection selectLockedCells="1" selectUnlockedCells="1"/>
  <phoneticPr fontId="29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75" firstPageNumber="0" orientation="portrait" horizontalDpi="300" verticalDpi="300" r:id="rId1"/>
  <headerFooter alignWithMargins="0">
    <oddHeader>&amp;C&amp;"Times New Roman CE,Félkövér"&amp;12Kokad  Községi 
Önkormányzat 2021. évi költségvetés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C56"/>
  <sheetViews>
    <sheetView view="pageLayout" zoomScaleNormal="110" workbookViewId="0">
      <selection activeCell="C1" sqref="C1"/>
    </sheetView>
  </sheetViews>
  <sheetFormatPr defaultRowHeight="14.25" customHeight="1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49" customFormat="1" ht="21" customHeight="1">
      <c r="A1" s="196"/>
      <c r="B1" s="197"/>
      <c r="C1" s="248" t="s">
        <v>768</v>
      </c>
    </row>
    <row r="2" spans="1:3" s="252" customFormat="1" ht="25.5" customHeight="1">
      <c r="A2" s="200" t="s">
        <v>387</v>
      </c>
      <c r="B2" s="201" t="s">
        <v>522</v>
      </c>
      <c r="C2" s="251" t="s">
        <v>416</v>
      </c>
    </row>
    <row r="3" spans="1:3" s="252" customFormat="1" ht="12.75" customHeight="1">
      <c r="A3" s="253" t="s">
        <v>377</v>
      </c>
      <c r="B3" s="205" t="s">
        <v>415</v>
      </c>
      <c r="C3" s="254" t="s">
        <v>416</v>
      </c>
    </row>
    <row r="4" spans="1:3" s="255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56" t="s">
        <v>381</v>
      </c>
    </row>
    <row r="6" spans="1:3" s="257" customFormat="1" ht="12.95" customHeight="1">
      <c r="A6" s="212">
        <v>1</v>
      </c>
      <c r="B6" s="213">
        <v>2</v>
      </c>
      <c r="C6" s="214">
        <v>3</v>
      </c>
    </row>
    <row r="7" spans="1:3" s="257" customFormat="1" ht="15.95" customHeight="1">
      <c r="A7" s="216"/>
      <c r="B7" s="217" t="s">
        <v>247</v>
      </c>
      <c r="C7" s="258"/>
    </row>
    <row r="8" spans="1:3" s="260" customFormat="1" ht="12" customHeight="1">
      <c r="A8" s="212" t="s">
        <v>4</v>
      </c>
      <c r="B8" s="259" t="s">
        <v>389</v>
      </c>
      <c r="C8" s="104">
        <f>SUM(C9:C18)</f>
        <v>0</v>
      </c>
    </row>
    <row r="9" spans="1:3" s="260" customFormat="1" ht="12" customHeight="1">
      <c r="A9" s="261" t="s">
        <v>6</v>
      </c>
      <c r="B9" s="35" t="s">
        <v>63</v>
      </c>
      <c r="C9" s="262"/>
    </row>
    <row r="10" spans="1:3" s="260" customFormat="1" ht="12" customHeight="1">
      <c r="A10" s="263" t="s">
        <v>8</v>
      </c>
      <c r="B10" s="36" t="s">
        <v>65</v>
      </c>
      <c r="C10" s="93"/>
    </row>
    <row r="11" spans="1:3" s="260" customFormat="1" ht="12" customHeight="1">
      <c r="A11" s="263" t="s">
        <v>10</v>
      </c>
      <c r="B11" s="36" t="s">
        <v>67</v>
      </c>
      <c r="C11" s="93"/>
    </row>
    <row r="12" spans="1:3" s="260" customFormat="1" ht="12" customHeight="1">
      <c r="A12" s="263" t="s">
        <v>12</v>
      </c>
      <c r="B12" s="36" t="s">
        <v>69</v>
      </c>
      <c r="C12" s="93"/>
    </row>
    <row r="13" spans="1:3" s="260" customFormat="1" ht="12" customHeight="1">
      <c r="A13" s="263" t="s">
        <v>14</v>
      </c>
      <c r="B13" s="36" t="s">
        <v>71</v>
      </c>
      <c r="C13" s="93"/>
    </row>
    <row r="14" spans="1:3" s="260" customFormat="1" ht="12" customHeight="1">
      <c r="A14" s="263" t="s">
        <v>16</v>
      </c>
      <c r="B14" s="36" t="s">
        <v>390</v>
      </c>
      <c r="C14" s="93"/>
    </row>
    <row r="15" spans="1:3" s="260" customFormat="1" ht="12" customHeight="1">
      <c r="A15" s="263" t="s">
        <v>175</v>
      </c>
      <c r="B15" s="51" t="s">
        <v>391</v>
      </c>
      <c r="C15" s="93"/>
    </row>
    <row r="16" spans="1:3" s="260" customFormat="1" ht="12" customHeight="1">
      <c r="A16" s="263" t="s">
        <v>177</v>
      </c>
      <c r="B16" s="36" t="s">
        <v>77</v>
      </c>
      <c r="C16" s="108"/>
    </row>
    <row r="17" spans="1:3" s="264" customFormat="1" ht="12" customHeight="1">
      <c r="A17" s="263" t="s">
        <v>179</v>
      </c>
      <c r="B17" s="36" t="s">
        <v>79</v>
      </c>
      <c r="C17" s="93"/>
    </row>
    <row r="18" spans="1:3" s="264" customFormat="1" ht="12" customHeight="1">
      <c r="A18" s="263" t="s">
        <v>181</v>
      </c>
      <c r="B18" s="51" t="s">
        <v>81</v>
      </c>
      <c r="C18" s="100" t="s">
        <v>526</v>
      </c>
    </row>
    <row r="19" spans="1:3" s="260" customFormat="1" ht="12" customHeight="1">
      <c r="A19" s="212" t="s">
        <v>18</v>
      </c>
      <c r="B19" s="259" t="s">
        <v>392</v>
      </c>
      <c r="C19" s="104">
        <f>SUM(C20:C22)</f>
        <v>0</v>
      </c>
    </row>
    <row r="20" spans="1:3" s="264" customFormat="1" ht="12" customHeight="1">
      <c r="A20" s="263" t="s">
        <v>20</v>
      </c>
      <c r="B20" s="50" t="s">
        <v>21</v>
      </c>
      <c r="C20" s="93"/>
    </row>
    <row r="21" spans="1:3" s="264" customFormat="1" ht="12" customHeight="1">
      <c r="A21" s="263" t="s">
        <v>22</v>
      </c>
      <c r="B21" s="36" t="s">
        <v>393</v>
      </c>
      <c r="C21" s="93"/>
    </row>
    <row r="22" spans="1:3" s="264" customFormat="1" ht="12" customHeight="1">
      <c r="A22" s="263" t="s">
        <v>24</v>
      </c>
      <c r="B22" s="36" t="s">
        <v>394</v>
      </c>
      <c r="C22" s="93"/>
    </row>
    <row r="23" spans="1:3" s="264" customFormat="1" ht="12" customHeight="1">
      <c r="A23" s="263" t="s">
        <v>26</v>
      </c>
      <c r="B23" s="36" t="s">
        <v>395</v>
      </c>
      <c r="C23" s="93"/>
    </row>
    <row r="24" spans="1:3" s="264" customFormat="1" ht="12" customHeight="1">
      <c r="A24" s="212" t="s">
        <v>32</v>
      </c>
      <c r="B24" s="10" t="s">
        <v>255</v>
      </c>
      <c r="C24" s="265"/>
    </row>
    <row r="25" spans="1:3" s="264" customFormat="1" ht="12" customHeight="1">
      <c r="A25" s="212" t="s">
        <v>215</v>
      </c>
      <c r="B25" s="10" t="s">
        <v>396</v>
      </c>
      <c r="C25" s="104">
        <f>+C26+C27</f>
        <v>0</v>
      </c>
    </row>
    <row r="26" spans="1:3" s="264" customFormat="1" ht="12" customHeight="1">
      <c r="A26" s="266" t="s">
        <v>48</v>
      </c>
      <c r="B26" s="50" t="s">
        <v>393</v>
      </c>
      <c r="C26" s="89"/>
    </row>
    <row r="27" spans="1:3" s="264" customFormat="1" ht="12" customHeight="1">
      <c r="A27" s="266" t="s">
        <v>54</v>
      </c>
      <c r="B27" s="36" t="s">
        <v>397</v>
      </c>
      <c r="C27" s="108"/>
    </row>
    <row r="28" spans="1:3" s="264" customFormat="1" ht="12" customHeight="1">
      <c r="A28" s="263" t="s">
        <v>56</v>
      </c>
      <c r="B28" s="267" t="s">
        <v>398</v>
      </c>
      <c r="C28" s="268"/>
    </row>
    <row r="29" spans="1:3" s="264" customFormat="1" ht="12" customHeight="1">
      <c r="A29" s="212" t="s">
        <v>60</v>
      </c>
      <c r="B29" s="10" t="s">
        <v>399</v>
      </c>
      <c r="C29" s="104">
        <f>+C30+C31+C32</f>
        <v>0</v>
      </c>
    </row>
    <row r="30" spans="1:3" s="264" customFormat="1" ht="12" customHeight="1">
      <c r="A30" s="266" t="s">
        <v>62</v>
      </c>
      <c r="B30" s="50" t="s">
        <v>85</v>
      </c>
      <c r="C30" s="89"/>
    </row>
    <row r="31" spans="1:3" s="264" customFormat="1" ht="12" customHeight="1">
      <c r="A31" s="266" t="s">
        <v>64</v>
      </c>
      <c r="B31" s="36" t="s">
        <v>87</v>
      </c>
      <c r="C31" s="108"/>
    </row>
    <row r="32" spans="1:3" s="264" customFormat="1" ht="12" customHeight="1">
      <c r="A32" s="263" t="s">
        <v>66</v>
      </c>
      <c r="B32" s="267" t="s">
        <v>89</v>
      </c>
      <c r="C32" s="268"/>
    </row>
    <row r="33" spans="1:3" s="260" customFormat="1" ht="12" customHeight="1">
      <c r="A33" s="212" t="s">
        <v>82</v>
      </c>
      <c r="B33" s="10" t="s">
        <v>257</v>
      </c>
      <c r="C33" s="265"/>
    </row>
    <row r="34" spans="1:3" s="260" customFormat="1" ht="12" customHeight="1">
      <c r="A34" s="212" t="s">
        <v>226</v>
      </c>
      <c r="B34" s="10" t="s">
        <v>400</v>
      </c>
      <c r="C34" s="269"/>
    </row>
    <row r="35" spans="1:3" s="260" customFormat="1" ht="12" customHeight="1">
      <c r="A35" s="212" t="s">
        <v>104</v>
      </c>
      <c r="B35" s="10" t="s">
        <v>401</v>
      </c>
      <c r="C35" s="239">
        <f>+C8+C19+C24+C25+C29+C33+C34</f>
        <v>0</v>
      </c>
    </row>
    <row r="36" spans="1:3" s="260" customFormat="1" ht="12" customHeight="1">
      <c r="A36" s="270" t="s">
        <v>114</v>
      </c>
      <c r="B36" s="10" t="s">
        <v>402</v>
      </c>
      <c r="C36" s="239">
        <f>+C37+C38+C39</f>
        <v>0</v>
      </c>
    </row>
    <row r="37" spans="1:3" s="260" customFormat="1" ht="12" customHeight="1">
      <c r="A37" s="266" t="s">
        <v>403</v>
      </c>
      <c r="B37" s="50" t="s">
        <v>311</v>
      </c>
      <c r="C37" s="89"/>
    </row>
    <row r="38" spans="1:3" s="260" customFormat="1" ht="12" customHeight="1">
      <c r="A38" s="266" t="s">
        <v>404</v>
      </c>
      <c r="B38" s="36" t="s">
        <v>405</v>
      </c>
      <c r="C38" s="108"/>
    </row>
    <row r="39" spans="1:3" s="264" customFormat="1" ht="12" customHeight="1">
      <c r="A39" s="263" t="s">
        <v>406</v>
      </c>
      <c r="B39" s="267" t="s">
        <v>407</v>
      </c>
      <c r="C39" s="268"/>
    </row>
    <row r="40" spans="1:3" s="264" customFormat="1" ht="15" customHeight="1">
      <c r="A40" s="270" t="s">
        <v>238</v>
      </c>
      <c r="B40" s="271" t="s">
        <v>408</v>
      </c>
      <c r="C40" s="239">
        <f>+C35+C36</f>
        <v>0</v>
      </c>
    </row>
    <row r="41" spans="1:3" s="264" customFormat="1" ht="15" customHeight="1">
      <c r="A41" s="231"/>
      <c r="B41" s="232"/>
      <c r="C41" s="233"/>
    </row>
    <row r="42" spans="1:3" ht="12.75" customHeight="1">
      <c r="A42" s="272"/>
      <c r="B42" s="235"/>
      <c r="C42" s="236"/>
    </row>
    <row r="43" spans="1:3" s="257" customFormat="1" ht="16.5" customHeight="1">
      <c r="A43" s="237"/>
      <c r="B43" s="238" t="s">
        <v>248</v>
      </c>
      <c r="C43" s="239"/>
    </row>
    <row r="44" spans="1:3" s="273" customFormat="1" ht="12" customHeight="1">
      <c r="A44" s="212" t="s">
        <v>4</v>
      </c>
      <c r="B44" s="10" t="s">
        <v>409</v>
      </c>
      <c r="C44" s="104">
        <f>SUM(C45:C49)</f>
        <v>0</v>
      </c>
    </row>
    <row r="45" spans="1:3" ht="12" customHeight="1">
      <c r="A45" s="263" t="s">
        <v>6</v>
      </c>
      <c r="B45" s="50" t="s">
        <v>168</v>
      </c>
      <c r="C45" s="89"/>
    </row>
    <row r="46" spans="1:3" ht="12" customHeight="1">
      <c r="A46" s="263" t="s">
        <v>8</v>
      </c>
      <c r="B46" s="36" t="s">
        <v>169</v>
      </c>
      <c r="C46" s="93"/>
    </row>
    <row r="47" spans="1:3" ht="12" customHeight="1">
      <c r="A47" s="263" t="s">
        <v>10</v>
      </c>
      <c r="B47" s="36" t="s">
        <v>170</v>
      </c>
      <c r="C47" s="93"/>
    </row>
    <row r="48" spans="1:3" ht="12" customHeight="1">
      <c r="A48" s="263" t="s">
        <v>12</v>
      </c>
      <c r="B48" s="36" t="s">
        <v>171</v>
      </c>
      <c r="C48" s="93"/>
    </row>
    <row r="49" spans="1:3" ht="12" customHeight="1">
      <c r="A49" s="263" t="s">
        <v>14</v>
      </c>
      <c r="B49" s="36" t="s">
        <v>173</v>
      </c>
      <c r="C49" s="93"/>
    </row>
    <row r="50" spans="1:3" ht="12" customHeight="1">
      <c r="A50" s="212" t="s">
        <v>18</v>
      </c>
      <c r="B50" s="10" t="s">
        <v>410</v>
      </c>
      <c r="C50" s="104">
        <f>SUM(C51:C53)</f>
        <v>0</v>
      </c>
    </row>
    <row r="51" spans="1:3" s="273" customFormat="1" ht="12" customHeight="1">
      <c r="A51" s="263" t="s">
        <v>20</v>
      </c>
      <c r="B51" s="50" t="s">
        <v>194</v>
      </c>
      <c r="C51" s="89"/>
    </row>
    <row r="52" spans="1:3" ht="12" customHeight="1">
      <c r="A52" s="263" t="s">
        <v>22</v>
      </c>
      <c r="B52" s="36" t="s">
        <v>196</v>
      </c>
      <c r="C52" s="93"/>
    </row>
    <row r="53" spans="1:3" ht="12" customHeight="1">
      <c r="A53" s="263" t="s">
        <v>24</v>
      </c>
      <c r="B53" s="36" t="s">
        <v>411</v>
      </c>
      <c r="C53" s="93"/>
    </row>
    <row r="54" spans="1:3" ht="12" customHeight="1">
      <c r="A54" s="263" t="s">
        <v>26</v>
      </c>
      <c r="B54" s="36" t="s">
        <v>412</v>
      </c>
      <c r="C54" s="93"/>
    </row>
    <row r="55" spans="1:3" ht="15" customHeight="1">
      <c r="A55" s="212" t="s">
        <v>32</v>
      </c>
      <c r="B55" s="274" t="s">
        <v>413</v>
      </c>
      <c r="C55" s="104">
        <f>+C44+C50</f>
        <v>0</v>
      </c>
    </row>
    <row r="56" spans="1:3" ht="12.75" customHeight="1">
      <c r="C56" s="275"/>
    </row>
  </sheetData>
  <sheetProtection selectLockedCells="1" selectUnlockedCells="1"/>
  <phoneticPr fontId="29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75" firstPageNumber="0" orientation="portrait" horizontalDpi="300" verticalDpi="300" r:id="rId1"/>
  <headerFooter alignWithMargins="0">
    <oddHeader>&amp;C&amp;"Times New Roman CE,Félkövér"&amp;12Kokad Községi Önkormányzat 2021. évi költségvetés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6" tint="-0.249977111117893"/>
  </sheetPr>
  <dimension ref="A1:I149"/>
  <sheetViews>
    <sheetView view="pageLayout" zoomScaleNormal="122" workbookViewId="0">
      <selection activeCell="C108" sqref="C108"/>
    </sheetView>
  </sheetViews>
  <sheetFormatPr defaultRowHeight="15.75"/>
  <cols>
    <col min="1" max="1" width="9.5" style="1" customWidth="1"/>
    <col min="2" max="2" width="91.6640625" style="1" customWidth="1"/>
    <col min="3" max="3" width="21.6640625" style="57" customWidth="1"/>
    <col min="4" max="4" width="13.5" style="2" customWidth="1"/>
    <col min="5" max="5" width="14.6640625" style="2" customWidth="1"/>
    <col min="6" max="16384" width="9.33203125" style="2"/>
  </cols>
  <sheetData>
    <row r="1" spans="1:3" ht="15.95" customHeight="1">
      <c r="A1" s="788" t="s">
        <v>0</v>
      </c>
      <c r="B1" s="788"/>
      <c r="C1" s="788"/>
    </row>
    <row r="2" spans="1:3" ht="15.95" customHeight="1">
      <c r="A2" s="787" t="s">
        <v>1</v>
      </c>
      <c r="B2" s="787"/>
      <c r="C2" s="3" t="s">
        <v>562</v>
      </c>
    </row>
    <row r="3" spans="1:3" ht="38.1" customHeight="1">
      <c r="A3" s="4" t="s">
        <v>2</v>
      </c>
      <c r="B3" s="5" t="s">
        <v>3</v>
      </c>
      <c r="C3" s="58" t="s">
        <v>719</v>
      </c>
    </row>
    <row r="4" spans="1:3" s="8" customFormat="1" ht="12" customHeight="1">
      <c r="A4" s="6">
        <v>1</v>
      </c>
      <c r="B4" s="7">
        <v>2</v>
      </c>
      <c r="C4" s="59">
        <v>3</v>
      </c>
    </row>
    <row r="5" spans="1:3" s="11" customFormat="1" ht="12" customHeight="1">
      <c r="A5" s="9" t="s">
        <v>4</v>
      </c>
      <c r="B5" s="10" t="s">
        <v>5</v>
      </c>
      <c r="C5" s="60">
        <f>+C6+C7+C8+C9+C10+C11</f>
        <v>25968665</v>
      </c>
    </row>
    <row r="6" spans="1:3" s="11" customFormat="1" ht="12" customHeight="1">
      <c r="A6" s="12" t="s">
        <v>6</v>
      </c>
      <c r="B6" s="13" t="s">
        <v>7</v>
      </c>
      <c r="C6" s="61">
        <v>11523020</v>
      </c>
    </row>
    <row r="7" spans="1:3" s="11" customFormat="1" ht="12" customHeight="1">
      <c r="A7" s="14" t="s">
        <v>8</v>
      </c>
      <c r="B7" s="15" t="s">
        <v>9</v>
      </c>
      <c r="C7" s="62">
        <v>11798020</v>
      </c>
    </row>
    <row r="8" spans="1:3" s="11" customFormat="1" ht="12" customHeight="1">
      <c r="A8" s="14" t="s">
        <v>10</v>
      </c>
      <c r="B8" s="15" t="s">
        <v>11</v>
      </c>
      <c r="C8" s="62">
        <v>377625</v>
      </c>
    </row>
    <row r="9" spans="1:3" s="11" customFormat="1" ht="12" customHeight="1">
      <c r="A9" s="14" t="s">
        <v>12</v>
      </c>
      <c r="B9" s="15" t="s">
        <v>13</v>
      </c>
      <c r="C9" s="62">
        <v>2270000</v>
      </c>
    </row>
    <row r="10" spans="1:3" s="11" customFormat="1" ht="12" customHeight="1">
      <c r="A10" s="14" t="s">
        <v>14</v>
      </c>
      <c r="B10" s="15" t="s">
        <v>15</v>
      </c>
      <c r="C10" s="62"/>
    </row>
    <row r="11" spans="1:3" s="11" customFormat="1" ht="12" customHeight="1">
      <c r="A11" s="16" t="s">
        <v>16</v>
      </c>
      <c r="B11" s="17" t="s">
        <v>17</v>
      </c>
      <c r="C11" s="62"/>
    </row>
    <row r="12" spans="1:3" s="11" customFormat="1" ht="12" customHeight="1">
      <c r="A12" s="9" t="s">
        <v>18</v>
      </c>
      <c r="B12" s="18" t="s">
        <v>19</v>
      </c>
      <c r="C12" s="60">
        <f>+C13+C14+C15+C16+C17</f>
        <v>30724824</v>
      </c>
    </row>
    <row r="13" spans="1:3" s="11" customFormat="1" ht="12" customHeight="1">
      <c r="A13" s="12" t="s">
        <v>20</v>
      </c>
      <c r="B13" s="13" t="s">
        <v>21</v>
      </c>
      <c r="C13" s="61"/>
    </row>
    <row r="14" spans="1:3" s="11" customFormat="1" ht="12" customHeight="1">
      <c r="A14" s="14" t="s">
        <v>22</v>
      </c>
      <c r="B14" s="15" t="s">
        <v>23</v>
      </c>
      <c r="C14" s="62"/>
    </row>
    <row r="15" spans="1:3" s="11" customFormat="1" ht="12" customHeight="1">
      <c r="A15" s="14" t="s">
        <v>24</v>
      </c>
      <c r="B15" s="15" t="s">
        <v>25</v>
      </c>
      <c r="C15" s="62"/>
    </row>
    <row r="16" spans="1:3" s="11" customFormat="1" ht="12" customHeight="1">
      <c r="A16" s="14" t="s">
        <v>26</v>
      </c>
      <c r="B16" s="15" t="s">
        <v>27</v>
      </c>
      <c r="C16" s="62"/>
    </row>
    <row r="17" spans="1:3" s="11" customFormat="1" ht="12" customHeight="1">
      <c r="A17" s="14" t="s">
        <v>28</v>
      </c>
      <c r="B17" s="15" t="s">
        <v>29</v>
      </c>
      <c r="C17" s="62">
        <v>30724824</v>
      </c>
    </row>
    <row r="18" spans="1:3" s="11" customFormat="1" ht="12" customHeight="1">
      <c r="A18" s="16" t="s">
        <v>30</v>
      </c>
      <c r="B18" s="17" t="s">
        <v>31</v>
      </c>
      <c r="C18"/>
    </row>
    <row r="19" spans="1:3" s="11" customFormat="1" ht="12" customHeight="1">
      <c r="A19" s="9" t="s">
        <v>32</v>
      </c>
      <c r="B19" s="10" t="s">
        <v>33</v>
      </c>
      <c r="C19" s="60">
        <f>+C20+C21+C22+C23+C24</f>
        <v>0</v>
      </c>
    </row>
    <row r="20" spans="1:3" s="11" customFormat="1" ht="12" customHeight="1">
      <c r="A20" s="12" t="s">
        <v>34</v>
      </c>
      <c r="B20" s="13" t="s">
        <v>35</v>
      </c>
      <c r="C20" s="61"/>
    </row>
    <row r="21" spans="1:3" s="11" customFormat="1" ht="12" customHeight="1">
      <c r="A21" s="14" t="s">
        <v>36</v>
      </c>
      <c r="B21" s="15" t="s">
        <v>708</v>
      </c>
      <c r="C21" s="62"/>
    </row>
    <row r="22" spans="1:3" s="11" customFormat="1" ht="12" customHeight="1">
      <c r="A22" s="14" t="s">
        <v>38</v>
      </c>
      <c r="B22" s="15" t="s">
        <v>39</v>
      </c>
      <c r="C22" s="62"/>
    </row>
    <row r="23" spans="1:3" s="11" customFormat="1" ht="12" customHeight="1">
      <c r="A23" s="14" t="s">
        <v>40</v>
      </c>
      <c r="B23" s="15" t="s">
        <v>41</v>
      </c>
      <c r="C23" s="62"/>
    </row>
    <row r="24" spans="1:3" s="11" customFormat="1" ht="12" customHeight="1">
      <c r="A24" s="14" t="s">
        <v>42</v>
      </c>
      <c r="B24" s="15" t="s">
        <v>43</v>
      </c>
      <c r="C24" s="62"/>
    </row>
    <row r="25" spans="1:3" s="11" customFormat="1" ht="12" customHeight="1">
      <c r="A25" s="16" t="s">
        <v>44</v>
      </c>
      <c r="B25" s="17" t="s">
        <v>45</v>
      </c>
      <c r="C25" s="63"/>
    </row>
    <row r="26" spans="1:3" s="11" customFormat="1" ht="12" customHeight="1">
      <c r="A26" s="9" t="s">
        <v>46</v>
      </c>
      <c r="B26" s="10" t="s">
        <v>47</v>
      </c>
      <c r="C26" s="60">
        <f>+C27+C30+C31+C32</f>
        <v>9090000</v>
      </c>
    </row>
    <row r="27" spans="1:3" s="11" customFormat="1" ht="12" customHeight="1">
      <c r="A27" s="12" t="s">
        <v>48</v>
      </c>
      <c r="B27" s="13" t="s">
        <v>49</v>
      </c>
      <c r="C27" s="531">
        <f>C29+C28</f>
        <v>8990000</v>
      </c>
    </row>
    <row r="28" spans="1:3" s="11" customFormat="1" ht="12" customHeight="1">
      <c r="A28" s="14" t="s">
        <v>50</v>
      </c>
      <c r="B28" s="15" t="s">
        <v>51</v>
      </c>
      <c r="C28" s="532">
        <v>590000</v>
      </c>
    </row>
    <row r="29" spans="1:3" s="11" customFormat="1" ht="12" customHeight="1">
      <c r="A29" s="14" t="s">
        <v>52</v>
      </c>
      <c r="B29" s="15" t="s">
        <v>53</v>
      </c>
      <c r="C29" s="533">
        <v>8400000</v>
      </c>
    </row>
    <row r="30" spans="1:3" s="11" customFormat="1" ht="12" customHeight="1">
      <c r="A30" s="14" t="s">
        <v>54</v>
      </c>
      <c r="B30" s="15" t="s">
        <v>55</v>
      </c>
      <c r="C30" s="534">
        <v>0</v>
      </c>
    </row>
    <row r="31" spans="1:3" s="11" customFormat="1" ht="12" customHeight="1">
      <c r="A31" s="14" t="s">
        <v>56</v>
      </c>
      <c r="B31" s="15" t="s">
        <v>57</v>
      </c>
      <c r="C31" s="535"/>
    </row>
    <row r="32" spans="1:3" s="11" customFormat="1" ht="12" customHeight="1">
      <c r="A32" s="16" t="s">
        <v>58</v>
      </c>
      <c r="B32" s="17" t="s">
        <v>59</v>
      </c>
      <c r="C32" s="536">
        <v>100000</v>
      </c>
    </row>
    <row r="33" spans="1:5" s="11" customFormat="1" ht="12" customHeight="1">
      <c r="A33" s="9" t="s">
        <v>60</v>
      </c>
      <c r="B33" s="10" t="s">
        <v>61</v>
      </c>
      <c r="C33" s="60">
        <f>SUM(C34:C43)</f>
        <v>1168400</v>
      </c>
    </row>
    <row r="34" spans="1:5" s="11" customFormat="1" ht="12" customHeight="1">
      <c r="A34" s="12" t="s">
        <v>62</v>
      </c>
      <c r="B34" s="13" t="s">
        <v>63</v>
      </c>
      <c r="C34" s="61"/>
    </row>
    <row r="35" spans="1:5" s="11" customFormat="1" ht="12" customHeight="1">
      <c r="A35" s="14" t="s">
        <v>64</v>
      </c>
      <c r="B35" s="15" t="s">
        <v>65</v>
      </c>
      <c r="C35" s="62">
        <v>1127283</v>
      </c>
      <c r="E35" s="569"/>
    </row>
    <row r="36" spans="1:5" s="11" customFormat="1" ht="12" customHeight="1">
      <c r="A36" s="14" t="s">
        <v>66</v>
      </c>
      <c r="B36" s="15" t="s">
        <v>67</v>
      </c>
      <c r="C36" s="62"/>
    </row>
    <row r="37" spans="1:5" s="11" customFormat="1" ht="12" customHeight="1">
      <c r="A37" s="14" t="s">
        <v>68</v>
      </c>
      <c r="B37" s="15" t="s">
        <v>69</v>
      </c>
      <c r="C37" s="62"/>
    </row>
    <row r="38" spans="1:5" s="11" customFormat="1" ht="12" customHeight="1">
      <c r="A38" s="14" t="s">
        <v>70</v>
      </c>
      <c r="B38" s="15" t="s">
        <v>71</v>
      </c>
      <c r="C38" s="62"/>
    </row>
    <row r="39" spans="1:5" s="11" customFormat="1" ht="12" customHeight="1">
      <c r="A39" s="14" t="s">
        <v>72</v>
      </c>
      <c r="B39" s="15" t="s">
        <v>73</v>
      </c>
      <c r="C39" s="62">
        <v>41117</v>
      </c>
    </row>
    <row r="40" spans="1:5" s="11" customFormat="1" ht="12" customHeight="1">
      <c r="A40" s="14" t="s">
        <v>74</v>
      </c>
      <c r="B40" s="15" t="s">
        <v>75</v>
      </c>
      <c r="C40" s="62"/>
    </row>
    <row r="41" spans="1:5" s="11" customFormat="1" ht="12" customHeight="1">
      <c r="A41" s="14" t="s">
        <v>76</v>
      </c>
      <c r="B41" s="15" t="s">
        <v>77</v>
      </c>
      <c r="C41" s="62"/>
    </row>
    <row r="42" spans="1:5" s="11" customFormat="1" ht="12" customHeight="1">
      <c r="A42" s="14" t="s">
        <v>78</v>
      </c>
      <c r="B42" s="15" t="s">
        <v>79</v>
      </c>
      <c r="C42" s="62"/>
    </row>
    <row r="43" spans="1:5" s="11" customFormat="1" ht="12" customHeight="1">
      <c r="A43" s="16" t="s">
        <v>80</v>
      </c>
      <c r="B43" s="17" t="s">
        <v>81</v>
      </c>
      <c r="C43" s="63"/>
    </row>
    <row r="44" spans="1:5" s="11" customFormat="1" ht="12" customHeight="1">
      <c r="A44" s="9" t="s">
        <v>82</v>
      </c>
      <c r="B44" s="10" t="s">
        <v>83</v>
      </c>
      <c r="C44" s="60">
        <f>SUM(C45:C49)</f>
        <v>0</v>
      </c>
    </row>
    <row r="45" spans="1:5" s="11" customFormat="1" ht="12" customHeight="1">
      <c r="A45" s="12" t="s">
        <v>84</v>
      </c>
      <c r="B45" s="13" t="s">
        <v>85</v>
      </c>
      <c r="C45" s="61"/>
    </row>
    <row r="46" spans="1:5" s="11" customFormat="1" ht="12" customHeight="1">
      <c r="A46" s="14" t="s">
        <v>86</v>
      </c>
      <c r="B46" s="15" t="s">
        <v>87</v>
      </c>
      <c r="C46" s="409"/>
    </row>
    <row r="47" spans="1:5" s="11" customFormat="1" ht="12" customHeight="1">
      <c r="A47" s="14" t="s">
        <v>88</v>
      </c>
      <c r="B47" s="15" t="s">
        <v>89</v>
      </c>
      <c r="C47" s="62"/>
    </row>
    <row r="48" spans="1:5" s="11" customFormat="1" ht="12" customHeight="1">
      <c r="A48" s="14" t="s">
        <v>90</v>
      </c>
      <c r="B48" s="15" t="s">
        <v>91</v>
      </c>
      <c r="C48" s="62"/>
    </row>
    <row r="49" spans="1:3" s="11" customFormat="1" ht="12" customHeight="1">
      <c r="A49" s="16" t="s">
        <v>92</v>
      </c>
      <c r="B49" s="17" t="s">
        <v>93</v>
      </c>
      <c r="C49" s="63"/>
    </row>
    <row r="50" spans="1:3" s="11" customFormat="1" ht="12" customHeight="1">
      <c r="A50" s="9" t="s">
        <v>94</v>
      </c>
      <c r="B50" s="10" t="s">
        <v>95</v>
      </c>
      <c r="C50" s="60">
        <f>SUM(C51:C53)</f>
        <v>0</v>
      </c>
    </row>
    <row r="51" spans="1:3" s="11" customFormat="1" ht="12" customHeight="1">
      <c r="A51" s="12" t="s">
        <v>96</v>
      </c>
      <c r="B51" s="13" t="s">
        <v>97</v>
      </c>
      <c r="C51" s="61"/>
    </row>
    <row r="52" spans="1:3" s="11" customFormat="1" ht="12" customHeight="1">
      <c r="A52" s="14" t="s">
        <v>98</v>
      </c>
      <c r="B52" s="15" t="s">
        <v>244</v>
      </c>
      <c r="C52" s="62"/>
    </row>
    <row r="53" spans="1:3" s="11" customFormat="1" ht="12" customHeight="1">
      <c r="A53" s="14" t="s">
        <v>100</v>
      </c>
      <c r="B53" s="15" t="s">
        <v>101</v>
      </c>
      <c r="C53" s="62"/>
    </row>
    <row r="54" spans="1:3" s="11" customFormat="1" ht="12" customHeight="1">
      <c r="A54" s="16" t="s">
        <v>102</v>
      </c>
      <c r="B54" s="17" t="s">
        <v>103</v>
      </c>
      <c r="C54" s="63"/>
    </row>
    <row r="55" spans="1:3" s="11" customFormat="1" ht="12" customHeight="1">
      <c r="A55" s="9" t="s">
        <v>104</v>
      </c>
      <c r="B55" s="18" t="s">
        <v>105</v>
      </c>
      <c r="C55" s="60">
        <f>SUM(C56:C58)</f>
        <v>0</v>
      </c>
    </row>
    <row r="56" spans="1:3" s="11" customFormat="1" ht="12" customHeight="1">
      <c r="A56" s="12" t="s">
        <v>106</v>
      </c>
      <c r="B56" s="13" t="s">
        <v>107</v>
      </c>
      <c r="C56" s="62"/>
    </row>
    <row r="57" spans="1:3" s="11" customFormat="1" ht="12" customHeight="1">
      <c r="A57" s="14" t="s">
        <v>108</v>
      </c>
      <c r="B57" s="15" t="s">
        <v>109</v>
      </c>
      <c r="C57" s="62"/>
    </row>
    <row r="58" spans="1:3" s="11" customFormat="1" ht="12" customHeight="1">
      <c r="A58" s="14" t="s">
        <v>110</v>
      </c>
      <c r="B58" s="15" t="s">
        <v>111</v>
      </c>
      <c r="C58" s="62"/>
    </row>
    <row r="59" spans="1:3" s="11" customFormat="1" ht="12" customHeight="1">
      <c r="A59" s="16" t="s">
        <v>112</v>
      </c>
      <c r="B59" s="17" t="s">
        <v>113</v>
      </c>
      <c r="C59" s="62"/>
    </row>
    <row r="60" spans="1:3" s="11" customFormat="1" ht="12" customHeight="1">
      <c r="A60" s="9" t="s">
        <v>114</v>
      </c>
      <c r="B60" s="10" t="s">
        <v>115</v>
      </c>
      <c r="C60" s="60">
        <f>+C5+C12+C19+C26+C33+C44+C50+C55</f>
        <v>66951889</v>
      </c>
    </row>
    <row r="61" spans="1:3" s="11" customFormat="1" ht="12" customHeight="1">
      <c r="A61" s="19" t="s">
        <v>116</v>
      </c>
      <c r="B61" s="18" t="s">
        <v>117</v>
      </c>
      <c r="C61" s="60">
        <f>SUM(C62:C64)</f>
        <v>0</v>
      </c>
    </row>
    <row r="62" spans="1:3" s="11" customFormat="1" ht="12" customHeight="1">
      <c r="A62" s="12" t="s">
        <v>118</v>
      </c>
      <c r="B62" s="13" t="s">
        <v>119</v>
      </c>
      <c r="C62" s="411"/>
    </row>
    <row r="63" spans="1:3" s="11" customFormat="1" ht="12" customHeight="1">
      <c r="A63" s="14" t="s">
        <v>120</v>
      </c>
      <c r="B63" s="15" t="s">
        <v>121</v>
      </c>
      <c r="C63" s="62"/>
    </row>
    <row r="64" spans="1:3" s="11" customFormat="1" ht="12" customHeight="1">
      <c r="A64" s="16" t="s">
        <v>122</v>
      </c>
      <c r="B64" s="20" t="s">
        <v>123</v>
      </c>
      <c r="C64" s="62"/>
    </row>
    <row r="65" spans="1:3" s="11" customFormat="1" ht="12" customHeight="1">
      <c r="A65" s="19" t="s">
        <v>124</v>
      </c>
      <c r="B65" s="18" t="s">
        <v>125</v>
      </c>
      <c r="C65" s="60">
        <f>SUM(C66:C69)</f>
        <v>0</v>
      </c>
    </row>
    <row r="66" spans="1:3" s="11" customFormat="1" ht="12" customHeight="1">
      <c r="A66" s="12" t="s">
        <v>126</v>
      </c>
      <c r="B66" s="13" t="s">
        <v>127</v>
      </c>
      <c r="C66" s="62"/>
    </row>
    <row r="67" spans="1:3" s="11" customFormat="1" ht="12" customHeight="1">
      <c r="A67" s="14" t="s">
        <v>128</v>
      </c>
      <c r="B67" s="15" t="s">
        <v>129</v>
      </c>
      <c r="C67" s="62"/>
    </row>
    <row r="68" spans="1:3" s="11" customFormat="1" ht="12" customHeight="1">
      <c r="A68" s="14" t="s">
        <v>130</v>
      </c>
      <c r="B68" s="15" t="s">
        <v>131</v>
      </c>
      <c r="C68" s="62"/>
    </row>
    <row r="69" spans="1:3" s="11" customFormat="1" ht="12" customHeight="1">
      <c r="A69" s="16" t="s">
        <v>132</v>
      </c>
      <c r="B69" s="17" t="s">
        <v>133</v>
      </c>
      <c r="C69" s="62"/>
    </row>
    <row r="70" spans="1:3" s="11" customFormat="1" ht="12" customHeight="1">
      <c r="A70" s="19" t="s">
        <v>134</v>
      </c>
      <c r="B70" s="18" t="s">
        <v>135</v>
      </c>
      <c r="C70" s="60">
        <f>SUM(C71:C72)</f>
        <v>21395362</v>
      </c>
    </row>
    <row r="71" spans="1:3" s="11" customFormat="1" ht="12" customHeight="1">
      <c r="A71" s="12" t="s">
        <v>136</v>
      </c>
      <c r="B71" s="13" t="s">
        <v>137</v>
      </c>
      <c r="C71" s="62">
        <v>21395362</v>
      </c>
    </row>
    <row r="72" spans="1:3" s="11" customFormat="1" ht="12" customHeight="1">
      <c r="A72" s="16" t="s">
        <v>138</v>
      </c>
      <c r="B72" s="17" t="s">
        <v>139</v>
      </c>
      <c r="C72" s="62"/>
    </row>
    <row r="73" spans="1:3" s="11" customFormat="1" ht="12" customHeight="1">
      <c r="A73" s="19" t="s">
        <v>140</v>
      </c>
      <c r="B73" s="18" t="s">
        <v>141</v>
      </c>
      <c r="C73" s="60">
        <f>SUM(C74:C76)</f>
        <v>1055729</v>
      </c>
    </row>
    <row r="74" spans="1:3" s="11" customFormat="1" ht="12" customHeight="1">
      <c r="A74" s="12" t="s">
        <v>142</v>
      </c>
      <c r="B74" s="13" t="s">
        <v>143</v>
      </c>
      <c r="C74" s="62">
        <v>1055729</v>
      </c>
    </row>
    <row r="75" spans="1:3" s="11" customFormat="1" ht="12" customHeight="1">
      <c r="A75" s="14" t="s">
        <v>144</v>
      </c>
      <c r="B75" s="15" t="s">
        <v>145</v>
      </c>
      <c r="C75" s="62"/>
    </row>
    <row r="76" spans="1:3" s="11" customFormat="1" ht="12" customHeight="1">
      <c r="A76" s="16" t="s">
        <v>146</v>
      </c>
      <c r="B76" s="17" t="s">
        <v>147</v>
      </c>
      <c r="C76" s="62"/>
    </row>
    <row r="77" spans="1:3" s="11" customFormat="1" ht="12" customHeight="1">
      <c r="A77" s="19" t="s">
        <v>148</v>
      </c>
      <c r="B77" s="18" t="s">
        <v>149</v>
      </c>
      <c r="C77" s="60">
        <f>SUM(C78:C81)</f>
        <v>0</v>
      </c>
    </row>
    <row r="78" spans="1:3" s="11" customFormat="1" ht="12" customHeight="1">
      <c r="A78" s="21" t="s">
        <v>150</v>
      </c>
      <c r="B78" s="13" t="s">
        <v>151</v>
      </c>
      <c r="C78" s="62"/>
    </row>
    <row r="79" spans="1:3" s="11" customFormat="1" ht="12" customHeight="1">
      <c r="A79" s="22" t="s">
        <v>152</v>
      </c>
      <c r="B79" s="15" t="s">
        <v>153</v>
      </c>
      <c r="C79" s="62"/>
    </row>
    <row r="80" spans="1:3" s="11" customFormat="1" ht="12" customHeight="1">
      <c r="A80" s="22" t="s">
        <v>154</v>
      </c>
      <c r="B80" s="15" t="s">
        <v>155</v>
      </c>
      <c r="C80" s="62"/>
    </row>
    <row r="81" spans="1:5" s="11" customFormat="1" ht="12" customHeight="1">
      <c r="A81" s="23" t="s">
        <v>156</v>
      </c>
      <c r="B81" s="17" t="s">
        <v>157</v>
      </c>
      <c r="C81" s="62"/>
    </row>
    <row r="82" spans="1:5" s="11" customFormat="1" ht="13.5" customHeight="1">
      <c r="A82" s="19" t="s">
        <v>158</v>
      </c>
      <c r="B82" s="18" t="s">
        <v>159</v>
      </c>
      <c r="C82" s="65"/>
    </row>
    <row r="83" spans="1:5" s="11" customFormat="1" ht="15.75" customHeight="1">
      <c r="A83" s="19" t="s">
        <v>160</v>
      </c>
      <c r="B83" s="24" t="s">
        <v>161</v>
      </c>
      <c r="C83" s="60">
        <f>+C61+C65+C70+C73+C77+C82</f>
        <v>22451091</v>
      </c>
    </row>
    <row r="84" spans="1:5" s="11" customFormat="1" ht="18.600000000000001" customHeight="1">
      <c r="A84" s="25" t="s">
        <v>162</v>
      </c>
      <c r="B84" s="26" t="s">
        <v>163</v>
      </c>
      <c r="C84" s="60">
        <f>+C60+C83</f>
        <v>89402980</v>
      </c>
      <c r="E84" s="569"/>
    </row>
    <row r="85" spans="1:5" s="11" customFormat="1" ht="57.4" customHeight="1">
      <c r="A85" s="27"/>
      <c r="B85" s="28"/>
      <c r="C85" s="66"/>
    </row>
    <row r="86" spans="1:5" ht="16.5" customHeight="1">
      <c r="A86" s="788" t="s">
        <v>164</v>
      </c>
      <c r="B86" s="788"/>
      <c r="C86" s="788"/>
    </row>
    <row r="87" spans="1:5" s="29" customFormat="1" ht="16.5" customHeight="1">
      <c r="A87" s="789" t="s">
        <v>165</v>
      </c>
      <c r="B87" s="789"/>
      <c r="C87" s="3" t="s">
        <v>562</v>
      </c>
    </row>
    <row r="88" spans="1:5" ht="38.1" customHeight="1">
      <c r="A88" s="4" t="s">
        <v>2</v>
      </c>
      <c r="B88" s="5" t="s">
        <v>166</v>
      </c>
      <c r="C88" s="58" t="s">
        <v>719</v>
      </c>
    </row>
    <row r="89" spans="1:5" s="8" customFormat="1" ht="12" customHeight="1">
      <c r="A89" s="30">
        <v>1</v>
      </c>
      <c r="B89" s="31">
        <v>2</v>
      </c>
      <c r="C89" s="67">
        <v>3</v>
      </c>
    </row>
    <row r="90" spans="1:5" ht="12" customHeight="1">
      <c r="A90" s="32" t="s">
        <v>4</v>
      </c>
      <c r="B90" s="33" t="s">
        <v>167</v>
      </c>
      <c r="C90" s="68">
        <f>SUM(C91:C95)</f>
        <v>83220214</v>
      </c>
    </row>
    <row r="91" spans="1:5" ht="12" customHeight="1">
      <c r="A91" s="34" t="s">
        <v>6</v>
      </c>
      <c r="B91" s="35" t="s">
        <v>168</v>
      </c>
      <c r="C91" s="69">
        <v>34723981</v>
      </c>
    </row>
    <row r="92" spans="1:5" ht="12" customHeight="1">
      <c r="A92" s="14" t="s">
        <v>8</v>
      </c>
      <c r="B92" s="36" t="s">
        <v>169</v>
      </c>
      <c r="C92" s="62">
        <v>5096952</v>
      </c>
    </row>
    <row r="93" spans="1:5" ht="12" customHeight="1">
      <c r="A93" s="14" t="s">
        <v>10</v>
      </c>
      <c r="B93" s="36" t="s">
        <v>170</v>
      </c>
      <c r="C93" s="63">
        <v>26979790</v>
      </c>
      <c r="E93" s="570"/>
    </row>
    <row r="94" spans="1:5" ht="12" customHeight="1">
      <c r="A94" s="14" t="s">
        <v>12</v>
      </c>
      <c r="B94" s="37" t="s">
        <v>171</v>
      </c>
      <c r="C94" s="63">
        <v>865000</v>
      </c>
    </row>
    <row r="95" spans="1:5" ht="12" customHeight="1">
      <c r="A95" s="14" t="s">
        <v>172</v>
      </c>
      <c r="B95" s="38" t="s">
        <v>173</v>
      </c>
      <c r="C95" s="63">
        <v>15554491</v>
      </c>
    </row>
    <row r="96" spans="1:5" ht="12" customHeight="1">
      <c r="A96" s="14" t="s">
        <v>16</v>
      </c>
      <c r="B96" s="36" t="s">
        <v>174</v>
      </c>
      <c r="C96" s="63">
        <v>6080674</v>
      </c>
    </row>
    <row r="97" spans="1:3" ht="12" customHeight="1">
      <c r="A97" s="14" t="s">
        <v>175</v>
      </c>
      <c r="B97" s="39" t="s">
        <v>176</v>
      </c>
      <c r="C97" s="63"/>
    </row>
    <row r="98" spans="1:3" ht="12" customHeight="1">
      <c r="A98" s="14" t="s">
        <v>177</v>
      </c>
      <c r="B98" s="40" t="s">
        <v>178</v>
      </c>
      <c r="C98" s="63"/>
    </row>
    <row r="99" spans="1:3" ht="12" customHeight="1">
      <c r="A99" s="14" t="s">
        <v>179</v>
      </c>
      <c r="B99" s="40" t="s">
        <v>180</v>
      </c>
      <c r="C99" s="63"/>
    </row>
    <row r="100" spans="1:3" ht="12" customHeight="1">
      <c r="A100" s="14" t="s">
        <v>181</v>
      </c>
      <c r="B100" s="39" t="s">
        <v>182</v>
      </c>
      <c r="C100" s="63">
        <v>6536395</v>
      </c>
    </row>
    <row r="101" spans="1:3" ht="12" customHeight="1">
      <c r="A101" s="14" t="s">
        <v>183</v>
      </c>
      <c r="B101" s="39" t="s">
        <v>184</v>
      </c>
      <c r="C101" s="63"/>
    </row>
    <row r="102" spans="1:3" ht="12" customHeight="1">
      <c r="A102" s="14" t="s">
        <v>185</v>
      </c>
      <c r="B102" s="40" t="s">
        <v>186</v>
      </c>
      <c r="C102" s="63"/>
    </row>
    <row r="103" spans="1:3" ht="12" customHeight="1">
      <c r="A103" s="41" t="s">
        <v>187</v>
      </c>
      <c r="B103" s="42" t="s">
        <v>188</v>
      </c>
      <c r="C103" s="63"/>
    </row>
    <row r="104" spans="1:3" ht="12" customHeight="1">
      <c r="A104" s="14" t="s">
        <v>189</v>
      </c>
      <c r="B104" s="42" t="s">
        <v>190</v>
      </c>
      <c r="C104" s="63"/>
    </row>
    <row r="105" spans="1:3" ht="12" customHeight="1">
      <c r="A105" s="43" t="s">
        <v>191</v>
      </c>
      <c r="B105" s="44" t="s">
        <v>192</v>
      </c>
      <c r="C105" s="70"/>
    </row>
    <row r="106" spans="1:3" ht="12" customHeight="1">
      <c r="A106" s="539" t="s">
        <v>542</v>
      </c>
      <c r="B106" s="530" t="s">
        <v>541</v>
      </c>
      <c r="C106" s="60">
        <f>+C107+C108</f>
        <v>2626370</v>
      </c>
    </row>
    <row r="107" spans="1:3" ht="12" customHeight="1">
      <c r="A107" s="12" t="s">
        <v>543</v>
      </c>
      <c r="B107" s="50" t="s">
        <v>213</v>
      </c>
      <c r="C107" s="61">
        <v>2626370</v>
      </c>
    </row>
    <row r="108" spans="1:3" ht="12" customHeight="1">
      <c r="A108" s="16" t="s">
        <v>544</v>
      </c>
      <c r="B108" s="46" t="s">
        <v>214</v>
      </c>
      <c r="C108" s="63"/>
    </row>
    <row r="109" spans="1:3" ht="12" customHeight="1">
      <c r="A109" s="9" t="s">
        <v>18</v>
      </c>
      <c r="B109" s="45" t="s">
        <v>193</v>
      </c>
      <c r="C109" s="60">
        <f>+C110+C112+C114</f>
        <v>894500</v>
      </c>
    </row>
    <row r="110" spans="1:3" ht="12" customHeight="1">
      <c r="A110" s="12" t="s">
        <v>20</v>
      </c>
      <c r="B110" s="36" t="s">
        <v>194</v>
      </c>
      <c r="C110" s="61">
        <v>894500</v>
      </c>
    </row>
    <row r="111" spans="1:3" ht="12" customHeight="1">
      <c r="A111" s="12" t="s">
        <v>22</v>
      </c>
      <c r="B111" s="46" t="s">
        <v>195</v>
      </c>
      <c r="C111" s="61"/>
    </row>
    <row r="112" spans="1:3" ht="12" customHeight="1">
      <c r="A112" s="12" t="s">
        <v>24</v>
      </c>
      <c r="B112" s="46" t="s">
        <v>196</v>
      </c>
      <c r="C112" s="62"/>
    </row>
    <row r="113" spans="1:3" ht="12" customHeight="1">
      <c r="A113" s="12" t="s">
        <v>26</v>
      </c>
      <c r="B113" s="46" t="s">
        <v>197</v>
      </c>
      <c r="C113" s="71"/>
    </row>
    <row r="114" spans="1:3" ht="12" customHeight="1">
      <c r="A114" s="12" t="s">
        <v>28</v>
      </c>
      <c r="B114" s="47" t="s">
        <v>198</v>
      </c>
      <c r="C114" s="71"/>
    </row>
    <row r="115" spans="1:3" ht="12" customHeight="1">
      <c r="A115" s="12" t="s">
        <v>30</v>
      </c>
      <c r="B115" s="48" t="s">
        <v>199</v>
      </c>
      <c r="C115" s="71"/>
    </row>
    <row r="116" spans="1:3" ht="12" customHeight="1">
      <c r="A116" s="12" t="s">
        <v>200</v>
      </c>
      <c r="B116" s="49" t="s">
        <v>201</v>
      </c>
      <c r="C116" s="71"/>
    </row>
    <row r="117" spans="1:3">
      <c r="A117" s="12" t="s">
        <v>202</v>
      </c>
      <c r="B117" s="40" t="s">
        <v>180</v>
      </c>
      <c r="C117" s="71"/>
    </row>
    <row r="118" spans="1:3" ht="12" customHeight="1">
      <c r="A118" s="12" t="s">
        <v>203</v>
      </c>
      <c r="B118" s="40" t="s">
        <v>204</v>
      </c>
      <c r="C118" s="71"/>
    </row>
    <row r="119" spans="1:3" ht="12" customHeight="1">
      <c r="A119" s="12" t="s">
        <v>205</v>
      </c>
      <c r="B119" s="40" t="s">
        <v>206</v>
      </c>
      <c r="C119" s="71"/>
    </row>
    <row r="120" spans="1:3" ht="12" customHeight="1">
      <c r="A120" s="12" t="s">
        <v>207</v>
      </c>
      <c r="B120" s="40" t="s">
        <v>186</v>
      </c>
      <c r="C120" s="71"/>
    </row>
    <row r="121" spans="1:3" ht="12" customHeight="1">
      <c r="A121" s="12" t="s">
        <v>208</v>
      </c>
      <c r="B121" s="40" t="s">
        <v>209</v>
      </c>
      <c r="C121" s="71"/>
    </row>
    <row r="122" spans="1:3">
      <c r="A122" s="41" t="s">
        <v>210</v>
      </c>
      <c r="B122" s="40" t="s">
        <v>211</v>
      </c>
      <c r="C122" s="72"/>
    </row>
    <row r="123" spans="1:3" ht="12" customHeight="1">
      <c r="A123" s="9" t="s">
        <v>32</v>
      </c>
      <c r="B123" s="10" t="s">
        <v>216</v>
      </c>
      <c r="C123" s="60">
        <f>+C90+C109</f>
        <v>84114714</v>
      </c>
    </row>
    <row r="124" spans="1:3" ht="12" customHeight="1">
      <c r="A124" s="9" t="s">
        <v>215</v>
      </c>
      <c r="B124" s="10" t="s">
        <v>217</v>
      </c>
      <c r="C124" s="60">
        <f>+C125+C126+C127</f>
        <v>0</v>
      </c>
    </row>
    <row r="125" spans="1:3" ht="12" customHeight="1">
      <c r="A125" s="12" t="s">
        <v>48</v>
      </c>
      <c r="B125" s="50" t="s">
        <v>218</v>
      </c>
      <c r="C125" s="71"/>
    </row>
    <row r="126" spans="1:3" ht="12" customHeight="1">
      <c r="A126" s="12" t="s">
        <v>54</v>
      </c>
      <c r="B126" s="50" t="s">
        <v>219</v>
      </c>
      <c r="C126" s="71"/>
    </row>
    <row r="127" spans="1:3" ht="12" customHeight="1">
      <c r="A127" s="41" t="s">
        <v>56</v>
      </c>
      <c r="B127" s="51" t="s">
        <v>220</v>
      </c>
      <c r="C127" s="674"/>
    </row>
    <row r="128" spans="1:3" ht="12" customHeight="1">
      <c r="A128" s="9" t="s">
        <v>60</v>
      </c>
      <c r="B128" s="10" t="s">
        <v>221</v>
      </c>
      <c r="C128" s="60">
        <f>+C129+C130+C131+C132</f>
        <v>0</v>
      </c>
    </row>
    <row r="129" spans="1:9" ht="12" customHeight="1">
      <c r="A129" s="12" t="s">
        <v>545</v>
      </c>
      <c r="B129" s="50" t="s">
        <v>222</v>
      </c>
      <c r="C129" s="71"/>
    </row>
    <row r="130" spans="1:9" ht="12" customHeight="1">
      <c r="A130" s="12" t="s">
        <v>546</v>
      </c>
      <c r="B130" s="50" t="s">
        <v>223</v>
      </c>
      <c r="C130" s="71"/>
    </row>
    <row r="131" spans="1:9" ht="12" customHeight="1">
      <c r="A131" s="12" t="s">
        <v>547</v>
      </c>
      <c r="B131" s="50" t="s">
        <v>224</v>
      </c>
      <c r="C131" s="71"/>
    </row>
    <row r="132" spans="1:9" ht="12" customHeight="1">
      <c r="A132" s="41" t="s">
        <v>548</v>
      </c>
      <c r="B132" s="51" t="s">
        <v>225</v>
      </c>
      <c r="C132" s="71"/>
    </row>
    <row r="133" spans="1:9" ht="12" customHeight="1">
      <c r="A133" s="9" t="s">
        <v>82</v>
      </c>
      <c r="B133" s="10" t="s">
        <v>227</v>
      </c>
      <c r="C133" s="60">
        <f>+C134+C135+C136+C137</f>
        <v>1055729</v>
      </c>
    </row>
    <row r="134" spans="1:9" ht="12" customHeight="1">
      <c r="A134" s="12" t="s">
        <v>549</v>
      </c>
      <c r="B134" s="50" t="s">
        <v>228</v>
      </c>
      <c r="C134" s="71">
        <v>1055729</v>
      </c>
    </row>
    <row r="135" spans="1:9" ht="12" customHeight="1">
      <c r="A135" s="12" t="s">
        <v>551</v>
      </c>
      <c r="B135" s="50" t="s">
        <v>229</v>
      </c>
      <c r="C135" s="62"/>
    </row>
    <row r="136" spans="1:9" ht="12" customHeight="1">
      <c r="A136" s="12" t="s">
        <v>552</v>
      </c>
      <c r="B136" s="50" t="s">
        <v>245</v>
      </c>
      <c r="C136" s="410"/>
    </row>
    <row r="137" spans="1:9" ht="12" customHeight="1">
      <c r="A137" s="41" t="s">
        <v>553</v>
      </c>
      <c r="B137" s="51" t="s">
        <v>231</v>
      </c>
      <c r="C137" s="70"/>
    </row>
    <row r="138" spans="1:9" ht="12" customHeight="1">
      <c r="A138" s="9" t="s">
        <v>226</v>
      </c>
      <c r="B138" s="10" t="s">
        <v>232</v>
      </c>
      <c r="C138" s="73">
        <f>+C139+C140+C141+C142</f>
        <v>0</v>
      </c>
    </row>
    <row r="139" spans="1:9" ht="12" customHeight="1">
      <c r="A139" s="12" t="s">
        <v>550</v>
      </c>
      <c r="B139" s="50" t="s">
        <v>233</v>
      </c>
      <c r="C139" s="71"/>
    </row>
    <row r="140" spans="1:9" ht="12" customHeight="1">
      <c r="A140" s="12" t="s">
        <v>554</v>
      </c>
      <c r="B140" s="50" t="s">
        <v>234</v>
      </c>
      <c r="C140" s="71"/>
    </row>
    <row r="141" spans="1:9" ht="12" customHeight="1">
      <c r="A141" s="12" t="s">
        <v>555</v>
      </c>
      <c r="B141" s="50" t="s">
        <v>235</v>
      </c>
      <c r="C141" s="71"/>
    </row>
    <row r="142" spans="1:9" ht="12" customHeight="1">
      <c r="A142" s="12" t="s">
        <v>556</v>
      </c>
      <c r="B142" s="50" t="s">
        <v>236</v>
      </c>
      <c r="C142" s="71"/>
    </row>
    <row r="143" spans="1:9" ht="15" customHeight="1">
      <c r="A143" s="9" t="s">
        <v>104</v>
      </c>
      <c r="B143" s="10" t="s">
        <v>237</v>
      </c>
      <c r="C143" s="74">
        <f>+C124+C128+C133+C138</f>
        <v>1055729</v>
      </c>
      <c r="F143" s="52"/>
      <c r="G143" s="53"/>
      <c r="H143" s="53"/>
      <c r="I143" s="53"/>
    </row>
    <row r="144" spans="1:9" s="11" customFormat="1" ht="12.95" customHeight="1">
      <c r="A144" s="54" t="s">
        <v>114</v>
      </c>
      <c r="B144" s="55" t="s">
        <v>239</v>
      </c>
      <c r="C144" s="74">
        <f>+C123+C143</f>
        <v>85170443</v>
      </c>
      <c r="D144" s="11" t="s">
        <v>526</v>
      </c>
      <c r="E144" s="569"/>
    </row>
    <row r="145" spans="1:4" ht="7.5" customHeight="1"/>
    <row r="146" spans="1:4">
      <c r="A146" s="786" t="s">
        <v>240</v>
      </c>
      <c r="B146" s="786"/>
      <c r="C146" s="786"/>
    </row>
    <row r="147" spans="1:4" ht="15" customHeight="1">
      <c r="A147" s="787" t="s">
        <v>241</v>
      </c>
      <c r="B147" s="787"/>
      <c r="C147" s="3" t="s">
        <v>562</v>
      </c>
    </row>
    <row r="148" spans="1:4" ht="13.5" customHeight="1">
      <c r="A148" s="9">
        <v>1</v>
      </c>
      <c r="B148" s="45" t="s">
        <v>242</v>
      </c>
      <c r="C148" s="60">
        <f>+C60-C123</f>
        <v>-17162825</v>
      </c>
      <c r="D148" s="56"/>
    </row>
    <row r="149" spans="1:4" ht="27.75" customHeight="1">
      <c r="A149" s="9" t="s">
        <v>18</v>
      </c>
      <c r="B149" s="45" t="s">
        <v>243</v>
      </c>
      <c r="C149" s="60">
        <f>+C83-C143</f>
        <v>21395362</v>
      </c>
    </row>
  </sheetData>
  <sheetProtection selectLockedCells="1" selectUnlockedCells="1"/>
  <mergeCells count="6">
    <mergeCell ref="A146:C146"/>
    <mergeCell ref="A147:B147"/>
    <mergeCell ref="A1:C1"/>
    <mergeCell ref="A2:B2"/>
    <mergeCell ref="A86:C86"/>
    <mergeCell ref="A87:B87"/>
  </mergeCells>
  <phoneticPr fontId="29" type="noConversion"/>
  <printOptions horizontalCentered="1"/>
  <pageMargins left="0.78740157480314965" right="0.59055118110236227" top="0.9055118110236221" bottom="0.86614173228346458" header="0.31496062992125984" footer="0.51181102362204722"/>
  <pageSetup paperSize="9" scale="65" firstPageNumber="0" orientation="portrait" horizontalDpi="300" verticalDpi="300" r:id="rId1"/>
  <headerFooter alignWithMargins="0">
    <oddHeader>&amp;C&amp;"Times New Roman CE,Félkövér"&amp;12Kokad Községi Önkormányzat
2021. ÉVI KÖLTSÉGVETÉS
KÖTELEZŐ FELADATAINAK MÉRLEGE &amp;R&amp;"Times New Roman CE,Félkövér dőlt"&amp;11 
1.2. melléklet a 2/2021. (II.15.) önkormányzati rendelethez</oddHeader>
  </headerFooter>
  <rowBreaks count="1" manualBreakCount="1">
    <brk id="8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C56"/>
  <sheetViews>
    <sheetView view="pageLayout" zoomScaleNormal="110" workbookViewId="0">
      <selection activeCell="C1" sqref="C1"/>
    </sheetView>
  </sheetViews>
  <sheetFormatPr defaultRowHeight="14.25" customHeight="1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49" customFormat="1" ht="21" customHeight="1">
      <c r="A1" s="196"/>
      <c r="B1" s="197"/>
      <c r="C1" s="248" t="s">
        <v>769</v>
      </c>
    </row>
    <row r="2" spans="1:3" s="252" customFormat="1" ht="25.5" customHeight="1">
      <c r="A2" s="200" t="s">
        <v>387</v>
      </c>
      <c r="B2" s="201" t="s">
        <v>522</v>
      </c>
      <c r="C2" s="251" t="s">
        <v>416</v>
      </c>
    </row>
    <row r="3" spans="1:3" s="252" customFormat="1" ht="12.75" customHeight="1">
      <c r="A3" s="253" t="s">
        <v>377</v>
      </c>
      <c r="B3" s="205" t="s">
        <v>417</v>
      </c>
      <c r="C3" s="254" t="s">
        <v>418</v>
      </c>
    </row>
    <row r="4" spans="1:3" s="255" customFormat="1" ht="15.95" customHeight="1">
      <c r="A4" s="207"/>
      <c r="B4" s="207"/>
      <c r="C4" s="3" t="s">
        <v>562</v>
      </c>
    </row>
    <row r="5" spans="1:3" ht="12.75" customHeight="1">
      <c r="A5" s="209" t="s">
        <v>379</v>
      </c>
      <c r="B5" s="210" t="s">
        <v>380</v>
      </c>
      <c r="C5" s="256" t="s">
        <v>381</v>
      </c>
    </row>
    <row r="6" spans="1:3" s="257" customFormat="1" ht="12.95" customHeight="1">
      <c r="A6" s="212">
        <v>1</v>
      </c>
      <c r="B6" s="213">
        <v>2</v>
      </c>
      <c r="C6" s="214">
        <v>3</v>
      </c>
    </row>
    <row r="7" spans="1:3" s="257" customFormat="1" ht="15.95" customHeight="1">
      <c r="A7" s="216"/>
      <c r="B7" s="217" t="s">
        <v>247</v>
      </c>
      <c r="C7" s="258"/>
    </row>
    <row r="8" spans="1:3" s="260" customFormat="1" ht="12" customHeight="1">
      <c r="A8" s="212" t="s">
        <v>4</v>
      </c>
      <c r="B8" s="259" t="s">
        <v>389</v>
      </c>
      <c r="C8" s="104">
        <f>SUM(C9:C18)</f>
        <v>0</v>
      </c>
    </row>
    <row r="9" spans="1:3" s="260" customFormat="1" ht="12" customHeight="1">
      <c r="A9" s="261" t="s">
        <v>6</v>
      </c>
      <c r="B9" s="35" t="s">
        <v>63</v>
      </c>
      <c r="C9" s="262"/>
    </row>
    <row r="10" spans="1:3" s="260" customFormat="1" ht="12" customHeight="1">
      <c r="A10" s="263" t="s">
        <v>8</v>
      </c>
      <c r="B10" s="36" t="s">
        <v>65</v>
      </c>
      <c r="C10" s="93"/>
    </row>
    <row r="11" spans="1:3" s="260" customFormat="1" ht="12" customHeight="1">
      <c r="A11" s="263" t="s">
        <v>10</v>
      </c>
      <c r="B11" s="36" t="s">
        <v>67</v>
      </c>
      <c r="C11" s="93"/>
    </row>
    <row r="12" spans="1:3" s="260" customFormat="1" ht="12" customHeight="1">
      <c r="A12" s="263" t="s">
        <v>12</v>
      </c>
      <c r="B12" s="36" t="s">
        <v>69</v>
      </c>
      <c r="C12" s="93"/>
    </row>
    <row r="13" spans="1:3" s="260" customFormat="1" ht="12" customHeight="1">
      <c r="A13" s="263" t="s">
        <v>14</v>
      </c>
      <c r="B13" s="36" t="s">
        <v>71</v>
      </c>
      <c r="C13" s="93"/>
    </row>
    <row r="14" spans="1:3" s="260" customFormat="1" ht="12" customHeight="1">
      <c r="A14" s="263" t="s">
        <v>16</v>
      </c>
      <c r="B14" s="36" t="s">
        <v>390</v>
      </c>
      <c r="C14" s="93"/>
    </row>
    <row r="15" spans="1:3" s="260" customFormat="1" ht="12" customHeight="1">
      <c r="A15" s="263" t="s">
        <v>175</v>
      </c>
      <c r="B15" s="51" t="s">
        <v>391</v>
      </c>
      <c r="C15" s="93"/>
    </row>
    <row r="16" spans="1:3" s="260" customFormat="1" ht="12" customHeight="1">
      <c r="A16" s="263" t="s">
        <v>177</v>
      </c>
      <c r="B16" s="36" t="s">
        <v>77</v>
      </c>
      <c r="C16" s="108"/>
    </row>
    <row r="17" spans="1:3" s="264" customFormat="1" ht="12" customHeight="1">
      <c r="A17" s="263" t="s">
        <v>179</v>
      </c>
      <c r="B17" s="36" t="s">
        <v>79</v>
      </c>
      <c r="C17" s="93"/>
    </row>
    <row r="18" spans="1:3" s="264" customFormat="1" ht="12" customHeight="1">
      <c r="A18" s="263" t="s">
        <v>181</v>
      </c>
      <c r="B18" s="51" t="s">
        <v>81</v>
      </c>
      <c r="C18" s="100"/>
    </row>
    <row r="19" spans="1:3" s="260" customFormat="1" ht="12" customHeight="1">
      <c r="A19" s="212" t="s">
        <v>18</v>
      </c>
      <c r="B19" s="259" t="s">
        <v>392</v>
      </c>
      <c r="C19" s="104">
        <f>SUM(C20:C22)</f>
        <v>0</v>
      </c>
    </row>
    <row r="20" spans="1:3" s="264" customFormat="1" ht="12" customHeight="1">
      <c r="A20" s="263" t="s">
        <v>20</v>
      </c>
      <c r="B20" s="50" t="s">
        <v>21</v>
      </c>
      <c r="C20" s="93"/>
    </row>
    <row r="21" spans="1:3" s="264" customFormat="1" ht="12" customHeight="1">
      <c r="A21" s="263" t="s">
        <v>22</v>
      </c>
      <c r="B21" s="36" t="s">
        <v>393</v>
      </c>
      <c r="C21" s="93"/>
    </row>
    <row r="22" spans="1:3" s="264" customFormat="1" ht="12" customHeight="1">
      <c r="A22" s="263" t="s">
        <v>24</v>
      </c>
      <c r="B22" s="36" t="s">
        <v>394</v>
      </c>
      <c r="C22" s="93"/>
    </row>
    <row r="23" spans="1:3" s="264" customFormat="1" ht="12" customHeight="1">
      <c r="A23" s="263" t="s">
        <v>26</v>
      </c>
      <c r="B23" s="36" t="s">
        <v>395</v>
      </c>
      <c r="C23" s="93"/>
    </row>
    <row r="24" spans="1:3" s="264" customFormat="1" ht="12" customHeight="1">
      <c r="A24" s="212" t="s">
        <v>32</v>
      </c>
      <c r="B24" s="10" t="s">
        <v>255</v>
      </c>
      <c r="C24" s="265"/>
    </row>
    <row r="25" spans="1:3" s="264" customFormat="1" ht="12" customHeight="1">
      <c r="A25" s="212" t="s">
        <v>215</v>
      </c>
      <c r="B25" s="10" t="s">
        <v>396</v>
      </c>
      <c r="C25" s="104">
        <f>+C26+C27</f>
        <v>0</v>
      </c>
    </row>
    <row r="26" spans="1:3" s="264" customFormat="1" ht="12" customHeight="1">
      <c r="A26" s="266" t="s">
        <v>48</v>
      </c>
      <c r="B26" s="50" t="s">
        <v>393</v>
      </c>
      <c r="C26" s="89"/>
    </row>
    <row r="27" spans="1:3" s="264" customFormat="1" ht="12" customHeight="1">
      <c r="A27" s="266" t="s">
        <v>54</v>
      </c>
      <c r="B27" s="36" t="s">
        <v>397</v>
      </c>
      <c r="C27" s="108"/>
    </row>
    <row r="28" spans="1:3" s="264" customFormat="1" ht="12" customHeight="1">
      <c r="A28" s="263" t="s">
        <v>56</v>
      </c>
      <c r="B28" s="267" t="s">
        <v>398</v>
      </c>
      <c r="C28" s="268"/>
    </row>
    <row r="29" spans="1:3" s="264" customFormat="1" ht="12" customHeight="1">
      <c r="A29" s="212" t="s">
        <v>60</v>
      </c>
      <c r="B29" s="10" t="s">
        <v>399</v>
      </c>
      <c r="C29" s="104">
        <f>+C30+C31+C32</f>
        <v>0</v>
      </c>
    </row>
    <row r="30" spans="1:3" s="264" customFormat="1" ht="12" customHeight="1">
      <c r="A30" s="266" t="s">
        <v>62</v>
      </c>
      <c r="B30" s="50" t="s">
        <v>85</v>
      </c>
      <c r="C30" s="89"/>
    </row>
    <row r="31" spans="1:3" s="264" customFormat="1" ht="12" customHeight="1">
      <c r="A31" s="266" t="s">
        <v>64</v>
      </c>
      <c r="B31" s="36" t="s">
        <v>87</v>
      </c>
      <c r="C31" s="108"/>
    </row>
    <row r="32" spans="1:3" s="264" customFormat="1" ht="12" customHeight="1">
      <c r="A32" s="263" t="s">
        <v>66</v>
      </c>
      <c r="B32" s="267" t="s">
        <v>89</v>
      </c>
      <c r="C32" s="268"/>
    </row>
    <row r="33" spans="1:3" s="260" customFormat="1" ht="12" customHeight="1">
      <c r="A33" s="212" t="s">
        <v>82</v>
      </c>
      <c r="B33" s="10" t="s">
        <v>257</v>
      </c>
      <c r="C33" s="265"/>
    </row>
    <row r="34" spans="1:3" s="260" customFormat="1" ht="12" customHeight="1">
      <c r="A34" s="212" t="s">
        <v>226</v>
      </c>
      <c r="B34" s="10" t="s">
        <v>400</v>
      </c>
      <c r="C34" s="269"/>
    </row>
    <row r="35" spans="1:3" s="260" customFormat="1" ht="12" customHeight="1">
      <c r="A35" s="212" t="s">
        <v>104</v>
      </c>
      <c r="B35" s="10" t="s">
        <v>401</v>
      </c>
      <c r="C35" s="239">
        <f>+C8+C19+C24+C25+C29+C33+C34</f>
        <v>0</v>
      </c>
    </row>
    <row r="36" spans="1:3" s="260" customFormat="1" ht="12" customHeight="1">
      <c r="A36" s="270" t="s">
        <v>114</v>
      </c>
      <c r="B36" s="10" t="s">
        <v>402</v>
      </c>
      <c r="C36" s="239">
        <f>+C37+C38+C39</f>
        <v>0</v>
      </c>
    </row>
    <row r="37" spans="1:3" s="260" customFormat="1" ht="12" customHeight="1">
      <c r="A37" s="266" t="s">
        <v>403</v>
      </c>
      <c r="B37" s="50" t="s">
        <v>311</v>
      </c>
      <c r="C37" s="89"/>
    </row>
    <row r="38" spans="1:3" s="260" customFormat="1" ht="12" customHeight="1">
      <c r="A38" s="266" t="s">
        <v>404</v>
      </c>
      <c r="B38" s="36" t="s">
        <v>405</v>
      </c>
      <c r="C38" s="108"/>
    </row>
    <row r="39" spans="1:3" s="264" customFormat="1" ht="12" customHeight="1">
      <c r="A39" s="263" t="s">
        <v>406</v>
      </c>
      <c r="B39" s="267" t="s">
        <v>407</v>
      </c>
      <c r="C39" s="268"/>
    </row>
    <row r="40" spans="1:3" s="264" customFormat="1" ht="15" customHeight="1">
      <c r="A40" s="270" t="s">
        <v>238</v>
      </c>
      <c r="B40" s="271" t="s">
        <v>408</v>
      </c>
      <c r="C40" s="239">
        <f>+C35+C36</f>
        <v>0</v>
      </c>
    </row>
    <row r="41" spans="1:3" s="264" customFormat="1" ht="15" customHeight="1">
      <c r="A41" s="231"/>
      <c r="B41" s="232"/>
      <c r="C41" s="233"/>
    </row>
    <row r="42" spans="1:3" ht="12.75" customHeight="1">
      <c r="A42" s="272"/>
      <c r="B42" s="235"/>
      <c r="C42" s="236"/>
    </row>
    <row r="43" spans="1:3" s="257" customFormat="1" ht="16.5" customHeight="1">
      <c r="A43" s="237"/>
      <c r="B43" s="238" t="s">
        <v>248</v>
      </c>
      <c r="C43" s="239"/>
    </row>
    <row r="44" spans="1:3" s="273" customFormat="1" ht="12" customHeight="1">
      <c r="A44" s="212" t="s">
        <v>4</v>
      </c>
      <c r="B44" s="10" t="s">
        <v>409</v>
      </c>
      <c r="C44" s="104">
        <f>SUM(C45:C49)</f>
        <v>0</v>
      </c>
    </row>
    <row r="45" spans="1:3" ht="12" customHeight="1">
      <c r="A45" s="263" t="s">
        <v>6</v>
      </c>
      <c r="B45" s="50" t="s">
        <v>168</v>
      </c>
      <c r="C45" s="89"/>
    </row>
    <row r="46" spans="1:3" ht="12" customHeight="1">
      <c r="A46" s="263" t="s">
        <v>8</v>
      </c>
      <c r="B46" s="36" t="s">
        <v>169</v>
      </c>
      <c r="C46" s="93"/>
    </row>
    <row r="47" spans="1:3" ht="12" customHeight="1">
      <c r="A47" s="263" t="s">
        <v>10</v>
      </c>
      <c r="B47" s="36" t="s">
        <v>170</v>
      </c>
      <c r="C47" s="93"/>
    </row>
    <row r="48" spans="1:3" ht="12" customHeight="1">
      <c r="A48" s="263" t="s">
        <v>12</v>
      </c>
      <c r="B48" s="36" t="s">
        <v>171</v>
      </c>
      <c r="C48" s="93"/>
    </row>
    <row r="49" spans="1:3" ht="12" customHeight="1">
      <c r="A49" s="263" t="s">
        <v>14</v>
      </c>
      <c r="B49" s="36" t="s">
        <v>173</v>
      </c>
      <c r="C49" s="93"/>
    </row>
    <row r="50" spans="1:3" ht="12" customHeight="1">
      <c r="A50" s="212" t="s">
        <v>18</v>
      </c>
      <c r="B50" s="10" t="s">
        <v>410</v>
      </c>
      <c r="C50" s="104">
        <f>SUM(C51:C53)</f>
        <v>0</v>
      </c>
    </row>
    <row r="51" spans="1:3" s="273" customFormat="1" ht="12" customHeight="1">
      <c r="A51" s="263" t="s">
        <v>20</v>
      </c>
      <c r="B51" s="50" t="s">
        <v>194</v>
      </c>
      <c r="C51" s="89"/>
    </row>
    <row r="52" spans="1:3" ht="12" customHeight="1">
      <c r="A52" s="263" t="s">
        <v>22</v>
      </c>
      <c r="B52" s="36" t="s">
        <v>196</v>
      </c>
      <c r="C52" s="93"/>
    </row>
    <row r="53" spans="1:3" ht="12" customHeight="1">
      <c r="A53" s="263" t="s">
        <v>24</v>
      </c>
      <c r="B53" s="36" t="s">
        <v>411</v>
      </c>
      <c r="C53" s="93"/>
    </row>
    <row r="54" spans="1:3" ht="12" customHeight="1">
      <c r="A54" s="263" t="s">
        <v>26</v>
      </c>
      <c r="B54" s="36" t="s">
        <v>412</v>
      </c>
      <c r="C54" s="93"/>
    </row>
    <row r="55" spans="1:3" ht="15" customHeight="1">
      <c r="A55" s="212" t="s">
        <v>32</v>
      </c>
      <c r="B55" s="274" t="s">
        <v>413</v>
      </c>
      <c r="C55" s="104">
        <f>+C44+C50</f>
        <v>0</v>
      </c>
    </row>
    <row r="56" spans="1:3" ht="12.75" customHeight="1">
      <c r="C56" s="275"/>
    </row>
  </sheetData>
  <sheetProtection selectLockedCells="1" selectUnlockedCells="1"/>
  <phoneticPr fontId="29" type="noConversion"/>
  <printOptions horizontalCentered="1"/>
  <pageMargins left="0.78740157480314965" right="0.78740157480314965" top="0.98425196850393704" bottom="0.98425196850393704" header="0.78740157480314965" footer="0.51181102362204722"/>
  <pageSetup paperSize="9" scale="75" firstPageNumber="0" orientation="portrait" horizontalDpi="300" verticalDpi="300" r:id="rId1"/>
  <headerFooter alignWithMargins="0">
    <oddHeader>&amp;C&amp;"Times New Roman CE,Félkövér"&amp;12Kokad Községi Önkormányzat 2021. évi költségvetés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G27"/>
  <sheetViews>
    <sheetView view="pageLayout" workbookViewId="0">
      <selection sqref="A1:G1"/>
    </sheetView>
  </sheetViews>
  <sheetFormatPr defaultRowHeight="12.75"/>
  <cols>
    <col min="1" max="1" width="5.5" style="188" customWidth="1"/>
    <col min="2" max="2" width="33.1640625" style="188" customWidth="1"/>
    <col min="3" max="3" width="11.1640625" style="188" customWidth="1"/>
    <col min="4" max="4" width="11.5" style="188" customWidth="1"/>
    <col min="5" max="5" width="11.33203125" style="188" customWidth="1"/>
    <col min="6" max="6" width="11" style="188" customWidth="1"/>
    <col min="7" max="7" width="14.33203125" style="188" customWidth="1"/>
    <col min="8" max="16384" width="9.33203125" style="188"/>
  </cols>
  <sheetData>
    <row r="1" spans="1:7" ht="43.5" customHeight="1">
      <c r="A1" s="804" t="s">
        <v>419</v>
      </c>
      <c r="B1" s="804"/>
      <c r="C1" s="804"/>
      <c r="D1" s="804"/>
      <c r="E1" s="804"/>
      <c r="F1" s="804"/>
      <c r="G1" s="804"/>
    </row>
    <row r="3" spans="1:7" s="278" customFormat="1" ht="27" customHeight="1">
      <c r="A3" s="276" t="s">
        <v>420</v>
      </c>
      <c r="B3" s="277"/>
      <c r="C3" s="805" t="s">
        <v>523</v>
      </c>
      <c r="D3" s="805"/>
      <c r="E3" s="805"/>
      <c r="F3" s="805"/>
      <c r="G3" s="805"/>
    </row>
    <row r="4" spans="1:7" s="278" customFormat="1" ht="15.75">
      <c r="A4" s="277"/>
      <c r="B4" s="277"/>
      <c r="C4" s="277"/>
      <c r="D4" s="277"/>
      <c r="E4" s="277"/>
      <c r="F4" s="277"/>
      <c r="G4" s="277"/>
    </row>
    <row r="5" spans="1:7" s="278" customFormat="1" ht="24.75" customHeight="1">
      <c r="A5" s="276" t="s">
        <v>421</v>
      </c>
      <c r="B5" s="277"/>
      <c r="C5" s="806" t="s">
        <v>537</v>
      </c>
      <c r="D5" s="806"/>
      <c r="E5" s="806"/>
      <c r="F5" s="806"/>
      <c r="G5" s="277"/>
    </row>
    <row r="6" spans="1:7" s="279" customFormat="1">
      <c r="A6" s="189"/>
      <c r="B6" s="189"/>
      <c r="C6" s="189"/>
      <c r="D6" s="189"/>
      <c r="E6" s="189"/>
      <c r="F6" s="189"/>
      <c r="G6" s="189"/>
    </row>
    <row r="7" spans="1:7" s="283" customFormat="1" ht="15" customHeight="1">
      <c r="A7" s="280" t="s">
        <v>730</v>
      </c>
      <c r="B7" s="281"/>
      <c r="C7" s="281"/>
      <c r="D7" s="282"/>
      <c r="E7" s="282"/>
      <c r="F7" s="282"/>
      <c r="G7" s="282"/>
    </row>
    <row r="8" spans="1:7" s="283" customFormat="1" ht="15" customHeight="1">
      <c r="A8" s="280" t="s">
        <v>422</v>
      </c>
      <c r="B8" s="282"/>
      <c r="C8" s="282"/>
      <c r="D8" s="282"/>
      <c r="E8" s="282"/>
      <c r="F8" s="542" t="s">
        <v>488</v>
      </c>
    </row>
    <row r="9" spans="1:7" s="287" customFormat="1" ht="42" customHeight="1">
      <c r="A9" s="284" t="s">
        <v>332</v>
      </c>
      <c r="B9" s="285" t="s">
        <v>423</v>
      </c>
      <c r="C9" s="285" t="s">
        <v>424</v>
      </c>
      <c r="D9" s="285" t="s">
        <v>425</v>
      </c>
      <c r="E9" s="285" t="s">
        <v>426</v>
      </c>
      <c r="F9" s="285" t="s">
        <v>427</v>
      </c>
      <c r="G9" s="286" t="s">
        <v>374</v>
      </c>
    </row>
    <row r="10" spans="1:7" ht="24" customHeight="1">
      <c r="A10" s="288" t="s">
        <v>4</v>
      </c>
      <c r="B10" s="289" t="s">
        <v>428</v>
      </c>
      <c r="C10" s="290"/>
      <c r="D10" s="290"/>
      <c r="E10" s="290"/>
      <c r="F10" s="290"/>
      <c r="G10" s="291">
        <f t="shared" ref="G10:G16" si="0">SUM(C10:F10)</f>
        <v>0</v>
      </c>
    </row>
    <row r="11" spans="1:7" ht="24" customHeight="1">
      <c r="A11" s="292" t="s">
        <v>18</v>
      </c>
      <c r="B11" s="293" t="s">
        <v>429</v>
      </c>
      <c r="C11" s="294">
        <v>1055729</v>
      </c>
      <c r="D11" s="294"/>
      <c r="E11" s="294">
        <v>87685</v>
      </c>
      <c r="F11" s="294"/>
      <c r="G11" s="295">
        <f t="shared" si="0"/>
        <v>1143414</v>
      </c>
    </row>
    <row r="12" spans="1:7" ht="24" customHeight="1">
      <c r="A12" s="292" t="s">
        <v>32</v>
      </c>
      <c r="B12" s="293" t="s">
        <v>430</v>
      </c>
      <c r="C12" s="294">
        <v>0</v>
      </c>
      <c r="D12" s="294"/>
      <c r="E12" s="294"/>
      <c r="F12" s="294"/>
      <c r="G12" s="295">
        <f t="shared" si="0"/>
        <v>0</v>
      </c>
    </row>
    <row r="13" spans="1:7" ht="24" customHeight="1">
      <c r="A13" s="292" t="s">
        <v>215</v>
      </c>
      <c r="B13" s="293" t="s">
        <v>431</v>
      </c>
      <c r="C13" s="294"/>
      <c r="D13" s="294"/>
      <c r="E13" s="294"/>
      <c r="F13" s="294"/>
      <c r="G13" s="295">
        <f t="shared" si="0"/>
        <v>0</v>
      </c>
    </row>
    <row r="14" spans="1:7" ht="24" customHeight="1">
      <c r="A14" s="292" t="s">
        <v>60</v>
      </c>
      <c r="B14" s="293" t="s">
        <v>432</v>
      </c>
      <c r="C14" s="743"/>
      <c r="D14" s="743"/>
      <c r="E14" s="738"/>
      <c r="F14" s="738"/>
      <c r="G14" s="739">
        <f t="shared" si="0"/>
        <v>0</v>
      </c>
    </row>
    <row r="15" spans="1:7" ht="24" customHeight="1">
      <c r="A15" s="296" t="s">
        <v>82</v>
      </c>
      <c r="B15" s="297" t="s">
        <v>563</v>
      </c>
      <c r="C15" s="543"/>
      <c r="D15" s="543"/>
      <c r="E15" s="543">
        <v>4232537</v>
      </c>
      <c r="F15" s="543"/>
      <c r="G15" s="740">
        <f t="shared" si="0"/>
        <v>4232537</v>
      </c>
    </row>
    <row r="16" spans="1:7" ht="24" customHeight="1">
      <c r="A16" s="296" t="s">
        <v>226</v>
      </c>
      <c r="B16" s="297" t="s">
        <v>433</v>
      </c>
      <c r="C16" s="543" t="s">
        <v>526</v>
      </c>
      <c r="D16" s="543"/>
      <c r="E16" s="543">
        <v>183805</v>
      </c>
      <c r="F16" s="543"/>
      <c r="G16" s="740">
        <f t="shared" si="0"/>
        <v>183805</v>
      </c>
    </row>
    <row r="17" spans="1:7" s="304" customFormat="1" ht="24" customHeight="1">
      <c r="A17" s="300" t="s">
        <v>104</v>
      </c>
      <c r="B17" s="301" t="s">
        <v>374</v>
      </c>
      <c r="C17" s="741">
        <f>SUM(C10:C16)</f>
        <v>1055729</v>
      </c>
      <c r="D17" s="741">
        <f>SUM(D10:D16)</f>
        <v>0</v>
      </c>
      <c r="E17" s="741">
        <f>SUM(E10:E16)</f>
        <v>4504027</v>
      </c>
      <c r="F17" s="741">
        <f>SUM(F10:F16)</f>
        <v>0</v>
      </c>
      <c r="G17" s="742">
        <f>SUM(G10:G16)</f>
        <v>5559756</v>
      </c>
    </row>
    <row r="18" spans="1:7" s="279" customFormat="1">
      <c r="A18" s="189"/>
      <c r="B18" s="189"/>
      <c r="C18" s="541" t="s">
        <v>526</v>
      </c>
      <c r="D18" s="189"/>
      <c r="E18" s="189"/>
      <c r="F18" s="189"/>
      <c r="G18" s="189"/>
    </row>
    <row r="19" spans="1:7" s="279" customFormat="1">
      <c r="A19" s="189"/>
      <c r="B19" s="189"/>
      <c r="C19" s="189"/>
      <c r="D19" s="189"/>
      <c r="E19" s="189"/>
      <c r="F19" s="189"/>
      <c r="G19" s="189"/>
    </row>
    <row r="20" spans="1:7" s="279" customFormat="1">
      <c r="A20" s="189"/>
      <c r="B20" s="189"/>
      <c r="C20" s="189"/>
      <c r="D20" s="189"/>
      <c r="E20" s="189"/>
      <c r="F20" s="189"/>
      <c r="G20" s="189"/>
    </row>
    <row r="21" spans="1:7" s="279" customFormat="1" ht="15.75">
      <c r="A21" s="278" t="s">
        <v>729</v>
      </c>
      <c r="B21" s="189"/>
      <c r="C21" s="189"/>
      <c r="D21" s="189"/>
      <c r="E21" s="189"/>
      <c r="F21" s="189"/>
      <c r="G21" s="189"/>
    </row>
    <row r="22" spans="1:7" s="279" customFormat="1">
      <c r="A22" s="189"/>
      <c r="B22" s="189"/>
      <c r="C22" s="189"/>
      <c r="D22" s="189"/>
      <c r="E22" s="189"/>
      <c r="F22" s="189"/>
      <c r="G22" s="189"/>
    </row>
    <row r="23" spans="1:7">
      <c r="A23" s="189"/>
      <c r="B23" s="189"/>
      <c r="C23" s="189"/>
      <c r="D23" s="189"/>
      <c r="E23" s="189"/>
      <c r="F23" s="189"/>
      <c r="G23" s="189"/>
    </row>
    <row r="24" spans="1:7">
      <c r="A24" s="189"/>
      <c r="B24" s="189"/>
      <c r="C24" s="279"/>
      <c r="D24" s="279"/>
      <c r="E24" s="279"/>
      <c r="F24" s="279"/>
      <c r="G24" s="189"/>
    </row>
    <row r="25" spans="1:7" ht="13.5">
      <c r="A25" s="189"/>
      <c r="B25" s="189"/>
      <c r="C25" s="305"/>
      <c r="D25" s="306" t="s">
        <v>434</v>
      </c>
      <c r="E25" s="306"/>
      <c r="F25" s="305"/>
    </row>
    <row r="26" spans="1:7" ht="13.5">
      <c r="C26" s="307"/>
      <c r="D26" s="308"/>
      <c r="E26" s="308"/>
      <c r="F26" s="307"/>
    </row>
    <row r="27" spans="1:7" ht="13.5">
      <c r="C27" s="307"/>
      <c r="D27" s="308"/>
      <c r="E27" s="308"/>
      <c r="F27" s="307"/>
    </row>
  </sheetData>
  <sheetProtection selectLockedCells="1" selectUnlockedCells="1"/>
  <mergeCells count="3">
    <mergeCell ref="A1:G1"/>
    <mergeCell ref="C3:G3"/>
    <mergeCell ref="C5:F5"/>
  </mergeCells>
  <phoneticPr fontId="29" type="noConversion"/>
  <printOptions horizontalCentered="1"/>
  <pageMargins left="0.74803149606299213" right="0.74803149606299213" top="1.2204724409448819" bottom="0.98425196850393704" header="0.51181102362204722" footer="0.51181102362204722"/>
  <pageSetup paperSize="9" scale="90" firstPageNumber="0" orientation="portrait" horizontalDpi="300" verticalDpi="300" r:id="rId1"/>
  <headerFooter alignWithMargins="0">
    <oddHeader>&amp;C&amp;"Times New Roman CE,Félkövér"&amp;12Kokad Községi Önkormányzat 2020. évi költségvetés&amp;R&amp;"Times New Roman CE,Dőlt"
10.1. melléklet a 2/2021.(II.15.)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G26"/>
  <sheetViews>
    <sheetView tabSelected="1" view="pageLayout" workbookViewId="0">
      <selection activeCell="I9" sqref="I9"/>
    </sheetView>
  </sheetViews>
  <sheetFormatPr defaultRowHeight="12.75"/>
  <cols>
    <col min="1" max="1" width="5.5" style="188" customWidth="1"/>
    <col min="2" max="2" width="33.1640625" style="188" customWidth="1"/>
    <col min="3" max="3" width="12.33203125" style="188" customWidth="1"/>
    <col min="4" max="4" width="11.5" style="188" customWidth="1"/>
    <col min="5" max="5" width="11.33203125" style="188" customWidth="1"/>
    <col min="6" max="6" width="11" style="188" customWidth="1"/>
    <col min="7" max="7" width="14.33203125" style="188" customWidth="1"/>
    <col min="8" max="16384" width="9.33203125" style="188"/>
  </cols>
  <sheetData>
    <row r="1" spans="1:7" ht="43.5" customHeight="1">
      <c r="A1" s="804" t="s">
        <v>419</v>
      </c>
      <c r="B1" s="804"/>
      <c r="C1" s="804"/>
      <c r="D1" s="804"/>
      <c r="E1" s="804"/>
      <c r="F1" s="804"/>
      <c r="G1" s="804"/>
    </row>
    <row r="3" spans="1:7" s="278" customFormat="1" ht="27" customHeight="1">
      <c r="A3" s="276" t="s">
        <v>420</v>
      </c>
      <c r="B3" s="277"/>
      <c r="C3" s="805" t="s">
        <v>522</v>
      </c>
      <c r="D3" s="805"/>
      <c r="E3" s="805"/>
      <c r="F3" s="805"/>
      <c r="G3" s="805"/>
    </row>
    <row r="4" spans="1:7" s="278" customFormat="1" ht="15.75">
      <c r="A4" s="277"/>
      <c r="B4" s="277"/>
      <c r="C4" s="277"/>
      <c r="D4" s="277"/>
      <c r="E4" s="277"/>
      <c r="F4" s="277"/>
      <c r="G4" s="277"/>
    </row>
    <row r="5" spans="1:7" s="278" customFormat="1" ht="24.75" customHeight="1">
      <c r="A5" s="276" t="s">
        <v>421</v>
      </c>
      <c r="B5" s="277"/>
      <c r="C5" s="806" t="s">
        <v>536</v>
      </c>
      <c r="D5" s="806"/>
      <c r="E5" s="806"/>
      <c r="F5" s="806"/>
      <c r="G5" s="277"/>
    </row>
    <row r="6" spans="1:7" s="279" customFormat="1">
      <c r="A6" s="189"/>
      <c r="B6" s="189"/>
      <c r="C6" s="189"/>
      <c r="D6" s="189"/>
      <c r="E6" s="189"/>
      <c r="F6" s="189"/>
      <c r="G6" s="189"/>
    </row>
    <row r="7" spans="1:7" s="283" customFormat="1" ht="15" customHeight="1">
      <c r="A7" s="280" t="s">
        <v>732</v>
      </c>
      <c r="B7" s="281"/>
      <c r="C7" s="281"/>
      <c r="D7" s="282"/>
      <c r="E7" s="282"/>
      <c r="F7" s="282"/>
      <c r="G7" s="282"/>
    </row>
    <row r="8" spans="1:7" s="283" customFormat="1" ht="15" customHeight="1">
      <c r="A8" s="280" t="s">
        <v>435</v>
      </c>
      <c r="B8" s="282"/>
      <c r="C8" s="282"/>
      <c r="D8" s="282"/>
      <c r="E8" s="282"/>
      <c r="F8" s="282"/>
      <c r="G8" s="3" t="s">
        <v>562</v>
      </c>
    </row>
    <row r="9" spans="1:7" s="287" customFormat="1" ht="42" customHeight="1">
      <c r="A9" s="284" t="s">
        <v>332</v>
      </c>
      <c r="B9" s="285" t="s">
        <v>423</v>
      </c>
      <c r="C9" s="285" t="s">
        <v>424</v>
      </c>
      <c r="D9" s="285" t="s">
        <v>425</v>
      </c>
      <c r="E9" s="285" t="s">
        <v>426</v>
      </c>
      <c r="F9" s="285" t="s">
        <v>427</v>
      </c>
      <c r="G9" s="286" t="s">
        <v>374</v>
      </c>
    </row>
    <row r="10" spans="1:7" ht="24" customHeight="1">
      <c r="A10" s="288" t="s">
        <v>4</v>
      </c>
      <c r="B10" s="289" t="s">
        <v>428</v>
      </c>
      <c r="C10" s="290"/>
      <c r="D10" s="290"/>
      <c r="E10" s="290"/>
      <c r="F10" s="290"/>
      <c r="G10" s="291">
        <f t="shared" ref="G10:G16" si="0">SUM(C10:F10)</f>
        <v>0</v>
      </c>
    </row>
    <row r="11" spans="1:7" ht="24" customHeight="1">
      <c r="A11" s="292" t="s">
        <v>18</v>
      </c>
      <c r="B11" s="293" t="s">
        <v>429</v>
      </c>
      <c r="C11" s="294"/>
      <c r="D11" s="294"/>
      <c r="E11" s="294"/>
      <c r="F11" s="294"/>
      <c r="G11" s="295">
        <f t="shared" si="0"/>
        <v>0</v>
      </c>
    </row>
    <row r="12" spans="1:7" ht="24" customHeight="1">
      <c r="A12" s="292" t="s">
        <v>32</v>
      </c>
      <c r="B12" s="293" t="s">
        <v>430</v>
      </c>
      <c r="C12" s="294"/>
      <c r="D12" s="294"/>
      <c r="E12" s="294"/>
      <c r="F12" s="294"/>
      <c r="G12" s="295">
        <f t="shared" si="0"/>
        <v>0</v>
      </c>
    </row>
    <row r="13" spans="1:7" ht="24" customHeight="1">
      <c r="A13" s="292" t="s">
        <v>215</v>
      </c>
      <c r="B13" s="293" t="s">
        <v>431</v>
      </c>
      <c r="C13" s="294"/>
      <c r="D13" s="294"/>
      <c r="E13" s="294"/>
      <c r="F13" s="294"/>
      <c r="G13" s="295">
        <f t="shared" si="0"/>
        <v>0</v>
      </c>
    </row>
    <row r="14" spans="1:7" ht="24" customHeight="1">
      <c r="A14" s="292" t="s">
        <v>60</v>
      </c>
      <c r="B14" s="293" t="s">
        <v>432</v>
      </c>
      <c r="C14" s="294"/>
      <c r="D14" s="294"/>
      <c r="E14" s="294"/>
      <c r="F14" s="294"/>
      <c r="G14" s="295">
        <f t="shared" si="0"/>
        <v>0</v>
      </c>
    </row>
    <row r="15" spans="1:7" ht="24" customHeight="1">
      <c r="A15" s="296" t="s">
        <v>82</v>
      </c>
      <c r="B15" s="297" t="s">
        <v>433</v>
      </c>
      <c r="C15" s="298"/>
      <c r="D15" s="298"/>
      <c r="E15" s="298"/>
      <c r="F15" s="298"/>
      <c r="G15" s="299">
        <f t="shared" si="0"/>
        <v>0</v>
      </c>
    </row>
    <row r="16" spans="1:7" s="304" customFormat="1" ht="24" customHeight="1">
      <c r="A16" s="300" t="s">
        <v>226</v>
      </c>
      <c r="B16" s="301" t="s">
        <v>374</v>
      </c>
      <c r="C16" s="302">
        <f>SUM(C10:C15)</f>
        <v>0</v>
      </c>
      <c r="D16" s="302">
        <f>SUM(D10:D15)</f>
        <v>0</v>
      </c>
      <c r="E16" s="302">
        <f>SUM(E10:E15)</f>
        <v>0</v>
      </c>
      <c r="F16" s="302">
        <f>SUM(F10:F15)</f>
        <v>0</v>
      </c>
      <c r="G16" s="303">
        <f t="shared" si="0"/>
        <v>0</v>
      </c>
    </row>
    <row r="17" spans="1:7" s="279" customFormat="1">
      <c r="A17" s="189"/>
      <c r="B17" s="189"/>
      <c r="C17" s="189"/>
      <c r="D17" s="189"/>
      <c r="E17" s="189"/>
      <c r="F17" s="189"/>
      <c r="G17" s="189"/>
    </row>
    <row r="18" spans="1:7" s="279" customFormat="1">
      <c r="A18" s="189"/>
      <c r="B18" s="189"/>
      <c r="C18" s="189"/>
      <c r="D18" s="189"/>
      <c r="E18" s="189"/>
      <c r="F18" s="189"/>
      <c r="G18" s="189"/>
    </row>
    <row r="19" spans="1:7" s="279" customFormat="1">
      <c r="A19" s="189"/>
      <c r="B19" s="189"/>
      <c r="C19" s="189"/>
      <c r="D19" s="189"/>
      <c r="E19" s="189"/>
      <c r="F19" s="189"/>
      <c r="G19" s="189"/>
    </row>
    <row r="20" spans="1:7" s="279" customFormat="1" ht="15.75">
      <c r="A20" s="278" t="s">
        <v>731</v>
      </c>
      <c r="B20" s="189"/>
      <c r="C20" s="189"/>
      <c r="D20" s="189"/>
      <c r="E20" s="189"/>
      <c r="F20" s="189"/>
      <c r="G20" s="189"/>
    </row>
    <row r="21" spans="1:7" s="279" customFormat="1">
      <c r="A21" s="189"/>
      <c r="B21" s="189"/>
      <c r="C21" s="189"/>
      <c r="D21" s="189"/>
      <c r="E21" s="189"/>
      <c r="F21" s="189"/>
      <c r="G21" s="189"/>
    </row>
    <row r="22" spans="1:7">
      <c r="A22" s="189"/>
      <c r="B22" s="189"/>
      <c r="C22" s="189"/>
      <c r="D22" s="189"/>
      <c r="E22" s="189"/>
      <c r="F22" s="189"/>
      <c r="G22" s="189"/>
    </row>
    <row r="23" spans="1:7">
      <c r="A23" s="189"/>
      <c r="B23" s="189"/>
      <c r="C23" s="279"/>
      <c r="D23" s="279"/>
      <c r="E23" s="279"/>
      <c r="F23" s="279"/>
      <c r="G23" s="189"/>
    </row>
    <row r="24" spans="1:7" ht="13.5">
      <c r="A24" s="189"/>
      <c r="B24" s="189"/>
      <c r="C24" s="305"/>
      <c r="D24" s="306" t="s">
        <v>434</v>
      </c>
      <c r="E24" s="306"/>
      <c r="F24" s="305"/>
      <c r="G24" s="189"/>
    </row>
    <row r="25" spans="1:7" ht="13.5">
      <c r="C25" s="307"/>
      <c r="D25" s="308"/>
      <c r="E25" s="308"/>
      <c r="F25" s="307"/>
    </row>
    <row r="26" spans="1:7" ht="13.5">
      <c r="C26" s="307"/>
      <c r="D26" s="308"/>
      <c r="E26" s="308"/>
      <c r="F26" s="307"/>
    </row>
  </sheetData>
  <sheetProtection selectLockedCells="1" selectUnlockedCells="1"/>
  <mergeCells count="3">
    <mergeCell ref="A1:G1"/>
    <mergeCell ref="C3:G3"/>
    <mergeCell ref="C5:F5"/>
  </mergeCells>
  <phoneticPr fontId="29" type="noConversion"/>
  <pageMargins left="0.74803149606299213" right="0.74803149606299213" top="1.4960629921259843" bottom="0.98425196850393704" header="0.51181102362204722" footer="0.51181102362204722"/>
  <pageSetup paperSize="9" scale="97" firstPageNumber="0" orientation="portrait" horizontalDpi="300" verticalDpi="300" r:id="rId1"/>
  <headerFooter alignWithMargins="0">
    <oddHeader>&amp;C&amp;"Times New Roman CE,Félkövér"&amp;12Kokad Községi Önkormányzat 2021. évi költségvetés&amp;R&amp;"Times New Roman CE,Dőlt"
10.2. melléklet a 2/2021.(II.15)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11"/>
  </sheetPr>
  <dimension ref="A1:E166"/>
  <sheetViews>
    <sheetView view="pageLayout" zoomScaleNormal="110" workbookViewId="0">
      <selection activeCell="E108" sqref="E108"/>
    </sheetView>
  </sheetViews>
  <sheetFormatPr defaultRowHeight="15.75"/>
  <cols>
    <col min="1" max="1" width="9" style="565" customWidth="1"/>
    <col min="2" max="2" width="75.83203125" style="565" customWidth="1"/>
    <col min="3" max="3" width="15.5" style="563" customWidth="1"/>
    <col min="4" max="5" width="15.5" style="565" customWidth="1"/>
    <col min="6" max="16384" width="9.33203125" style="310"/>
  </cols>
  <sheetData>
    <row r="1" spans="1:5" ht="15.95" customHeight="1">
      <c r="A1" s="788" t="s">
        <v>0</v>
      </c>
      <c r="B1" s="788"/>
      <c r="C1" s="788"/>
      <c r="D1" s="788"/>
      <c r="E1" s="788"/>
    </row>
    <row r="2" spans="1:5" ht="15.95" customHeight="1">
      <c r="A2" s="787" t="s">
        <v>1</v>
      </c>
      <c r="B2" s="787"/>
      <c r="D2" s="679"/>
      <c r="E2" s="3" t="s">
        <v>562</v>
      </c>
    </row>
    <row r="3" spans="1:5" ht="38.1" customHeight="1">
      <c r="A3" s="4" t="s">
        <v>2</v>
      </c>
      <c r="B3" s="5" t="s">
        <v>3</v>
      </c>
      <c r="C3" s="5" t="s">
        <v>733</v>
      </c>
      <c r="D3" s="680" t="s">
        <v>734</v>
      </c>
      <c r="E3" s="681" t="s">
        <v>719</v>
      </c>
    </row>
    <row r="4" spans="1:5" s="311" customFormat="1" ht="12" customHeight="1">
      <c r="A4" s="30">
        <v>1</v>
      </c>
      <c r="B4" s="31">
        <v>2</v>
      </c>
      <c r="C4" s="31">
        <v>3</v>
      </c>
      <c r="D4" s="31">
        <v>4</v>
      </c>
      <c r="E4" s="682">
        <v>5</v>
      </c>
    </row>
    <row r="5" spans="1:5" s="685" customFormat="1" ht="12" customHeight="1">
      <c r="A5" s="9" t="s">
        <v>4</v>
      </c>
      <c r="B5" s="10" t="s">
        <v>5</v>
      </c>
      <c r="C5" s="683">
        <f>+C6+C7+C8+C9+C10+C11</f>
        <v>21510181</v>
      </c>
      <c r="D5" s="683">
        <f>+D6+D7+D8+D9+D10+D11+D12</f>
        <v>27380980</v>
      </c>
      <c r="E5" s="684">
        <f>+E6+E7+E8+E9+E10+E11</f>
        <v>25968665</v>
      </c>
    </row>
    <row r="6" spans="1:5" s="685" customFormat="1" ht="12" customHeight="1">
      <c r="A6" s="12" t="s">
        <v>6</v>
      </c>
      <c r="B6" s="13" t="s">
        <v>7</v>
      </c>
      <c r="C6" s="686">
        <v>89005</v>
      </c>
      <c r="D6" s="686">
        <v>71598</v>
      </c>
      <c r="E6" s="687">
        <v>11523020</v>
      </c>
    </row>
    <row r="7" spans="1:5" s="685" customFormat="1" ht="12" customHeight="1">
      <c r="A7" s="14" t="s">
        <v>8</v>
      </c>
      <c r="B7" s="15" t="s">
        <v>9</v>
      </c>
      <c r="C7" s="688">
        <v>13122700</v>
      </c>
      <c r="D7" s="688">
        <v>13029980</v>
      </c>
      <c r="E7" s="611">
        <v>11798020</v>
      </c>
    </row>
    <row r="8" spans="1:5" s="685" customFormat="1" ht="12" customHeight="1">
      <c r="A8" s="14" t="s">
        <v>10</v>
      </c>
      <c r="B8" s="15" t="s">
        <v>11</v>
      </c>
      <c r="C8" s="688">
        <v>3222608</v>
      </c>
      <c r="D8" s="688">
        <v>2013068</v>
      </c>
      <c r="E8" s="611">
        <v>377625</v>
      </c>
    </row>
    <row r="9" spans="1:5" s="685" customFormat="1" ht="12" customHeight="1">
      <c r="A9" s="14" t="s">
        <v>12</v>
      </c>
      <c r="B9" s="15" t="s">
        <v>13</v>
      </c>
      <c r="C9" s="688">
        <v>1800000</v>
      </c>
      <c r="D9" s="688">
        <v>2093690</v>
      </c>
      <c r="E9" s="611">
        <v>2270000</v>
      </c>
    </row>
    <row r="10" spans="1:5" s="685" customFormat="1" ht="12" customHeight="1">
      <c r="A10" s="14" t="s">
        <v>14</v>
      </c>
      <c r="B10" s="15" t="s">
        <v>15</v>
      </c>
      <c r="C10" s="689"/>
      <c r="D10" s="689"/>
      <c r="E10" s="71"/>
    </row>
    <row r="11" spans="1:5" s="685" customFormat="1" ht="12" customHeight="1">
      <c r="A11" s="16" t="s">
        <v>16</v>
      </c>
      <c r="B11" s="47" t="s">
        <v>17</v>
      </c>
      <c r="C11" s="690">
        <v>3275868</v>
      </c>
      <c r="D11" s="690">
        <v>10172644</v>
      </c>
      <c r="E11" s="71"/>
    </row>
    <row r="12" spans="1:5" s="685" customFormat="1" ht="12" customHeight="1">
      <c r="A12" s="41"/>
      <c r="B12" s="691" t="s">
        <v>707</v>
      </c>
      <c r="C12" s="692"/>
      <c r="D12" s="692"/>
      <c r="E12" s="693"/>
    </row>
    <row r="13" spans="1:5" s="685" customFormat="1" ht="12" customHeight="1">
      <c r="A13" s="9" t="s">
        <v>18</v>
      </c>
      <c r="B13" s="18" t="s">
        <v>19</v>
      </c>
      <c r="C13" s="683">
        <f>+C14+C15+C16+C17+C18</f>
        <v>28028237</v>
      </c>
      <c r="D13" s="683">
        <f>+D14+D15+D16+D17+D18</f>
        <v>22050282</v>
      </c>
      <c r="E13" s="684">
        <f>+E14+E15+E16+E17+E18</f>
        <v>30724824</v>
      </c>
    </row>
    <row r="14" spans="1:5" s="685" customFormat="1" ht="12" customHeight="1">
      <c r="A14" s="12" t="s">
        <v>20</v>
      </c>
      <c r="B14" s="13" t="s">
        <v>21</v>
      </c>
      <c r="C14" s="686"/>
      <c r="D14" s="686"/>
      <c r="E14" s="687"/>
    </row>
    <row r="15" spans="1:5" s="685" customFormat="1" ht="12" customHeight="1">
      <c r="A15" s="14" t="s">
        <v>22</v>
      </c>
      <c r="B15" s="15" t="s">
        <v>23</v>
      </c>
      <c r="C15" s="688"/>
      <c r="D15" s="688"/>
      <c r="E15" s="71"/>
    </row>
    <row r="16" spans="1:5" s="685" customFormat="1" ht="12" customHeight="1">
      <c r="A16" s="14" t="s">
        <v>24</v>
      </c>
      <c r="B16" s="15" t="s">
        <v>25</v>
      </c>
      <c r="C16" s="688"/>
      <c r="D16" s="688"/>
      <c r="E16" s="71"/>
    </row>
    <row r="17" spans="1:5" s="685" customFormat="1" ht="12" customHeight="1">
      <c r="A17" s="14" t="s">
        <v>26</v>
      </c>
      <c r="B17" s="15" t="s">
        <v>27</v>
      </c>
      <c r="C17" s="688"/>
      <c r="D17" s="688"/>
      <c r="E17" s="71"/>
    </row>
    <row r="18" spans="1:5" s="685" customFormat="1" ht="12" customHeight="1">
      <c r="A18" s="14" t="s">
        <v>28</v>
      </c>
      <c r="B18" s="15" t="s">
        <v>29</v>
      </c>
      <c r="C18" s="688">
        <v>28028237</v>
      </c>
      <c r="D18" s="688">
        <v>22050282</v>
      </c>
      <c r="E18" s="611">
        <v>30724824</v>
      </c>
    </row>
    <row r="19" spans="1:5" s="685" customFormat="1" ht="12" customHeight="1">
      <c r="A19" s="16" t="s">
        <v>30</v>
      </c>
      <c r="B19" s="47" t="s">
        <v>31</v>
      </c>
      <c r="C19" s="694"/>
      <c r="D19" s="694"/>
      <c r="E19" s="72"/>
    </row>
    <row r="20" spans="1:5" s="685" customFormat="1" ht="12" customHeight="1">
      <c r="A20" s="9" t="s">
        <v>32</v>
      </c>
      <c r="B20" s="10" t="s">
        <v>33</v>
      </c>
      <c r="C20" s="683">
        <f>+C21+C22+C23+C24+C25</f>
        <v>18704969</v>
      </c>
      <c r="D20" s="683">
        <f>+D21+D22+D23+D24+D25</f>
        <v>0</v>
      </c>
      <c r="E20" s="684">
        <f>+E21+E22+E23+E24+E25</f>
        <v>0</v>
      </c>
    </row>
    <row r="21" spans="1:5" s="685" customFormat="1" ht="12" customHeight="1">
      <c r="A21" s="12" t="s">
        <v>34</v>
      </c>
      <c r="B21" s="13" t="s">
        <v>35</v>
      </c>
      <c r="C21" s="686"/>
      <c r="D21" s="686"/>
      <c r="E21" s="687"/>
    </row>
    <row r="22" spans="1:5" s="685" customFormat="1" ht="12" customHeight="1">
      <c r="A22" s="14" t="s">
        <v>36</v>
      </c>
      <c r="B22" s="15" t="s">
        <v>37</v>
      </c>
      <c r="C22" s="688"/>
      <c r="D22" s="688"/>
      <c r="E22" s="71"/>
    </row>
    <row r="23" spans="1:5" s="685" customFormat="1" ht="12" customHeight="1">
      <c r="A23" s="14" t="s">
        <v>38</v>
      </c>
      <c r="B23" s="15" t="s">
        <v>39</v>
      </c>
      <c r="C23" s="688"/>
      <c r="D23" s="688"/>
      <c r="E23" s="71"/>
    </row>
    <row r="24" spans="1:5" s="685" customFormat="1" ht="12" customHeight="1">
      <c r="A24" s="14" t="s">
        <v>40</v>
      </c>
      <c r="B24" s="15" t="s">
        <v>41</v>
      </c>
      <c r="C24" s="688"/>
      <c r="D24" s="688"/>
      <c r="E24" s="71"/>
    </row>
    <row r="25" spans="1:5" s="685" customFormat="1" ht="12" customHeight="1">
      <c r="A25" s="14" t="s">
        <v>42</v>
      </c>
      <c r="B25" s="15" t="s">
        <v>43</v>
      </c>
      <c r="C25" s="688">
        <v>18704969</v>
      </c>
      <c r="D25" s="688"/>
      <c r="E25" s="71"/>
    </row>
    <row r="26" spans="1:5" s="685" customFormat="1" ht="12" customHeight="1">
      <c r="A26" s="16" t="s">
        <v>44</v>
      </c>
      <c r="B26" s="47" t="s">
        <v>45</v>
      </c>
      <c r="C26" s="694"/>
      <c r="D26" s="694"/>
      <c r="E26" s="72"/>
    </row>
    <row r="27" spans="1:5" s="685" customFormat="1" ht="12" customHeight="1">
      <c r="A27" s="9" t="s">
        <v>46</v>
      </c>
      <c r="B27" s="10" t="s">
        <v>47</v>
      </c>
      <c r="C27" s="683">
        <f>C28+C31+C32+C33</f>
        <v>31802858</v>
      </c>
      <c r="D27" s="683">
        <f>+D28+D31+D32+D33</f>
        <v>12617035</v>
      </c>
      <c r="E27" s="684">
        <f>+E28+E31+E32+E33</f>
        <v>9090000</v>
      </c>
    </row>
    <row r="28" spans="1:5" s="685" customFormat="1" ht="12" customHeight="1">
      <c r="A28" s="12" t="s">
        <v>48</v>
      </c>
      <c r="B28" s="13" t="s">
        <v>49</v>
      </c>
      <c r="C28" s="695">
        <f>C29+C30</f>
        <v>29216191</v>
      </c>
      <c r="D28" s="695">
        <f>D29+D30</f>
        <v>12531516</v>
      </c>
      <c r="E28" s="616">
        <f>E29+E30</f>
        <v>8990000</v>
      </c>
    </row>
    <row r="29" spans="1:5" s="685" customFormat="1" ht="12" customHeight="1">
      <c r="A29" s="14" t="s">
        <v>50</v>
      </c>
      <c r="B29" s="15" t="s">
        <v>51</v>
      </c>
      <c r="C29" s="688">
        <v>550261</v>
      </c>
      <c r="D29" s="688">
        <v>557574</v>
      </c>
      <c r="E29" s="611">
        <v>590000</v>
      </c>
    </row>
    <row r="30" spans="1:5" s="685" customFormat="1" ht="12" customHeight="1">
      <c r="A30" s="14" t="s">
        <v>52</v>
      </c>
      <c r="B30" s="15" t="s">
        <v>53</v>
      </c>
      <c r="C30" s="688">
        <v>28665930</v>
      </c>
      <c r="D30" s="688">
        <v>11973942</v>
      </c>
      <c r="E30" s="611">
        <v>8400000</v>
      </c>
    </row>
    <row r="31" spans="1:5" s="685" customFormat="1" ht="12" customHeight="1">
      <c r="A31" s="14" t="s">
        <v>54</v>
      </c>
      <c r="B31" s="15" t="s">
        <v>55</v>
      </c>
      <c r="C31" s="688">
        <v>1365747</v>
      </c>
      <c r="D31" s="688">
        <v>0</v>
      </c>
      <c r="E31" s="611">
        <v>0</v>
      </c>
    </row>
    <row r="32" spans="1:5" s="685" customFormat="1" ht="12" customHeight="1">
      <c r="A32" s="14" t="s">
        <v>56</v>
      </c>
      <c r="B32" s="15" t="s">
        <v>57</v>
      </c>
      <c r="C32" s="688"/>
      <c r="D32" s="688"/>
      <c r="E32" s="611"/>
    </row>
    <row r="33" spans="1:5" s="685" customFormat="1" ht="12" customHeight="1">
      <c r="A33" s="16" t="s">
        <v>58</v>
      </c>
      <c r="B33" s="47" t="s">
        <v>59</v>
      </c>
      <c r="C33" s="694">
        <v>1220920</v>
      </c>
      <c r="D33" s="694">
        <v>85519</v>
      </c>
      <c r="E33" s="615">
        <v>100000</v>
      </c>
    </row>
    <row r="34" spans="1:5" s="685" customFormat="1" ht="12" customHeight="1">
      <c r="A34" s="9" t="s">
        <v>60</v>
      </c>
      <c r="B34" s="10" t="s">
        <v>61</v>
      </c>
      <c r="C34" s="683">
        <f>SUM(C35:C44)</f>
        <v>1597634</v>
      </c>
      <c r="D34" s="683">
        <f>SUM(D35:D44)</f>
        <v>1289917</v>
      </c>
      <c r="E34" s="684">
        <f>SUM(E35:E44)</f>
        <v>1168400</v>
      </c>
    </row>
    <row r="35" spans="1:5" s="685" customFormat="1" ht="12" customHeight="1">
      <c r="A35" s="12" t="s">
        <v>62</v>
      </c>
      <c r="B35" s="13" t="s">
        <v>63</v>
      </c>
      <c r="C35" s="686"/>
      <c r="D35" s="686"/>
      <c r="E35" s="608"/>
    </row>
    <row r="36" spans="1:5" s="685" customFormat="1" ht="12" customHeight="1">
      <c r="A36" s="14" t="s">
        <v>64</v>
      </c>
      <c r="B36" s="15" t="s">
        <v>65</v>
      </c>
      <c r="C36" s="688">
        <v>1182022</v>
      </c>
      <c r="D36" s="688">
        <v>949943</v>
      </c>
      <c r="E36" s="611">
        <v>1127283</v>
      </c>
    </row>
    <row r="37" spans="1:5" s="685" customFormat="1" ht="12" customHeight="1">
      <c r="A37" s="14" t="s">
        <v>66</v>
      </c>
      <c r="B37" s="15" t="s">
        <v>67</v>
      </c>
      <c r="C37" s="688"/>
      <c r="D37" s="688">
        <v>74105</v>
      </c>
      <c r="E37" s="611"/>
    </row>
    <row r="38" spans="1:5" s="685" customFormat="1" ht="12" customHeight="1">
      <c r="A38" s="14" t="s">
        <v>68</v>
      </c>
      <c r="B38" s="15" t="s">
        <v>69</v>
      </c>
      <c r="C38" s="688"/>
      <c r="D38" s="688"/>
      <c r="E38" s="611"/>
    </row>
    <row r="39" spans="1:5" s="685" customFormat="1" ht="12" customHeight="1">
      <c r="A39" s="14" t="s">
        <v>70</v>
      </c>
      <c r="B39" s="15" t="s">
        <v>71</v>
      </c>
      <c r="C39" s="688">
        <v>258795</v>
      </c>
      <c r="D39" s="688">
        <v>120975</v>
      </c>
      <c r="E39" s="611"/>
    </row>
    <row r="40" spans="1:5" s="685" customFormat="1" ht="12" customHeight="1">
      <c r="A40" s="14" t="s">
        <v>72</v>
      </c>
      <c r="B40" s="15" t="s">
        <v>73</v>
      </c>
      <c r="C40" s="688">
        <v>121628</v>
      </c>
      <c r="D40" s="688">
        <v>79040</v>
      </c>
      <c r="E40" s="611">
        <v>41117</v>
      </c>
    </row>
    <row r="41" spans="1:5" s="685" customFormat="1" ht="12" customHeight="1">
      <c r="A41" s="14" t="s">
        <v>74</v>
      </c>
      <c r="B41" s="15" t="s">
        <v>75</v>
      </c>
      <c r="C41" s="688"/>
      <c r="D41" s="688"/>
      <c r="E41" s="71"/>
    </row>
    <row r="42" spans="1:5" s="685" customFormat="1" ht="12" customHeight="1">
      <c r="A42" s="14" t="s">
        <v>76</v>
      </c>
      <c r="B42" s="15" t="s">
        <v>77</v>
      </c>
      <c r="C42" s="688">
        <v>31</v>
      </c>
      <c r="D42" s="688">
        <v>9</v>
      </c>
      <c r="E42" s="71">
        <v>0</v>
      </c>
    </row>
    <row r="43" spans="1:5" s="685" customFormat="1" ht="12" customHeight="1">
      <c r="A43" s="14" t="s">
        <v>78</v>
      </c>
      <c r="B43" s="15" t="s">
        <v>79</v>
      </c>
      <c r="C43" s="688">
        <v>12772</v>
      </c>
      <c r="D43" s="688">
        <v>1</v>
      </c>
      <c r="E43" s="71">
        <v>0</v>
      </c>
    </row>
    <row r="44" spans="1:5" s="685" customFormat="1" ht="12" customHeight="1">
      <c r="A44" s="16" t="s">
        <v>80</v>
      </c>
      <c r="B44" s="47" t="s">
        <v>81</v>
      </c>
      <c r="C44" s="694">
        <v>22386</v>
      </c>
      <c r="D44" s="694">
        <v>65844</v>
      </c>
      <c r="E44" s="72">
        <v>0</v>
      </c>
    </row>
    <row r="45" spans="1:5" s="685" customFormat="1" ht="12" customHeight="1">
      <c r="A45" s="9" t="s">
        <v>82</v>
      </c>
      <c r="B45" s="10" t="s">
        <v>83</v>
      </c>
      <c r="C45" s="683">
        <f>SUM(C46:C50)</f>
        <v>0</v>
      </c>
      <c r="D45" s="696">
        <f>SUM(D46:D50)</f>
        <v>0</v>
      </c>
      <c r="E45" s="684">
        <f>SUM(E46:E50)</f>
        <v>0</v>
      </c>
    </row>
    <row r="46" spans="1:5" s="685" customFormat="1" ht="12" customHeight="1">
      <c r="A46" s="12" t="s">
        <v>84</v>
      </c>
      <c r="B46" s="13" t="s">
        <v>85</v>
      </c>
      <c r="C46" s="686"/>
      <c r="D46" s="564"/>
      <c r="E46" s="687"/>
    </row>
    <row r="47" spans="1:5" s="685" customFormat="1" ht="12" customHeight="1">
      <c r="A47" s="14" t="s">
        <v>86</v>
      </c>
      <c r="B47" s="15" t="s">
        <v>87</v>
      </c>
      <c r="C47" s="688"/>
      <c r="D47" s="697"/>
      <c r="E47" s="71"/>
    </row>
    <row r="48" spans="1:5" s="685" customFormat="1" ht="12" customHeight="1">
      <c r="A48" s="14" t="s">
        <v>88</v>
      </c>
      <c r="B48" s="15" t="s">
        <v>89</v>
      </c>
      <c r="C48" s="688"/>
      <c r="D48" s="697"/>
      <c r="E48" s="71"/>
    </row>
    <row r="49" spans="1:5" s="685" customFormat="1" ht="12" customHeight="1">
      <c r="A49" s="14" t="s">
        <v>90</v>
      </c>
      <c r="B49" s="15" t="s">
        <v>91</v>
      </c>
      <c r="C49" s="688"/>
      <c r="D49" s="697"/>
      <c r="E49" s="71"/>
    </row>
    <row r="50" spans="1:5" s="685" customFormat="1" ht="12" customHeight="1">
      <c r="A50" s="16" t="s">
        <v>92</v>
      </c>
      <c r="B50" s="47" t="s">
        <v>93</v>
      </c>
      <c r="C50" s="694"/>
      <c r="D50" s="698"/>
      <c r="E50" s="72"/>
    </row>
    <row r="51" spans="1:5" s="685" customFormat="1" ht="12" customHeight="1">
      <c r="A51" s="9" t="s">
        <v>94</v>
      </c>
      <c r="B51" s="10" t="s">
        <v>95</v>
      </c>
      <c r="C51" s="683">
        <f>SUM(C52:C54)</f>
        <v>0</v>
      </c>
      <c r="D51" s="696">
        <f>SUM(D52:D54)</f>
        <v>0</v>
      </c>
      <c r="E51" s="684">
        <f>SUM(E52:E54)</f>
        <v>0</v>
      </c>
    </row>
    <row r="52" spans="1:5" s="685" customFormat="1" ht="12" customHeight="1">
      <c r="A52" s="12" t="s">
        <v>96</v>
      </c>
      <c r="B52" s="13" t="s">
        <v>97</v>
      </c>
      <c r="C52" s="686"/>
      <c r="D52" s="699"/>
      <c r="E52" s="687"/>
    </row>
    <row r="53" spans="1:5" s="685" customFormat="1" ht="12" customHeight="1">
      <c r="A53" s="14" t="s">
        <v>98</v>
      </c>
      <c r="B53" s="15" t="s">
        <v>99</v>
      </c>
      <c r="C53" s="688"/>
      <c r="D53" s="697"/>
      <c r="E53" s="71"/>
    </row>
    <row r="54" spans="1:5" s="685" customFormat="1" ht="12" customHeight="1">
      <c r="A54" s="14" t="s">
        <v>100</v>
      </c>
      <c r="B54" s="15" t="s">
        <v>101</v>
      </c>
      <c r="C54" s="688"/>
      <c r="D54" s="697"/>
      <c r="E54" s="71"/>
    </row>
    <row r="55" spans="1:5" s="685" customFormat="1" ht="12" customHeight="1">
      <c r="A55" s="16" t="s">
        <v>102</v>
      </c>
      <c r="B55" s="47" t="s">
        <v>103</v>
      </c>
      <c r="C55" s="694"/>
      <c r="D55" s="698"/>
      <c r="E55" s="72"/>
    </row>
    <row r="56" spans="1:5" s="685" customFormat="1" ht="12" customHeight="1">
      <c r="A56" s="9" t="s">
        <v>104</v>
      </c>
      <c r="B56" s="18" t="s">
        <v>105</v>
      </c>
      <c r="C56" s="683">
        <f>SUM(C57:C59)</f>
        <v>0</v>
      </c>
      <c r="D56" s="696">
        <f>SUM(D57:D59)</f>
        <v>0</v>
      </c>
      <c r="E56" s="684">
        <f>SUM(E57:E59)</f>
        <v>0</v>
      </c>
    </row>
    <row r="57" spans="1:5" s="685" customFormat="1" ht="12" customHeight="1">
      <c r="A57" s="14" t="s">
        <v>106</v>
      </c>
      <c r="B57" s="13" t="s">
        <v>107</v>
      </c>
      <c r="C57" s="688"/>
      <c r="D57" s="697"/>
      <c r="E57" s="71"/>
    </row>
    <row r="58" spans="1:5" s="685" customFormat="1" ht="12" customHeight="1">
      <c r="A58" s="14" t="s">
        <v>108</v>
      </c>
      <c r="B58" s="15" t="s">
        <v>109</v>
      </c>
      <c r="C58" s="688"/>
      <c r="D58" s="697"/>
      <c r="E58" s="71"/>
    </row>
    <row r="59" spans="1:5" s="685" customFormat="1" ht="12" customHeight="1">
      <c r="A59" s="14" t="s">
        <v>110</v>
      </c>
      <c r="B59" s="15" t="s">
        <v>111</v>
      </c>
      <c r="C59" s="688"/>
      <c r="D59" s="697"/>
      <c r="E59" s="71"/>
    </row>
    <row r="60" spans="1:5" s="685" customFormat="1" ht="12" customHeight="1">
      <c r="A60" s="14" t="s">
        <v>112</v>
      </c>
      <c r="B60" s="47" t="s">
        <v>113</v>
      </c>
      <c r="C60" s="688"/>
      <c r="D60" s="697"/>
      <c r="E60" s="71"/>
    </row>
    <row r="61" spans="1:5" s="685" customFormat="1" ht="12" customHeight="1">
      <c r="A61" s="9" t="s">
        <v>114</v>
      </c>
      <c r="B61" s="10" t="s">
        <v>115</v>
      </c>
      <c r="C61" s="683">
        <f>+C5+C13+C20+C27+C34+C45+C51+C56</f>
        <v>101643879</v>
      </c>
      <c r="D61" s="683">
        <f>+D5+D13+D20+D27+D34+D45+D51+D56</f>
        <v>63338214</v>
      </c>
      <c r="E61" s="684">
        <f>+E5+E13+E20+E27+E34+E45+E51+E56</f>
        <v>66951889</v>
      </c>
    </row>
    <row r="62" spans="1:5" s="685" customFormat="1" ht="12" customHeight="1">
      <c r="A62" s="700" t="s">
        <v>116</v>
      </c>
      <c r="B62" s="18" t="s">
        <v>117</v>
      </c>
      <c r="C62" s="683">
        <f>SUM(C63:C65)</f>
        <v>0</v>
      </c>
      <c r="D62" s="696">
        <f>SUM(D63:D65)</f>
        <v>0</v>
      </c>
      <c r="E62" s="684">
        <f>SUM(E63:E65)</f>
        <v>0</v>
      </c>
    </row>
    <row r="63" spans="1:5" s="685" customFormat="1" ht="12" customHeight="1">
      <c r="A63" s="14" t="s">
        <v>118</v>
      </c>
      <c r="B63" s="13" t="s">
        <v>119</v>
      </c>
      <c r="C63" s="688"/>
      <c r="D63" s="697"/>
      <c r="E63" s="71"/>
    </row>
    <row r="64" spans="1:5" s="685" customFormat="1" ht="12" customHeight="1">
      <c r="A64" s="14" t="s">
        <v>120</v>
      </c>
      <c r="B64" s="15" t="s">
        <v>121</v>
      </c>
      <c r="C64" s="688"/>
      <c r="D64" s="697"/>
      <c r="E64" s="71"/>
    </row>
    <row r="65" spans="1:5" s="685" customFormat="1" ht="12" customHeight="1">
      <c r="A65" s="14" t="s">
        <v>122</v>
      </c>
      <c r="B65" s="701" t="s">
        <v>436</v>
      </c>
      <c r="C65" s="688"/>
      <c r="D65" s="697"/>
      <c r="E65" s="71"/>
    </row>
    <row r="66" spans="1:5" s="685" customFormat="1" ht="12" customHeight="1">
      <c r="A66" s="700" t="s">
        <v>124</v>
      </c>
      <c r="B66" s="18" t="s">
        <v>125</v>
      </c>
      <c r="C66" s="683">
        <f>SUM(C67:C70)</f>
        <v>0</v>
      </c>
      <c r="D66" s="696">
        <f>SUM(D67:D70)</f>
        <v>0</v>
      </c>
      <c r="E66" s="684">
        <f>SUM(E67:E70)</f>
        <v>0</v>
      </c>
    </row>
    <row r="67" spans="1:5" s="685" customFormat="1" ht="12" customHeight="1">
      <c r="A67" s="14" t="s">
        <v>126</v>
      </c>
      <c r="B67" s="13" t="s">
        <v>127</v>
      </c>
      <c r="C67" s="688"/>
      <c r="D67" s="697"/>
      <c r="E67" s="71"/>
    </row>
    <row r="68" spans="1:5" s="685" customFormat="1" ht="12" customHeight="1">
      <c r="A68" s="14" t="s">
        <v>128</v>
      </c>
      <c r="B68" s="15" t="s">
        <v>129</v>
      </c>
      <c r="C68" s="688"/>
      <c r="D68" s="697"/>
      <c r="E68" s="71"/>
    </row>
    <row r="69" spans="1:5" s="685" customFormat="1" ht="12" customHeight="1">
      <c r="A69" s="14" t="s">
        <v>130</v>
      </c>
      <c r="B69" s="15" t="s">
        <v>131</v>
      </c>
      <c r="C69" s="688"/>
      <c r="D69" s="697"/>
      <c r="E69" s="71"/>
    </row>
    <row r="70" spans="1:5" s="685" customFormat="1" ht="17.25" customHeight="1">
      <c r="A70" s="14" t="s">
        <v>132</v>
      </c>
      <c r="B70" s="47" t="s">
        <v>133</v>
      </c>
      <c r="C70" s="688"/>
      <c r="D70" s="697"/>
      <c r="E70" s="71"/>
    </row>
    <row r="71" spans="1:5" s="685" customFormat="1" ht="12" customHeight="1">
      <c r="A71" s="700" t="s">
        <v>134</v>
      </c>
      <c r="B71" s="18" t="s">
        <v>135</v>
      </c>
      <c r="C71" s="683">
        <f>SUM(C72:C73)</f>
        <v>32840739</v>
      </c>
      <c r="D71" s="683">
        <f>SUM(D72:D73)</f>
        <v>48043403</v>
      </c>
      <c r="E71" s="684">
        <f>SUM(E72:E73)</f>
        <v>21395362</v>
      </c>
    </row>
    <row r="72" spans="1:5" s="685" customFormat="1" ht="12" customHeight="1">
      <c r="A72" s="14" t="s">
        <v>136</v>
      </c>
      <c r="B72" s="13" t="s">
        <v>137</v>
      </c>
      <c r="C72" s="688">
        <v>32840739</v>
      </c>
      <c r="D72" s="688">
        <v>48043403</v>
      </c>
      <c r="E72" s="71">
        <v>21395362</v>
      </c>
    </row>
    <row r="73" spans="1:5" s="685" customFormat="1" ht="12" customHeight="1">
      <c r="A73" s="14" t="s">
        <v>138</v>
      </c>
      <c r="B73" s="47" t="s">
        <v>139</v>
      </c>
      <c r="C73" s="688"/>
      <c r="D73" s="688"/>
      <c r="E73" s="71"/>
    </row>
    <row r="74" spans="1:5" s="685" customFormat="1" ht="12" customHeight="1">
      <c r="A74" s="700" t="s">
        <v>140</v>
      </c>
      <c r="B74" s="18" t="s">
        <v>141</v>
      </c>
      <c r="C74" s="683">
        <f>SUM(C75:C77)</f>
        <v>1727092</v>
      </c>
      <c r="D74" s="683">
        <f>SUM(D75:D77)</f>
        <v>3029754</v>
      </c>
      <c r="E74" s="684">
        <f>SUM(E75:E77)</f>
        <v>1055729</v>
      </c>
    </row>
    <row r="75" spans="1:5" s="685" customFormat="1" ht="12" customHeight="1">
      <c r="A75" s="14" t="s">
        <v>142</v>
      </c>
      <c r="B75" s="13" t="s">
        <v>143</v>
      </c>
      <c r="C75" s="688">
        <v>1727092</v>
      </c>
      <c r="D75" s="688">
        <v>3029754</v>
      </c>
      <c r="E75" s="71">
        <v>1055729</v>
      </c>
    </row>
    <row r="76" spans="1:5" s="685" customFormat="1" ht="12" customHeight="1">
      <c r="A76" s="14" t="s">
        <v>144</v>
      </c>
      <c r="B76" s="15" t="s">
        <v>145</v>
      </c>
      <c r="C76" s="688"/>
      <c r="D76" s="688"/>
      <c r="E76" s="71"/>
    </row>
    <row r="77" spans="1:5" s="685" customFormat="1" ht="12" customHeight="1">
      <c r="A77" s="14" t="s">
        <v>146</v>
      </c>
      <c r="B77" s="47" t="s">
        <v>147</v>
      </c>
      <c r="C77" s="688"/>
      <c r="D77" s="688"/>
      <c r="E77" s="71"/>
    </row>
    <row r="78" spans="1:5" s="685" customFormat="1" ht="12" customHeight="1">
      <c r="A78" s="700" t="s">
        <v>148</v>
      </c>
      <c r="B78" s="18" t="s">
        <v>149</v>
      </c>
      <c r="C78" s="683">
        <f>SUM(C79:C82)</f>
        <v>0</v>
      </c>
      <c r="D78" s="683">
        <f>SUM(D79:D82)</f>
        <v>0</v>
      </c>
      <c r="E78" s="684">
        <f>SUM(E79:E82)</f>
        <v>0</v>
      </c>
    </row>
    <row r="79" spans="1:5" s="685" customFormat="1" ht="12" customHeight="1">
      <c r="A79" s="702" t="s">
        <v>150</v>
      </c>
      <c r="B79" s="13" t="s">
        <v>151</v>
      </c>
      <c r="C79" s="688"/>
      <c r="D79" s="688"/>
      <c r="E79" s="71"/>
    </row>
    <row r="80" spans="1:5" s="685" customFormat="1" ht="12" customHeight="1">
      <c r="A80" s="703" t="s">
        <v>152</v>
      </c>
      <c r="B80" s="15" t="s">
        <v>153</v>
      </c>
      <c r="C80" s="688"/>
      <c r="D80" s="688"/>
      <c r="E80" s="71"/>
    </row>
    <row r="81" spans="1:5" s="685" customFormat="1" ht="12" customHeight="1">
      <c r="A81" s="703" t="s">
        <v>154</v>
      </c>
      <c r="B81" s="15" t="s">
        <v>155</v>
      </c>
      <c r="C81" s="688"/>
      <c r="D81" s="688"/>
      <c r="E81" s="71"/>
    </row>
    <row r="82" spans="1:5" s="685" customFormat="1" ht="12" customHeight="1">
      <c r="A82" s="704" t="s">
        <v>156</v>
      </c>
      <c r="B82" s="47" t="s">
        <v>157</v>
      </c>
      <c r="C82" s="688"/>
      <c r="D82" s="688"/>
      <c r="E82" s="71"/>
    </row>
    <row r="83" spans="1:5" s="685" customFormat="1" ht="12" customHeight="1">
      <c r="A83" s="700" t="s">
        <v>158</v>
      </c>
      <c r="B83" s="18" t="s">
        <v>159</v>
      </c>
      <c r="C83" s="568"/>
      <c r="D83" s="705"/>
      <c r="E83" s="706"/>
    </row>
    <row r="84" spans="1:5" s="685" customFormat="1" ht="12" customHeight="1">
      <c r="A84" s="700" t="s">
        <v>160</v>
      </c>
      <c r="B84" s="707" t="s">
        <v>161</v>
      </c>
      <c r="C84" s="683">
        <f>+C62+C66+C71+C74+C78+C83</f>
        <v>34567831</v>
      </c>
      <c r="D84" s="683">
        <f>+D62+D66+D71+D74+D78+D83</f>
        <v>51073157</v>
      </c>
      <c r="E84" s="684">
        <f>+E62+E66+E71+E74+E78+E83</f>
        <v>22451091</v>
      </c>
    </row>
    <row r="85" spans="1:5" s="685" customFormat="1" ht="12" customHeight="1">
      <c r="A85" s="708" t="s">
        <v>162</v>
      </c>
      <c r="B85" s="709" t="s">
        <v>163</v>
      </c>
      <c r="C85" s="683">
        <f>+C61+C84</f>
        <v>136211710</v>
      </c>
      <c r="D85" s="683">
        <f>+D61+D84</f>
        <v>114411371</v>
      </c>
      <c r="E85" s="684">
        <f>+E61+E84</f>
        <v>89402980</v>
      </c>
    </row>
    <row r="86" spans="1:5" s="685" customFormat="1" ht="12" customHeight="1">
      <c r="A86" s="710"/>
      <c r="B86" s="711"/>
      <c r="C86" s="712"/>
      <c r="D86" s="713"/>
      <c r="E86" s="714"/>
    </row>
    <row r="87" spans="1:5" s="685" customFormat="1" ht="12" customHeight="1">
      <c r="A87" s="788" t="s">
        <v>164</v>
      </c>
      <c r="B87" s="788"/>
      <c r="C87" s="788"/>
      <c r="D87" s="788"/>
      <c r="E87" s="788"/>
    </row>
    <row r="88" spans="1:5" s="685" customFormat="1" ht="12" customHeight="1">
      <c r="A88" s="789" t="s">
        <v>165</v>
      </c>
      <c r="B88" s="789"/>
      <c r="C88" s="309"/>
      <c r="D88" s="679"/>
      <c r="E88" s="3" t="s">
        <v>562</v>
      </c>
    </row>
    <row r="89" spans="1:5" s="685" customFormat="1" ht="24" customHeight="1">
      <c r="A89" s="4" t="s">
        <v>332</v>
      </c>
      <c r="B89" s="5" t="s">
        <v>166</v>
      </c>
      <c r="C89" s="5" t="s">
        <v>735</v>
      </c>
      <c r="D89" s="680" t="s">
        <v>734</v>
      </c>
      <c r="E89" s="681" t="s">
        <v>719</v>
      </c>
    </row>
    <row r="90" spans="1:5" s="685" customFormat="1" ht="12" customHeight="1">
      <c r="A90" s="30">
        <v>1</v>
      </c>
      <c r="B90" s="31">
        <v>2</v>
      </c>
      <c r="C90" s="31">
        <v>3</v>
      </c>
      <c r="D90" s="31">
        <v>4</v>
      </c>
      <c r="E90" s="67">
        <v>5</v>
      </c>
    </row>
    <row r="91" spans="1:5" s="685" customFormat="1" ht="15" customHeight="1">
      <c r="A91" s="32" t="s">
        <v>4</v>
      </c>
      <c r="B91" s="33" t="s">
        <v>167</v>
      </c>
      <c r="C91" s="715">
        <f>SUM(C92:C96)</f>
        <v>82481281</v>
      </c>
      <c r="D91" s="716">
        <f>+D92+D93+D94+D95+D96</f>
        <v>72481952</v>
      </c>
      <c r="E91" s="717">
        <f>+E92+E93+E94+E95+E96</f>
        <v>83220214</v>
      </c>
    </row>
    <row r="92" spans="1:5" s="685" customFormat="1" ht="12.95" customHeight="1">
      <c r="A92" s="34" t="s">
        <v>6</v>
      </c>
      <c r="B92" s="35" t="s">
        <v>168</v>
      </c>
      <c r="C92" s="718">
        <v>35388146</v>
      </c>
      <c r="D92" s="718">
        <v>34537268</v>
      </c>
      <c r="E92" s="639">
        <v>34723981</v>
      </c>
    </row>
    <row r="93" spans="1:5" ht="16.5" customHeight="1">
      <c r="A93" s="14" t="s">
        <v>8</v>
      </c>
      <c r="B93" s="36" t="s">
        <v>169</v>
      </c>
      <c r="C93" s="688">
        <v>6034677</v>
      </c>
      <c r="D93" s="688">
        <v>5321498</v>
      </c>
      <c r="E93" s="611">
        <v>5096952</v>
      </c>
    </row>
    <row r="94" spans="1:5">
      <c r="A94" s="14" t="s">
        <v>10</v>
      </c>
      <c r="B94" s="36" t="s">
        <v>170</v>
      </c>
      <c r="C94" s="694">
        <v>25859909</v>
      </c>
      <c r="D94" s="694">
        <v>23874666</v>
      </c>
      <c r="E94" s="615">
        <v>26979790</v>
      </c>
    </row>
    <row r="95" spans="1:5" s="311" customFormat="1" ht="12" customHeight="1">
      <c r="A95" s="14" t="s">
        <v>12</v>
      </c>
      <c r="B95" s="37" t="s">
        <v>171</v>
      </c>
      <c r="C95" s="694">
        <v>1665646</v>
      </c>
      <c r="D95" s="694">
        <v>1684387</v>
      </c>
      <c r="E95" s="615">
        <v>865000</v>
      </c>
    </row>
    <row r="96" spans="1:5" ht="12" customHeight="1">
      <c r="A96" s="14" t="s">
        <v>172</v>
      </c>
      <c r="B96" s="38" t="s">
        <v>173</v>
      </c>
      <c r="C96" s="720">
        <f>C97+C101+C106+C107</f>
        <v>13532903</v>
      </c>
      <c r="D96" s="720">
        <f>SUM(D97:D106)</f>
        <v>7064133</v>
      </c>
      <c r="E96" s="615">
        <f>SUM(E97:E107)</f>
        <v>15554491</v>
      </c>
    </row>
    <row r="97" spans="1:5" ht="12" customHeight="1">
      <c r="A97" s="14" t="s">
        <v>16</v>
      </c>
      <c r="B97" s="36" t="s">
        <v>174</v>
      </c>
      <c r="C97" s="720">
        <v>4498935</v>
      </c>
      <c r="D97" s="694">
        <v>657896</v>
      </c>
      <c r="E97" s="615">
        <v>6080674</v>
      </c>
    </row>
    <row r="98" spans="1:5" ht="12" customHeight="1">
      <c r="A98" s="14" t="s">
        <v>175</v>
      </c>
      <c r="B98" s="39" t="s">
        <v>176</v>
      </c>
      <c r="C98" s="720"/>
      <c r="D98" s="694"/>
      <c r="E98" s="615"/>
    </row>
    <row r="99" spans="1:5" ht="12" customHeight="1">
      <c r="A99" s="14" t="s">
        <v>177</v>
      </c>
      <c r="B99" s="40" t="s">
        <v>178</v>
      </c>
      <c r="C99" s="720"/>
      <c r="D99" s="694"/>
      <c r="E99" s="615"/>
    </row>
    <row r="100" spans="1:5" ht="12" customHeight="1">
      <c r="A100" s="14" t="s">
        <v>179</v>
      </c>
      <c r="B100" s="40" t="s">
        <v>180</v>
      </c>
      <c r="C100" s="720"/>
      <c r="D100" s="694"/>
      <c r="E100" s="615"/>
    </row>
    <row r="101" spans="1:5" ht="12" customHeight="1">
      <c r="A101" s="14" t="s">
        <v>181</v>
      </c>
      <c r="B101" s="39" t="s">
        <v>182</v>
      </c>
      <c r="C101" s="720">
        <v>8827317</v>
      </c>
      <c r="D101" s="694">
        <v>6183722</v>
      </c>
      <c r="E101" s="615">
        <v>6536395</v>
      </c>
    </row>
    <row r="102" spans="1:5" ht="12" customHeight="1">
      <c r="A102" s="14" t="s">
        <v>183</v>
      </c>
      <c r="B102" s="39" t="s">
        <v>184</v>
      </c>
      <c r="C102" s="720"/>
      <c r="D102" s="694"/>
      <c r="E102" s="615"/>
    </row>
    <row r="103" spans="1:5" ht="12" customHeight="1">
      <c r="A103" s="14" t="s">
        <v>185</v>
      </c>
      <c r="B103" s="40" t="s">
        <v>186</v>
      </c>
      <c r="C103" s="720"/>
      <c r="D103" s="694"/>
      <c r="E103" s="615"/>
    </row>
    <row r="104" spans="1:5" ht="12" customHeight="1">
      <c r="A104" s="41" t="s">
        <v>187</v>
      </c>
      <c r="B104" s="42" t="s">
        <v>188</v>
      </c>
      <c r="C104" s="720"/>
      <c r="D104" s="694"/>
      <c r="E104" s="615"/>
    </row>
    <row r="105" spans="1:5" ht="12" customHeight="1">
      <c r="A105" s="14" t="s">
        <v>189</v>
      </c>
      <c r="B105" s="42" t="s">
        <v>190</v>
      </c>
      <c r="C105" s="720"/>
      <c r="D105" s="694"/>
      <c r="E105" s="615"/>
    </row>
    <row r="106" spans="1:5" ht="12" customHeight="1">
      <c r="A106" s="43" t="s">
        <v>191</v>
      </c>
      <c r="B106" s="44" t="s">
        <v>192</v>
      </c>
      <c r="C106" s="721">
        <v>206651</v>
      </c>
      <c r="D106" s="722">
        <v>222515</v>
      </c>
      <c r="E106" s="649">
        <v>311052</v>
      </c>
    </row>
    <row r="107" spans="1:5" ht="12" customHeight="1">
      <c r="A107" s="723"/>
      <c r="B107" s="724" t="s">
        <v>540</v>
      </c>
      <c r="C107" s="725"/>
      <c r="D107" s="726"/>
      <c r="E107" s="650">
        <v>2626370</v>
      </c>
    </row>
    <row r="108" spans="1:5" ht="12" customHeight="1">
      <c r="A108" s="9" t="s">
        <v>18</v>
      </c>
      <c r="B108" s="45" t="s">
        <v>193</v>
      </c>
      <c r="C108" s="727">
        <f>+C109+C111+C113</f>
        <v>2185059</v>
      </c>
      <c r="D108" s="728">
        <f>+D109+D111+D113</f>
        <v>17903152</v>
      </c>
      <c r="E108" s="684">
        <f>+E109+E111+E113</f>
        <v>894500</v>
      </c>
    </row>
    <row r="109" spans="1:5" ht="12" customHeight="1">
      <c r="A109" s="12" t="s">
        <v>20</v>
      </c>
      <c r="B109" s="36" t="s">
        <v>194</v>
      </c>
      <c r="C109" s="729">
        <v>2185059</v>
      </c>
      <c r="D109" s="686">
        <v>17903152</v>
      </c>
      <c r="E109" s="608">
        <v>894500</v>
      </c>
    </row>
    <row r="110" spans="1:5" ht="12" customHeight="1">
      <c r="A110" s="12" t="s">
        <v>22</v>
      </c>
      <c r="B110" s="46" t="s">
        <v>195</v>
      </c>
      <c r="C110" s="729"/>
      <c r="D110" s="686"/>
      <c r="E110" s="687"/>
    </row>
    <row r="111" spans="1:5" ht="12" customHeight="1">
      <c r="A111" s="12" t="s">
        <v>24</v>
      </c>
      <c r="B111" s="46" t="s">
        <v>196</v>
      </c>
      <c r="C111" s="719"/>
      <c r="D111" s="688"/>
      <c r="E111" s="71"/>
    </row>
    <row r="112" spans="1:5" ht="12" customHeight="1">
      <c r="A112" s="12" t="s">
        <v>26</v>
      </c>
      <c r="B112" s="46" t="s">
        <v>197</v>
      </c>
      <c r="C112" s="730"/>
      <c r="D112" s="688"/>
      <c r="E112" s="71"/>
    </row>
    <row r="113" spans="1:5" ht="12" customHeight="1">
      <c r="A113" s="12" t="s">
        <v>28</v>
      </c>
      <c r="B113" s="47" t="s">
        <v>198</v>
      </c>
      <c r="C113" s="730">
        <f>SUM(C115:C121)</f>
        <v>0</v>
      </c>
      <c r="D113" s="688">
        <f>SUM(D115:D121)</f>
        <v>0</v>
      </c>
      <c r="E113" s="71"/>
    </row>
    <row r="114" spans="1:5" ht="12" customHeight="1">
      <c r="A114" s="12" t="s">
        <v>30</v>
      </c>
      <c r="B114" s="48" t="s">
        <v>199</v>
      </c>
      <c r="C114" s="730"/>
      <c r="D114" s="688"/>
      <c r="E114" s="71"/>
    </row>
    <row r="115" spans="1:5">
      <c r="A115" s="12" t="s">
        <v>200</v>
      </c>
      <c r="B115" s="49" t="s">
        <v>201</v>
      </c>
      <c r="C115" s="730"/>
      <c r="D115" s="688"/>
      <c r="E115" s="71"/>
    </row>
    <row r="116" spans="1:5" ht="12" customHeight="1">
      <c r="A116" s="12" t="s">
        <v>202</v>
      </c>
      <c r="B116" s="40" t="s">
        <v>180</v>
      </c>
      <c r="C116" s="730"/>
      <c r="D116" s="688"/>
      <c r="E116" s="71"/>
    </row>
    <row r="117" spans="1:5" ht="12" customHeight="1">
      <c r="A117" s="12" t="s">
        <v>203</v>
      </c>
      <c r="B117" s="40" t="s">
        <v>204</v>
      </c>
      <c r="C117" s="730"/>
      <c r="D117" s="688"/>
      <c r="E117" s="71"/>
    </row>
    <row r="118" spans="1:5" ht="12" customHeight="1">
      <c r="A118" s="12" t="s">
        <v>205</v>
      </c>
      <c r="B118" s="40" t="s">
        <v>206</v>
      </c>
      <c r="C118" s="730"/>
      <c r="D118" s="688"/>
      <c r="E118" s="71"/>
    </row>
    <row r="119" spans="1:5" ht="12" customHeight="1">
      <c r="A119" s="12" t="s">
        <v>207</v>
      </c>
      <c r="B119" s="40" t="s">
        <v>186</v>
      </c>
      <c r="C119" s="730"/>
      <c r="D119" s="688"/>
      <c r="E119" s="71"/>
    </row>
    <row r="120" spans="1:5" ht="12" customHeight="1">
      <c r="A120" s="12" t="s">
        <v>208</v>
      </c>
      <c r="B120" s="40" t="s">
        <v>209</v>
      </c>
      <c r="C120" s="730"/>
      <c r="D120" s="688"/>
      <c r="E120" s="71"/>
    </row>
    <row r="121" spans="1:5" ht="12" customHeight="1">
      <c r="A121" s="41" t="s">
        <v>210</v>
      </c>
      <c r="B121" s="40" t="s">
        <v>211</v>
      </c>
      <c r="C121" s="731"/>
      <c r="D121" s="694"/>
      <c r="E121" s="72"/>
    </row>
    <row r="122" spans="1:5" ht="12" customHeight="1">
      <c r="A122" s="9" t="s">
        <v>32</v>
      </c>
      <c r="B122" s="10"/>
      <c r="C122" s="727"/>
      <c r="D122" s="683">
        <f>+D123+D124</f>
        <v>0</v>
      </c>
      <c r="E122" s="684">
        <f>+E123+E124</f>
        <v>0</v>
      </c>
    </row>
    <row r="123" spans="1:5" ht="12" customHeight="1">
      <c r="A123" s="12" t="s">
        <v>34</v>
      </c>
      <c r="B123" s="50" t="s">
        <v>213</v>
      </c>
      <c r="C123" s="729"/>
      <c r="D123" s="686"/>
      <c r="E123" s="687"/>
    </row>
    <row r="124" spans="1:5" ht="12" customHeight="1">
      <c r="A124" s="16" t="s">
        <v>36</v>
      </c>
      <c r="B124" s="46" t="s">
        <v>214</v>
      </c>
      <c r="C124" s="720"/>
      <c r="D124" s="694"/>
      <c r="E124" s="72"/>
    </row>
    <row r="125" spans="1:5" ht="12" customHeight="1">
      <c r="A125" s="9" t="s">
        <v>215</v>
      </c>
      <c r="B125" s="10" t="s">
        <v>216</v>
      </c>
      <c r="C125" s="727">
        <f>+C91+C108+C122</f>
        <v>84666340</v>
      </c>
      <c r="D125" s="683">
        <f>+D91+D108+D122</f>
        <v>90385104</v>
      </c>
      <c r="E125" s="684">
        <f>+E91+E108+E122</f>
        <v>84114714</v>
      </c>
    </row>
    <row r="126" spans="1:5" ht="12" customHeight="1">
      <c r="A126" s="9" t="s">
        <v>60</v>
      </c>
      <c r="B126" s="10" t="s">
        <v>217</v>
      </c>
      <c r="C126" s="727">
        <f>+C127+C128+C129</f>
        <v>0</v>
      </c>
      <c r="D126" s="696">
        <f>+D127+D128+D129</f>
        <v>0</v>
      </c>
      <c r="E126" s="684">
        <f>+E127+E128+E129</f>
        <v>4232537</v>
      </c>
    </row>
    <row r="127" spans="1:5" ht="12" customHeight="1">
      <c r="A127" s="12" t="s">
        <v>62</v>
      </c>
      <c r="B127" s="50" t="s">
        <v>218</v>
      </c>
      <c r="C127" s="730"/>
      <c r="D127" s="697"/>
      <c r="E127" s="71"/>
    </row>
    <row r="128" spans="1:5" ht="12" customHeight="1">
      <c r="A128" s="12" t="s">
        <v>64</v>
      </c>
      <c r="B128" s="50" t="s">
        <v>219</v>
      </c>
      <c r="C128" s="730"/>
      <c r="D128" s="697"/>
      <c r="E128" s="71"/>
    </row>
    <row r="129" spans="1:5" ht="12" customHeight="1">
      <c r="A129" s="41" t="s">
        <v>66</v>
      </c>
      <c r="B129" s="51" t="s">
        <v>220</v>
      </c>
      <c r="C129" s="730"/>
      <c r="D129" s="697"/>
      <c r="E129" s="71">
        <v>4232537</v>
      </c>
    </row>
    <row r="130" spans="1:5" ht="12" customHeight="1">
      <c r="A130" s="9" t="s">
        <v>82</v>
      </c>
      <c r="B130" s="10" t="s">
        <v>221</v>
      </c>
      <c r="C130" s="727">
        <f>+C131+C132+C133+C134</f>
        <v>0</v>
      </c>
      <c r="D130" s="696">
        <f>+D131+D132+D133+D134</f>
        <v>0</v>
      </c>
      <c r="E130" s="684">
        <f>+E131+E132+E133+E134</f>
        <v>0</v>
      </c>
    </row>
    <row r="131" spans="1:5" ht="12" customHeight="1">
      <c r="A131" s="12" t="s">
        <v>84</v>
      </c>
      <c r="B131" s="50" t="s">
        <v>222</v>
      </c>
      <c r="C131" s="730"/>
      <c r="D131" s="697"/>
      <c r="E131" s="71"/>
    </row>
    <row r="132" spans="1:5" ht="12" customHeight="1">
      <c r="A132" s="12" t="s">
        <v>86</v>
      </c>
      <c r="B132" s="50" t="s">
        <v>223</v>
      </c>
      <c r="C132" s="730"/>
      <c r="D132" s="697"/>
      <c r="E132" s="71"/>
    </row>
    <row r="133" spans="1:5" ht="12" customHeight="1">
      <c r="A133" s="12" t="s">
        <v>88</v>
      </c>
      <c r="B133" s="50" t="s">
        <v>224</v>
      </c>
      <c r="C133" s="730"/>
      <c r="D133" s="697"/>
      <c r="E133" s="71"/>
    </row>
    <row r="134" spans="1:5" ht="12" customHeight="1">
      <c r="A134" s="41" t="s">
        <v>90</v>
      </c>
      <c r="B134" s="51" t="s">
        <v>534</v>
      </c>
      <c r="C134" s="730"/>
      <c r="D134" s="688"/>
      <c r="E134" s="71"/>
    </row>
    <row r="135" spans="1:5" ht="12" customHeight="1">
      <c r="A135" s="9" t="s">
        <v>226</v>
      </c>
      <c r="B135" s="10" t="s">
        <v>227</v>
      </c>
      <c r="C135" s="727">
        <f>+C136+C137+C138+C139</f>
        <v>1627340</v>
      </c>
      <c r="D135" s="683">
        <f>+D136+D137+D138+D139</f>
        <v>2639905</v>
      </c>
      <c r="E135" s="684">
        <f>+E136+E137+E138+E139</f>
        <v>1055729</v>
      </c>
    </row>
    <row r="136" spans="1:5" ht="12" customHeight="1">
      <c r="A136" s="12" t="s">
        <v>96</v>
      </c>
      <c r="B136" s="50" t="s">
        <v>228</v>
      </c>
      <c r="C136" s="730"/>
      <c r="D136" s="688"/>
      <c r="E136" s="71"/>
    </row>
    <row r="137" spans="1:5" ht="12" customHeight="1">
      <c r="A137" s="12" t="s">
        <v>98</v>
      </c>
      <c r="B137" s="50" t="s">
        <v>229</v>
      </c>
      <c r="C137" s="730">
        <v>1627340</v>
      </c>
      <c r="D137" s="688">
        <v>2639905</v>
      </c>
      <c r="E137" s="71">
        <v>1055729</v>
      </c>
    </row>
    <row r="138" spans="1:5" ht="12" customHeight="1">
      <c r="A138" s="12" t="s">
        <v>100</v>
      </c>
      <c r="B138" s="50" t="s">
        <v>230</v>
      </c>
      <c r="C138" s="730"/>
      <c r="D138" s="688"/>
      <c r="E138" s="71"/>
    </row>
    <row r="139" spans="1:5" ht="12" customHeight="1">
      <c r="A139" s="41" t="s">
        <v>102</v>
      </c>
      <c r="B139" s="51" t="s">
        <v>231</v>
      </c>
      <c r="C139" s="730"/>
      <c r="D139" s="688"/>
      <c r="E139" s="71"/>
    </row>
    <row r="140" spans="1:5" ht="12" customHeight="1">
      <c r="A140" s="9" t="s">
        <v>104</v>
      </c>
      <c r="B140" s="10" t="s">
        <v>232</v>
      </c>
      <c r="C140" s="732">
        <f>+C141+C142+C143+C144</f>
        <v>0</v>
      </c>
      <c r="D140" s="733">
        <f>+D141+D142+D143+D144</f>
        <v>0</v>
      </c>
      <c r="E140" s="734">
        <f>+E141+E142+E143+E144</f>
        <v>0</v>
      </c>
    </row>
    <row r="141" spans="1:5" ht="12" customHeight="1">
      <c r="A141" s="12" t="s">
        <v>106</v>
      </c>
      <c r="B141" s="50" t="s">
        <v>233</v>
      </c>
      <c r="C141" s="730"/>
      <c r="D141" s="688"/>
      <c r="E141" s="71"/>
    </row>
    <row r="142" spans="1:5" ht="12" customHeight="1">
      <c r="A142" s="12" t="s">
        <v>108</v>
      </c>
      <c r="B142" s="50" t="s">
        <v>234</v>
      </c>
      <c r="C142" s="730"/>
      <c r="D142" s="688"/>
      <c r="E142" s="71"/>
    </row>
    <row r="143" spans="1:5" ht="12" customHeight="1">
      <c r="A143" s="12" t="s">
        <v>110</v>
      </c>
      <c r="B143" s="50" t="s">
        <v>235</v>
      </c>
      <c r="C143" s="730"/>
      <c r="D143" s="688"/>
      <c r="E143" s="71"/>
    </row>
    <row r="144" spans="1:5" ht="12" customHeight="1">
      <c r="A144" s="12" t="s">
        <v>112</v>
      </c>
      <c r="B144" s="50" t="s">
        <v>236</v>
      </c>
      <c r="C144" s="730"/>
      <c r="D144" s="688"/>
      <c r="E144" s="71"/>
    </row>
    <row r="145" spans="1:5" ht="12" customHeight="1">
      <c r="A145" s="9" t="s">
        <v>114</v>
      </c>
      <c r="B145" s="10" t="s">
        <v>237</v>
      </c>
      <c r="C145" s="735">
        <f>+C126+C130+C135+C140</f>
        <v>1627340</v>
      </c>
      <c r="D145" s="736">
        <f>+D126+D130+D135+D140</f>
        <v>2639905</v>
      </c>
      <c r="E145" s="737">
        <f>+E126+E130+E135+E140</f>
        <v>5288266</v>
      </c>
    </row>
    <row r="146" spans="1:5" ht="12" customHeight="1">
      <c r="A146" s="54" t="s">
        <v>238</v>
      </c>
      <c r="B146" s="55" t="s">
        <v>239</v>
      </c>
      <c r="C146" s="735">
        <f>+C125+C145</f>
        <v>86293680</v>
      </c>
      <c r="D146" s="736">
        <f>+D125+D145</f>
        <v>93025009</v>
      </c>
      <c r="E146" s="737">
        <f>+E125+E145</f>
        <v>89402980</v>
      </c>
    </row>
    <row r="147" spans="1:5" ht="12" customHeight="1">
      <c r="C147" s="565"/>
    </row>
    <row r="148" spans="1:5" ht="12" customHeight="1">
      <c r="C148" s="565"/>
    </row>
    <row r="149" spans="1:5" ht="12" customHeight="1">
      <c r="C149" s="565"/>
      <c r="D149" s="566"/>
    </row>
    <row r="150" spans="1:5" ht="12" customHeight="1">
      <c r="C150" s="565"/>
    </row>
    <row r="151" spans="1:5" ht="12" customHeight="1">
      <c r="C151" s="565"/>
    </row>
    <row r="152" spans="1:5" ht="15" customHeight="1">
      <c r="C152" s="312"/>
      <c r="D152" s="744"/>
      <c r="E152" s="312"/>
    </row>
    <row r="153" spans="1:5" s="685" customFormat="1" ht="12.95" customHeight="1">
      <c r="A153" s="567"/>
      <c r="B153" s="567"/>
      <c r="C153" s="567"/>
      <c r="D153" s="567"/>
      <c r="E153" s="567"/>
    </row>
    <row r="154" spans="1:5">
      <c r="C154" s="565"/>
    </row>
    <row r="155" spans="1:5">
      <c r="C155" s="565"/>
    </row>
    <row r="156" spans="1:5">
      <c r="C156" s="565"/>
    </row>
    <row r="157" spans="1:5" ht="16.5" customHeight="1">
      <c r="C157" s="565"/>
    </row>
    <row r="158" spans="1:5">
      <c r="C158" s="565"/>
    </row>
    <row r="159" spans="1:5">
      <c r="C159" s="565"/>
    </row>
    <row r="160" spans="1:5">
      <c r="C160" s="565"/>
    </row>
    <row r="161" spans="3:3">
      <c r="C161" s="565"/>
    </row>
    <row r="162" spans="3:3">
      <c r="C162" s="565"/>
    </row>
    <row r="163" spans="3:3">
      <c r="C163" s="565"/>
    </row>
    <row r="164" spans="3:3">
      <c r="C164" s="565"/>
    </row>
    <row r="165" spans="3:3">
      <c r="C165" s="565"/>
    </row>
    <row r="166" spans="3:3">
      <c r="C166" s="565"/>
    </row>
  </sheetData>
  <mergeCells count="4">
    <mergeCell ref="A1:E1"/>
    <mergeCell ref="A2:B2"/>
    <mergeCell ref="A87:E87"/>
    <mergeCell ref="A88:B88"/>
  </mergeCells>
  <phoneticPr fontId="29" type="noConversion"/>
  <printOptions horizontalCentered="1"/>
  <pageMargins left="0.78749999999999998" right="0.78749999999999998" top="1.4569444444444444" bottom="0.87013888888888891" header="0.78749999999999998" footer="0.51180555555555551"/>
  <pageSetup paperSize="9" scale="62" firstPageNumber="0" orientation="portrait" horizontalDpi="300" verticalDpi="300" r:id="rId1"/>
  <headerFooter alignWithMargins="0">
    <oddHeader>&amp;C&amp;"Times New Roman CE,Félkövér"&amp;12&amp;UTájékoztató kimutatások, mérlegek
&amp;UKokad Községi Önkormányzat
2021. ÉVI KÖLTSÉGVETÉSÉNEK MÉRLEGE&amp;R&amp;"Times New Roman CE,Félkövér dőlt"&amp;11 1. számú tájékoztató tábla</oddHeader>
  </headerFooter>
  <rowBreaks count="1" manualBreakCount="1">
    <brk id="8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6">
    <tabColor rgb="FF00B050"/>
  </sheetPr>
  <dimension ref="A1:I21"/>
  <sheetViews>
    <sheetView view="pageLayout" zoomScaleNormal="110" workbookViewId="0">
      <selection activeCell="H5" sqref="H5"/>
    </sheetView>
  </sheetViews>
  <sheetFormatPr defaultRowHeight="20.100000000000001" customHeight="1"/>
  <cols>
    <col min="1" max="1" width="6.83203125" style="76" customWidth="1"/>
    <col min="2" max="2" width="49.6640625" style="75" customWidth="1"/>
    <col min="3" max="8" width="12.83203125" style="75" customWidth="1"/>
    <col min="9" max="9" width="13.83203125" style="75" customWidth="1"/>
    <col min="10" max="16384" width="9.33203125" style="75"/>
  </cols>
  <sheetData>
    <row r="1" spans="1:9" ht="27.75" customHeight="1">
      <c r="A1" s="791" t="s">
        <v>437</v>
      </c>
      <c r="B1" s="791"/>
      <c r="C1" s="791"/>
      <c r="D1" s="791"/>
      <c r="E1" s="791"/>
      <c r="F1" s="791"/>
      <c r="G1" s="791"/>
      <c r="H1" s="791"/>
      <c r="I1" s="791"/>
    </row>
    <row r="2" spans="1:9" ht="20.25" customHeight="1">
      <c r="I2" s="3" t="s">
        <v>562</v>
      </c>
    </row>
    <row r="3" spans="1:9" s="313" customFormat="1" ht="26.25" customHeight="1">
      <c r="A3" s="793" t="s">
        <v>2</v>
      </c>
      <c r="B3" s="808" t="s">
        <v>438</v>
      </c>
      <c r="C3" s="793" t="s">
        <v>439</v>
      </c>
      <c r="D3" s="793" t="s">
        <v>736</v>
      </c>
      <c r="E3" s="809" t="s">
        <v>440</v>
      </c>
      <c r="F3" s="809"/>
      <c r="G3" s="809"/>
      <c r="H3" s="809"/>
      <c r="I3" s="808" t="s">
        <v>362</v>
      </c>
    </row>
    <row r="4" spans="1:9" s="315" customFormat="1" ht="32.25" customHeight="1">
      <c r="A4" s="793"/>
      <c r="B4" s="808"/>
      <c r="C4" s="808"/>
      <c r="D4" s="793"/>
      <c r="E4" s="314">
        <v>2021</v>
      </c>
      <c r="F4" s="314">
        <v>2022</v>
      </c>
      <c r="G4" s="314">
        <v>2023</v>
      </c>
      <c r="H4" s="314" t="s">
        <v>737</v>
      </c>
      <c r="I4" s="808"/>
    </row>
    <row r="5" spans="1:9" s="319" customFormat="1" ht="12.95" customHeight="1">
      <c r="A5" s="316">
        <v>1</v>
      </c>
      <c r="B5" s="81">
        <v>2</v>
      </c>
      <c r="C5" s="317">
        <v>3</v>
      </c>
      <c r="D5" s="81">
        <v>4</v>
      </c>
      <c r="E5" s="316">
        <v>5</v>
      </c>
      <c r="F5" s="317">
        <v>6</v>
      </c>
      <c r="G5" s="317">
        <v>7</v>
      </c>
      <c r="H5" s="84">
        <v>8</v>
      </c>
      <c r="I5" s="318" t="s">
        <v>441</v>
      </c>
    </row>
    <row r="6" spans="1:9" ht="24.75" customHeight="1">
      <c r="A6" s="82" t="s">
        <v>4</v>
      </c>
      <c r="B6" s="320" t="s">
        <v>442</v>
      </c>
      <c r="C6" s="321"/>
      <c r="D6" s="322">
        <f>+D7+D8</f>
        <v>0</v>
      </c>
      <c r="E6" s="323">
        <f>+E7+E8</f>
        <v>0</v>
      </c>
      <c r="F6" s="173">
        <f>+F7+F8</f>
        <v>0</v>
      </c>
      <c r="G6" s="173">
        <f>+G7+G8</f>
        <v>0</v>
      </c>
      <c r="H6" s="175">
        <f>+H7+H8</f>
        <v>0</v>
      </c>
      <c r="I6" s="322">
        <f t="shared" ref="I6:I17" si="0">SUM(D6:H6)</f>
        <v>0</v>
      </c>
    </row>
    <row r="7" spans="1:9" ht="20.100000000000001" customHeight="1">
      <c r="A7" s="324" t="s">
        <v>18</v>
      </c>
      <c r="B7" s="325" t="s">
        <v>524</v>
      </c>
      <c r="C7" s="326"/>
      <c r="D7" s="327"/>
      <c r="E7" s="328"/>
      <c r="F7" s="166"/>
      <c r="G7" s="166"/>
      <c r="H7" s="329"/>
      <c r="I7" s="330">
        <f t="shared" si="0"/>
        <v>0</v>
      </c>
    </row>
    <row r="8" spans="1:9" ht="20.100000000000001" customHeight="1">
      <c r="A8" s="324" t="s">
        <v>32</v>
      </c>
      <c r="B8" s="325" t="s">
        <v>443</v>
      </c>
      <c r="C8" s="326"/>
      <c r="D8" s="327"/>
      <c r="E8" s="328"/>
      <c r="F8" s="166"/>
      <c r="G8" s="166"/>
      <c r="H8" s="329"/>
      <c r="I8" s="330">
        <f t="shared" si="0"/>
        <v>0</v>
      </c>
    </row>
    <row r="9" spans="1:9" ht="26.1" customHeight="1">
      <c r="A9" s="82" t="s">
        <v>215</v>
      </c>
      <c r="B9" s="320" t="s">
        <v>444</v>
      </c>
      <c r="C9" s="331"/>
      <c r="D9" s="322">
        <f>+D10+D11+D12</f>
        <v>0</v>
      </c>
      <c r="E9" s="322">
        <f>+E10+E11+E12</f>
        <v>0</v>
      </c>
      <c r="F9" s="322">
        <f>+F10+F11+F12</f>
        <v>0</v>
      </c>
      <c r="G9" s="322">
        <f>+G10+G11+G12</f>
        <v>0</v>
      </c>
      <c r="H9" s="322">
        <f>+H10+H11+H12</f>
        <v>0</v>
      </c>
      <c r="I9" s="322">
        <f t="shared" si="0"/>
        <v>0</v>
      </c>
    </row>
    <row r="10" spans="1:9" ht="20.100000000000001" customHeight="1">
      <c r="A10" s="324" t="s">
        <v>60</v>
      </c>
      <c r="B10" s="325"/>
      <c r="C10" s="483"/>
      <c r="D10" s="327"/>
      <c r="E10" s="328"/>
      <c r="F10" s="166"/>
      <c r="G10" s="166"/>
      <c r="H10" s="329"/>
      <c r="I10" s="330">
        <f t="shared" si="0"/>
        <v>0</v>
      </c>
    </row>
    <row r="11" spans="1:9" ht="20.100000000000001" customHeight="1">
      <c r="A11" s="324" t="s">
        <v>82</v>
      </c>
      <c r="B11" s="325"/>
      <c r="C11" s="326"/>
      <c r="D11" s="327"/>
      <c r="E11" s="328"/>
      <c r="F11" s="166"/>
      <c r="G11" s="166"/>
      <c r="H11" s="329"/>
      <c r="I11" s="330">
        <f t="shared" si="0"/>
        <v>0</v>
      </c>
    </row>
    <row r="12" spans="1:9" ht="20.100000000000001" customHeight="1">
      <c r="A12" s="324" t="s">
        <v>226</v>
      </c>
      <c r="B12" s="325"/>
      <c r="C12" s="326"/>
      <c r="D12" s="327"/>
      <c r="E12" s="328"/>
      <c r="F12" s="166"/>
      <c r="G12" s="166"/>
      <c r="H12" s="329"/>
      <c r="I12" s="330">
        <f t="shared" si="0"/>
        <v>0</v>
      </c>
    </row>
    <row r="13" spans="1:9" ht="20.100000000000001" customHeight="1">
      <c r="A13" s="324" t="s">
        <v>104</v>
      </c>
      <c r="B13" s="320" t="s">
        <v>445</v>
      </c>
      <c r="C13" s="332"/>
      <c r="D13" s="322">
        <f>+D14</f>
        <v>0</v>
      </c>
      <c r="E13" s="323">
        <f>+E14</f>
        <v>0</v>
      </c>
      <c r="F13" s="173">
        <f>+F14</f>
        <v>0</v>
      </c>
      <c r="G13" s="173">
        <f>+G14</f>
        <v>0</v>
      </c>
      <c r="H13" s="175">
        <f>+H14</f>
        <v>0</v>
      </c>
      <c r="I13" s="322">
        <f t="shared" si="0"/>
        <v>0</v>
      </c>
    </row>
    <row r="14" spans="1:9" ht="20.100000000000001" customHeight="1">
      <c r="A14" s="324" t="s">
        <v>114</v>
      </c>
      <c r="B14" s="325"/>
      <c r="C14" s="326"/>
      <c r="D14" s="327"/>
      <c r="E14" s="328"/>
      <c r="F14" s="166"/>
      <c r="G14" s="166"/>
      <c r="H14" s="329"/>
      <c r="I14" s="330">
        <f t="shared" si="0"/>
        <v>0</v>
      </c>
    </row>
    <row r="15" spans="1:9" ht="20.100000000000001" customHeight="1">
      <c r="A15" s="324" t="s">
        <v>238</v>
      </c>
      <c r="B15" s="320" t="s">
        <v>446</v>
      </c>
      <c r="C15" s="331"/>
      <c r="D15" s="333">
        <f>+D16</f>
        <v>0</v>
      </c>
      <c r="E15" s="334">
        <f>+E16</f>
        <v>0</v>
      </c>
      <c r="F15" s="335">
        <f>+F16</f>
        <v>0</v>
      </c>
      <c r="G15" s="335">
        <f>+G16</f>
        <v>0</v>
      </c>
      <c r="H15" s="336">
        <f>+H16</f>
        <v>0</v>
      </c>
      <c r="I15" s="333">
        <f t="shared" si="0"/>
        <v>0</v>
      </c>
    </row>
    <row r="16" spans="1:9" ht="20.100000000000001" customHeight="1">
      <c r="A16" s="324" t="s">
        <v>260</v>
      </c>
      <c r="B16" s="337" t="s">
        <v>443</v>
      </c>
      <c r="C16" s="338"/>
      <c r="D16" s="339"/>
      <c r="E16" s="340"/>
      <c r="F16" s="169"/>
      <c r="G16" s="169"/>
      <c r="H16" s="341"/>
      <c r="I16" s="342">
        <f t="shared" si="0"/>
        <v>0</v>
      </c>
    </row>
    <row r="17" spans="1:9" ht="20.100000000000001" customHeight="1">
      <c r="A17" s="324" t="s">
        <v>261</v>
      </c>
      <c r="B17" s="320" t="s">
        <v>447</v>
      </c>
      <c r="C17" s="331"/>
      <c r="D17" s="333">
        <f>+D18</f>
        <v>0</v>
      </c>
      <c r="E17" s="334">
        <f>+E18</f>
        <v>0</v>
      </c>
      <c r="F17" s="335">
        <f>+F18</f>
        <v>0</v>
      </c>
      <c r="G17" s="335">
        <f>+G18</f>
        <v>0</v>
      </c>
      <c r="H17" s="336">
        <f>+H18</f>
        <v>0</v>
      </c>
      <c r="I17" s="333">
        <f t="shared" si="0"/>
        <v>0</v>
      </c>
    </row>
    <row r="18" spans="1:9" ht="20.100000000000001" customHeight="1">
      <c r="A18" s="324" t="s">
        <v>262</v>
      </c>
      <c r="B18" s="343"/>
      <c r="C18" s="344"/>
      <c r="D18" s="345"/>
      <c r="E18" s="345"/>
      <c r="F18" s="345"/>
      <c r="G18" s="345"/>
      <c r="H18" s="345"/>
      <c r="I18" s="345"/>
    </row>
    <row r="19" spans="1:9" ht="20.100000000000001" customHeight="1">
      <c r="A19" s="807" t="s">
        <v>448</v>
      </c>
      <c r="B19" s="807"/>
      <c r="C19" s="346"/>
      <c r="D19" s="322">
        <f t="shared" ref="D19:I19" si="1">+D6+D9+D13+D15+D17</f>
        <v>0</v>
      </c>
      <c r="E19" s="322">
        <f t="shared" si="1"/>
        <v>0</v>
      </c>
      <c r="F19" s="322">
        <f t="shared" si="1"/>
        <v>0</v>
      </c>
      <c r="G19" s="322">
        <f t="shared" si="1"/>
        <v>0</v>
      </c>
      <c r="H19" s="322">
        <f t="shared" si="1"/>
        <v>0</v>
      </c>
      <c r="I19" s="322">
        <f t="shared" si="1"/>
        <v>0</v>
      </c>
    </row>
    <row r="21" spans="1:9" ht="20.100000000000001" customHeight="1">
      <c r="B21" s="75" t="s">
        <v>561</v>
      </c>
    </row>
  </sheetData>
  <sheetProtection selectLockedCells="1" selectUnlockedCells="1"/>
  <mergeCells count="8">
    <mergeCell ref="A19:B19"/>
    <mergeCell ref="A1:I1"/>
    <mergeCell ref="A3:A4"/>
    <mergeCell ref="B3:B4"/>
    <mergeCell ref="C3:C4"/>
    <mergeCell ref="I3:I4"/>
    <mergeCell ref="D3:D4"/>
    <mergeCell ref="E3:H3"/>
  </mergeCells>
  <phoneticPr fontId="29" type="noConversion"/>
  <printOptions horizontalCentered="1"/>
  <pageMargins left="0.78740157480314965" right="0.78740157480314965" top="1.0236220472440944" bottom="0.98425196850393704" header="0.78740157480314965" footer="0.51181102362204722"/>
  <pageSetup paperSize="9" scale="95" firstPageNumber="0" orientation="landscape" horizontalDpi="300" verticalDpi="300" r:id="rId1"/>
  <headerFooter alignWithMargins="0">
    <oddHeader>&amp;C&amp;"Times New Roman CE,Félkövér"&amp;12Kokad Községi Önkormányzat 2021. évi költségvetés&amp;R&amp;"Times New Roman CE,Félkövér dőlt"2.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7">
    <tabColor rgb="FF00B050"/>
  </sheetPr>
  <dimension ref="A1:D32"/>
  <sheetViews>
    <sheetView view="pageLayout" zoomScaleNormal="110" workbookViewId="0">
      <selection activeCell="D3" sqref="D3"/>
    </sheetView>
  </sheetViews>
  <sheetFormatPr defaultRowHeight="8.25" customHeight="1"/>
  <cols>
    <col min="1" max="1" width="5.83203125" style="347" customWidth="1"/>
    <col min="2" max="2" width="54.83203125" style="195" customWidth="1"/>
    <col min="3" max="4" width="17.6640625" style="195" customWidth="1"/>
    <col min="5" max="16384" width="9.33203125" style="195"/>
  </cols>
  <sheetData>
    <row r="1" spans="1:4" ht="12.75" customHeight="1"/>
    <row r="2" spans="1:4" ht="31.5" customHeight="1">
      <c r="B2" s="810" t="s">
        <v>449</v>
      </c>
      <c r="C2" s="810"/>
      <c r="D2" s="810"/>
    </row>
    <row r="3" spans="1:4" s="350" customFormat="1" ht="12.75" customHeight="1">
      <c r="A3" s="348"/>
      <c r="B3" s="349"/>
      <c r="D3" s="3" t="s">
        <v>562</v>
      </c>
    </row>
    <row r="4" spans="1:4" s="287" customFormat="1" ht="48" customHeight="1">
      <c r="A4" s="351" t="s">
        <v>332</v>
      </c>
      <c r="B4" s="285" t="s">
        <v>3</v>
      </c>
      <c r="C4" s="285" t="s">
        <v>450</v>
      </c>
      <c r="D4" s="286" t="s">
        <v>451</v>
      </c>
    </row>
    <row r="5" spans="1:4" s="287" customFormat="1" ht="14.1" customHeight="1">
      <c r="A5" s="352">
        <v>1</v>
      </c>
      <c r="B5" s="213">
        <v>2</v>
      </c>
      <c r="C5" s="213">
        <v>3</v>
      </c>
      <c r="D5" s="214">
        <v>4</v>
      </c>
    </row>
    <row r="6" spans="1:4" ht="18" customHeight="1">
      <c r="A6" s="353" t="s">
        <v>4</v>
      </c>
      <c r="B6" s="354" t="s">
        <v>452</v>
      </c>
      <c r="C6" s="355"/>
      <c r="D6" s="89"/>
    </row>
    <row r="7" spans="1:4" ht="18" customHeight="1">
      <c r="A7" s="356" t="s">
        <v>18</v>
      </c>
      <c r="B7" s="357" t="s">
        <v>453</v>
      </c>
      <c r="C7" s="358"/>
      <c r="D7" s="93"/>
    </row>
    <row r="8" spans="1:4" ht="18" customHeight="1">
      <c r="A8" s="356" t="s">
        <v>32</v>
      </c>
      <c r="B8" s="357" t="s">
        <v>454</v>
      </c>
      <c r="C8" s="358"/>
      <c r="D8" s="93"/>
    </row>
    <row r="9" spans="1:4" ht="18" customHeight="1">
      <c r="A9" s="356" t="s">
        <v>215</v>
      </c>
      <c r="B9" s="357" t="s">
        <v>455</v>
      </c>
      <c r="C9" s="358"/>
      <c r="D9" s="93"/>
    </row>
    <row r="10" spans="1:4" ht="18" customHeight="1">
      <c r="A10" s="356" t="s">
        <v>60</v>
      </c>
      <c r="B10" s="357" t="s">
        <v>456</v>
      </c>
      <c r="C10" s="358"/>
      <c r="D10" s="358"/>
    </row>
    <row r="11" spans="1:4" ht="18" customHeight="1">
      <c r="A11" s="356" t="s">
        <v>82</v>
      </c>
      <c r="B11" s="357" t="s">
        <v>457</v>
      </c>
      <c r="C11" s="358"/>
      <c r="D11" s="93"/>
    </row>
    <row r="12" spans="1:4" ht="18" customHeight="1">
      <c r="A12" s="356" t="s">
        <v>226</v>
      </c>
      <c r="B12" s="359" t="s">
        <v>458</v>
      </c>
      <c r="C12" s="358"/>
      <c r="D12" s="93"/>
    </row>
    <row r="13" spans="1:4" ht="18" customHeight="1">
      <c r="A13" s="356" t="s">
        <v>114</v>
      </c>
      <c r="B13" s="359" t="s">
        <v>459</v>
      </c>
      <c r="C13" s="358"/>
      <c r="D13" s="93"/>
    </row>
    <row r="14" spans="1:4" ht="18" customHeight="1">
      <c r="A14" s="356" t="s">
        <v>238</v>
      </c>
      <c r="B14" s="359" t="s">
        <v>460</v>
      </c>
      <c r="C14" s="358"/>
      <c r="D14" s="93"/>
    </row>
    <row r="15" spans="1:4" ht="18" customHeight="1">
      <c r="A15" s="356" t="s">
        <v>260</v>
      </c>
      <c r="B15" s="359" t="s">
        <v>461</v>
      </c>
      <c r="C15" s="358"/>
      <c r="D15" s="93"/>
    </row>
    <row r="16" spans="1:4" ht="22.5" customHeight="1">
      <c r="A16" s="356" t="s">
        <v>261</v>
      </c>
      <c r="B16" s="359" t="s">
        <v>462</v>
      </c>
      <c r="C16" s="358"/>
      <c r="D16" s="93"/>
    </row>
    <row r="17" spans="1:4" ht="18" customHeight="1">
      <c r="A17" s="356" t="s">
        <v>262</v>
      </c>
      <c r="B17" s="357" t="s">
        <v>463</v>
      </c>
      <c r="C17" s="358"/>
      <c r="D17" s="93"/>
    </row>
    <row r="18" spans="1:4" ht="18" customHeight="1">
      <c r="A18" s="356" t="s">
        <v>265</v>
      </c>
      <c r="B18" s="357" t="s">
        <v>464</v>
      </c>
      <c r="C18" s="358"/>
      <c r="D18" s="93"/>
    </row>
    <row r="19" spans="1:4" ht="18" customHeight="1">
      <c r="A19" s="356" t="s">
        <v>268</v>
      </c>
      <c r="B19" s="357" t="s">
        <v>465</v>
      </c>
      <c r="C19" s="358"/>
      <c r="D19" s="93"/>
    </row>
    <row r="20" spans="1:4" ht="18" customHeight="1">
      <c r="A20" s="356" t="s">
        <v>271</v>
      </c>
      <c r="B20" s="357" t="s">
        <v>466</v>
      </c>
      <c r="C20" s="358"/>
      <c r="D20" s="93"/>
    </row>
    <row r="21" spans="1:4" ht="18" customHeight="1">
      <c r="A21" s="356" t="s">
        <v>274</v>
      </c>
      <c r="B21" s="357" t="s">
        <v>467</v>
      </c>
      <c r="C21" s="358"/>
      <c r="D21" s="93"/>
    </row>
    <row r="22" spans="1:4" ht="18" customHeight="1">
      <c r="A22" s="356" t="s">
        <v>277</v>
      </c>
      <c r="B22" s="360"/>
      <c r="C22" s="92"/>
      <c r="D22" s="93"/>
    </row>
    <row r="23" spans="1:4" ht="18" customHeight="1">
      <c r="A23" s="356" t="s">
        <v>279</v>
      </c>
      <c r="B23" s="361"/>
      <c r="C23" s="92"/>
      <c r="D23" s="93"/>
    </row>
    <row r="24" spans="1:4" ht="18" customHeight="1">
      <c r="A24" s="356" t="s">
        <v>282</v>
      </c>
      <c r="B24" s="361"/>
      <c r="C24" s="92"/>
      <c r="D24" s="93"/>
    </row>
    <row r="25" spans="1:4" ht="18" customHeight="1">
      <c r="A25" s="356" t="s">
        <v>285</v>
      </c>
      <c r="B25" s="361"/>
      <c r="C25" s="92"/>
      <c r="D25" s="93"/>
    </row>
    <row r="26" spans="1:4" ht="18" customHeight="1">
      <c r="A26" s="356" t="s">
        <v>287</v>
      </c>
      <c r="B26" s="361"/>
      <c r="C26" s="92"/>
      <c r="D26" s="93"/>
    </row>
    <row r="27" spans="1:4" ht="18" customHeight="1">
      <c r="A27" s="356" t="s">
        <v>290</v>
      </c>
      <c r="B27" s="361"/>
      <c r="C27" s="92"/>
      <c r="D27" s="93"/>
    </row>
    <row r="28" spans="1:4" ht="18" customHeight="1">
      <c r="A28" s="356" t="s">
        <v>293</v>
      </c>
      <c r="B28" s="361"/>
      <c r="C28" s="92"/>
      <c r="D28" s="93"/>
    </row>
    <row r="29" spans="1:4" ht="18" customHeight="1">
      <c r="A29" s="356" t="s">
        <v>296</v>
      </c>
      <c r="B29" s="361"/>
      <c r="C29" s="92"/>
      <c r="D29" s="93"/>
    </row>
    <row r="30" spans="1:4" ht="18" customHeight="1">
      <c r="A30" s="362" t="s">
        <v>327</v>
      </c>
      <c r="B30" s="363"/>
      <c r="C30" s="364"/>
      <c r="D30" s="268"/>
    </row>
    <row r="31" spans="1:4" ht="18" customHeight="1">
      <c r="A31" s="352" t="s">
        <v>330</v>
      </c>
      <c r="B31" s="365" t="s">
        <v>374</v>
      </c>
      <c r="C31" s="366" t="s">
        <v>524</v>
      </c>
      <c r="D31" s="367" t="s">
        <v>524</v>
      </c>
    </row>
    <row r="32" spans="1:4" ht="8.25" customHeight="1">
      <c r="A32" s="368"/>
      <c r="B32" s="811"/>
      <c r="C32" s="811"/>
      <c r="D32" s="811"/>
    </row>
  </sheetData>
  <sheetProtection selectLockedCells="1" selectUnlockedCells="1"/>
  <mergeCells count="2">
    <mergeCell ref="B2:D2"/>
    <mergeCell ref="B32:D32"/>
  </mergeCells>
  <phoneticPr fontId="29" type="noConversion"/>
  <printOptions horizontalCentered="1"/>
  <pageMargins left="0.78740157480314965" right="0.78740157480314965" top="1.6929133858267718" bottom="0.98425196850393704" header="0.51181102362204722" footer="0.51181102362204722"/>
  <pageSetup paperSize="9" scale="95" firstPageNumber="0" orientation="portrait" horizontalDpi="300" verticalDpi="300" r:id="rId1"/>
  <headerFooter alignWithMargins="0">
    <oddHeader>&amp;C&amp;"Times New Roman CE,Félkövér"&amp;12Kokad Községi Önkormányzat 2021. évi költségvetés&amp;R&amp;"Times New Roman CE,Dőlt"&amp;11
&amp;"Times New Roman CE,Félkövér dőlt"3.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O27"/>
  <sheetViews>
    <sheetView zoomScale="110" zoomScaleNormal="110" workbookViewId="0">
      <pane ySplit="3" topLeftCell="A4" activePane="bottomLeft" state="frozen"/>
      <selection activeCell="R28" sqref="R28"/>
      <selection pane="bottomLeft" activeCell="N6" sqref="N6"/>
    </sheetView>
  </sheetViews>
  <sheetFormatPr defaultRowHeight="15.75"/>
  <cols>
    <col min="1" max="1" width="4.83203125" style="420" customWidth="1"/>
    <col min="2" max="2" width="31.1640625" style="419" customWidth="1"/>
    <col min="3" max="3" width="10.1640625" style="584" customWidth="1"/>
    <col min="4" max="4" width="9.6640625" style="584" customWidth="1"/>
    <col min="5" max="5" width="9.5" style="584" customWidth="1"/>
    <col min="6" max="6" width="9.6640625" style="584" customWidth="1"/>
    <col min="7" max="7" width="9.5" style="584" customWidth="1"/>
    <col min="8" max="8" width="10.5" style="584" customWidth="1"/>
    <col min="9" max="9" width="9.1640625" style="584" customWidth="1"/>
    <col min="10" max="14" width="9.5" style="584" customWidth="1"/>
    <col min="15" max="15" width="12.6640625" style="585" customWidth="1"/>
    <col min="16" max="16" width="13.6640625" style="370" bestFit="1" customWidth="1"/>
    <col min="17" max="16384" width="9.33203125" style="370"/>
  </cols>
  <sheetData>
    <row r="1" spans="1:15" s="575" customFormat="1" ht="31.5" customHeight="1">
      <c r="A1" s="812" t="s">
        <v>738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1:15" s="575" customFormat="1">
      <c r="A2" s="576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45" t="s">
        <v>562</v>
      </c>
    </row>
    <row r="3" spans="1:15" s="576" customFormat="1" ht="26.1" customHeight="1">
      <c r="A3" s="371" t="s">
        <v>332</v>
      </c>
      <c r="B3" s="372" t="s">
        <v>249</v>
      </c>
      <c r="C3" s="546" t="s">
        <v>468</v>
      </c>
      <c r="D3" s="546" t="s">
        <v>469</v>
      </c>
      <c r="E3" s="546" t="s">
        <v>470</v>
      </c>
      <c r="F3" s="546" t="s">
        <v>471</v>
      </c>
      <c r="G3" s="546" t="s">
        <v>472</v>
      </c>
      <c r="H3" s="546" t="s">
        <v>473</v>
      </c>
      <c r="I3" s="546" t="s">
        <v>474</v>
      </c>
      <c r="J3" s="546" t="s">
        <v>475</v>
      </c>
      <c r="K3" s="546" t="s">
        <v>476</v>
      </c>
      <c r="L3" s="546" t="s">
        <v>477</v>
      </c>
      <c r="M3" s="546" t="s">
        <v>478</v>
      </c>
      <c r="N3" s="546" t="s">
        <v>479</v>
      </c>
      <c r="O3" s="547" t="s">
        <v>374</v>
      </c>
    </row>
    <row r="4" spans="1:15" s="577" customFormat="1" ht="15" customHeight="1">
      <c r="A4" s="373" t="s">
        <v>4</v>
      </c>
      <c r="B4" s="813" t="s">
        <v>247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</row>
    <row r="5" spans="1:15" s="577" customFormat="1" ht="22.5">
      <c r="A5" s="375" t="s">
        <v>18</v>
      </c>
      <c r="B5" s="484" t="s">
        <v>250</v>
      </c>
      <c r="C5" s="548">
        <v>2164055</v>
      </c>
      <c r="D5" s="548">
        <v>2164055</v>
      </c>
      <c r="E5" s="548">
        <v>2164055</v>
      </c>
      <c r="F5" s="548">
        <v>2164055</v>
      </c>
      <c r="G5" s="548">
        <v>2164055</v>
      </c>
      <c r="H5" s="548">
        <v>2164055</v>
      </c>
      <c r="I5" s="548">
        <v>2164055</v>
      </c>
      <c r="J5" s="548">
        <v>2164055</v>
      </c>
      <c r="K5" s="548">
        <v>2164055</v>
      </c>
      <c r="L5" s="548">
        <v>2164055</v>
      </c>
      <c r="M5" s="548">
        <v>2164055</v>
      </c>
      <c r="N5" s="548">
        <v>2164060</v>
      </c>
      <c r="O5" s="549">
        <f t="shared" ref="O5:O11" si="0">SUM(C5:N5)</f>
        <v>25968665</v>
      </c>
    </row>
    <row r="6" spans="1:15" s="579" customFormat="1" ht="22.5">
      <c r="A6" s="376" t="s">
        <v>32</v>
      </c>
      <c r="B6" s="485" t="s">
        <v>480</v>
      </c>
      <c r="C6" s="550">
        <v>2560402</v>
      </c>
      <c r="D6" s="550">
        <v>2560402</v>
      </c>
      <c r="E6" s="550">
        <v>2560402</v>
      </c>
      <c r="F6" s="550">
        <v>2560402</v>
      </c>
      <c r="G6" s="550">
        <v>2560402</v>
      </c>
      <c r="H6" s="550">
        <v>2560402</v>
      </c>
      <c r="I6" s="550">
        <v>2560402</v>
      </c>
      <c r="J6" s="550">
        <v>2560402</v>
      </c>
      <c r="K6" s="550">
        <v>2560402</v>
      </c>
      <c r="L6" s="550">
        <v>2560402</v>
      </c>
      <c r="M6" s="550">
        <v>2560402</v>
      </c>
      <c r="N6" s="550">
        <v>2560402</v>
      </c>
      <c r="O6" s="578">
        <f t="shared" si="0"/>
        <v>30724824</v>
      </c>
    </row>
    <row r="7" spans="1:15" s="579" customFormat="1" ht="22.5">
      <c r="A7" s="376" t="s">
        <v>215</v>
      </c>
      <c r="B7" s="486" t="s">
        <v>481</v>
      </c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3">
        <f t="shared" si="0"/>
        <v>0</v>
      </c>
    </row>
    <row r="8" spans="1:15" s="579" customFormat="1" ht="14.1" customHeight="1">
      <c r="A8" s="376" t="s">
        <v>60</v>
      </c>
      <c r="B8" s="487" t="s">
        <v>255</v>
      </c>
      <c r="C8" s="554"/>
      <c r="D8" s="554"/>
      <c r="E8" s="554">
        <v>4545000</v>
      </c>
      <c r="F8" s="554"/>
      <c r="G8" s="554"/>
      <c r="H8" s="554"/>
      <c r="I8" s="554"/>
      <c r="J8" s="554"/>
      <c r="K8" s="554">
        <v>4545000</v>
      </c>
      <c r="L8" s="554"/>
      <c r="M8" s="554"/>
      <c r="N8" s="554"/>
      <c r="O8" s="551">
        <f t="shared" si="0"/>
        <v>9090000</v>
      </c>
    </row>
    <row r="9" spans="1:15" s="579" customFormat="1" ht="14.1" customHeight="1">
      <c r="A9" s="376" t="s">
        <v>82</v>
      </c>
      <c r="B9" s="487" t="s">
        <v>256</v>
      </c>
      <c r="C9" s="554">
        <v>77625</v>
      </c>
      <c r="D9" s="554">
        <v>30000</v>
      </c>
      <c r="E9" s="554">
        <v>30000</v>
      </c>
      <c r="F9" s="554">
        <v>577625</v>
      </c>
      <c r="G9" s="554">
        <v>42900</v>
      </c>
      <c r="H9" s="554">
        <v>45000</v>
      </c>
      <c r="I9" s="554">
        <v>92625</v>
      </c>
      <c r="J9" s="554">
        <v>45000</v>
      </c>
      <c r="K9" s="554">
        <v>45000</v>
      </c>
      <c r="L9" s="554">
        <v>92625</v>
      </c>
      <c r="M9" s="554">
        <v>45000</v>
      </c>
      <c r="N9" s="554">
        <v>45000</v>
      </c>
      <c r="O9" s="551">
        <f t="shared" si="0"/>
        <v>1168400</v>
      </c>
    </row>
    <row r="10" spans="1:15" s="579" customFormat="1" ht="14.1" customHeight="1">
      <c r="A10" s="376" t="s">
        <v>226</v>
      </c>
      <c r="B10" s="487" t="s">
        <v>303</v>
      </c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  <c r="O10" s="551">
        <f t="shared" si="0"/>
        <v>0</v>
      </c>
    </row>
    <row r="11" spans="1:15" s="579" customFormat="1" ht="14.1" customHeight="1">
      <c r="A11" s="376" t="s">
        <v>104</v>
      </c>
      <c r="B11" s="487" t="s">
        <v>257</v>
      </c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1">
        <f t="shared" si="0"/>
        <v>0</v>
      </c>
    </row>
    <row r="12" spans="1:15" s="579" customFormat="1" ht="22.5">
      <c r="A12" s="376" t="s">
        <v>114</v>
      </c>
      <c r="B12" s="485" t="s">
        <v>400</v>
      </c>
      <c r="O12" s="580"/>
    </row>
    <row r="13" spans="1:15" s="579" customFormat="1" ht="14.1" customHeight="1">
      <c r="A13" s="378" t="s">
        <v>238</v>
      </c>
      <c r="B13" s="487" t="s">
        <v>482</v>
      </c>
      <c r="C13" s="554">
        <v>1055729</v>
      </c>
      <c r="D13" s="554"/>
      <c r="E13" s="554">
        <v>21395362</v>
      </c>
      <c r="F13" s="554"/>
      <c r="G13" s="554"/>
      <c r="H13" s="554"/>
      <c r="I13" s="554"/>
      <c r="J13" s="554"/>
      <c r="K13" s="554"/>
      <c r="L13" s="554"/>
      <c r="M13" s="554"/>
      <c r="N13" s="554"/>
      <c r="O13" s="551">
        <f>SUM(C13:N13)</f>
        <v>22451091</v>
      </c>
    </row>
    <row r="14" spans="1:15" s="577" customFormat="1" ht="15.95" customHeight="1">
      <c r="A14" s="379" t="s">
        <v>260</v>
      </c>
      <c r="B14" s="488" t="s">
        <v>483</v>
      </c>
      <c r="C14" s="555">
        <f t="shared" ref="C14:N14" si="1">SUM(C5:C13)</f>
        <v>5857811</v>
      </c>
      <c r="D14" s="555">
        <f t="shared" si="1"/>
        <v>4754457</v>
      </c>
      <c r="E14" s="555">
        <f t="shared" si="1"/>
        <v>30694819</v>
      </c>
      <c r="F14" s="555">
        <f t="shared" si="1"/>
        <v>5302082</v>
      </c>
      <c r="G14" s="555">
        <f t="shared" si="1"/>
        <v>4767357</v>
      </c>
      <c r="H14" s="555">
        <f t="shared" si="1"/>
        <v>4769457</v>
      </c>
      <c r="I14" s="555">
        <f t="shared" si="1"/>
        <v>4817082</v>
      </c>
      <c r="J14" s="555">
        <f t="shared" si="1"/>
        <v>4769457</v>
      </c>
      <c r="K14" s="555">
        <f t="shared" si="1"/>
        <v>9314457</v>
      </c>
      <c r="L14" s="555">
        <f t="shared" si="1"/>
        <v>4817082</v>
      </c>
      <c r="M14" s="555">
        <f t="shared" si="1"/>
        <v>4769457</v>
      </c>
      <c r="N14" s="555">
        <f t="shared" si="1"/>
        <v>4769462</v>
      </c>
      <c r="O14" s="556">
        <f>SUM(C14:N14)</f>
        <v>89402980</v>
      </c>
    </row>
    <row r="15" spans="1:15" s="577" customFormat="1" ht="15" customHeight="1">
      <c r="A15" s="379" t="s">
        <v>261</v>
      </c>
      <c r="B15" s="813" t="s">
        <v>248</v>
      </c>
      <c r="C15" s="813"/>
      <c r="D15" s="813"/>
      <c r="E15" s="813"/>
      <c r="F15" s="813"/>
      <c r="G15" s="813"/>
      <c r="H15" s="813"/>
      <c r="I15" s="813"/>
      <c r="J15" s="813"/>
      <c r="K15" s="813"/>
      <c r="L15" s="813"/>
      <c r="M15" s="813"/>
      <c r="N15" s="813"/>
      <c r="O15" s="813"/>
    </row>
    <row r="16" spans="1:15" s="579" customFormat="1" ht="14.1" customHeight="1">
      <c r="A16" s="380" t="s">
        <v>262</v>
      </c>
      <c r="B16" s="489" t="s">
        <v>251</v>
      </c>
      <c r="C16" s="544">
        <v>2893665</v>
      </c>
      <c r="D16" s="544">
        <v>2893665</v>
      </c>
      <c r="E16" s="544">
        <v>2893665</v>
      </c>
      <c r="F16" s="544">
        <v>2893665</v>
      </c>
      <c r="G16" s="544">
        <v>2893665</v>
      </c>
      <c r="H16" s="544">
        <v>2893665</v>
      </c>
      <c r="I16" s="544">
        <v>2893665</v>
      </c>
      <c r="J16" s="544">
        <v>2893665</v>
      </c>
      <c r="K16" s="544">
        <v>2893665</v>
      </c>
      <c r="L16" s="544">
        <v>2893665</v>
      </c>
      <c r="M16" s="544">
        <v>2893665</v>
      </c>
      <c r="N16" s="544">
        <v>2893666</v>
      </c>
      <c r="O16" s="557">
        <f t="shared" ref="O16:O25" si="2">SUM(C16:N16)</f>
        <v>34723981</v>
      </c>
    </row>
    <row r="17" spans="1:15" s="579" customFormat="1" ht="27" customHeight="1">
      <c r="A17" s="378" t="s">
        <v>265</v>
      </c>
      <c r="B17" s="485" t="s">
        <v>169</v>
      </c>
      <c r="C17" s="512">
        <v>424746</v>
      </c>
      <c r="D17" s="512">
        <v>424746</v>
      </c>
      <c r="E17" s="512">
        <v>424746</v>
      </c>
      <c r="F17" s="512">
        <v>424746</v>
      </c>
      <c r="G17" s="512">
        <v>424746</v>
      </c>
      <c r="H17" s="512">
        <v>424746</v>
      </c>
      <c r="I17" s="512">
        <v>424746</v>
      </c>
      <c r="J17" s="512">
        <v>424746</v>
      </c>
      <c r="K17" s="512">
        <v>424746</v>
      </c>
      <c r="L17" s="512">
        <v>424746</v>
      </c>
      <c r="M17" s="512">
        <v>424746</v>
      </c>
      <c r="N17" s="512">
        <v>424746</v>
      </c>
      <c r="O17" s="558">
        <f t="shared" si="2"/>
        <v>5096952</v>
      </c>
    </row>
    <row r="18" spans="1:15" s="579" customFormat="1" ht="14.1" customHeight="1">
      <c r="A18" s="378" t="s">
        <v>268</v>
      </c>
      <c r="B18" s="487" t="s">
        <v>170</v>
      </c>
      <c r="C18" s="554">
        <v>2248316</v>
      </c>
      <c r="D18" s="554">
        <v>2248316</v>
      </c>
      <c r="E18" s="554">
        <v>2248316</v>
      </c>
      <c r="F18" s="554">
        <v>2248316</v>
      </c>
      <c r="G18" s="554">
        <v>2248316</v>
      </c>
      <c r="H18" s="554">
        <v>2248316</v>
      </c>
      <c r="I18" s="554">
        <v>2248316</v>
      </c>
      <c r="J18" s="554">
        <v>2248316</v>
      </c>
      <c r="K18" s="554">
        <v>2248316</v>
      </c>
      <c r="L18" s="554">
        <v>2248316</v>
      </c>
      <c r="M18" s="554">
        <v>2248316</v>
      </c>
      <c r="N18" s="554">
        <v>2248314</v>
      </c>
      <c r="O18" s="551">
        <f t="shared" si="2"/>
        <v>26979790</v>
      </c>
    </row>
    <row r="19" spans="1:15" s="579" customFormat="1" ht="14.1" customHeight="1">
      <c r="A19" s="378" t="s">
        <v>271</v>
      </c>
      <c r="B19" s="487" t="s">
        <v>171</v>
      </c>
      <c r="C19" s="511">
        <v>49000</v>
      </c>
      <c r="D19" s="511">
        <v>44000</v>
      </c>
      <c r="E19" s="511">
        <v>49000</v>
      </c>
      <c r="F19" s="511">
        <v>49000</v>
      </c>
      <c r="G19" s="511">
        <v>44000</v>
      </c>
      <c r="H19" s="511">
        <v>49000</v>
      </c>
      <c r="I19" s="511">
        <v>44000</v>
      </c>
      <c r="J19" s="511">
        <v>49000</v>
      </c>
      <c r="K19" s="511">
        <v>44000</v>
      </c>
      <c r="L19" s="511">
        <v>49000</v>
      </c>
      <c r="M19" s="511">
        <v>44000</v>
      </c>
      <c r="N19" s="511">
        <v>351000</v>
      </c>
      <c r="O19" s="551">
        <f t="shared" si="2"/>
        <v>865000</v>
      </c>
    </row>
    <row r="20" spans="1:15" s="579" customFormat="1" ht="14.1" customHeight="1">
      <c r="A20" s="378" t="s">
        <v>274</v>
      </c>
      <c r="B20" s="487" t="s">
        <v>484</v>
      </c>
      <c r="C20" s="554">
        <v>1077360</v>
      </c>
      <c r="D20" s="554">
        <v>1077360</v>
      </c>
      <c r="E20" s="554">
        <v>1077360</v>
      </c>
      <c r="F20" s="554">
        <v>1077360</v>
      </c>
      <c r="G20" s="554">
        <v>1077360</v>
      </c>
      <c r="H20" s="554">
        <v>1077360</v>
      </c>
      <c r="I20" s="554">
        <v>1077360</v>
      </c>
      <c r="J20" s="554">
        <v>1077360</v>
      </c>
      <c r="K20" s="554">
        <v>1077360</v>
      </c>
      <c r="L20" s="554">
        <v>1077360</v>
      </c>
      <c r="M20" s="554">
        <v>1077360</v>
      </c>
      <c r="N20" s="554">
        <v>3703531</v>
      </c>
      <c r="O20" s="551">
        <f t="shared" si="2"/>
        <v>15554491</v>
      </c>
    </row>
    <row r="21" spans="1:15" s="579" customFormat="1" ht="14.1" customHeight="1">
      <c r="A21" s="378" t="s">
        <v>277</v>
      </c>
      <c r="B21" s="487" t="s">
        <v>194</v>
      </c>
      <c r="C21" s="554">
        <v>100000</v>
      </c>
      <c r="D21" s="554"/>
      <c r="E21" s="554"/>
      <c r="F21" s="554">
        <v>100000</v>
      </c>
      <c r="G21" s="554"/>
      <c r="H21" s="554">
        <v>100000</v>
      </c>
      <c r="I21" s="554"/>
      <c r="J21" s="554">
        <v>63500</v>
      </c>
      <c r="K21" s="554"/>
      <c r="L21" s="554">
        <v>190500</v>
      </c>
      <c r="M21" s="554"/>
      <c r="N21" s="554">
        <v>340500</v>
      </c>
      <c r="O21" s="551">
        <f t="shared" si="2"/>
        <v>894500</v>
      </c>
    </row>
    <row r="22" spans="1:15" s="579" customFormat="1">
      <c r="A22" s="378" t="s">
        <v>279</v>
      </c>
      <c r="B22" s="485" t="s">
        <v>196</v>
      </c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1">
        <f t="shared" si="2"/>
        <v>0</v>
      </c>
    </row>
    <row r="23" spans="1:15" s="579" customFormat="1" ht="14.1" customHeight="1">
      <c r="A23" s="378" t="s">
        <v>282</v>
      </c>
      <c r="B23" s="487" t="s">
        <v>198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1">
        <f t="shared" si="2"/>
        <v>0</v>
      </c>
    </row>
    <row r="24" spans="1:15" s="579" customFormat="1" ht="14.1" customHeight="1">
      <c r="A24" s="378" t="s">
        <v>285</v>
      </c>
      <c r="B24" s="487" t="s">
        <v>485</v>
      </c>
      <c r="C24" s="554">
        <v>1055729</v>
      </c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>
        <v>4232537</v>
      </c>
      <c r="O24" s="551">
        <f t="shared" si="2"/>
        <v>5288266</v>
      </c>
    </row>
    <row r="25" spans="1:15" s="577" customFormat="1" ht="15.95" customHeight="1">
      <c r="A25" s="381" t="s">
        <v>287</v>
      </c>
      <c r="B25" s="488" t="s">
        <v>486</v>
      </c>
      <c r="C25" s="555">
        <f t="shared" ref="C25:N25" si="3">SUM(C16:C24)</f>
        <v>7848816</v>
      </c>
      <c r="D25" s="555">
        <f t="shared" si="3"/>
        <v>6688087</v>
      </c>
      <c r="E25" s="555">
        <f t="shared" si="3"/>
        <v>6693087</v>
      </c>
      <c r="F25" s="555">
        <f t="shared" si="3"/>
        <v>6793087</v>
      </c>
      <c r="G25" s="555">
        <f t="shared" si="3"/>
        <v>6688087</v>
      </c>
      <c r="H25" s="555">
        <f t="shared" si="3"/>
        <v>6793087</v>
      </c>
      <c r="I25" s="555">
        <f t="shared" si="3"/>
        <v>6688087</v>
      </c>
      <c r="J25" s="555">
        <f t="shared" si="3"/>
        <v>6756587</v>
      </c>
      <c r="K25" s="555">
        <f t="shared" si="3"/>
        <v>6688087</v>
      </c>
      <c r="L25" s="555">
        <f t="shared" si="3"/>
        <v>6883587</v>
      </c>
      <c r="M25" s="555">
        <f t="shared" si="3"/>
        <v>6688087</v>
      </c>
      <c r="N25" s="555">
        <f t="shared" si="3"/>
        <v>14194294</v>
      </c>
      <c r="O25" s="556">
        <f t="shared" si="2"/>
        <v>89402980</v>
      </c>
    </row>
    <row r="26" spans="1:15" s="575" customFormat="1">
      <c r="A26" s="381" t="s">
        <v>290</v>
      </c>
      <c r="B26" s="490" t="s">
        <v>487</v>
      </c>
      <c r="C26" s="559">
        <f t="shared" ref="C26:O26" si="4">C14-C25</f>
        <v>-1991005</v>
      </c>
      <c r="D26" s="559">
        <f t="shared" si="4"/>
        <v>-1933630</v>
      </c>
      <c r="E26" s="559">
        <f t="shared" si="4"/>
        <v>24001732</v>
      </c>
      <c r="F26" s="559">
        <f t="shared" si="4"/>
        <v>-1491005</v>
      </c>
      <c r="G26" s="559">
        <f t="shared" si="4"/>
        <v>-1920730</v>
      </c>
      <c r="H26" s="559">
        <f t="shared" si="4"/>
        <v>-2023630</v>
      </c>
      <c r="I26" s="559">
        <f t="shared" si="4"/>
        <v>-1871005</v>
      </c>
      <c r="J26" s="559">
        <f t="shared" si="4"/>
        <v>-1987130</v>
      </c>
      <c r="K26" s="559">
        <f t="shared" si="4"/>
        <v>2626370</v>
      </c>
      <c r="L26" s="559">
        <f t="shared" si="4"/>
        <v>-2066505</v>
      </c>
      <c r="M26" s="559">
        <f t="shared" si="4"/>
        <v>-1918630</v>
      </c>
      <c r="N26" s="559">
        <f t="shared" si="4"/>
        <v>-9424832</v>
      </c>
      <c r="O26" s="559">
        <f t="shared" si="4"/>
        <v>0</v>
      </c>
    </row>
    <row r="27" spans="1:15" s="583" customFormat="1" ht="11.25">
      <c r="A27" s="581"/>
      <c r="B27" s="582"/>
    </row>
  </sheetData>
  <sheetProtection selectLockedCells="1" selectUnlockedCells="1"/>
  <mergeCells count="3">
    <mergeCell ref="A1:O1"/>
    <mergeCell ref="B4:O4"/>
    <mergeCell ref="B15:O15"/>
  </mergeCells>
  <phoneticPr fontId="29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87" firstPageNumber="0" orientation="landscape" r:id="rId1"/>
  <headerFooter alignWithMargins="0">
    <oddHeader>&amp;C&amp;"Times New Roman CE,Félkövér"&amp;12
Kokad Községi Önkormányzat 2020. évi költségvetés&amp;R&amp;"Times New Roman CE,Félkövér dőlt"&amp;11 4.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9">
    <tabColor rgb="FF00B050"/>
    <pageSetUpPr fitToPage="1"/>
  </sheetPr>
  <dimension ref="A1:F38"/>
  <sheetViews>
    <sheetView view="pageLayout" zoomScaleNormal="110" workbookViewId="0">
      <selection activeCell="D29" sqref="D29"/>
    </sheetView>
  </sheetViews>
  <sheetFormatPr defaultColWidth="10" defaultRowHeight="17.25" customHeight="1"/>
  <cols>
    <col min="1" max="1" width="7.83203125" style="188" customWidth="1"/>
    <col min="2" max="2" width="56.1640625" style="188" customWidth="1"/>
    <col min="3" max="3" width="11" style="519" customWidth="1"/>
    <col min="4" max="4" width="13.1640625" style="188" customWidth="1"/>
    <col min="5" max="16384" width="10" style="188"/>
  </cols>
  <sheetData>
    <row r="1" spans="1:4" ht="12.75" customHeight="1">
      <c r="A1" s="814"/>
      <c r="B1" s="814"/>
      <c r="C1" s="382"/>
    </row>
    <row r="2" spans="1:4" ht="47.25" customHeight="1">
      <c r="B2" s="383" t="s">
        <v>740</v>
      </c>
      <c r="C2" s="383"/>
      <c r="D2" s="383"/>
    </row>
    <row r="3" spans="1:4" ht="22.5" customHeight="1">
      <c r="B3" s="384" t="s">
        <v>741</v>
      </c>
      <c r="C3" s="384"/>
      <c r="D3" s="385" t="s">
        <v>488</v>
      </c>
    </row>
    <row r="4" spans="1:4" s="191" customFormat="1" ht="37.5" customHeight="1">
      <c r="A4" s="386" t="s">
        <v>489</v>
      </c>
      <c r="B4" s="387" t="s">
        <v>490</v>
      </c>
      <c r="C4" s="388" t="s">
        <v>491</v>
      </c>
      <c r="D4" s="389" t="s">
        <v>739</v>
      </c>
    </row>
    <row r="5" spans="1:4" s="394" customFormat="1" ht="12.75" customHeight="1">
      <c r="A5" s="390"/>
      <c r="B5" s="391">
        <v>1</v>
      </c>
      <c r="C5" s="392"/>
      <c r="D5" s="393">
        <v>2</v>
      </c>
    </row>
    <row r="6" spans="1:4" ht="12.75" customHeight="1">
      <c r="A6" s="395" t="s">
        <v>746</v>
      </c>
      <c r="B6" s="396" t="s">
        <v>492</v>
      </c>
      <c r="C6" s="515"/>
      <c r="D6" s="421">
        <v>0</v>
      </c>
    </row>
    <row r="7" spans="1:4" ht="22.5">
      <c r="A7" s="395" t="s">
        <v>743</v>
      </c>
      <c r="B7" s="396" t="s">
        <v>493</v>
      </c>
      <c r="C7" s="515"/>
      <c r="D7" s="507">
        <v>2998800</v>
      </c>
    </row>
    <row r="8" spans="1:4" ht="12.75" customHeight="1">
      <c r="A8" s="395" t="s">
        <v>747</v>
      </c>
      <c r="B8" s="396" t="s">
        <v>494</v>
      </c>
      <c r="C8" s="515"/>
      <c r="D8" s="507">
        <v>1952000</v>
      </c>
    </row>
    <row r="9" spans="1:4" ht="12.75" customHeight="1">
      <c r="A9" s="395" t="s">
        <v>744</v>
      </c>
      <c r="B9" s="396" t="s">
        <v>495</v>
      </c>
      <c r="C9" s="515"/>
      <c r="D9" s="507">
        <v>101300</v>
      </c>
    </row>
    <row r="10" spans="1:4" ht="12.75" customHeight="1">
      <c r="A10" s="395" t="s">
        <v>745</v>
      </c>
      <c r="B10" s="396" t="s">
        <v>496</v>
      </c>
      <c r="C10" s="515"/>
      <c r="D10" s="507">
        <v>1965820</v>
      </c>
    </row>
    <row r="11" spans="1:4" ht="12.75" customHeight="1">
      <c r="A11" s="395"/>
      <c r="B11" s="396" t="s">
        <v>742</v>
      </c>
      <c r="C11" s="515"/>
      <c r="D11" s="507">
        <v>0</v>
      </c>
    </row>
    <row r="12" spans="1:4" ht="12.75" customHeight="1">
      <c r="A12" s="395"/>
      <c r="B12" s="673" t="s">
        <v>508</v>
      </c>
      <c r="C12" s="515"/>
      <c r="D12" s="507">
        <v>5100</v>
      </c>
    </row>
    <row r="13" spans="1:4" ht="12.75" customHeight="1">
      <c r="A13" s="395"/>
      <c r="B13" s="396" t="s">
        <v>497</v>
      </c>
      <c r="C13" s="515"/>
      <c r="D13" s="507"/>
    </row>
    <row r="14" spans="1:4" ht="12.75" customHeight="1">
      <c r="A14" s="395" t="s">
        <v>748</v>
      </c>
      <c r="B14" s="396" t="s">
        <v>498</v>
      </c>
      <c r="C14" s="515"/>
      <c r="D14" s="507">
        <v>4500000</v>
      </c>
    </row>
    <row r="15" spans="1:4" ht="12.75" customHeight="1">
      <c r="A15" s="395" t="s">
        <v>749</v>
      </c>
      <c r="B15" s="396" t="s">
        <v>712</v>
      </c>
      <c r="C15" s="515">
        <v>1.6</v>
      </c>
      <c r="D15" s="507">
        <v>7778400</v>
      </c>
    </row>
    <row r="16" spans="1:4" ht="23.25" customHeight="1">
      <c r="A16" s="395" t="s">
        <v>750</v>
      </c>
      <c r="B16" s="396" t="s">
        <v>713</v>
      </c>
      <c r="C16" s="515">
        <v>1</v>
      </c>
      <c r="D16" s="507">
        <v>2919000</v>
      </c>
    </row>
    <row r="17" spans="1:6" ht="12.75" customHeight="1">
      <c r="A17" s="395"/>
      <c r="B17" s="396"/>
      <c r="C17" s="671"/>
      <c r="D17" s="672"/>
    </row>
    <row r="18" spans="1:6" ht="12.75" customHeight="1">
      <c r="A18" s="395"/>
      <c r="B18" s="396" t="s">
        <v>499</v>
      </c>
      <c r="C18" s="671"/>
      <c r="D18" s="672">
        <v>0</v>
      </c>
    </row>
    <row r="19" spans="1:6" ht="12.75" customHeight="1">
      <c r="A19" s="395" t="s">
        <v>751</v>
      </c>
      <c r="B19" s="396" t="s">
        <v>500</v>
      </c>
      <c r="C19" s="515">
        <v>11.3</v>
      </c>
      <c r="D19" s="507">
        <v>1100620</v>
      </c>
    </row>
    <row r="20" spans="1:6" ht="12.75" customHeight="1">
      <c r="A20" s="395"/>
      <c r="B20" s="396" t="s">
        <v>501</v>
      </c>
      <c r="C20" s="671"/>
      <c r="D20" s="507"/>
    </row>
    <row r="21" spans="1:6" ht="12.75" customHeight="1">
      <c r="A21" s="395"/>
      <c r="B21" s="396" t="s">
        <v>535</v>
      </c>
      <c r="C21" s="671"/>
      <c r="D21" s="507">
        <v>0</v>
      </c>
    </row>
    <row r="22" spans="1:6" ht="12.75" customHeight="1">
      <c r="A22" s="395"/>
      <c r="B22" s="396" t="s">
        <v>502</v>
      </c>
      <c r="C22" s="671"/>
      <c r="D22" s="421"/>
    </row>
    <row r="23" spans="1:6" ht="19.5" customHeight="1">
      <c r="A23" s="395"/>
      <c r="B23" s="396" t="s">
        <v>503</v>
      </c>
      <c r="C23" s="671"/>
      <c r="D23" s="421"/>
    </row>
    <row r="24" spans="1:6" ht="12.75" customHeight="1">
      <c r="A24" s="395"/>
      <c r="B24" s="396" t="s">
        <v>504</v>
      </c>
      <c r="C24" s="516"/>
      <c r="D24" s="507"/>
    </row>
    <row r="25" spans="1:6" ht="12.75" customHeight="1">
      <c r="A25" s="395"/>
      <c r="B25" s="396" t="s">
        <v>505</v>
      </c>
      <c r="C25" s="515"/>
      <c r="D25" s="507"/>
    </row>
    <row r="26" spans="1:6" ht="12.75">
      <c r="A26" s="779" t="s">
        <v>753</v>
      </c>
      <c r="B26" s="396" t="s">
        <v>752</v>
      </c>
      <c r="C26" s="517">
        <v>1325</v>
      </c>
      <c r="D26" s="506">
        <v>377625</v>
      </c>
    </row>
    <row r="27" spans="1:6" ht="22.5">
      <c r="A27" s="779" t="s">
        <v>754</v>
      </c>
      <c r="B27" s="396" t="s">
        <v>506</v>
      </c>
      <c r="C27" s="671"/>
      <c r="D27" s="508">
        <v>2270000</v>
      </c>
    </row>
    <row r="28" spans="1:6" s="190" customFormat="1" ht="19.5" customHeight="1">
      <c r="A28" s="398"/>
      <c r="B28" s="399" t="s">
        <v>507</v>
      </c>
      <c r="C28" s="518"/>
      <c r="D28" s="509">
        <f>SUM(D6:D27)</f>
        <v>25968665</v>
      </c>
    </row>
    <row r="29" spans="1:6" ht="12.75" customHeight="1">
      <c r="A29" s="780" t="s">
        <v>756</v>
      </c>
      <c r="B29" s="396" t="s">
        <v>755</v>
      </c>
      <c r="D29" s="781">
        <v>5992989</v>
      </c>
      <c r="E29" s="397"/>
      <c r="F29" s="397"/>
    </row>
    <row r="30" spans="1:6" ht="17.25" customHeight="1">
      <c r="B30" s="400"/>
      <c r="D30" s="423"/>
      <c r="E30" s="397"/>
      <c r="F30" s="397"/>
    </row>
    <row r="31" spans="1:6" ht="17.25" customHeight="1">
      <c r="D31" s="422"/>
    </row>
    <row r="32" spans="1:6" ht="17.25" customHeight="1">
      <c r="B32" s="400"/>
      <c r="C32" s="400"/>
      <c r="D32" s="424"/>
    </row>
    <row r="33" spans="2:4" ht="17.25" customHeight="1">
      <c r="D33" s="424"/>
    </row>
    <row r="34" spans="2:4" ht="17.25" customHeight="1">
      <c r="D34" s="397"/>
    </row>
    <row r="35" spans="2:4" ht="17.25" customHeight="1">
      <c r="B35" s="400"/>
      <c r="C35" s="400"/>
      <c r="D35" s="397"/>
    </row>
    <row r="36" spans="2:4" ht="17.25" customHeight="1">
      <c r="D36" s="397"/>
    </row>
    <row r="38" spans="2:4" ht="17.25" customHeight="1">
      <c r="D38" s="397"/>
    </row>
  </sheetData>
  <sheetProtection selectLockedCells="1" selectUnlockedCells="1"/>
  <mergeCells count="1">
    <mergeCell ref="A1:B1"/>
  </mergeCells>
  <phoneticPr fontId="29" type="noConversion"/>
  <printOptions horizontalCentered="1"/>
  <pageMargins left="0.78749999999999998" right="0.78749999999999998" top="1.6187499999999999" bottom="0.98402777777777772" header="0.78749999999999998" footer="0.51180555555555551"/>
  <pageSetup paperSize="9" firstPageNumber="0" orientation="portrait" horizontalDpi="300" verticalDpi="300" r:id="rId1"/>
  <headerFooter alignWithMargins="0">
    <oddHeader>&amp;C&amp;"Times New Roman CE,Félkövér"&amp;12Kokad Községi Önkormányzat 2021. évi költségvetés&amp;R&amp;"Times New Roman CE,Félkövér dőlt"&amp;11 
5.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9">
    <tabColor rgb="FF00B050"/>
    <pageSetUpPr fitToPage="1"/>
  </sheetPr>
  <dimension ref="A1:C25"/>
  <sheetViews>
    <sheetView workbookViewId="0">
      <selection activeCell="B3" sqref="B3"/>
    </sheetView>
  </sheetViews>
  <sheetFormatPr defaultRowHeight="12.75"/>
  <cols>
    <col min="1" max="1" width="88.6640625" style="425" customWidth="1"/>
    <col min="2" max="2" width="27.83203125" style="425" customWidth="1"/>
    <col min="3" max="16384" width="9.33203125" style="425"/>
  </cols>
  <sheetData>
    <row r="1" spans="1:3" ht="47.25" customHeight="1">
      <c r="A1" s="815" t="s">
        <v>757</v>
      </c>
      <c r="B1" s="815"/>
    </row>
    <row r="2" spans="1:3" ht="22.5" customHeight="1" thickBot="1">
      <c r="A2" s="455"/>
      <c r="B2" s="456" t="s">
        <v>488</v>
      </c>
    </row>
    <row r="3" spans="1:3" s="459" customFormat="1" ht="24" customHeight="1" thickBot="1">
      <c r="A3" s="457" t="s">
        <v>490</v>
      </c>
      <c r="B3" s="458" t="s">
        <v>739</v>
      </c>
    </row>
    <row r="4" spans="1:3" s="462" customFormat="1" ht="13.5" thickBot="1">
      <c r="A4" s="460">
        <v>1</v>
      </c>
      <c r="B4" s="461">
        <v>2</v>
      </c>
    </row>
    <row r="5" spans="1:3">
      <c r="A5" s="526" t="s">
        <v>529</v>
      </c>
      <c r="B5" s="527">
        <v>3693653</v>
      </c>
    </row>
    <row r="6" spans="1:3" ht="12.75" customHeight="1">
      <c r="A6" s="528" t="s">
        <v>530</v>
      </c>
      <c r="B6" s="529">
        <v>2742742</v>
      </c>
    </row>
    <row r="7" spans="1:3">
      <c r="A7" s="465" t="s">
        <v>702</v>
      </c>
      <c r="B7" s="464">
        <v>100000</v>
      </c>
      <c r="C7" s="439"/>
    </row>
    <row r="8" spans="1:3">
      <c r="A8" s="465" t="s">
        <v>703</v>
      </c>
      <c r="B8" s="464">
        <v>0</v>
      </c>
    </row>
    <row r="9" spans="1:3">
      <c r="A9" s="465"/>
      <c r="B9" s="464"/>
    </row>
    <row r="10" spans="1:3">
      <c r="A10" s="466"/>
      <c r="B10" s="464"/>
    </row>
    <row r="11" spans="1:3">
      <c r="A11" s="463"/>
      <c r="B11" s="464"/>
    </row>
    <row r="12" spans="1:3">
      <c r="A12" s="465"/>
      <c r="B12" s="464"/>
    </row>
    <row r="13" spans="1:3">
      <c r="A13" s="465"/>
      <c r="B13" s="464"/>
    </row>
    <row r="14" spans="1:3">
      <c r="A14" s="465"/>
      <c r="B14" s="464"/>
    </row>
    <row r="15" spans="1:3">
      <c r="A15" s="465"/>
      <c r="B15" s="464"/>
    </row>
    <row r="16" spans="1:3">
      <c r="A16" s="465"/>
      <c r="B16" s="464"/>
    </row>
    <row r="17" spans="1:2">
      <c r="A17" s="465"/>
      <c r="B17" s="464"/>
    </row>
    <row r="18" spans="1:2">
      <c r="A18" s="465"/>
      <c r="B18" s="464"/>
    </row>
    <row r="19" spans="1:2">
      <c r="A19" s="465"/>
      <c r="B19" s="464"/>
    </row>
    <row r="20" spans="1:2">
      <c r="A20" s="465"/>
      <c r="B20" s="464"/>
    </row>
    <row r="21" spans="1:2">
      <c r="A21" s="465"/>
      <c r="B21" s="464"/>
    </row>
    <row r="22" spans="1:2">
      <c r="A22" s="465"/>
      <c r="B22" s="464"/>
    </row>
    <row r="23" spans="1:2">
      <c r="A23" s="465"/>
      <c r="B23" s="464"/>
    </row>
    <row r="24" spans="1:2" ht="13.5" thickBot="1">
      <c r="A24" s="467"/>
      <c r="B24" s="464"/>
    </row>
    <row r="25" spans="1:2" s="470" customFormat="1" ht="19.5" customHeight="1" thickBot="1">
      <c r="A25" s="468" t="s">
        <v>374</v>
      </c>
      <c r="B25" s="469">
        <f>SUM(B5:B24)</f>
        <v>6536395</v>
      </c>
    </row>
  </sheetData>
  <mergeCells count="1">
    <mergeCell ref="A1:B1"/>
  </mergeCells>
  <phoneticPr fontId="56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10">
    <tabColor rgb="FF00B050"/>
  </sheetPr>
  <dimension ref="A1:D15"/>
  <sheetViews>
    <sheetView workbookViewId="0">
      <selection activeCell="A2" sqref="A2"/>
    </sheetView>
  </sheetViews>
  <sheetFormatPr defaultRowHeight="12.75"/>
  <cols>
    <col min="1" max="1" width="6.6640625" style="472" customWidth="1"/>
    <col min="2" max="2" width="43.33203125" style="472" customWidth="1"/>
    <col min="3" max="3" width="31.1640625" style="472" customWidth="1"/>
    <col min="4" max="4" width="14.83203125" style="472" customWidth="1"/>
    <col min="5" max="16384" width="9.33203125" style="472"/>
  </cols>
  <sheetData>
    <row r="1" spans="1:4" ht="45" customHeight="1">
      <c r="A1" s="819" t="s">
        <v>758</v>
      </c>
      <c r="B1" s="819"/>
      <c r="C1" s="819"/>
      <c r="D1" s="819"/>
    </row>
    <row r="2" spans="1:4" ht="17.25" customHeight="1">
      <c r="A2" s="471"/>
      <c r="B2" s="471"/>
      <c r="C2" s="471"/>
      <c r="D2" s="471"/>
    </row>
    <row r="3" spans="1:4" ht="13.5" thickBot="1">
      <c r="A3" s="473"/>
      <c r="B3" s="473"/>
      <c r="C3" s="816" t="s">
        <v>562</v>
      </c>
      <c r="D3" s="816"/>
    </row>
    <row r="4" spans="1:4" ht="42.75" customHeight="1" thickBot="1">
      <c r="A4" s="474" t="s">
        <v>2</v>
      </c>
      <c r="B4" s="475" t="s">
        <v>509</v>
      </c>
      <c r="C4" s="475" t="s">
        <v>510</v>
      </c>
      <c r="D4" s="476" t="s">
        <v>511</v>
      </c>
    </row>
    <row r="5" spans="1:4" ht="15.95" customHeight="1">
      <c r="A5" s="477" t="s">
        <v>4</v>
      </c>
      <c r="B5" s="520" t="s">
        <v>531</v>
      </c>
      <c r="C5" s="520"/>
      <c r="D5" s="521">
        <v>106350</v>
      </c>
    </row>
    <row r="6" spans="1:4" ht="15.95" customHeight="1">
      <c r="A6" s="478" t="s">
        <v>18</v>
      </c>
      <c r="B6" s="479" t="s">
        <v>532</v>
      </c>
      <c r="C6" s="479"/>
      <c r="D6" s="522">
        <v>100000</v>
      </c>
    </row>
    <row r="7" spans="1:4" ht="15.95" customHeight="1">
      <c r="A7" s="478" t="s">
        <v>32</v>
      </c>
      <c r="B7" s="479" t="s">
        <v>533</v>
      </c>
      <c r="C7" s="479"/>
      <c r="D7" s="522">
        <v>33467</v>
      </c>
    </row>
    <row r="8" spans="1:4" ht="15.95" customHeight="1">
      <c r="A8" s="478" t="s">
        <v>60</v>
      </c>
      <c r="B8" s="523" t="s">
        <v>538</v>
      </c>
      <c r="C8" s="524"/>
      <c r="D8" s="525">
        <v>17075</v>
      </c>
    </row>
    <row r="9" spans="1:4" ht="15.95" customHeight="1">
      <c r="A9" s="478" t="s">
        <v>82</v>
      </c>
      <c r="B9" s="479" t="s">
        <v>539</v>
      </c>
      <c r="C9" s="479"/>
      <c r="D9" s="522">
        <v>14160</v>
      </c>
    </row>
    <row r="10" spans="1:4" ht="15.95" customHeight="1">
      <c r="A10" s="478" t="s">
        <v>226</v>
      </c>
      <c r="B10" s="479" t="s">
        <v>704</v>
      </c>
      <c r="C10" s="479"/>
      <c r="D10" s="480">
        <v>30000</v>
      </c>
    </row>
    <row r="11" spans="1:4" ht="15.95" customHeight="1">
      <c r="A11" s="478" t="s">
        <v>104</v>
      </c>
      <c r="B11" s="479" t="s">
        <v>705</v>
      </c>
      <c r="C11" s="479"/>
      <c r="D11" s="480">
        <v>10000</v>
      </c>
    </row>
    <row r="12" spans="1:4" ht="15.95" customHeight="1">
      <c r="A12" s="478" t="s">
        <v>114</v>
      </c>
      <c r="B12" s="479"/>
      <c r="C12" s="479"/>
      <c r="D12" s="480"/>
    </row>
    <row r="13" spans="1:4" ht="15.95" customHeight="1" thickBot="1">
      <c r="A13" s="478" t="s">
        <v>238</v>
      </c>
      <c r="B13" s="479"/>
      <c r="C13" s="479"/>
      <c r="D13" s="480"/>
    </row>
    <row r="14" spans="1:4" ht="15.95" customHeight="1" thickBot="1">
      <c r="A14" s="817" t="s">
        <v>374</v>
      </c>
      <c r="B14" s="818"/>
      <c r="C14" s="481"/>
      <c r="D14" s="482">
        <f>SUM(D5:D13)</f>
        <v>311052</v>
      </c>
    </row>
    <row r="15" spans="1:4">
      <c r="A15" s="472" t="s">
        <v>512</v>
      </c>
    </row>
  </sheetData>
  <mergeCells count="3">
    <mergeCell ref="C3:D3"/>
    <mergeCell ref="A14:B14"/>
    <mergeCell ref="A1:D1"/>
  </mergeCells>
  <phoneticPr fontId="58" type="noConversion"/>
  <conditionalFormatting sqref="D14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49"/>
  <sheetViews>
    <sheetView view="pageLayout" zoomScaleNormal="122" workbookViewId="0">
      <selection activeCell="C106" sqref="C106"/>
    </sheetView>
  </sheetViews>
  <sheetFormatPr defaultRowHeight="15.75"/>
  <cols>
    <col min="1" max="1" width="9.5" style="1" customWidth="1"/>
    <col min="2" max="2" width="91.6640625" style="1" customWidth="1"/>
    <col min="3" max="3" width="21.6640625" style="57" customWidth="1"/>
    <col min="4" max="4" width="9" style="2" customWidth="1"/>
    <col min="5" max="16384" width="9.33203125" style="2"/>
  </cols>
  <sheetData>
    <row r="1" spans="1:3" ht="15.95" customHeight="1">
      <c r="A1" s="788" t="s">
        <v>0</v>
      </c>
      <c r="B1" s="788"/>
      <c r="C1" s="788"/>
    </row>
    <row r="2" spans="1:3" ht="15.95" customHeight="1">
      <c r="A2" s="787" t="s">
        <v>1</v>
      </c>
      <c r="B2" s="787"/>
      <c r="C2" s="3" t="s">
        <v>562</v>
      </c>
    </row>
    <row r="3" spans="1:3" ht="38.1" customHeight="1">
      <c r="A3" s="4" t="s">
        <v>2</v>
      </c>
      <c r="B3" s="5" t="s">
        <v>3</v>
      </c>
      <c r="C3" s="58" t="s">
        <v>719</v>
      </c>
    </row>
    <row r="4" spans="1:3" s="8" customFormat="1" ht="12" customHeight="1">
      <c r="A4" s="6">
        <v>1</v>
      </c>
      <c r="B4" s="7">
        <v>2</v>
      </c>
      <c r="C4" s="59">
        <v>3</v>
      </c>
    </row>
    <row r="5" spans="1:3" s="11" customFormat="1" ht="12" customHeight="1">
      <c r="A5" s="9" t="s">
        <v>4</v>
      </c>
      <c r="B5" s="10" t="s">
        <v>5</v>
      </c>
      <c r="C5" s="60">
        <f>+C6+C7+C8+C9+C10+C11</f>
        <v>0</v>
      </c>
    </row>
    <row r="6" spans="1:3" s="11" customFormat="1" ht="12" customHeight="1">
      <c r="A6" s="12" t="s">
        <v>6</v>
      </c>
      <c r="B6" s="13" t="s">
        <v>7</v>
      </c>
      <c r="C6" s="61"/>
    </row>
    <row r="7" spans="1:3" s="11" customFormat="1" ht="12" customHeight="1">
      <c r="A7" s="14" t="s">
        <v>8</v>
      </c>
      <c r="B7" s="15" t="s">
        <v>9</v>
      </c>
      <c r="C7" s="62"/>
    </row>
    <row r="8" spans="1:3" s="11" customFormat="1" ht="12" customHeight="1">
      <c r="A8" s="14" t="s">
        <v>10</v>
      </c>
      <c r="B8" s="15" t="s">
        <v>11</v>
      </c>
      <c r="C8" s="62"/>
    </row>
    <row r="9" spans="1:3" s="11" customFormat="1" ht="12" customHeight="1">
      <c r="A9" s="14" t="s">
        <v>12</v>
      </c>
      <c r="B9" s="15" t="s">
        <v>13</v>
      </c>
      <c r="C9" s="62"/>
    </row>
    <row r="10" spans="1:3" s="11" customFormat="1" ht="12" customHeight="1">
      <c r="A10" s="14" t="s">
        <v>14</v>
      </c>
      <c r="B10" s="15" t="s">
        <v>15</v>
      </c>
      <c r="C10" s="62"/>
    </row>
    <row r="11" spans="1:3" s="11" customFormat="1" ht="12" customHeight="1">
      <c r="A11" s="16" t="s">
        <v>16</v>
      </c>
      <c r="B11" s="17" t="s">
        <v>17</v>
      </c>
      <c r="C11" s="62"/>
    </row>
    <row r="12" spans="1:3" s="11" customFormat="1" ht="12" customHeight="1">
      <c r="A12" s="9" t="s">
        <v>18</v>
      </c>
      <c r="B12" s="18" t="s">
        <v>19</v>
      </c>
      <c r="C12" s="60">
        <f>+C13+C14+C15+C16+C17</f>
        <v>0</v>
      </c>
    </row>
    <row r="13" spans="1:3" s="11" customFormat="1" ht="12" customHeight="1">
      <c r="A13" s="12" t="s">
        <v>20</v>
      </c>
      <c r="B13" s="13" t="s">
        <v>21</v>
      </c>
      <c r="C13" s="61"/>
    </row>
    <row r="14" spans="1:3" s="11" customFormat="1" ht="12" customHeight="1">
      <c r="A14" s="14" t="s">
        <v>22</v>
      </c>
      <c r="B14" s="15" t="s">
        <v>23</v>
      </c>
      <c r="C14" s="62"/>
    </row>
    <row r="15" spans="1:3" s="11" customFormat="1" ht="12" customHeight="1">
      <c r="A15" s="14" t="s">
        <v>24</v>
      </c>
      <c r="B15" s="15" t="s">
        <v>25</v>
      </c>
      <c r="C15" s="62"/>
    </row>
    <row r="16" spans="1:3" s="11" customFormat="1" ht="12" customHeight="1">
      <c r="A16" s="14" t="s">
        <v>26</v>
      </c>
      <c r="B16" s="15" t="s">
        <v>27</v>
      </c>
      <c r="C16" s="62"/>
    </row>
    <row r="17" spans="1:3" s="11" customFormat="1" ht="12" customHeight="1">
      <c r="A17" s="14" t="s">
        <v>28</v>
      </c>
      <c r="B17" s="15" t="s">
        <v>29</v>
      </c>
      <c r="C17" s="62"/>
    </row>
    <row r="18" spans="1:3" s="11" customFormat="1" ht="12" customHeight="1">
      <c r="A18" s="16" t="s">
        <v>30</v>
      </c>
      <c r="B18" s="17" t="s">
        <v>31</v>
      </c>
      <c r="C18" s="63"/>
    </row>
    <row r="19" spans="1:3" s="11" customFormat="1" ht="12" customHeight="1">
      <c r="A19" s="9" t="s">
        <v>32</v>
      </c>
      <c r="B19" s="10" t="s">
        <v>33</v>
      </c>
      <c r="C19" s="60">
        <f>+C20+C21+C22+C23+C24</f>
        <v>0</v>
      </c>
    </row>
    <row r="20" spans="1:3" s="11" customFormat="1" ht="12" customHeight="1">
      <c r="A20" s="12" t="s">
        <v>34</v>
      </c>
      <c r="B20" s="13" t="s">
        <v>35</v>
      </c>
      <c r="C20" s="61"/>
    </row>
    <row r="21" spans="1:3" s="11" customFormat="1" ht="12" customHeight="1">
      <c r="A21" s="14" t="s">
        <v>36</v>
      </c>
      <c r="B21" s="15" t="s">
        <v>37</v>
      </c>
      <c r="C21" s="62"/>
    </row>
    <row r="22" spans="1:3" s="11" customFormat="1" ht="12" customHeight="1">
      <c r="A22" s="14" t="s">
        <v>38</v>
      </c>
      <c r="B22" s="15" t="s">
        <v>39</v>
      </c>
      <c r="C22" s="62"/>
    </row>
    <row r="23" spans="1:3" s="11" customFormat="1" ht="12" customHeight="1">
      <c r="A23" s="14" t="s">
        <v>40</v>
      </c>
      <c r="B23" s="15" t="s">
        <v>41</v>
      </c>
      <c r="C23" s="62"/>
    </row>
    <row r="24" spans="1:3" s="11" customFormat="1" ht="12" customHeight="1">
      <c r="A24" s="14" t="s">
        <v>42</v>
      </c>
      <c r="B24" s="15" t="s">
        <v>43</v>
      </c>
      <c r="C24" s="62"/>
    </row>
    <row r="25" spans="1:3" s="11" customFormat="1" ht="12" customHeight="1">
      <c r="A25" s="16" t="s">
        <v>44</v>
      </c>
      <c r="B25" s="17" t="s">
        <v>45</v>
      </c>
      <c r="C25" s="63"/>
    </row>
    <row r="26" spans="1:3" s="11" customFormat="1" ht="12" customHeight="1">
      <c r="A26" s="9" t="s">
        <v>46</v>
      </c>
      <c r="B26" s="10" t="s">
        <v>47</v>
      </c>
      <c r="C26" s="60">
        <f>+C27+C30+C31+C32</f>
        <v>0</v>
      </c>
    </row>
    <row r="27" spans="1:3" s="11" customFormat="1" ht="12" customHeight="1">
      <c r="A27" s="12" t="s">
        <v>48</v>
      </c>
      <c r="B27" s="13" t="s">
        <v>49</v>
      </c>
      <c r="C27" s="64"/>
    </row>
    <row r="28" spans="1:3" s="11" customFormat="1" ht="12" customHeight="1">
      <c r="A28" s="14" t="s">
        <v>50</v>
      </c>
      <c r="B28" s="15" t="s">
        <v>51</v>
      </c>
      <c r="C28" s="62"/>
    </row>
    <row r="29" spans="1:3" s="11" customFormat="1" ht="12" customHeight="1">
      <c r="A29" s="14" t="s">
        <v>52</v>
      </c>
      <c r="B29" s="15" t="s">
        <v>53</v>
      </c>
      <c r="C29" s="62"/>
    </row>
    <row r="30" spans="1:3" s="11" customFormat="1" ht="12" customHeight="1">
      <c r="A30" s="14" t="s">
        <v>54</v>
      </c>
      <c r="B30" s="15" t="s">
        <v>55</v>
      </c>
      <c r="C30" s="62"/>
    </row>
    <row r="31" spans="1:3" s="11" customFormat="1" ht="12" customHeight="1">
      <c r="A31" s="14" t="s">
        <v>56</v>
      </c>
      <c r="B31" s="15" t="s">
        <v>57</v>
      </c>
      <c r="C31" s="62"/>
    </row>
    <row r="32" spans="1:3" s="11" customFormat="1" ht="12" customHeight="1">
      <c r="A32" s="16" t="s">
        <v>58</v>
      </c>
      <c r="B32" s="17" t="s">
        <v>59</v>
      </c>
      <c r="C32" s="63"/>
    </row>
    <row r="33" spans="1:3" s="11" customFormat="1" ht="12" customHeight="1">
      <c r="A33" s="9" t="s">
        <v>60</v>
      </c>
      <c r="B33" s="10" t="s">
        <v>61</v>
      </c>
      <c r="C33" s="60">
        <f>SUM(C34:C43)</f>
        <v>0</v>
      </c>
    </row>
    <row r="34" spans="1:3" s="11" customFormat="1" ht="12" customHeight="1">
      <c r="A34" s="12" t="s">
        <v>62</v>
      </c>
      <c r="B34" s="13" t="s">
        <v>63</v>
      </c>
      <c r="C34" s="61"/>
    </row>
    <row r="35" spans="1:3" s="11" customFormat="1" ht="12" customHeight="1">
      <c r="A35" s="14" t="s">
        <v>64</v>
      </c>
      <c r="B35" s="15" t="s">
        <v>65</v>
      </c>
      <c r="C35" s="62"/>
    </row>
    <row r="36" spans="1:3" s="11" customFormat="1" ht="12" customHeight="1">
      <c r="A36" s="14" t="s">
        <v>66</v>
      </c>
      <c r="B36" s="15" t="s">
        <v>67</v>
      </c>
      <c r="C36" s="62"/>
    </row>
    <row r="37" spans="1:3" s="11" customFormat="1" ht="12" customHeight="1">
      <c r="A37" s="14" t="s">
        <v>68</v>
      </c>
      <c r="B37" s="15" t="s">
        <v>69</v>
      </c>
      <c r="C37" s="62"/>
    </row>
    <row r="38" spans="1:3" s="11" customFormat="1" ht="12" customHeight="1">
      <c r="A38" s="14" t="s">
        <v>70</v>
      </c>
      <c r="B38" s="15" t="s">
        <v>71</v>
      </c>
      <c r="C38" s="62"/>
    </row>
    <row r="39" spans="1:3" s="11" customFormat="1" ht="12" customHeight="1">
      <c r="A39" s="14" t="s">
        <v>72</v>
      </c>
      <c r="B39" s="15" t="s">
        <v>73</v>
      </c>
      <c r="C39" s="62"/>
    </row>
    <row r="40" spans="1:3" s="11" customFormat="1" ht="12" customHeight="1">
      <c r="A40" s="14" t="s">
        <v>74</v>
      </c>
      <c r="B40" s="15" t="s">
        <v>75</v>
      </c>
      <c r="C40" s="62"/>
    </row>
    <row r="41" spans="1:3" s="11" customFormat="1" ht="12" customHeight="1">
      <c r="A41" s="14" t="s">
        <v>76</v>
      </c>
      <c r="B41" s="15" t="s">
        <v>77</v>
      </c>
      <c r="C41" s="62"/>
    </row>
    <row r="42" spans="1:3" s="11" customFormat="1" ht="12" customHeight="1">
      <c r="A42" s="14" t="s">
        <v>78</v>
      </c>
      <c r="B42" s="15" t="s">
        <v>79</v>
      </c>
      <c r="C42" s="62"/>
    </row>
    <row r="43" spans="1:3" s="11" customFormat="1" ht="12" customHeight="1">
      <c r="A43" s="16" t="s">
        <v>80</v>
      </c>
      <c r="B43" s="17" t="s">
        <v>81</v>
      </c>
      <c r="C43" s="63"/>
    </row>
    <row r="44" spans="1:3" s="11" customFormat="1" ht="12" customHeight="1">
      <c r="A44" s="9" t="s">
        <v>82</v>
      </c>
      <c r="B44" s="10" t="s">
        <v>83</v>
      </c>
      <c r="C44" s="60">
        <f>SUM(C45:C49)</f>
        <v>0</v>
      </c>
    </row>
    <row r="45" spans="1:3" s="11" customFormat="1" ht="12" customHeight="1">
      <c r="A45" s="12" t="s">
        <v>84</v>
      </c>
      <c r="B45" s="13" t="s">
        <v>85</v>
      </c>
      <c r="C45" s="61"/>
    </row>
    <row r="46" spans="1:3" s="11" customFormat="1" ht="12" customHeight="1">
      <c r="A46" s="14" t="s">
        <v>86</v>
      </c>
      <c r="B46" s="15" t="s">
        <v>87</v>
      </c>
      <c r="C46" s="62"/>
    </row>
    <row r="47" spans="1:3" s="11" customFormat="1" ht="12" customHeight="1">
      <c r="A47" s="14" t="s">
        <v>88</v>
      </c>
      <c r="B47" s="15" t="s">
        <v>89</v>
      </c>
      <c r="C47" s="62"/>
    </row>
    <row r="48" spans="1:3" s="11" customFormat="1" ht="12" customHeight="1">
      <c r="A48" s="14" t="s">
        <v>90</v>
      </c>
      <c r="B48" s="15" t="s">
        <v>91</v>
      </c>
      <c r="C48" s="62"/>
    </row>
    <row r="49" spans="1:3" s="11" customFormat="1" ht="12" customHeight="1">
      <c r="A49" s="16" t="s">
        <v>92</v>
      </c>
      <c r="B49" s="17" t="s">
        <v>93</v>
      </c>
      <c r="C49" s="63"/>
    </row>
    <row r="50" spans="1:3" s="11" customFormat="1" ht="12" customHeight="1">
      <c r="A50" s="9" t="s">
        <v>94</v>
      </c>
      <c r="B50" s="10" t="s">
        <v>95</v>
      </c>
      <c r="C50" s="60">
        <f>SUM(C51:C53)</f>
        <v>0</v>
      </c>
    </row>
    <row r="51" spans="1:3" s="11" customFormat="1" ht="12" customHeight="1">
      <c r="A51" s="12" t="s">
        <v>96</v>
      </c>
      <c r="B51" s="13" t="s">
        <v>97</v>
      </c>
      <c r="C51" s="61"/>
    </row>
    <row r="52" spans="1:3" s="11" customFormat="1" ht="12" customHeight="1">
      <c r="A52" s="14" t="s">
        <v>98</v>
      </c>
      <c r="B52" s="15" t="s">
        <v>99</v>
      </c>
      <c r="C52" s="62"/>
    </row>
    <row r="53" spans="1:3" s="11" customFormat="1" ht="12" customHeight="1">
      <c r="A53" s="14" t="s">
        <v>100</v>
      </c>
      <c r="B53" s="15" t="s">
        <v>101</v>
      </c>
      <c r="C53" s="62"/>
    </row>
    <row r="54" spans="1:3" s="11" customFormat="1" ht="12" customHeight="1">
      <c r="A54" s="16" t="s">
        <v>102</v>
      </c>
      <c r="B54" s="17" t="s">
        <v>103</v>
      </c>
      <c r="C54" s="63"/>
    </row>
    <row r="55" spans="1:3" s="11" customFormat="1" ht="12" customHeight="1">
      <c r="A55" s="9" t="s">
        <v>104</v>
      </c>
      <c r="B55" s="18" t="s">
        <v>105</v>
      </c>
      <c r="C55" s="60">
        <f>SUM(C56:C58)</f>
        <v>0</v>
      </c>
    </row>
    <row r="56" spans="1:3" s="11" customFormat="1" ht="12" customHeight="1">
      <c r="A56" s="12" t="s">
        <v>106</v>
      </c>
      <c r="B56" s="13" t="s">
        <v>107</v>
      </c>
      <c r="C56" s="62"/>
    </row>
    <row r="57" spans="1:3" s="11" customFormat="1" ht="12" customHeight="1">
      <c r="A57" s="14" t="s">
        <v>108</v>
      </c>
      <c r="B57" s="15" t="s">
        <v>109</v>
      </c>
      <c r="C57" s="62"/>
    </row>
    <row r="58" spans="1:3" s="11" customFormat="1" ht="12" customHeight="1">
      <c r="A58" s="14" t="s">
        <v>110</v>
      </c>
      <c r="B58" s="15" t="s">
        <v>111</v>
      </c>
      <c r="C58" s="62"/>
    </row>
    <row r="59" spans="1:3" s="11" customFormat="1" ht="12" customHeight="1">
      <c r="A59" s="16" t="s">
        <v>112</v>
      </c>
      <c r="B59" s="17" t="s">
        <v>113</v>
      </c>
      <c r="C59" s="62"/>
    </row>
    <row r="60" spans="1:3" s="11" customFormat="1" ht="12" customHeight="1">
      <c r="A60" s="9" t="s">
        <v>114</v>
      </c>
      <c r="B60" s="10" t="s">
        <v>115</v>
      </c>
      <c r="C60" s="60">
        <f>+C5+C12+C19+C26+C33+C44+C50+C55</f>
        <v>0</v>
      </c>
    </row>
    <row r="61" spans="1:3" s="11" customFormat="1" ht="12" customHeight="1">
      <c r="A61" s="19" t="s">
        <v>116</v>
      </c>
      <c r="B61" s="18" t="s">
        <v>117</v>
      </c>
      <c r="C61" s="60">
        <f>SUM(C62:C64)</f>
        <v>0</v>
      </c>
    </row>
    <row r="62" spans="1:3" s="11" customFormat="1" ht="12" customHeight="1">
      <c r="A62" s="12" t="s">
        <v>118</v>
      </c>
      <c r="B62" s="13" t="s">
        <v>119</v>
      </c>
      <c r="C62" s="62"/>
    </row>
    <row r="63" spans="1:3" s="11" customFormat="1" ht="12" customHeight="1">
      <c r="A63" s="14" t="s">
        <v>120</v>
      </c>
      <c r="B63" s="15" t="s">
        <v>121</v>
      </c>
      <c r="C63" s="62"/>
    </row>
    <row r="64" spans="1:3" s="11" customFormat="1" ht="12" customHeight="1">
      <c r="A64" s="16" t="s">
        <v>122</v>
      </c>
      <c r="B64" s="20" t="s">
        <v>123</v>
      </c>
      <c r="C64" s="62"/>
    </row>
    <row r="65" spans="1:3" s="11" customFormat="1" ht="12" customHeight="1">
      <c r="A65" s="19" t="s">
        <v>124</v>
      </c>
      <c r="B65" s="18" t="s">
        <v>125</v>
      </c>
      <c r="C65" s="60">
        <f>SUM(C66:C69)</f>
        <v>0</v>
      </c>
    </row>
    <row r="66" spans="1:3" s="11" customFormat="1" ht="12" customHeight="1">
      <c r="A66" s="12" t="s">
        <v>126</v>
      </c>
      <c r="B66" s="13" t="s">
        <v>127</v>
      </c>
      <c r="C66" s="62"/>
    </row>
    <row r="67" spans="1:3" s="11" customFormat="1" ht="12" customHeight="1">
      <c r="A67" s="14" t="s">
        <v>128</v>
      </c>
      <c r="B67" s="15" t="s">
        <v>129</v>
      </c>
      <c r="C67" s="62"/>
    </row>
    <row r="68" spans="1:3" s="11" customFormat="1" ht="12" customHeight="1">
      <c r="A68" s="14" t="s">
        <v>130</v>
      </c>
      <c r="B68" s="15" t="s">
        <v>131</v>
      </c>
      <c r="C68" s="62"/>
    </row>
    <row r="69" spans="1:3" s="11" customFormat="1" ht="12" customHeight="1">
      <c r="A69" s="16" t="s">
        <v>132</v>
      </c>
      <c r="B69" s="17" t="s">
        <v>133</v>
      </c>
      <c r="C69" s="62"/>
    </row>
    <row r="70" spans="1:3" s="11" customFormat="1" ht="12" customHeight="1">
      <c r="A70" s="19" t="s">
        <v>134</v>
      </c>
      <c r="B70" s="18" t="s">
        <v>135</v>
      </c>
      <c r="C70" s="60">
        <f>SUM(C71:C72)</f>
        <v>0</v>
      </c>
    </row>
    <row r="71" spans="1:3" s="11" customFormat="1" ht="12" customHeight="1">
      <c r="A71" s="12" t="s">
        <v>136</v>
      </c>
      <c r="B71" s="13" t="s">
        <v>137</v>
      </c>
      <c r="C71" s="62"/>
    </row>
    <row r="72" spans="1:3" s="11" customFormat="1" ht="12" customHeight="1">
      <c r="A72" s="16" t="s">
        <v>138</v>
      </c>
      <c r="B72" s="17" t="s">
        <v>139</v>
      </c>
      <c r="C72" s="62"/>
    </row>
    <row r="73" spans="1:3" s="11" customFormat="1" ht="12" customHeight="1">
      <c r="A73" s="19" t="s">
        <v>140</v>
      </c>
      <c r="B73" s="18" t="s">
        <v>141</v>
      </c>
      <c r="C73" s="60">
        <f>SUM(C74:C76)</f>
        <v>0</v>
      </c>
    </row>
    <row r="74" spans="1:3" s="11" customFormat="1" ht="12" customHeight="1">
      <c r="A74" s="12" t="s">
        <v>142</v>
      </c>
      <c r="B74" s="13" t="s">
        <v>143</v>
      </c>
      <c r="C74" s="62"/>
    </row>
    <row r="75" spans="1:3" s="11" customFormat="1" ht="12" customHeight="1">
      <c r="A75" s="14" t="s">
        <v>144</v>
      </c>
      <c r="B75" s="15" t="s">
        <v>145</v>
      </c>
      <c r="C75" s="62"/>
    </row>
    <row r="76" spans="1:3" s="11" customFormat="1" ht="12" customHeight="1">
      <c r="A76" s="16" t="s">
        <v>146</v>
      </c>
      <c r="B76" s="17" t="s">
        <v>147</v>
      </c>
      <c r="C76" s="62"/>
    </row>
    <row r="77" spans="1:3" s="11" customFormat="1" ht="12" customHeight="1">
      <c r="A77" s="19" t="s">
        <v>148</v>
      </c>
      <c r="B77" s="18" t="s">
        <v>149</v>
      </c>
      <c r="C77" s="60">
        <f>SUM(C78:C81)</f>
        <v>0</v>
      </c>
    </row>
    <row r="78" spans="1:3" s="11" customFormat="1" ht="12" customHeight="1">
      <c r="A78" s="21" t="s">
        <v>150</v>
      </c>
      <c r="B78" s="13" t="s">
        <v>151</v>
      </c>
      <c r="C78" s="62"/>
    </row>
    <row r="79" spans="1:3" s="11" customFormat="1" ht="12" customHeight="1">
      <c r="A79" s="22" t="s">
        <v>152</v>
      </c>
      <c r="B79" s="15" t="s">
        <v>153</v>
      </c>
      <c r="C79" s="62"/>
    </row>
    <row r="80" spans="1:3" s="11" customFormat="1" ht="12" customHeight="1">
      <c r="A80" s="22" t="s">
        <v>154</v>
      </c>
      <c r="B80" s="15" t="s">
        <v>155</v>
      </c>
      <c r="C80" s="62"/>
    </row>
    <row r="81" spans="1:3" s="11" customFormat="1" ht="12" customHeight="1">
      <c r="A81" s="23" t="s">
        <v>156</v>
      </c>
      <c r="B81" s="17" t="s">
        <v>157</v>
      </c>
      <c r="C81" s="62"/>
    </row>
    <row r="82" spans="1:3" s="11" customFormat="1" ht="13.5" customHeight="1">
      <c r="A82" s="19" t="s">
        <v>158</v>
      </c>
      <c r="B82" s="18" t="s">
        <v>159</v>
      </c>
      <c r="C82" s="65"/>
    </row>
    <row r="83" spans="1:3" s="11" customFormat="1" ht="15.75" customHeight="1">
      <c r="A83" s="19" t="s">
        <v>160</v>
      </c>
      <c r="B83" s="24" t="s">
        <v>161</v>
      </c>
      <c r="C83" s="60">
        <f>+C61+C65+C70+C73+C77+C82</f>
        <v>0</v>
      </c>
    </row>
    <row r="84" spans="1:3" s="11" customFormat="1" ht="16.5" customHeight="1">
      <c r="A84" s="25" t="s">
        <v>162</v>
      </c>
      <c r="B84" s="26" t="s">
        <v>163</v>
      </c>
      <c r="C84" s="60">
        <f>+C60+C83</f>
        <v>0</v>
      </c>
    </row>
    <row r="85" spans="1:3" s="11" customFormat="1" ht="59.65" customHeight="1">
      <c r="A85" s="27"/>
      <c r="B85" s="28"/>
      <c r="C85" s="66"/>
    </row>
    <row r="86" spans="1:3" ht="16.5" customHeight="1">
      <c r="A86" s="788" t="s">
        <v>164</v>
      </c>
      <c r="B86" s="788"/>
      <c r="C86" s="788"/>
    </row>
    <row r="87" spans="1:3" s="29" customFormat="1" ht="16.5" customHeight="1">
      <c r="A87" s="789" t="s">
        <v>165</v>
      </c>
      <c r="B87" s="789"/>
      <c r="C87" s="3" t="s">
        <v>562</v>
      </c>
    </row>
    <row r="88" spans="1:3" ht="38.1" customHeight="1">
      <c r="A88" s="4" t="s">
        <v>2</v>
      </c>
      <c r="B88" s="5" t="s">
        <v>166</v>
      </c>
      <c r="C88" s="58" t="s">
        <v>719</v>
      </c>
    </row>
    <row r="89" spans="1:3" s="8" customFormat="1" ht="12" customHeight="1">
      <c r="A89" s="30">
        <v>1</v>
      </c>
      <c r="B89" s="31">
        <v>2</v>
      </c>
      <c r="C89" s="67">
        <v>3</v>
      </c>
    </row>
    <row r="90" spans="1:3" ht="12" customHeight="1">
      <c r="A90" s="32" t="s">
        <v>4</v>
      </c>
      <c r="B90" s="33" t="s">
        <v>167</v>
      </c>
      <c r="C90" s="68">
        <f>SUM(C91:C95)</f>
        <v>311052</v>
      </c>
    </row>
    <row r="91" spans="1:3" ht="12" customHeight="1">
      <c r="A91" s="34" t="s">
        <v>6</v>
      </c>
      <c r="B91" s="35" t="s">
        <v>168</v>
      </c>
      <c r="C91" s="69"/>
    </row>
    <row r="92" spans="1:3" ht="12" customHeight="1">
      <c r="A92" s="14" t="s">
        <v>8</v>
      </c>
      <c r="B92" s="36" t="s">
        <v>169</v>
      </c>
      <c r="C92" s="62"/>
    </row>
    <row r="93" spans="1:3" ht="12" customHeight="1">
      <c r="A93" s="14" t="s">
        <v>10</v>
      </c>
      <c r="B93" s="36" t="s">
        <v>170</v>
      </c>
      <c r="C93" s="63"/>
    </row>
    <row r="94" spans="1:3" ht="12" customHeight="1">
      <c r="A94" s="14" t="s">
        <v>12</v>
      </c>
      <c r="B94" s="37" t="s">
        <v>171</v>
      </c>
      <c r="C94" s="63"/>
    </row>
    <row r="95" spans="1:3" ht="12" customHeight="1">
      <c r="A95" s="14" t="s">
        <v>172</v>
      </c>
      <c r="B95" s="38" t="s">
        <v>173</v>
      </c>
      <c r="C95" s="63">
        <f>SUM(C96:C105)</f>
        <v>311052</v>
      </c>
    </row>
    <row r="96" spans="1:3" ht="12" customHeight="1">
      <c r="A96" s="14" t="s">
        <v>16</v>
      </c>
      <c r="B96" s="36" t="s">
        <v>174</v>
      </c>
      <c r="C96" s="63"/>
    </row>
    <row r="97" spans="1:3" ht="12" customHeight="1">
      <c r="A97" s="14" t="s">
        <v>175</v>
      </c>
      <c r="B97" s="39" t="s">
        <v>176</v>
      </c>
      <c r="C97" s="63"/>
    </row>
    <row r="98" spans="1:3" ht="12" customHeight="1">
      <c r="A98" s="14" t="s">
        <v>177</v>
      </c>
      <c r="B98" s="40" t="s">
        <v>178</v>
      </c>
      <c r="C98" s="63"/>
    </row>
    <row r="99" spans="1:3" ht="12" customHeight="1">
      <c r="A99" s="14" t="s">
        <v>179</v>
      </c>
      <c r="B99" s="40" t="s">
        <v>180</v>
      </c>
      <c r="C99" s="63"/>
    </row>
    <row r="100" spans="1:3" ht="12" customHeight="1">
      <c r="A100" s="14" t="s">
        <v>181</v>
      </c>
      <c r="B100" s="39" t="s">
        <v>182</v>
      </c>
      <c r="C100" s="63"/>
    </row>
    <row r="101" spans="1:3" ht="12" customHeight="1">
      <c r="A101" s="14" t="s">
        <v>183</v>
      </c>
      <c r="B101" s="39" t="s">
        <v>184</v>
      </c>
      <c r="C101" s="63"/>
    </row>
    <row r="102" spans="1:3" ht="12" customHeight="1">
      <c r="A102" s="14" t="s">
        <v>185</v>
      </c>
      <c r="B102" s="40" t="s">
        <v>186</v>
      </c>
      <c r="C102" s="63"/>
    </row>
    <row r="103" spans="1:3" ht="12" customHeight="1">
      <c r="A103" s="41" t="s">
        <v>187</v>
      </c>
      <c r="B103" s="42" t="s">
        <v>188</v>
      </c>
      <c r="C103" s="63"/>
    </row>
    <row r="104" spans="1:3" ht="12" customHeight="1">
      <c r="A104" s="14" t="s">
        <v>189</v>
      </c>
      <c r="B104" s="42" t="s">
        <v>190</v>
      </c>
      <c r="C104" s="63"/>
    </row>
    <row r="105" spans="1:3" ht="12" customHeight="1">
      <c r="A105" s="43" t="s">
        <v>191</v>
      </c>
      <c r="B105" s="44" t="s">
        <v>192</v>
      </c>
      <c r="C105" s="70">
        <v>311052</v>
      </c>
    </row>
    <row r="106" spans="1:3" ht="12" customHeight="1">
      <c r="A106" s="9" t="s">
        <v>32</v>
      </c>
      <c r="B106" s="10" t="s">
        <v>212</v>
      </c>
      <c r="C106" s="538"/>
    </row>
    <row r="107" spans="1:3" ht="12" customHeight="1">
      <c r="A107" s="12" t="s">
        <v>34</v>
      </c>
      <c r="B107" s="50" t="s">
        <v>213</v>
      </c>
      <c r="C107" s="538"/>
    </row>
    <row r="108" spans="1:3" ht="12" customHeight="1">
      <c r="A108" s="16" t="s">
        <v>36</v>
      </c>
      <c r="B108" s="46" t="s">
        <v>214</v>
      </c>
      <c r="C108" s="538"/>
    </row>
    <row r="109" spans="1:3" ht="12" customHeight="1">
      <c r="A109" s="9" t="s">
        <v>18</v>
      </c>
      <c r="B109" s="45" t="s">
        <v>193</v>
      </c>
      <c r="C109" s="60">
        <f>+C110+C112+C114</f>
        <v>0</v>
      </c>
    </row>
    <row r="110" spans="1:3" ht="12" customHeight="1">
      <c r="A110" s="12" t="s">
        <v>20</v>
      </c>
      <c r="B110" s="36" t="s">
        <v>194</v>
      </c>
      <c r="C110" s="61"/>
    </row>
    <row r="111" spans="1:3" ht="12" customHeight="1">
      <c r="A111" s="12" t="s">
        <v>22</v>
      </c>
      <c r="B111" s="46" t="s">
        <v>195</v>
      </c>
      <c r="C111" s="61"/>
    </row>
    <row r="112" spans="1:3" ht="12" customHeight="1">
      <c r="A112" s="12" t="s">
        <v>24</v>
      </c>
      <c r="B112" s="46" t="s">
        <v>196</v>
      </c>
      <c r="C112" s="62"/>
    </row>
    <row r="113" spans="1:3" ht="12" customHeight="1">
      <c r="A113" s="12" t="s">
        <v>26</v>
      </c>
      <c r="B113" s="46" t="s">
        <v>197</v>
      </c>
      <c r="C113" s="71"/>
    </row>
    <row r="114" spans="1:3" ht="12" customHeight="1">
      <c r="A114" s="12" t="s">
        <v>28</v>
      </c>
      <c r="B114" s="47" t="s">
        <v>198</v>
      </c>
      <c r="C114" s="71"/>
    </row>
    <row r="115" spans="1:3" ht="12" customHeight="1">
      <c r="A115" s="12" t="s">
        <v>30</v>
      </c>
      <c r="B115" s="48" t="s">
        <v>199</v>
      </c>
      <c r="C115" s="71"/>
    </row>
    <row r="116" spans="1:3" ht="12" customHeight="1">
      <c r="A116" s="12" t="s">
        <v>200</v>
      </c>
      <c r="B116" s="49" t="s">
        <v>201</v>
      </c>
      <c r="C116" s="71"/>
    </row>
    <row r="117" spans="1:3">
      <c r="A117" s="12" t="s">
        <v>202</v>
      </c>
      <c r="B117" s="40" t="s">
        <v>180</v>
      </c>
      <c r="C117" s="71"/>
    </row>
    <row r="118" spans="1:3" ht="12" customHeight="1">
      <c r="A118" s="12" t="s">
        <v>203</v>
      </c>
      <c r="B118" s="40" t="s">
        <v>204</v>
      </c>
      <c r="C118" s="71"/>
    </row>
    <row r="119" spans="1:3" ht="12" customHeight="1">
      <c r="A119" s="12" t="s">
        <v>205</v>
      </c>
      <c r="B119" s="40" t="s">
        <v>206</v>
      </c>
      <c r="C119" s="71"/>
    </row>
    <row r="120" spans="1:3" ht="12" customHeight="1">
      <c r="A120" s="12" t="s">
        <v>207</v>
      </c>
      <c r="B120" s="40" t="s">
        <v>186</v>
      </c>
      <c r="C120" s="71"/>
    </row>
    <row r="121" spans="1:3" ht="12" customHeight="1">
      <c r="A121" s="12" t="s">
        <v>208</v>
      </c>
      <c r="B121" s="40" t="s">
        <v>209</v>
      </c>
      <c r="C121" s="71"/>
    </row>
    <row r="122" spans="1:3">
      <c r="A122" s="41" t="s">
        <v>210</v>
      </c>
      <c r="B122" s="40" t="s">
        <v>211</v>
      </c>
      <c r="C122" s="72"/>
    </row>
    <row r="123" spans="1:3" ht="12" customHeight="1">
      <c r="A123" s="9" t="s">
        <v>215</v>
      </c>
      <c r="B123" s="10" t="s">
        <v>216</v>
      </c>
      <c r="C123" s="60">
        <f>+C90+C109</f>
        <v>311052</v>
      </c>
    </row>
    <row r="124" spans="1:3" ht="12" customHeight="1">
      <c r="A124" s="9" t="s">
        <v>60</v>
      </c>
      <c r="B124" s="10" t="s">
        <v>217</v>
      </c>
      <c r="C124" s="60">
        <f>+C125+C126+C127</f>
        <v>4232537</v>
      </c>
    </row>
    <row r="125" spans="1:3" ht="12" customHeight="1">
      <c r="A125" s="12" t="s">
        <v>62</v>
      </c>
      <c r="B125" s="50" t="s">
        <v>218</v>
      </c>
      <c r="C125" s="71"/>
    </row>
    <row r="126" spans="1:3" ht="12" customHeight="1">
      <c r="A126" s="12" t="s">
        <v>64</v>
      </c>
      <c r="B126" s="50" t="s">
        <v>219</v>
      </c>
      <c r="C126" s="71"/>
    </row>
    <row r="127" spans="1:3" ht="12" customHeight="1">
      <c r="A127" s="41" t="s">
        <v>66</v>
      </c>
      <c r="B127" s="51" t="s">
        <v>220</v>
      </c>
      <c r="C127" s="71">
        <v>4232537</v>
      </c>
    </row>
    <row r="128" spans="1:3" ht="12" customHeight="1">
      <c r="A128" s="9" t="s">
        <v>82</v>
      </c>
      <c r="B128" s="10" t="s">
        <v>221</v>
      </c>
      <c r="C128" s="60">
        <f>+C129+C130+C131+C132</f>
        <v>0</v>
      </c>
    </row>
    <row r="129" spans="1:9" ht="12" customHeight="1">
      <c r="A129" s="12" t="s">
        <v>84</v>
      </c>
      <c r="B129" s="50" t="s">
        <v>222</v>
      </c>
      <c r="C129" s="71"/>
    </row>
    <row r="130" spans="1:9" ht="12" customHeight="1">
      <c r="A130" s="12" t="s">
        <v>86</v>
      </c>
      <c r="B130" s="50" t="s">
        <v>223</v>
      </c>
      <c r="C130" s="71"/>
    </row>
    <row r="131" spans="1:9" ht="12" customHeight="1">
      <c r="A131" s="12" t="s">
        <v>88</v>
      </c>
      <c r="B131" s="50" t="s">
        <v>224</v>
      </c>
      <c r="C131" s="71"/>
    </row>
    <row r="132" spans="1:9" ht="12" customHeight="1">
      <c r="A132" s="41" t="s">
        <v>90</v>
      </c>
      <c r="B132" s="51" t="s">
        <v>225</v>
      </c>
      <c r="C132" s="71"/>
    </row>
    <row r="133" spans="1:9" ht="12" customHeight="1">
      <c r="A133" s="9" t="s">
        <v>226</v>
      </c>
      <c r="B133" s="10" t="s">
        <v>227</v>
      </c>
      <c r="C133" s="60">
        <f>+C134+C135+C136+C137</f>
        <v>0</v>
      </c>
    </row>
    <row r="134" spans="1:9" ht="12" customHeight="1">
      <c r="A134" s="12" t="s">
        <v>96</v>
      </c>
      <c r="B134" s="50" t="s">
        <v>228</v>
      </c>
      <c r="C134" s="71"/>
    </row>
    <row r="135" spans="1:9" ht="12" customHeight="1">
      <c r="A135" s="12" t="s">
        <v>98</v>
      </c>
      <c r="B135" s="50" t="s">
        <v>229</v>
      </c>
      <c r="C135" s="71"/>
    </row>
    <row r="136" spans="1:9" ht="12" customHeight="1">
      <c r="A136" s="12" t="s">
        <v>100</v>
      </c>
      <c r="B136" s="50" t="s">
        <v>230</v>
      </c>
      <c r="C136" s="71"/>
    </row>
    <row r="137" spans="1:9" ht="12" customHeight="1">
      <c r="A137" s="41" t="s">
        <v>102</v>
      </c>
      <c r="B137" s="51" t="s">
        <v>231</v>
      </c>
      <c r="C137" s="71"/>
    </row>
    <row r="138" spans="1:9" ht="12" customHeight="1">
      <c r="A138" s="9" t="s">
        <v>104</v>
      </c>
      <c r="B138" s="10" t="s">
        <v>232</v>
      </c>
      <c r="C138" s="73">
        <f>+C139+C140+C141+C142</f>
        <v>0</v>
      </c>
    </row>
    <row r="139" spans="1:9" ht="12" customHeight="1">
      <c r="A139" s="12" t="s">
        <v>106</v>
      </c>
      <c r="B139" s="50" t="s">
        <v>233</v>
      </c>
      <c r="C139" s="71"/>
    </row>
    <row r="140" spans="1:9" ht="12" customHeight="1">
      <c r="A140" s="12" t="s">
        <v>108</v>
      </c>
      <c r="B140" s="50" t="s">
        <v>234</v>
      </c>
      <c r="C140" s="71"/>
    </row>
    <row r="141" spans="1:9" ht="12" customHeight="1">
      <c r="A141" s="12" t="s">
        <v>110</v>
      </c>
      <c r="B141" s="50" t="s">
        <v>235</v>
      </c>
      <c r="C141" s="71"/>
    </row>
    <row r="142" spans="1:9" ht="12" customHeight="1">
      <c r="A142" s="12" t="s">
        <v>112</v>
      </c>
      <c r="B142" s="50" t="s">
        <v>236</v>
      </c>
      <c r="C142" s="71"/>
    </row>
    <row r="143" spans="1:9" ht="15" customHeight="1">
      <c r="A143" s="9" t="s">
        <v>114</v>
      </c>
      <c r="B143" s="10" t="s">
        <v>237</v>
      </c>
      <c r="C143" s="74">
        <f>+C124+C128+C133+C138</f>
        <v>4232537</v>
      </c>
      <c r="F143" s="52"/>
      <c r="G143" s="53"/>
      <c r="H143" s="53"/>
      <c r="I143" s="53"/>
    </row>
    <row r="144" spans="1:9" s="11" customFormat="1" ht="12.95" customHeight="1">
      <c r="A144" s="54" t="s">
        <v>238</v>
      </c>
      <c r="B144" s="55" t="s">
        <v>239</v>
      </c>
      <c r="C144" s="74">
        <f>+C123+C143</f>
        <v>4543589</v>
      </c>
    </row>
    <row r="145" spans="1:4" ht="7.5" customHeight="1"/>
    <row r="146" spans="1:4">
      <c r="A146" s="786" t="s">
        <v>240</v>
      </c>
      <c r="B146" s="786"/>
      <c r="C146" s="786"/>
    </row>
    <row r="147" spans="1:4" ht="15" customHeight="1">
      <c r="A147" s="787" t="s">
        <v>241</v>
      </c>
      <c r="B147" s="787"/>
      <c r="C147" s="3" t="s">
        <v>562</v>
      </c>
    </row>
    <row r="148" spans="1:4" ht="13.5" customHeight="1">
      <c r="A148" s="9">
        <v>1</v>
      </c>
      <c r="B148" s="45" t="s">
        <v>242</v>
      </c>
      <c r="C148" s="60">
        <f>+C60-C123</f>
        <v>-311052</v>
      </c>
      <c r="D148" s="56"/>
    </row>
    <row r="149" spans="1:4" ht="27.75" customHeight="1">
      <c r="A149" s="9" t="s">
        <v>18</v>
      </c>
      <c r="B149" s="45" t="s">
        <v>243</v>
      </c>
      <c r="C149" s="60">
        <f>+C83-C143</f>
        <v>-4232537</v>
      </c>
    </row>
  </sheetData>
  <sheetProtection selectLockedCells="1" selectUnlockedCells="1"/>
  <mergeCells count="6">
    <mergeCell ref="A146:C146"/>
    <mergeCell ref="A147:B147"/>
    <mergeCell ref="A1:C1"/>
    <mergeCell ref="A2:B2"/>
    <mergeCell ref="A86:C86"/>
    <mergeCell ref="A87:B87"/>
  </mergeCells>
  <phoneticPr fontId="29" type="noConversion"/>
  <printOptions horizontalCentered="1"/>
  <pageMargins left="0.78749999999999998" right="0.78749999999999998" top="1.6444444444444446" bottom="0.86597222222222225" header="0.3527777777777778" footer="0.51180555555555551"/>
  <pageSetup paperSize="9" scale="64" firstPageNumber="0" orientation="portrait" horizontalDpi="300" verticalDpi="300" r:id="rId1"/>
  <headerFooter alignWithMargins="0">
    <oddHeader>&amp;C&amp;"Times New Roman CE,Félkövér"&amp;12Kokad Községi Önkormányzat
2021. ÉVI KÖLTSÉGVETÉS
ÖNKÉNT VÁLLALT FELADATAINAK MÉRLEGE&amp;R&amp;"Times New Roman CE,Félkövér dőlt"&amp;11 
1.3. melléklet a 2/2021. (II.15) önkormányzati rendelethez</oddHeader>
  </headerFooter>
  <rowBreaks count="1" manualBreakCount="1">
    <brk id="8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</sheetPr>
  <dimension ref="A1:Q29"/>
  <sheetViews>
    <sheetView zoomScaleNormal="110" workbookViewId="0">
      <selection activeCell="C7" sqref="C7:N7"/>
    </sheetView>
  </sheetViews>
  <sheetFormatPr defaultRowHeight="15.75"/>
  <cols>
    <col min="1" max="1" width="4.83203125" style="576" customWidth="1"/>
    <col min="2" max="2" width="29.83203125" style="575" customWidth="1"/>
    <col min="3" max="3" width="10.5" style="575" customWidth="1"/>
    <col min="4" max="4" width="10.6640625" style="575" customWidth="1"/>
    <col min="5" max="5" width="13.83203125" style="575" customWidth="1"/>
    <col min="6" max="6" width="10" style="575" customWidth="1"/>
    <col min="7" max="7" width="12" style="575" customWidth="1"/>
    <col min="8" max="9" width="10" style="575" customWidth="1"/>
    <col min="10" max="11" width="12" style="575" customWidth="1"/>
    <col min="12" max="13" width="12.1640625" style="575" customWidth="1"/>
    <col min="14" max="14" width="10.6640625" style="575" customWidth="1"/>
    <col min="15" max="15" width="12.6640625" style="576" customWidth="1"/>
    <col min="16" max="16" width="14.33203125" style="419" customWidth="1"/>
    <col min="17" max="17" width="13" style="370" customWidth="1"/>
    <col min="18" max="16384" width="9.33203125" style="370"/>
  </cols>
  <sheetData>
    <row r="1" spans="1:17" ht="31.5" customHeight="1">
      <c r="A1" s="820" t="s">
        <v>759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</row>
    <row r="2" spans="1:17">
      <c r="O2" s="560" t="s">
        <v>562</v>
      </c>
    </row>
    <row r="3" spans="1:17" s="369" customFormat="1" ht="26.1" customHeight="1">
      <c r="A3" s="401" t="s">
        <v>332</v>
      </c>
      <c r="B3" s="402" t="s">
        <v>249</v>
      </c>
      <c r="C3" s="402" t="s">
        <v>468</v>
      </c>
      <c r="D3" s="402" t="s">
        <v>469</v>
      </c>
      <c r="E3" s="402" t="s">
        <v>470</v>
      </c>
      <c r="F3" s="402" t="s">
        <v>471</v>
      </c>
      <c r="G3" s="402" t="s">
        <v>472</v>
      </c>
      <c r="H3" s="402" t="s">
        <v>473</v>
      </c>
      <c r="I3" s="402" t="s">
        <v>474</v>
      </c>
      <c r="J3" s="402" t="s">
        <v>475</v>
      </c>
      <c r="K3" s="402" t="s">
        <v>476</v>
      </c>
      <c r="L3" s="402" t="s">
        <v>477</v>
      </c>
      <c r="M3" s="402" t="s">
        <v>478</v>
      </c>
      <c r="N3" s="402" t="s">
        <v>479</v>
      </c>
      <c r="O3" s="403" t="s">
        <v>374</v>
      </c>
      <c r="P3" s="420"/>
    </row>
    <row r="4" spans="1:17" s="374" customFormat="1" ht="15" customHeight="1" thickBot="1">
      <c r="A4" s="404"/>
      <c r="B4" s="821" t="s">
        <v>247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586"/>
    </row>
    <row r="5" spans="1:17" s="374" customFormat="1" ht="16.5" thickBot="1">
      <c r="A5" s="405" t="s">
        <v>4</v>
      </c>
      <c r="B5" s="491" t="s">
        <v>513</v>
      </c>
      <c r="C5" s="561">
        <v>21395362</v>
      </c>
      <c r="D5" s="504">
        <v>46165718</v>
      </c>
      <c r="E5" s="492">
        <v>40539291</v>
      </c>
      <c r="F5" s="492">
        <v>93387384</v>
      </c>
      <c r="G5" s="492">
        <v>90341900</v>
      </c>
      <c r="H5" s="492">
        <v>76056336</v>
      </c>
      <c r="I5" s="492">
        <v>70176521</v>
      </c>
      <c r="J5" s="492">
        <v>67248727</v>
      </c>
      <c r="K5" s="492">
        <v>64273308</v>
      </c>
      <c r="L5" s="492">
        <v>62306400</v>
      </c>
      <c r="M5" s="492">
        <v>60278369</v>
      </c>
      <c r="N5" s="492">
        <v>57367088</v>
      </c>
      <c r="O5" s="493" t="s">
        <v>514</v>
      </c>
      <c r="P5" s="745"/>
    </row>
    <row r="6" spans="1:17" s="374" customFormat="1" ht="22.5">
      <c r="A6" s="406" t="s">
        <v>18</v>
      </c>
      <c r="B6" s="494" t="s">
        <v>250</v>
      </c>
      <c r="C6" s="548">
        <v>2164055</v>
      </c>
      <c r="D6" s="548">
        <v>2164055</v>
      </c>
      <c r="E6" s="548">
        <v>2164055</v>
      </c>
      <c r="F6" s="548">
        <v>2164055</v>
      </c>
      <c r="G6" s="548">
        <v>2164055</v>
      </c>
      <c r="H6" s="548">
        <v>2164055</v>
      </c>
      <c r="I6" s="548">
        <v>2164055</v>
      </c>
      <c r="J6" s="548">
        <v>2164055</v>
      </c>
      <c r="K6" s="548">
        <v>2164055</v>
      </c>
      <c r="L6" s="548">
        <v>2164055</v>
      </c>
      <c r="M6" s="548">
        <v>2164055</v>
      </c>
      <c r="N6" s="548">
        <v>2164060</v>
      </c>
      <c r="O6" s="549">
        <f t="shared" ref="O6:O12" si="0">SUM(C6:N6)</f>
        <v>25968665</v>
      </c>
      <c r="P6" s="586"/>
    </row>
    <row r="7" spans="1:17" s="377" customFormat="1" ht="22.5">
      <c r="A7" s="406" t="s">
        <v>32</v>
      </c>
      <c r="B7" s="494" t="s">
        <v>480</v>
      </c>
      <c r="C7" s="550">
        <v>2560402</v>
      </c>
      <c r="D7" s="550">
        <v>2560402</v>
      </c>
      <c r="E7" s="550">
        <v>2560402</v>
      </c>
      <c r="F7" s="550">
        <v>2560402</v>
      </c>
      <c r="G7" s="550">
        <v>2560402</v>
      </c>
      <c r="H7" s="550">
        <v>2560402</v>
      </c>
      <c r="I7" s="550">
        <v>2560402</v>
      </c>
      <c r="J7" s="550">
        <v>2560402</v>
      </c>
      <c r="K7" s="550">
        <v>2560402</v>
      </c>
      <c r="L7" s="550">
        <v>2560402</v>
      </c>
      <c r="M7" s="550">
        <v>2560402</v>
      </c>
      <c r="N7" s="550">
        <v>2560402</v>
      </c>
      <c r="O7" s="578">
        <f t="shared" si="0"/>
        <v>30724824</v>
      </c>
      <c r="P7" s="587"/>
      <c r="Q7" s="588"/>
    </row>
    <row r="8" spans="1:17" s="377" customFormat="1" ht="27" customHeight="1">
      <c r="A8" s="406" t="s">
        <v>215</v>
      </c>
      <c r="B8" s="496" t="s">
        <v>481</v>
      </c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3">
        <f t="shared" si="0"/>
        <v>0</v>
      </c>
      <c r="P8" s="587"/>
    </row>
    <row r="9" spans="1:17" s="377" customFormat="1" ht="14.1" customHeight="1">
      <c r="A9" s="406" t="s">
        <v>60</v>
      </c>
      <c r="B9" s="498" t="s">
        <v>255</v>
      </c>
      <c r="C9" s="554"/>
      <c r="D9" s="554"/>
      <c r="E9" s="554">
        <v>4545000</v>
      </c>
      <c r="F9" s="554"/>
      <c r="G9" s="554"/>
      <c r="H9" s="554"/>
      <c r="I9" s="554"/>
      <c r="J9" s="554"/>
      <c r="K9" s="554">
        <v>4545000</v>
      </c>
      <c r="L9" s="554"/>
      <c r="M9" s="554"/>
      <c r="N9" s="554"/>
      <c r="O9" s="551">
        <f t="shared" si="0"/>
        <v>9090000</v>
      </c>
      <c r="P9" s="587"/>
      <c r="Q9" s="588"/>
    </row>
    <row r="10" spans="1:17" s="377" customFormat="1" ht="14.1" customHeight="1">
      <c r="A10" s="406" t="s">
        <v>82</v>
      </c>
      <c r="B10" s="498" t="s">
        <v>256</v>
      </c>
      <c r="C10" s="554">
        <v>77625</v>
      </c>
      <c r="D10" s="554">
        <v>30000</v>
      </c>
      <c r="E10" s="554">
        <v>30000</v>
      </c>
      <c r="F10" s="554">
        <v>577625</v>
      </c>
      <c r="G10" s="554">
        <v>42900</v>
      </c>
      <c r="H10" s="554">
        <v>45000</v>
      </c>
      <c r="I10" s="554">
        <v>92625</v>
      </c>
      <c r="J10" s="554">
        <v>45000</v>
      </c>
      <c r="K10" s="554">
        <v>45000</v>
      </c>
      <c r="L10" s="554">
        <v>92625</v>
      </c>
      <c r="M10" s="554">
        <v>45000</v>
      </c>
      <c r="N10" s="554">
        <v>45000</v>
      </c>
      <c r="O10" s="551">
        <f t="shared" si="0"/>
        <v>1168400</v>
      </c>
      <c r="P10" s="587"/>
    </row>
    <row r="11" spans="1:17" s="377" customFormat="1" ht="14.1" customHeight="1">
      <c r="A11" s="406" t="s">
        <v>226</v>
      </c>
      <c r="B11" s="498" t="s">
        <v>303</v>
      </c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1">
        <f t="shared" si="0"/>
        <v>0</v>
      </c>
      <c r="P11" s="587"/>
    </row>
    <row r="12" spans="1:17" s="377" customFormat="1">
      <c r="A12" s="406" t="s">
        <v>104</v>
      </c>
      <c r="B12" s="498" t="s">
        <v>257</v>
      </c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1">
        <f t="shared" si="0"/>
        <v>0</v>
      </c>
      <c r="P12" s="587"/>
    </row>
    <row r="13" spans="1:17" s="377" customFormat="1" ht="27" customHeight="1">
      <c r="A13" s="406" t="s">
        <v>114</v>
      </c>
      <c r="B13" s="494" t="s">
        <v>400</v>
      </c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80"/>
      <c r="P13" s="587"/>
    </row>
    <row r="14" spans="1:17" s="377" customFormat="1" ht="14.1" customHeight="1">
      <c r="A14" s="406" t="s">
        <v>238</v>
      </c>
      <c r="B14" s="498" t="s">
        <v>482</v>
      </c>
      <c r="C14" s="554">
        <v>1055729</v>
      </c>
      <c r="D14" s="554"/>
      <c r="E14" s="554">
        <v>21395362</v>
      </c>
      <c r="F14" s="554"/>
      <c r="G14" s="554"/>
      <c r="H14" s="554"/>
      <c r="I14" s="554"/>
      <c r="J14" s="554"/>
      <c r="K14" s="554"/>
      <c r="L14" s="554"/>
      <c r="M14" s="554"/>
      <c r="N14" s="554"/>
      <c r="O14" s="551">
        <f>SUM(C14:N14)</f>
        <v>22451091</v>
      </c>
      <c r="P14" s="587"/>
    </row>
    <row r="15" spans="1:17" s="374" customFormat="1" ht="15.95" customHeight="1">
      <c r="A15" s="404" t="s">
        <v>260</v>
      </c>
      <c r="B15" s="499" t="s">
        <v>483</v>
      </c>
      <c r="C15" s="500">
        <f t="shared" ref="C15:N15" si="1">SUM(C5:C14)</f>
        <v>27253173</v>
      </c>
      <c r="D15" s="500">
        <f t="shared" si="1"/>
        <v>50920175</v>
      </c>
      <c r="E15" s="500">
        <f t="shared" si="1"/>
        <v>71234110</v>
      </c>
      <c r="F15" s="500">
        <f t="shared" si="1"/>
        <v>98689466</v>
      </c>
      <c r="G15" s="500">
        <f t="shared" si="1"/>
        <v>95109257</v>
      </c>
      <c r="H15" s="500">
        <f t="shared" si="1"/>
        <v>80825793</v>
      </c>
      <c r="I15" s="500">
        <f t="shared" si="1"/>
        <v>74993603</v>
      </c>
      <c r="J15" s="500">
        <f t="shared" si="1"/>
        <v>72018184</v>
      </c>
      <c r="K15" s="500">
        <f t="shared" si="1"/>
        <v>73587765</v>
      </c>
      <c r="L15" s="500">
        <f t="shared" si="1"/>
        <v>67123482</v>
      </c>
      <c r="M15" s="500">
        <f t="shared" si="1"/>
        <v>65047826</v>
      </c>
      <c r="N15" s="500">
        <f t="shared" si="1"/>
        <v>62136550</v>
      </c>
      <c r="O15" s="501">
        <f>SUM(O5:O14)</f>
        <v>89402980</v>
      </c>
      <c r="P15" s="586"/>
    </row>
    <row r="16" spans="1:17" s="374" customFormat="1" ht="15" customHeight="1">
      <c r="A16" s="404"/>
      <c r="B16" s="821" t="s">
        <v>248</v>
      </c>
      <c r="C16" s="821"/>
      <c r="D16" s="821"/>
      <c r="E16" s="821"/>
      <c r="F16" s="821"/>
      <c r="G16" s="821"/>
      <c r="H16" s="821"/>
      <c r="I16" s="821"/>
      <c r="J16" s="821"/>
      <c r="K16" s="821"/>
      <c r="L16" s="821"/>
      <c r="M16" s="821"/>
      <c r="N16" s="821"/>
      <c r="O16" s="821"/>
      <c r="P16" s="586"/>
    </row>
    <row r="17" spans="1:16" s="377" customFormat="1" ht="14.1" customHeight="1">
      <c r="A17" s="407" t="s">
        <v>261</v>
      </c>
      <c r="B17" s="502" t="s">
        <v>251</v>
      </c>
      <c r="C17" s="544">
        <v>2893666</v>
      </c>
      <c r="D17" s="544">
        <v>2893665</v>
      </c>
      <c r="E17" s="544">
        <v>2893665</v>
      </c>
      <c r="F17" s="544">
        <v>2893665</v>
      </c>
      <c r="G17" s="544">
        <v>2893665</v>
      </c>
      <c r="H17" s="544">
        <v>2893665</v>
      </c>
      <c r="I17" s="544">
        <v>2893665</v>
      </c>
      <c r="J17" s="544">
        <v>2893665</v>
      </c>
      <c r="K17" s="544">
        <v>2893665</v>
      </c>
      <c r="L17" s="544">
        <v>2893665</v>
      </c>
      <c r="M17" s="544">
        <v>2893665</v>
      </c>
      <c r="N17" s="544">
        <v>2893665</v>
      </c>
      <c r="O17" s="497">
        <f t="shared" ref="O17:O26" si="2">SUM(C17:N17)</f>
        <v>34723981</v>
      </c>
      <c r="P17" s="587"/>
    </row>
    <row r="18" spans="1:16" s="377" customFormat="1" ht="27" customHeight="1">
      <c r="A18" s="406" t="s">
        <v>262</v>
      </c>
      <c r="B18" s="494" t="s">
        <v>169</v>
      </c>
      <c r="C18" s="512">
        <v>424746</v>
      </c>
      <c r="D18" s="512">
        <v>424746</v>
      </c>
      <c r="E18" s="512">
        <v>424746</v>
      </c>
      <c r="F18" s="512">
        <v>424746</v>
      </c>
      <c r="G18" s="512">
        <v>424746</v>
      </c>
      <c r="H18" s="512">
        <v>424746</v>
      </c>
      <c r="I18" s="512">
        <v>424746</v>
      </c>
      <c r="J18" s="512">
        <v>424746</v>
      </c>
      <c r="K18" s="512">
        <v>424746</v>
      </c>
      <c r="L18" s="512">
        <v>424746</v>
      </c>
      <c r="M18" s="512">
        <v>424746</v>
      </c>
      <c r="N18" s="512">
        <v>424746</v>
      </c>
      <c r="O18" s="495">
        <f t="shared" si="2"/>
        <v>5096952</v>
      </c>
      <c r="P18" s="587"/>
    </row>
    <row r="19" spans="1:16" s="377" customFormat="1" ht="14.1" customHeight="1">
      <c r="A19" s="406" t="s">
        <v>265</v>
      </c>
      <c r="B19" s="498" t="s">
        <v>515</v>
      </c>
      <c r="C19" s="554">
        <v>2248316</v>
      </c>
      <c r="D19" s="554">
        <v>2248316</v>
      </c>
      <c r="E19" s="554">
        <v>2248316</v>
      </c>
      <c r="F19" s="554">
        <v>2248316</v>
      </c>
      <c r="G19" s="554">
        <v>2248316</v>
      </c>
      <c r="H19" s="554">
        <v>2248316</v>
      </c>
      <c r="I19" s="554">
        <v>2248316</v>
      </c>
      <c r="J19" s="554">
        <v>2248316</v>
      </c>
      <c r="K19" s="554">
        <v>2248316</v>
      </c>
      <c r="L19" s="554">
        <v>2248316</v>
      </c>
      <c r="M19" s="554">
        <v>2248316</v>
      </c>
      <c r="N19" s="554">
        <v>2248314</v>
      </c>
      <c r="O19" s="495">
        <f t="shared" si="2"/>
        <v>26979790</v>
      </c>
      <c r="P19" s="587"/>
    </row>
    <row r="20" spans="1:16" s="377" customFormat="1" ht="14.1" customHeight="1">
      <c r="A20" s="406" t="s">
        <v>268</v>
      </c>
      <c r="B20" s="498" t="s">
        <v>516</v>
      </c>
      <c r="C20" s="511">
        <v>49000</v>
      </c>
      <c r="D20" s="511">
        <v>44000</v>
      </c>
      <c r="E20" s="511">
        <v>49000</v>
      </c>
      <c r="F20" s="511">
        <v>49000</v>
      </c>
      <c r="G20" s="511">
        <v>44000</v>
      </c>
      <c r="H20" s="511">
        <v>49000</v>
      </c>
      <c r="I20" s="511">
        <v>44000</v>
      </c>
      <c r="J20" s="511">
        <v>49000</v>
      </c>
      <c r="K20" s="511">
        <v>44000</v>
      </c>
      <c r="L20" s="511">
        <v>49000</v>
      </c>
      <c r="M20" s="511">
        <v>44000</v>
      </c>
      <c r="N20" s="511">
        <v>351000</v>
      </c>
      <c r="O20" s="495">
        <f t="shared" si="2"/>
        <v>865000</v>
      </c>
      <c r="P20" s="587"/>
    </row>
    <row r="21" spans="1:16" s="377" customFormat="1" ht="14.1" customHeight="1">
      <c r="A21" s="406" t="s">
        <v>271</v>
      </c>
      <c r="B21" s="498" t="s">
        <v>173</v>
      </c>
      <c r="C21" s="554">
        <v>1077360</v>
      </c>
      <c r="D21" s="554">
        <v>1077360</v>
      </c>
      <c r="E21" s="554">
        <v>1077360</v>
      </c>
      <c r="F21" s="554">
        <v>1077360</v>
      </c>
      <c r="G21" s="554">
        <v>1077360</v>
      </c>
      <c r="H21" s="554">
        <v>1077360</v>
      </c>
      <c r="I21" s="554">
        <v>1077360</v>
      </c>
      <c r="J21" s="554">
        <v>1077360</v>
      </c>
      <c r="K21" s="554">
        <v>1077360</v>
      </c>
      <c r="L21" s="554">
        <v>1077360</v>
      </c>
      <c r="M21" s="554">
        <v>1077360</v>
      </c>
      <c r="N21" s="554">
        <v>3703531</v>
      </c>
      <c r="O21" s="495">
        <f t="shared" si="2"/>
        <v>15554491</v>
      </c>
      <c r="P21" s="587"/>
    </row>
    <row r="22" spans="1:16" s="377" customFormat="1" ht="14.1" customHeight="1">
      <c r="A22" s="406" t="s">
        <v>274</v>
      </c>
      <c r="B22" s="498" t="s">
        <v>194</v>
      </c>
      <c r="C22" s="554">
        <v>100000</v>
      </c>
      <c r="D22" s="554"/>
      <c r="E22" s="554"/>
      <c r="F22" s="554">
        <v>100000</v>
      </c>
      <c r="G22" s="554"/>
      <c r="H22" s="554">
        <v>100000</v>
      </c>
      <c r="I22" s="554"/>
      <c r="J22" s="554">
        <v>63500</v>
      </c>
      <c r="K22" s="554"/>
      <c r="L22" s="554">
        <v>190500</v>
      </c>
      <c r="M22" s="554"/>
      <c r="N22" s="554">
        <v>340500</v>
      </c>
      <c r="O22" s="495">
        <f t="shared" si="2"/>
        <v>894500</v>
      </c>
      <c r="P22" s="587"/>
    </row>
    <row r="23" spans="1:16" s="377" customFormat="1" ht="27" customHeight="1">
      <c r="A23" s="406" t="s">
        <v>277</v>
      </c>
      <c r="B23" s="494" t="s">
        <v>196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495">
        <f t="shared" si="2"/>
        <v>0</v>
      </c>
      <c r="P23" s="587"/>
    </row>
    <row r="24" spans="1:16" s="377" customFormat="1" ht="14.1" customHeight="1">
      <c r="A24" s="406" t="s">
        <v>279</v>
      </c>
      <c r="B24" s="498" t="s">
        <v>198</v>
      </c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495">
        <f t="shared" si="2"/>
        <v>0</v>
      </c>
      <c r="P24" s="587"/>
    </row>
    <row r="25" spans="1:16" s="377" customFormat="1" ht="14.1" customHeight="1">
      <c r="A25" s="406" t="s">
        <v>282</v>
      </c>
      <c r="B25" s="498" t="s">
        <v>485</v>
      </c>
      <c r="C25" s="554">
        <v>1055729</v>
      </c>
      <c r="D25" s="554"/>
      <c r="E25" s="554"/>
      <c r="F25" s="554"/>
      <c r="G25" s="554"/>
      <c r="H25" s="554"/>
      <c r="I25" s="554"/>
      <c r="J25" s="554"/>
      <c r="K25" s="554"/>
      <c r="L25" s="554"/>
      <c r="M25" s="554"/>
      <c r="N25" s="554">
        <v>4232537</v>
      </c>
      <c r="O25" s="495">
        <f t="shared" si="2"/>
        <v>5288266</v>
      </c>
      <c r="P25" s="587"/>
    </row>
    <row r="26" spans="1:16" s="374" customFormat="1" ht="15.95" customHeight="1">
      <c r="A26" s="408" t="s">
        <v>285</v>
      </c>
      <c r="B26" s="499" t="s">
        <v>486</v>
      </c>
      <c r="C26" s="500">
        <f t="shared" ref="C26:N26" si="3">SUM(C17:C25)</f>
        <v>7848817</v>
      </c>
      <c r="D26" s="500">
        <f t="shared" si="3"/>
        <v>6688087</v>
      </c>
      <c r="E26" s="500">
        <f t="shared" si="3"/>
        <v>6693087</v>
      </c>
      <c r="F26" s="500">
        <f t="shared" si="3"/>
        <v>6793087</v>
      </c>
      <c r="G26" s="500">
        <f t="shared" si="3"/>
        <v>6688087</v>
      </c>
      <c r="H26" s="500">
        <f t="shared" si="3"/>
        <v>6793087</v>
      </c>
      <c r="I26" s="500">
        <f t="shared" si="3"/>
        <v>6688087</v>
      </c>
      <c r="J26" s="500">
        <f t="shared" si="3"/>
        <v>6756587</v>
      </c>
      <c r="K26" s="500">
        <f t="shared" si="3"/>
        <v>6688087</v>
      </c>
      <c r="L26" s="500">
        <f t="shared" si="3"/>
        <v>6883587</v>
      </c>
      <c r="M26" s="500">
        <f t="shared" si="3"/>
        <v>6688087</v>
      </c>
      <c r="N26" s="500">
        <f t="shared" si="3"/>
        <v>14194293</v>
      </c>
      <c r="O26" s="501">
        <f t="shared" si="2"/>
        <v>89402980</v>
      </c>
      <c r="P26" s="586"/>
    </row>
    <row r="27" spans="1:16">
      <c r="A27" s="408" t="s">
        <v>287</v>
      </c>
      <c r="B27" s="503" t="s">
        <v>517</v>
      </c>
      <c r="C27" s="504">
        <f t="shared" ref="C27:N27" si="4">C15-C26</f>
        <v>19404356</v>
      </c>
      <c r="D27" s="504">
        <f t="shared" si="4"/>
        <v>44232088</v>
      </c>
      <c r="E27" s="504">
        <f t="shared" si="4"/>
        <v>64541023</v>
      </c>
      <c r="F27" s="504">
        <f t="shared" si="4"/>
        <v>91896379</v>
      </c>
      <c r="G27" s="504">
        <f t="shared" si="4"/>
        <v>88421170</v>
      </c>
      <c r="H27" s="504">
        <f t="shared" si="4"/>
        <v>74032706</v>
      </c>
      <c r="I27" s="504">
        <f t="shared" si="4"/>
        <v>68305516</v>
      </c>
      <c r="J27" s="504">
        <f t="shared" si="4"/>
        <v>65261597</v>
      </c>
      <c r="K27" s="504">
        <f t="shared" si="4"/>
        <v>66899678</v>
      </c>
      <c r="L27" s="504">
        <f t="shared" si="4"/>
        <v>60239895</v>
      </c>
      <c r="M27" s="504">
        <f t="shared" si="4"/>
        <v>58359739</v>
      </c>
      <c r="N27" s="504">
        <f t="shared" si="4"/>
        <v>47942257</v>
      </c>
      <c r="O27" s="505" t="s">
        <v>514</v>
      </c>
    </row>
    <row r="28" spans="1:16">
      <c r="A28" s="510"/>
    </row>
    <row r="29" spans="1:16">
      <c r="B29" s="589"/>
      <c r="C29" s="590"/>
      <c r="D29" s="590"/>
    </row>
  </sheetData>
  <sheetProtection selectLockedCells="1" selectUnlockedCells="1"/>
  <mergeCells count="3">
    <mergeCell ref="A1:O1"/>
    <mergeCell ref="B4:O4"/>
    <mergeCell ref="B16:O16"/>
  </mergeCells>
  <phoneticPr fontId="29" type="noConversion"/>
  <pageMargins left="0.7" right="0.7" top="0.75" bottom="0.75" header="0.51180555555555551" footer="0.51180555555555551"/>
  <pageSetup paperSize="9" scale="93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theme="6" tint="-0.249977111117893"/>
  </sheetPr>
  <dimension ref="A1:I149"/>
  <sheetViews>
    <sheetView view="pageLayout" zoomScaleNormal="122" workbookViewId="0">
      <selection activeCell="C89" sqref="C89"/>
    </sheetView>
  </sheetViews>
  <sheetFormatPr defaultRowHeight="15.75"/>
  <cols>
    <col min="1" max="1" width="9.5" style="1" customWidth="1"/>
    <col min="2" max="2" width="91.6640625" style="1" customWidth="1"/>
    <col min="3" max="3" width="21.6640625" style="57" customWidth="1"/>
    <col min="4" max="4" width="9" style="2" customWidth="1"/>
    <col min="5" max="16384" width="9.33203125" style="2"/>
  </cols>
  <sheetData>
    <row r="1" spans="1:3" ht="15.95" customHeight="1">
      <c r="A1" s="788" t="s">
        <v>0</v>
      </c>
      <c r="B1" s="788"/>
      <c r="C1" s="788"/>
    </row>
    <row r="2" spans="1:3" ht="15.95" customHeight="1">
      <c r="A2" s="787" t="s">
        <v>1</v>
      </c>
      <c r="B2" s="787"/>
      <c r="C2" s="3" t="s">
        <v>562</v>
      </c>
    </row>
    <row r="3" spans="1:3" ht="38.1" customHeight="1">
      <c r="A3" s="4" t="s">
        <v>2</v>
      </c>
      <c r="B3" s="5" t="s">
        <v>3</v>
      </c>
      <c r="C3" s="58" t="s">
        <v>719</v>
      </c>
    </row>
    <row r="4" spans="1:3" s="8" customFormat="1" ht="12" customHeight="1">
      <c r="A4" s="6">
        <v>1</v>
      </c>
      <c r="B4" s="7">
        <v>2</v>
      </c>
      <c r="C4" s="59">
        <v>3</v>
      </c>
    </row>
    <row r="5" spans="1:3" s="11" customFormat="1" ht="12" customHeight="1">
      <c r="A5" s="9" t="s">
        <v>4</v>
      </c>
      <c r="B5" s="10" t="s">
        <v>5</v>
      </c>
      <c r="C5" s="60">
        <f>+C6+C7+C8+C9+C10+C11</f>
        <v>0</v>
      </c>
    </row>
    <row r="6" spans="1:3" s="11" customFormat="1" ht="12" customHeight="1">
      <c r="A6" s="12" t="s">
        <v>6</v>
      </c>
      <c r="B6" s="13" t="s">
        <v>7</v>
      </c>
      <c r="C6" s="61"/>
    </row>
    <row r="7" spans="1:3" s="11" customFormat="1" ht="12" customHeight="1">
      <c r="A7" s="14" t="s">
        <v>8</v>
      </c>
      <c r="B7" s="15" t="s">
        <v>9</v>
      </c>
      <c r="C7" s="62"/>
    </row>
    <row r="8" spans="1:3" s="11" customFormat="1" ht="12" customHeight="1">
      <c r="A8" s="14" t="s">
        <v>10</v>
      </c>
      <c r="B8" s="15" t="s">
        <v>11</v>
      </c>
      <c r="C8" s="62"/>
    </row>
    <row r="9" spans="1:3" s="11" customFormat="1" ht="12" customHeight="1">
      <c r="A9" s="14" t="s">
        <v>12</v>
      </c>
      <c r="B9" s="15" t="s">
        <v>13</v>
      </c>
      <c r="C9" s="62"/>
    </row>
    <row r="10" spans="1:3" s="11" customFormat="1" ht="12" customHeight="1">
      <c r="A10" s="14" t="s">
        <v>14</v>
      </c>
      <c r="B10" s="15" t="s">
        <v>15</v>
      </c>
      <c r="C10" s="62"/>
    </row>
    <row r="11" spans="1:3" s="11" customFormat="1" ht="12" customHeight="1">
      <c r="A11" s="16" t="s">
        <v>16</v>
      </c>
      <c r="B11" s="17" t="s">
        <v>17</v>
      </c>
      <c r="C11" s="62"/>
    </row>
    <row r="12" spans="1:3" s="11" customFormat="1" ht="12" customHeight="1">
      <c r="A12" s="9" t="s">
        <v>18</v>
      </c>
      <c r="B12" s="18" t="s">
        <v>19</v>
      </c>
      <c r="C12" s="60">
        <f>+C13+C14+C15+C16+C17</f>
        <v>0</v>
      </c>
    </row>
    <row r="13" spans="1:3" s="11" customFormat="1" ht="12" customHeight="1">
      <c r="A13" s="12" t="s">
        <v>20</v>
      </c>
      <c r="B13" s="13" t="s">
        <v>21</v>
      </c>
      <c r="C13" s="61"/>
    </row>
    <row r="14" spans="1:3" s="11" customFormat="1" ht="12" customHeight="1">
      <c r="A14" s="14" t="s">
        <v>22</v>
      </c>
      <c r="B14" s="15" t="s">
        <v>23</v>
      </c>
      <c r="C14" s="62"/>
    </row>
    <row r="15" spans="1:3" s="11" customFormat="1" ht="12" customHeight="1">
      <c r="A15" s="14" t="s">
        <v>24</v>
      </c>
      <c r="B15" s="15" t="s">
        <v>25</v>
      </c>
      <c r="C15" s="62"/>
    </row>
    <row r="16" spans="1:3" s="11" customFormat="1" ht="12" customHeight="1">
      <c r="A16" s="14" t="s">
        <v>26</v>
      </c>
      <c r="B16" s="15" t="s">
        <v>27</v>
      </c>
      <c r="C16" s="62"/>
    </row>
    <row r="17" spans="1:3" s="11" customFormat="1" ht="12" customHeight="1">
      <c r="A17" s="14" t="s">
        <v>28</v>
      </c>
      <c r="B17" s="15" t="s">
        <v>29</v>
      </c>
      <c r="C17" s="62"/>
    </row>
    <row r="18" spans="1:3" s="11" customFormat="1" ht="12" customHeight="1">
      <c r="A18" s="16" t="s">
        <v>30</v>
      </c>
      <c r="B18" s="17" t="s">
        <v>31</v>
      </c>
      <c r="C18" s="63"/>
    </row>
    <row r="19" spans="1:3" s="11" customFormat="1" ht="12" customHeight="1">
      <c r="A19" s="9" t="s">
        <v>32</v>
      </c>
      <c r="B19" s="10" t="s">
        <v>33</v>
      </c>
      <c r="C19" s="60">
        <f>+C20+C21+C22+C23+C24</f>
        <v>0</v>
      </c>
    </row>
    <row r="20" spans="1:3" s="11" customFormat="1" ht="12" customHeight="1">
      <c r="A20" s="12" t="s">
        <v>34</v>
      </c>
      <c r="B20" s="13" t="s">
        <v>35</v>
      </c>
      <c r="C20" s="61"/>
    </row>
    <row r="21" spans="1:3" s="11" customFormat="1" ht="12" customHeight="1">
      <c r="A21" s="14" t="s">
        <v>36</v>
      </c>
      <c r="B21" s="15" t="s">
        <v>37</v>
      </c>
      <c r="C21" s="62"/>
    </row>
    <row r="22" spans="1:3" s="11" customFormat="1" ht="12" customHeight="1">
      <c r="A22" s="14" t="s">
        <v>38</v>
      </c>
      <c r="B22" s="15" t="s">
        <v>39</v>
      </c>
      <c r="C22" s="62"/>
    </row>
    <row r="23" spans="1:3" s="11" customFormat="1" ht="12" customHeight="1">
      <c r="A23" s="14" t="s">
        <v>40</v>
      </c>
      <c r="B23" s="15" t="s">
        <v>41</v>
      </c>
      <c r="C23" s="62"/>
    </row>
    <row r="24" spans="1:3" s="11" customFormat="1" ht="12" customHeight="1">
      <c r="A24" s="14" t="s">
        <v>42</v>
      </c>
      <c r="B24" s="15" t="s">
        <v>43</v>
      </c>
      <c r="C24" s="62"/>
    </row>
    <row r="25" spans="1:3" s="11" customFormat="1" ht="12" customHeight="1">
      <c r="A25" s="16" t="s">
        <v>44</v>
      </c>
      <c r="B25" s="17" t="s">
        <v>45</v>
      </c>
      <c r="C25" s="63"/>
    </row>
    <row r="26" spans="1:3" s="11" customFormat="1" ht="12" customHeight="1">
      <c r="A26" s="9" t="s">
        <v>46</v>
      </c>
      <c r="B26" s="10" t="s">
        <v>47</v>
      </c>
      <c r="C26" s="60">
        <f>+C27+C30+C31+C32</f>
        <v>0</v>
      </c>
    </row>
    <row r="27" spans="1:3" s="11" customFormat="1" ht="12" customHeight="1">
      <c r="A27" s="12" t="s">
        <v>48</v>
      </c>
      <c r="B27" s="13" t="s">
        <v>49</v>
      </c>
      <c r="C27" s="64">
        <f>+C28+C29</f>
        <v>0</v>
      </c>
    </row>
    <row r="28" spans="1:3" s="11" customFormat="1" ht="12" customHeight="1">
      <c r="A28" s="14" t="s">
        <v>50</v>
      </c>
      <c r="B28" s="15" t="s">
        <v>51</v>
      </c>
      <c r="C28" s="62"/>
    </row>
    <row r="29" spans="1:3" s="11" customFormat="1" ht="12" customHeight="1">
      <c r="A29" s="14" t="s">
        <v>52</v>
      </c>
      <c r="B29" s="15" t="s">
        <v>53</v>
      </c>
      <c r="C29" s="62"/>
    </row>
    <row r="30" spans="1:3" s="11" customFormat="1" ht="12" customHeight="1">
      <c r="A30" s="14" t="s">
        <v>54</v>
      </c>
      <c r="B30" s="15" t="s">
        <v>55</v>
      </c>
      <c r="C30" s="62"/>
    </row>
    <row r="31" spans="1:3" s="11" customFormat="1" ht="12" customHeight="1">
      <c r="A31" s="14" t="s">
        <v>56</v>
      </c>
      <c r="B31" s="15" t="s">
        <v>57</v>
      </c>
      <c r="C31" s="62"/>
    </row>
    <row r="32" spans="1:3" s="11" customFormat="1" ht="12" customHeight="1">
      <c r="A32" s="16" t="s">
        <v>58</v>
      </c>
      <c r="B32" s="17" t="s">
        <v>59</v>
      </c>
      <c r="C32" s="63"/>
    </row>
    <row r="33" spans="1:3" s="11" customFormat="1" ht="12" customHeight="1">
      <c r="A33" s="9" t="s">
        <v>60</v>
      </c>
      <c r="B33" s="10" t="s">
        <v>61</v>
      </c>
      <c r="C33" s="60">
        <f>SUM(C34:C43)</f>
        <v>0</v>
      </c>
    </row>
    <row r="34" spans="1:3" s="11" customFormat="1" ht="12" customHeight="1">
      <c r="A34" s="12" t="s">
        <v>62</v>
      </c>
      <c r="B34" s="13" t="s">
        <v>63</v>
      </c>
      <c r="C34" s="61"/>
    </row>
    <row r="35" spans="1:3" s="11" customFormat="1" ht="12" customHeight="1">
      <c r="A35" s="14" t="s">
        <v>64</v>
      </c>
      <c r="B35" s="15" t="s">
        <v>65</v>
      </c>
      <c r="C35" s="62"/>
    </row>
    <row r="36" spans="1:3" s="11" customFormat="1" ht="12" customHeight="1">
      <c r="A36" s="14" t="s">
        <v>66</v>
      </c>
      <c r="B36" s="15" t="s">
        <v>67</v>
      </c>
      <c r="C36" s="62"/>
    </row>
    <row r="37" spans="1:3" s="11" customFormat="1" ht="12" customHeight="1">
      <c r="A37" s="14" t="s">
        <v>68</v>
      </c>
      <c r="B37" s="15" t="s">
        <v>69</v>
      </c>
      <c r="C37" s="62"/>
    </row>
    <row r="38" spans="1:3" s="11" customFormat="1" ht="12" customHeight="1">
      <c r="A38" s="14" t="s">
        <v>70</v>
      </c>
      <c r="B38" s="15" t="s">
        <v>71</v>
      </c>
      <c r="C38" s="62"/>
    </row>
    <row r="39" spans="1:3" s="11" customFormat="1" ht="12" customHeight="1">
      <c r="A39" s="14" t="s">
        <v>72</v>
      </c>
      <c r="B39" s="15" t="s">
        <v>73</v>
      </c>
      <c r="C39" s="62"/>
    </row>
    <row r="40" spans="1:3" s="11" customFormat="1" ht="12" customHeight="1">
      <c r="A40" s="14" t="s">
        <v>74</v>
      </c>
      <c r="B40" s="15" t="s">
        <v>75</v>
      </c>
      <c r="C40" s="62"/>
    </row>
    <row r="41" spans="1:3" s="11" customFormat="1" ht="12" customHeight="1">
      <c r="A41" s="14" t="s">
        <v>76</v>
      </c>
      <c r="B41" s="15" t="s">
        <v>77</v>
      </c>
      <c r="C41" s="62"/>
    </row>
    <row r="42" spans="1:3" s="11" customFormat="1" ht="12" customHeight="1">
      <c r="A42" s="14" t="s">
        <v>78</v>
      </c>
      <c r="B42" s="15" t="s">
        <v>79</v>
      </c>
      <c r="C42" s="62"/>
    </row>
    <row r="43" spans="1:3" s="11" customFormat="1" ht="12" customHeight="1">
      <c r="A43" s="16" t="s">
        <v>80</v>
      </c>
      <c r="B43" s="17" t="s">
        <v>81</v>
      </c>
      <c r="C43" s="63"/>
    </row>
    <row r="44" spans="1:3" s="11" customFormat="1" ht="12" customHeight="1">
      <c r="A44" s="9" t="s">
        <v>82</v>
      </c>
      <c r="B44" s="10" t="s">
        <v>83</v>
      </c>
      <c r="C44" s="60">
        <f>SUM(C45:C49)</f>
        <v>0</v>
      </c>
    </row>
    <row r="45" spans="1:3" s="11" customFormat="1" ht="12" customHeight="1">
      <c r="A45" s="12" t="s">
        <v>84</v>
      </c>
      <c r="B45" s="13" t="s">
        <v>85</v>
      </c>
      <c r="C45" s="61"/>
    </row>
    <row r="46" spans="1:3" s="11" customFormat="1" ht="12" customHeight="1">
      <c r="A46" s="14" t="s">
        <v>86</v>
      </c>
      <c r="B46" s="15" t="s">
        <v>87</v>
      </c>
      <c r="C46" s="62"/>
    </row>
    <row r="47" spans="1:3" s="11" customFormat="1" ht="12" customHeight="1">
      <c r="A47" s="14" t="s">
        <v>88</v>
      </c>
      <c r="B47" s="15" t="s">
        <v>89</v>
      </c>
      <c r="C47" s="62"/>
    </row>
    <row r="48" spans="1:3" s="11" customFormat="1" ht="12" customHeight="1">
      <c r="A48" s="14" t="s">
        <v>90</v>
      </c>
      <c r="B48" s="15" t="s">
        <v>91</v>
      </c>
      <c r="C48" s="62"/>
    </row>
    <row r="49" spans="1:3" s="11" customFormat="1" ht="12" customHeight="1">
      <c r="A49" s="16" t="s">
        <v>92</v>
      </c>
      <c r="B49" s="17" t="s">
        <v>93</v>
      </c>
      <c r="C49" s="63"/>
    </row>
    <row r="50" spans="1:3" s="11" customFormat="1" ht="12" customHeight="1">
      <c r="A50" s="9" t="s">
        <v>94</v>
      </c>
      <c r="B50" s="10" t="s">
        <v>95</v>
      </c>
      <c r="C50" s="60">
        <f>SUM(C51:C53)</f>
        <v>0</v>
      </c>
    </row>
    <row r="51" spans="1:3" s="11" customFormat="1" ht="12" customHeight="1">
      <c r="A51" s="12" t="s">
        <v>96</v>
      </c>
      <c r="B51" s="13" t="s">
        <v>97</v>
      </c>
      <c r="C51" s="61"/>
    </row>
    <row r="52" spans="1:3" s="11" customFormat="1" ht="12" customHeight="1">
      <c r="A52" s="14" t="s">
        <v>98</v>
      </c>
      <c r="B52" s="15" t="s">
        <v>99</v>
      </c>
      <c r="C52" s="62"/>
    </row>
    <row r="53" spans="1:3" s="11" customFormat="1" ht="12" customHeight="1">
      <c r="A53" s="14" t="s">
        <v>100</v>
      </c>
      <c r="B53" s="15" t="s">
        <v>101</v>
      </c>
      <c r="C53" s="62"/>
    </row>
    <row r="54" spans="1:3" s="11" customFormat="1" ht="12" customHeight="1">
      <c r="A54" s="16" t="s">
        <v>102</v>
      </c>
      <c r="B54" s="17" t="s">
        <v>103</v>
      </c>
      <c r="C54" s="63"/>
    </row>
    <row r="55" spans="1:3" s="11" customFormat="1" ht="12" customHeight="1">
      <c r="A55" s="9" t="s">
        <v>104</v>
      </c>
      <c r="B55" s="18" t="s">
        <v>105</v>
      </c>
      <c r="C55" s="60">
        <f>SUM(C56:C58)</f>
        <v>0</v>
      </c>
    </row>
    <row r="56" spans="1:3" s="11" customFormat="1" ht="12" customHeight="1">
      <c r="A56" s="12" t="s">
        <v>106</v>
      </c>
      <c r="B56" s="13" t="s">
        <v>107</v>
      </c>
      <c r="C56" s="62"/>
    </row>
    <row r="57" spans="1:3" s="11" customFormat="1" ht="12" customHeight="1">
      <c r="A57" s="14" t="s">
        <v>108</v>
      </c>
      <c r="B57" s="15" t="s">
        <v>109</v>
      </c>
      <c r="C57" s="62"/>
    </row>
    <row r="58" spans="1:3" s="11" customFormat="1" ht="12" customHeight="1">
      <c r="A58" s="14" t="s">
        <v>110</v>
      </c>
      <c r="B58" s="15" t="s">
        <v>111</v>
      </c>
      <c r="C58" s="62"/>
    </row>
    <row r="59" spans="1:3" s="11" customFormat="1" ht="12" customHeight="1">
      <c r="A59" s="16" t="s">
        <v>112</v>
      </c>
      <c r="B59" s="17" t="s">
        <v>113</v>
      </c>
      <c r="C59" s="62"/>
    </row>
    <row r="60" spans="1:3" s="11" customFormat="1" ht="12" customHeight="1">
      <c r="A60" s="9" t="s">
        <v>114</v>
      </c>
      <c r="B60" s="10" t="s">
        <v>115</v>
      </c>
      <c r="C60" s="60">
        <f>+C5+C12+C19+C26+C33+C44+C50+C55</f>
        <v>0</v>
      </c>
    </row>
    <row r="61" spans="1:3" s="11" customFormat="1" ht="12" customHeight="1">
      <c r="A61" s="19" t="s">
        <v>116</v>
      </c>
      <c r="B61" s="18" t="s">
        <v>117</v>
      </c>
      <c r="C61" s="60">
        <f>SUM(C62:C64)</f>
        <v>0</v>
      </c>
    </row>
    <row r="62" spans="1:3" s="11" customFormat="1" ht="12" customHeight="1">
      <c r="A62" s="12" t="s">
        <v>118</v>
      </c>
      <c r="B62" s="13" t="s">
        <v>119</v>
      </c>
      <c r="C62" s="62"/>
    </row>
    <row r="63" spans="1:3" s="11" customFormat="1" ht="12" customHeight="1">
      <c r="A63" s="14" t="s">
        <v>120</v>
      </c>
      <c r="B63" s="15" t="s">
        <v>121</v>
      </c>
      <c r="C63" s="62"/>
    </row>
    <row r="64" spans="1:3" s="11" customFormat="1" ht="12" customHeight="1">
      <c r="A64" s="16" t="s">
        <v>122</v>
      </c>
      <c r="B64" s="20" t="s">
        <v>123</v>
      </c>
      <c r="C64" s="62"/>
    </row>
    <row r="65" spans="1:3" s="11" customFormat="1" ht="12" customHeight="1">
      <c r="A65" s="19" t="s">
        <v>124</v>
      </c>
      <c r="B65" s="18" t="s">
        <v>125</v>
      </c>
      <c r="C65" s="60">
        <f>SUM(C66:C69)</f>
        <v>0</v>
      </c>
    </row>
    <row r="66" spans="1:3" s="11" customFormat="1" ht="12" customHeight="1">
      <c r="A66" s="12" t="s">
        <v>126</v>
      </c>
      <c r="B66" s="13" t="s">
        <v>127</v>
      </c>
      <c r="C66" s="62"/>
    </row>
    <row r="67" spans="1:3" s="11" customFormat="1" ht="12" customHeight="1">
      <c r="A67" s="14" t="s">
        <v>128</v>
      </c>
      <c r="B67" s="15" t="s">
        <v>129</v>
      </c>
      <c r="C67" s="62"/>
    </row>
    <row r="68" spans="1:3" s="11" customFormat="1" ht="12" customHeight="1">
      <c r="A68" s="14" t="s">
        <v>130</v>
      </c>
      <c r="B68" s="15" t="s">
        <v>131</v>
      </c>
      <c r="C68" s="62"/>
    </row>
    <row r="69" spans="1:3" s="11" customFormat="1" ht="12" customHeight="1">
      <c r="A69" s="16" t="s">
        <v>132</v>
      </c>
      <c r="B69" s="17" t="s">
        <v>133</v>
      </c>
      <c r="C69" s="62"/>
    </row>
    <row r="70" spans="1:3" s="11" customFormat="1" ht="12" customHeight="1">
      <c r="A70" s="19" t="s">
        <v>134</v>
      </c>
      <c r="B70" s="18" t="s">
        <v>135</v>
      </c>
      <c r="C70" s="60">
        <f>SUM(C71:C72)</f>
        <v>0</v>
      </c>
    </row>
    <row r="71" spans="1:3" s="11" customFormat="1" ht="12" customHeight="1">
      <c r="A71" s="12" t="s">
        <v>136</v>
      </c>
      <c r="B71" s="13" t="s">
        <v>137</v>
      </c>
      <c r="C71" s="62"/>
    </row>
    <row r="72" spans="1:3" s="11" customFormat="1" ht="12" customHeight="1">
      <c r="A72" s="16" t="s">
        <v>138</v>
      </c>
      <c r="B72" s="17" t="s">
        <v>139</v>
      </c>
      <c r="C72" s="62"/>
    </row>
    <row r="73" spans="1:3" s="11" customFormat="1" ht="12" customHeight="1">
      <c r="A73" s="19" t="s">
        <v>140</v>
      </c>
      <c r="B73" s="18" t="s">
        <v>141</v>
      </c>
      <c r="C73" s="60">
        <f>SUM(C74:C76)</f>
        <v>0</v>
      </c>
    </row>
    <row r="74" spans="1:3" s="11" customFormat="1" ht="12" customHeight="1">
      <c r="A74" s="12" t="s">
        <v>142</v>
      </c>
      <c r="B74" s="13" t="s">
        <v>143</v>
      </c>
      <c r="C74" s="62"/>
    </row>
    <row r="75" spans="1:3" s="11" customFormat="1" ht="12" customHeight="1">
      <c r="A75" s="14" t="s">
        <v>144</v>
      </c>
      <c r="B75" s="15" t="s">
        <v>145</v>
      </c>
      <c r="C75" s="62"/>
    </row>
    <row r="76" spans="1:3" s="11" customFormat="1" ht="12" customHeight="1">
      <c r="A76" s="16" t="s">
        <v>146</v>
      </c>
      <c r="B76" s="17" t="s">
        <v>147</v>
      </c>
      <c r="C76" s="62"/>
    </row>
    <row r="77" spans="1:3" s="11" customFormat="1" ht="12" customHeight="1">
      <c r="A77" s="19" t="s">
        <v>148</v>
      </c>
      <c r="B77" s="18" t="s">
        <v>149</v>
      </c>
      <c r="C77" s="60">
        <f>SUM(C78:C81)</f>
        <v>0</v>
      </c>
    </row>
    <row r="78" spans="1:3" s="11" customFormat="1" ht="12" customHeight="1">
      <c r="A78" s="21" t="s">
        <v>150</v>
      </c>
      <c r="B78" s="13" t="s">
        <v>151</v>
      </c>
      <c r="C78" s="62"/>
    </row>
    <row r="79" spans="1:3" s="11" customFormat="1" ht="12" customHeight="1">
      <c r="A79" s="22" t="s">
        <v>152</v>
      </c>
      <c r="B79" s="15" t="s">
        <v>153</v>
      </c>
      <c r="C79" s="62"/>
    </row>
    <row r="80" spans="1:3" s="11" customFormat="1" ht="12" customHeight="1">
      <c r="A80" s="22" t="s">
        <v>154</v>
      </c>
      <c r="B80" s="15" t="s">
        <v>155</v>
      </c>
      <c r="C80" s="62"/>
    </row>
    <row r="81" spans="1:3" s="11" customFormat="1" ht="12" customHeight="1">
      <c r="A81" s="23" t="s">
        <v>156</v>
      </c>
      <c r="B81" s="17" t="s">
        <v>157</v>
      </c>
      <c r="C81" s="62"/>
    </row>
    <row r="82" spans="1:3" s="11" customFormat="1" ht="13.5" customHeight="1">
      <c r="A82" s="19" t="s">
        <v>158</v>
      </c>
      <c r="B82" s="18" t="s">
        <v>159</v>
      </c>
      <c r="C82" s="65"/>
    </row>
    <row r="83" spans="1:3" s="11" customFormat="1" ht="15.75" customHeight="1">
      <c r="A83" s="19" t="s">
        <v>160</v>
      </c>
      <c r="B83" s="24" t="s">
        <v>161</v>
      </c>
      <c r="C83" s="60">
        <f>+C61+C65+C70+C73+C77+C82</f>
        <v>0</v>
      </c>
    </row>
    <row r="84" spans="1:3" s="11" customFormat="1" ht="16.5" customHeight="1">
      <c r="A84" s="25" t="s">
        <v>162</v>
      </c>
      <c r="B84" s="26" t="s">
        <v>163</v>
      </c>
      <c r="C84" s="60">
        <f>+C60+C83</f>
        <v>0</v>
      </c>
    </row>
    <row r="85" spans="1:3" s="11" customFormat="1" ht="83.25" customHeight="1">
      <c r="A85" s="27"/>
      <c r="B85" s="28"/>
      <c r="C85" s="66"/>
    </row>
    <row r="86" spans="1:3" ht="16.5" customHeight="1">
      <c r="A86" s="788" t="s">
        <v>164</v>
      </c>
      <c r="B86" s="788"/>
      <c r="C86" s="788"/>
    </row>
    <row r="87" spans="1:3" s="29" customFormat="1" ht="16.5" customHeight="1">
      <c r="A87" s="789" t="s">
        <v>165</v>
      </c>
      <c r="B87" s="789"/>
      <c r="C87" s="3" t="s">
        <v>562</v>
      </c>
    </row>
    <row r="88" spans="1:3" ht="38.1" customHeight="1">
      <c r="A88" s="4" t="s">
        <v>2</v>
      </c>
      <c r="B88" s="5" t="s">
        <v>166</v>
      </c>
      <c r="C88" s="58" t="s">
        <v>719</v>
      </c>
    </row>
    <row r="89" spans="1:3" s="8" customFormat="1" ht="12" customHeight="1">
      <c r="A89" s="30">
        <v>1</v>
      </c>
      <c r="B89" s="31">
        <v>2</v>
      </c>
      <c r="C89" s="67">
        <v>3</v>
      </c>
    </row>
    <row r="90" spans="1:3" ht="12" customHeight="1">
      <c r="A90" s="32" t="s">
        <v>4</v>
      </c>
      <c r="B90" s="33" t="s">
        <v>167</v>
      </c>
      <c r="C90" s="68">
        <f>SUM(C91:C95)</f>
        <v>0</v>
      </c>
    </row>
    <row r="91" spans="1:3" ht="12" customHeight="1">
      <c r="A91" s="34" t="s">
        <v>6</v>
      </c>
      <c r="B91" s="35" t="s">
        <v>168</v>
      </c>
      <c r="C91" s="69"/>
    </row>
    <row r="92" spans="1:3" ht="12" customHeight="1">
      <c r="A92" s="14" t="s">
        <v>8</v>
      </c>
      <c r="B92" s="36" t="s">
        <v>169</v>
      </c>
      <c r="C92" s="62"/>
    </row>
    <row r="93" spans="1:3" ht="12" customHeight="1">
      <c r="A93" s="14" t="s">
        <v>10</v>
      </c>
      <c r="B93" s="36" t="s">
        <v>170</v>
      </c>
      <c r="C93" s="63"/>
    </row>
    <row r="94" spans="1:3" ht="12" customHeight="1">
      <c r="A94" s="14" t="s">
        <v>12</v>
      </c>
      <c r="B94" s="37" t="s">
        <v>171</v>
      </c>
      <c r="C94" s="63"/>
    </row>
    <row r="95" spans="1:3" ht="12" customHeight="1">
      <c r="A95" s="14" t="s">
        <v>172</v>
      </c>
      <c r="B95" s="38" t="s">
        <v>173</v>
      </c>
      <c r="C95" s="63"/>
    </row>
    <row r="96" spans="1:3" ht="12" customHeight="1">
      <c r="A96" s="14" t="s">
        <v>16</v>
      </c>
      <c r="B96" s="36" t="s">
        <v>174</v>
      </c>
      <c r="C96" s="63"/>
    </row>
    <row r="97" spans="1:3" ht="12" customHeight="1">
      <c r="A97" s="14" t="s">
        <v>175</v>
      </c>
      <c r="B97" s="39" t="s">
        <v>176</v>
      </c>
      <c r="C97" s="63"/>
    </row>
    <row r="98" spans="1:3" ht="12" customHeight="1">
      <c r="A98" s="14" t="s">
        <v>177</v>
      </c>
      <c r="B98" s="40" t="s">
        <v>178</v>
      </c>
      <c r="C98" s="63"/>
    </row>
    <row r="99" spans="1:3" ht="12" customHeight="1">
      <c r="A99" s="14" t="s">
        <v>179</v>
      </c>
      <c r="B99" s="40" t="s">
        <v>180</v>
      </c>
      <c r="C99" s="63"/>
    </row>
    <row r="100" spans="1:3" ht="12" customHeight="1">
      <c r="A100" s="14" t="s">
        <v>181</v>
      </c>
      <c r="B100" s="39" t="s">
        <v>182</v>
      </c>
      <c r="C100" s="63"/>
    </row>
    <row r="101" spans="1:3" ht="12" customHeight="1">
      <c r="A101" s="14" t="s">
        <v>183</v>
      </c>
      <c r="B101" s="39" t="s">
        <v>184</v>
      </c>
      <c r="C101" s="63"/>
    </row>
    <row r="102" spans="1:3" ht="12" customHeight="1">
      <c r="A102" s="14" t="s">
        <v>185</v>
      </c>
      <c r="B102" s="40" t="s">
        <v>186</v>
      </c>
      <c r="C102" s="63"/>
    </row>
    <row r="103" spans="1:3" ht="12" customHeight="1">
      <c r="A103" s="41" t="s">
        <v>187</v>
      </c>
      <c r="B103" s="42" t="s">
        <v>188</v>
      </c>
      <c r="C103" s="63"/>
    </row>
    <row r="104" spans="1:3" ht="12" customHeight="1">
      <c r="A104" s="14" t="s">
        <v>189</v>
      </c>
      <c r="B104" s="42" t="s">
        <v>190</v>
      </c>
      <c r="C104" s="63"/>
    </row>
    <row r="105" spans="1:3" ht="12" customHeight="1">
      <c r="A105" s="43" t="s">
        <v>191</v>
      </c>
      <c r="B105" s="44" t="s">
        <v>192</v>
      </c>
      <c r="C105" s="70"/>
    </row>
    <row r="106" spans="1:3" ht="12" customHeight="1">
      <c r="A106" s="9" t="s">
        <v>18</v>
      </c>
      <c r="B106" s="45" t="s">
        <v>193</v>
      </c>
      <c r="C106" s="60">
        <f>+C107+C109+C111</f>
        <v>0</v>
      </c>
    </row>
    <row r="107" spans="1:3" ht="12" customHeight="1">
      <c r="A107" s="12" t="s">
        <v>20</v>
      </c>
      <c r="B107" s="36" t="s">
        <v>194</v>
      </c>
      <c r="C107" s="61"/>
    </row>
    <row r="108" spans="1:3" ht="12" customHeight="1">
      <c r="A108" s="12" t="s">
        <v>22</v>
      </c>
      <c r="B108" s="46" t="s">
        <v>195</v>
      </c>
      <c r="C108" s="61"/>
    </row>
    <row r="109" spans="1:3" ht="12" customHeight="1">
      <c r="A109" s="12" t="s">
        <v>24</v>
      </c>
      <c r="B109" s="46" t="s">
        <v>196</v>
      </c>
      <c r="C109" s="62"/>
    </row>
    <row r="110" spans="1:3" ht="12" customHeight="1">
      <c r="A110" s="12" t="s">
        <v>26</v>
      </c>
      <c r="B110" s="46" t="s">
        <v>197</v>
      </c>
      <c r="C110" s="71"/>
    </row>
    <row r="111" spans="1:3" ht="12" customHeight="1">
      <c r="A111" s="12" t="s">
        <v>28</v>
      </c>
      <c r="B111" s="47" t="s">
        <v>198</v>
      </c>
      <c r="C111" s="71"/>
    </row>
    <row r="112" spans="1:3" ht="12" customHeight="1">
      <c r="A112" s="12" t="s">
        <v>30</v>
      </c>
      <c r="B112" s="48" t="s">
        <v>199</v>
      </c>
      <c r="C112" s="71"/>
    </row>
    <row r="113" spans="1:3" ht="12" customHeight="1">
      <c r="A113" s="12" t="s">
        <v>200</v>
      </c>
      <c r="B113" s="49" t="s">
        <v>201</v>
      </c>
      <c r="C113" s="71"/>
    </row>
    <row r="114" spans="1:3">
      <c r="A114" s="12" t="s">
        <v>202</v>
      </c>
      <c r="B114" s="40" t="s">
        <v>180</v>
      </c>
      <c r="C114" s="71"/>
    </row>
    <row r="115" spans="1:3" ht="12" customHeight="1">
      <c r="A115" s="12" t="s">
        <v>203</v>
      </c>
      <c r="B115" s="40" t="s">
        <v>204</v>
      </c>
      <c r="C115" s="71"/>
    </row>
    <row r="116" spans="1:3" ht="12" customHeight="1">
      <c r="A116" s="12" t="s">
        <v>205</v>
      </c>
      <c r="B116" s="40" t="s">
        <v>206</v>
      </c>
      <c r="C116" s="71"/>
    </row>
    <row r="117" spans="1:3" ht="12" customHeight="1">
      <c r="A117" s="12" t="s">
        <v>207</v>
      </c>
      <c r="B117" s="40" t="s">
        <v>186</v>
      </c>
      <c r="C117" s="71"/>
    </row>
    <row r="118" spans="1:3" ht="12" customHeight="1">
      <c r="A118" s="12" t="s">
        <v>208</v>
      </c>
      <c r="B118" s="40" t="s">
        <v>209</v>
      </c>
      <c r="C118" s="71"/>
    </row>
    <row r="119" spans="1:3">
      <c r="A119" s="41" t="s">
        <v>210</v>
      </c>
      <c r="B119" s="40" t="s">
        <v>211</v>
      </c>
      <c r="C119" s="72"/>
    </row>
    <row r="120" spans="1:3" ht="12" customHeight="1">
      <c r="A120" s="9" t="s">
        <v>32</v>
      </c>
      <c r="B120" s="10" t="s">
        <v>212</v>
      </c>
      <c r="C120" s="60">
        <f>+C121+C122</f>
        <v>0</v>
      </c>
    </row>
    <row r="121" spans="1:3" ht="12" customHeight="1">
      <c r="A121" s="12" t="s">
        <v>34</v>
      </c>
      <c r="B121" s="50" t="s">
        <v>213</v>
      </c>
      <c r="C121" s="61"/>
    </row>
    <row r="122" spans="1:3" ht="12" customHeight="1">
      <c r="A122" s="16" t="s">
        <v>36</v>
      </c>
      <c r="B122" s="46" t="s">
        <v>214</v>
      </c>
      <c r="C122" s="63"/>
    </row>
    <row r="123" spans="1:3" ht="12" customHeight="1">
      <c r="A123" s="9" t="s">
        <v>215</v>
      </c>
      <c r="B123" s="10" t="s">
        <v>216</v>
      </c>
      <c r="C123" s="60">
        <f>+C90+C106+C120</f>
        <v>0</v>
      </c>
    </row>
    <row r="124" spans="1:3" ht="12" customHeight="1">
      <c r="A124" s="9" t="s">
        <v>60</v>
      </c>
      <c r="B124" s="10" t="s">
        <v>217</v>
      </c>
      <c r="C124" s="60">
        <f>+C125+C126+C127</f>
        <v>0</v>
      </c>
    </row>
    <row r="125" spans="1:3" ht="12" customHeight="1">
      <c r="A125" s="12" t="s">
        <v>62</v>
      </c>
      <c r="B125" s="50" t="s">
        <v>218</v>
      </c>
      <c r="C125" s="71"/>
    </row>
    <row r="126" spans="1:3" ht="12" customHeight="1">
      <c r="A126" s="12" t="s">
        <v>64</v>
      </c>
      <c r="B126" s="50" t="s">
        <v>219</v>
      </c>
      <c r="C126" s="71"/>
    </row>
    <row r="127" spans="1:3" ht="12" customHeight="1">
      <c r="A127" s="41" t="s">
        <v>66</v>
      </c>
      <c r="B127" s="51" t="s">
        <v>220</v>
      </c>
      <c r="C127" s="71"/>
    </row>
    <row r="128" spans="1:3" ht="12" customHeight="1">
      <c r="A128" s="9" t="s">
        <v>82</v>
      </c>
      <c r="B128" s="10" t="s">
        <v>221</v>
      </c>
      <c r="C128" s="60">
        <f>+C129+C130+C131+C132</f>
        <v>0</v>
      </c>
    </row>
    <row r="129" spans="1:9" ht="12" customHeight="1">
      <c r="A129" s="12" t="s">
        <v>84</v>
      </c>
      <c r="B129" s="50" t="s">
        <v>222</v>
      </c>
      <c r="C129" s="71"/>
    </row>
    <row r="130" spans="1:9" ht="12" customHeight="1">
      <c r="A130" s="12" t="s">
        <v>86</v>
      </c>
      <c r="B130" s="50" t="s">
        <v>223</v>
      </c>
      <c r="C130" s="71"/>
    </row>
    <row r="131" spans="1:9" ht="12" customHeight="1">
      <c r="A131" s="12" t="s">
        <v>88</v>
      </c>
      <c r="B131" s="50" t="s">
        <v>224</v>
      </c>
      <c r="C131" s="71"/>
    </row>
    <row r="132" spans="1:9" ht="12" customHeight="1">
      <c r="A132" s="41" t="s">
        <v>90</v>
      </c>
      <c r="B132" s="51" t="s">
        <v>225</v>
      </c>
      <c r="C132" s="71"/>
    </row>
    <row r="133" spans="1:9" ht="12" customHeight="1">
      <c r="A133" s="9" t="s">
        <v>226</v>
      </c>
      <c r="B133" s="10" t="s">
        <v>227</v>
      </c>
      <c r="C133" s="60">
        <f>+C134+C135+C136+C137</f>
        <v>0</v>
      </c>
    </row>
    <row r="134" spans="1:9" ht="12" customHeight="1">
      <c r="A134" s="12" t="s">
        <v>96</v>
      </c>
      <c r="B134" s="50" t="s">
        <v>228</v>
      </c>
      <c r="C134" s="71"/>
    </row>
    <row r="135" spans="1:9" ht="12" customHeight="1">
      <c r="A135" s="12" t="s">
        <v>98</v>
      </c>
      <c r="B135" s="50" t="s">
        <v>229</v>
      </c>
      <c r="C135" s="71"/>
    </row>
    <row r="136" spans="1:9" ht="12" customHeight="1">
      <c r="A136" s="12" t="s">
        <v>100</v>
      </c>
      <c r="B136" s="50" t="s">
        <v>230</v>
      </c>
      <c r="C136" s="71"/>
    </row>
    <row r="137" spans="1:9" ht="12" customHeight="1">
      <c r="A137" s="41" t="s">
        <v>102</v>
      </c>
      <c r="B137" s="51" t="s">
        <v>231</v>
      </c>
      <c r="C137" s="71"/>
    </row>
    <row r="138" spans="1:9" ht="12" customHeight="1">
      <c r="A138" s="9" t="s">
        <v>104</v>
      </c>
      <c r="B138" s="10" t="s">
        <v>232</v>
      </c>
      <c r="C138" s="73">
        <f>+C139+C140+C141+C142</f>
        <v>0</v>
      </c>
    </row>
    <row r="139" spans="1:9" ht="12" customHeight="1">
      <c r="A139" s="12" t="s">
        <v>106</v>
      </c>
      <c r="B139" s="50" t="s">
        <v>233</v>
      </c>
      <c r="C139" s="71"/>
    </row>
    <row r="140" spans="1:9" ht="12" customHeight="1">
      <c r="A140" s="12" t="s">
        <v>108</v>
      </c>
      <c r="B140" s="50" t="s">
        <v>234</v>
      </c>
      <c r="C140" s="71"/>
    </row>
    <row r="141" spans="1:9" ht="12" customHeight="1">
      <c r="A141" s="12" t="s">
        <v>110</v>
      </c>
      <c r="B141" s="50" t="s">
        <v>235</v>
      </c>
      <c r="C141" s="71"/>
    </row>
    <row r="142" spans="1:9" ht="12" customHeight="1">
      <c r="A142" s="12" t="s">
        <v>112</v>
      </c>
      <c r="B142" s="50" t="s">
        <v>236</v>
      </c>
      <c r="C142" s="71"/>
    </row>
    <row r="143" spans="1:9" ht="15" customHeight="1">
      <c r="A143" s="9" t="s">
        <v>114</v>
      </c>
      <c r="B143" s="10" t="s">
        <v>237</v>
      </c>
      <c r="C143" s="74">
        <f>+C124+C128+C133+C138</f>
        <v>0</v>
      </c>
      <c r="F143" s="52"/>
      <c r="G143" s="53"/>
      <c r="H143" s="53"/>
      <c r="I143" s="53"/>
    </row>
    <row r="144" spans="1:9" s="11" customFormat="1" ht="12.95" customHeight="1">
      <c r="A144" s="54" t="s">
        <v>238</v>
      </c>
      <c r="B144" s="55" t="s">
        <v>239</v>
      </c>
      <c r="C144" s="74">
        <f>+C123+C143</f>
        <v>0</v>
      </c>
    </row>
    <row r="145" spans="1:4" ht="7.5" customHeight="1"/>
    <row r="146" spans="1:4">
      <c r="A146" s="786" t="s">
        <v>240</v>
      </c>
      <c r="B146" s="786"/>
      <c r="C146" s="786"/>
    </row>
    <row r="147" spans="1:4" ht="15" customHeight="1">
      <c r="A147" s="787" t="s">
        <v>241</v>
      </c>
      <c r="B147" s="787"/>
      <c r="C147" s="3" t="s">
        <v>562</v>
      </c>
    </row>
    <row r="148" spans="1:4" ht="13.5" customHeight="1">
      <c r="A148" s="9">
        <v>1</v>
      </c>
      <c r="B148" s="45" t="s">
        <v>242</v>
      </c>
      <c r="C148" s="60">
        <f>+C60-C123</f>
        <v>0</v>
      </c>
      <c r="D148" s="56"/>
    </row>
    <row r="149" spans="1:4" ht="27.75" customHeight="1">
      <c r="A149" s="9" t="s">
        <v>18</v>
      </c>
      <c r="B149" s="45" t="s">
        <v>243</v>
      </c>
      <c r="C149" s="60">
        <f>+C83-C143</f>
        <v>0</v>
      </c>
    </row>
  </sheetData>
  <mergeCells count="6">
    <mergeCell ref="A146:C146"/>
    <mergeCell ref="A147:B147"/>
    <mergeCell ref="A1:C1"/>
    <mergeCell ref="A2:B2"/>
    <mergeCell ref="A86:C86"/>
    <mergeCell ref="A87:B87"/>
  </mergeCells>
  <phoneticPr fontId="29" type="noConversion"/>
  <printOptions horizontalCentered="1"/>
  <pageMargins left="0.78740157480314965" right="0.78740157480314965" top="1.5354330708661419" bottom="0.86614173228346458" header="0.35433070866141736" footer="0.51181102362204722"/>
  <pageSetup paperSize="9" scale="64" firstPageNumber="0" orientation="portrait" horizontalDpi="300" verticalDpi="300" r:id="rId1"/>
  <headerFooter alignWithMargins="0">
    <oddHeader>&amp;C&amp;"Times New Roman CE,Félkövér"&amp;12Kokad Községi  Önkormányzat
2021. ÉVI KÖLTSÉGVETÉS
ÁLLAMI (ÁLLAMIGAZGATÁSI) FELADATOK MÉRLEGE&amp;R&amp;"Times New Roman CE,Félkövér dőlt"&amp;11 1.4. melléklet a 2/2021. (II.15
) önkormányzati rendelethez</oddHeader>
  </headerFooter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F33"/>
  <sheetViews>
    <sheetView view="pageLayout" topLeftCell="B1" zoomScaleNormal="122" workbookViewId="0">
      <selection activeCell="F1" sqref="F1:F30"/>
    </sheetView>
  </sheetViews>
  <sheetFormatPr defaultRowHeight="12.75"/>
  <cols>
    <col min="1" max="1" width="6.83203125" style="75" customWidth="1"/>
    <col min="2" max="2" width="55.1640625" style="76" customWidth="1"/>
    <col min="3" max="3" width="16.33203125" style="75" customWidth="1"/>
    <col min="4" max="4" width="55.1640625" style="75" customWidth="1"/>
    <col min="5" max="5" width="16.33203125" style="75" customWidth="1"/>
    <col min="6" max="6" width="4.83203125" style="75" customWidth="1"/>
    <col min="7" max="7" width="9.6640625" style="75" bestFit="1" customWidth="1"/>
    <col min="8" max="16384" width="9.33203125" style="75"/>
  </cols>
  <sheetData>
    <row r="1" spans="1:6" ht="39.75" customHeight="1">
      <c r="B1" s="791" t="s">
        <v>246</v>
      </c>
      <c r="C1" s="791"/>
      <c r="D1" s="791"/>
      <c r="E1" s="791"/>
      <c r="F1" s="792" t="s">
        <v>760</v>
      </c>
    </row>
    <row r="2" spans="1:6" ht="13.5">
      <c r="E2" s="3" t="s">
        <v>562</v>
      </c>
      <c r="F2" s="792"/>
    </row>
    <row r="3" spans="1:6" ht="18" customHeight="1">
      <c r="A3" s="793" t="s">
        <v>2</v>
      </c>
      <c r="B3" s="794" t="s">
        <v>247</v>
      </c>
      <c r="C3" s="794"/>
      <c r="D3" s="793" t="s">
        <v>248</v>
      </c>
      <c r="E3" s="793"/>
      <c r="F3" s="792"/>
    </row>
    <row r="4" spans="1:6" s="80" customFormat="1" ht="35.25" customHeight="1">
      <c r="A4" s="793"/>
      <c r="B4" s="77" t="s">
        <v>249</v>
      </c>
      <c r="C4" s="78" t="s">
        <v>719</v>
      </c>
      <c r="D4" s="77" t="s">
        <v>249</v>
      </c>
      <c r="E4" s="79" t="s">
        <v>719</v>
      </c>
      <c r="F4" s="792"/>
    </row>
    <row r="5" spans="1:6" s="85" customFormat="1" ht="12" customHeight="1">
      <c r="A5" s="81">
        <v>1</v>
      </c>
      <c r="B5" s="82">
        <v>2</v>
      </c>
      <c r="C5" s="83" t="s">
        <v>32</v>
      </c>
      <c r="D5" s="82" t="s">
        <v>215</v>
      </c>
      <c r="E5" s="84" t="s">
        <v>60</v>
      </c>
      <c r="F5" s="792"/>
    </row>
    <row r="6" spans="1:6" ht="12.95" customHeight="1">
      <c r="A6" s="86" t="s">
        <v>4</v>
      </c>
      <c r="B6" s="87" t="s">
        <v>250</v>
      </c>
      <c r="C6" s="88">
        <v>25968665</v>
      </c>
      <c r="D6" s="87" t="s">
        <v>251</v>
      </c>
      <c r="E6" s="89">
        <v>34723981</v>
      </c>
      <c r="F6" s="792"/>
    </row>
    <row r="7" spans="1:6" ht="12.95" customHeight="1">
      <c r="A7" s="90" t="s">
        <v>18</v>
      </c>
      <c r="B7" s="91" t="s">
        <v>252</v>
      </c>
      <c r="C7" s="92">
        <v>30724824</v>
      </c>
      <c r="D7" s="91" t="s">
        <v>169</v>
      </c>
      <c r="E7" s="93">
        <v>5096952</v>
      </c>
      <c r="F7" s="792"/>
    </row>
    <row r="8" spans="1:6" ht="12.95" customHeight="1">
      <c r="A8" s="90" t="s">
        <v>32</v>
      </c>
      <c r="B8" s="91" t="s">
        <v>253</v>
      </c>
      <c r="C8" s="92"/>
      <c r="D8" s="91" t="s">
        <v>254</v>
      </c>
      <c r="E8" s="93">
        <v>26979790</v>
      </c>
      <c r="F8" s="792"/>
    </row>
    <row r="9" spans="1:6" ht="12.95" customHeight="1">
      <c r="A9" s="90" t="s">
        <v>215</v>
      </c>
      <c r="B9" s="91" t="s">
        <v>255</v>
      </c>
      <c r="C9" s="92">
        <v>9090000</v>
      </c>
      <c r="D9" s="91" t="s">
        <v>171</v>
      </c>
      <c r="E9" s="93">
        <v>865000</v>
      </c>
      <c r="F9" s="792"/>
    </row>
    <row r="10" spans="1:6" ht="12.95" customHeight="1">
      <c r="A10" s="90" t="s">
        <v>60</v>
      </c>
      <c r="B10" s="91" t="s">
        <v>256</v>
      </c>
      <c r="C10" s="92">
        <v>1168400</v>
      </c>
      <c r="D10" s="91" t="s">
        <v>173</v>
      </c>
      <c r="E10" s="93">
        <v>12928121</v>
      </c>
      <c r="F10" s="792"/>
    </row>
    <row r="11" spans="1:6" ht="12.95" customHeight="1">
      <c r="A11" s="90" t="s">
        <v>82</v>
      </c>
      <c r="B11" s="94" t="s">
        <v>257</v>
      </c>
      <c r="C11" s="95"/>
      <c r="D11" s="91" t="s">
        <v>258</v>
      </c>
      <c r="E11" s="93">
        <v>2626370</v>
      </c>
      <c r="F11" s="792"/>
    </row>
    <row r="12" spans="1:6" ht="12.95" customHeight="1">
      <c r="A12" s="90" t="s">
        <v>226</v>
      </c>
      <c r="B12" s="91" t="s">
        <v>259</v>
      </c>
      <c r="C12" s="92"/>
      <c r="D12" s="96"/>
      <c r="E12" s="93"/>
      <c r="F12" s="792"/>
    </row>
    <row r="13" spans="1:6" ht="12.95" customHeight="1">
      <c r="A13" s="90" t="s">
        <v>104</v>
      </c>
      <c r="B13" s="91" t="s">
        <v>81</v>
      </c>
      <c r="C13" s="92"/>
      <c r="D13" s="96"/>
      <c r="E13" s="93"/>
      <c r="F13" s="792"/>
    </row>
    <row r="14" spans="1:6" ht="12.95" customHeight="1">
      <c r="A14" s="90" t="s">
        <v>114</v>
      </c>
      <c r="B14" s="97"/>
      <c r="C14" s="95"/>
      <c r="D14" s="96"/>
      <c r="E14" s="93"/>
      <c r="F14" s="792"/>
    </row>
    <row r="15" spans="1:6" ht="12.95" customHeight="1">
      <c r="A15" s="90" t="s">
        <v>238</v>
      </c>
      <c r="B15" s="96"/>
      <c r="C15" s="92"/>
      <c r="D15" s="96"/>
      <c r="E15" s="93"/>
      <c r="F15" s="792"/>
    </row>
    <row r="16" spans="1:6" ht="12.95" customHeight="1">
      <c r="A16" s="90" t="s">
        <v>260</v>
      </c>
      <c r="B16" s="96"/>
      <c r="C16" s="92"/>
      <c r="D16" s="96"/>
      <c r="E16" s="93"/>
      <c r="F16" s="792"/>
    </row>
    <row r="17" spans="1:6" ht="12.95" customHeight="1">
      <c r="A17" s="90" t="s">
        <v>261</v>
      </c>
      <c r="B17" s="98"/>
      <c r="C17" s="99"/>
      <c r="D17" s="96"/>
      <c r="E17" s="100"/>
      <c r="F17" s="792"/>
    </row>
    <row r="18" spans="1:6" ht="15.95" customHeight="1">
      <c r="A18" s="101" t="s">
        <v>262</v>
      </c>
      <c r="B18" s="102" t="s">
        <v>263</v>
      </c>
      <c r="C18" s="103">
        <f>+C6+C7+C9+C10+C12+C13+C14+C15+C16+C17</f>
        <v>66951889</v>
      </c>
      <c r="D18" s="102" t="s">
        <v>264</v>
      </c>
      <c r="E18" s="104">
        <f>SUM(E6:E17)</f>
        <v>83220214</v>
      </c>
      <c r="F18" s="792"/>
    </row>
    <row r="19" spans="1:6" ht="12.95" customHeight="1">
      <c r="A19" s="105" t="s">
        <v>265</v>
      </c>
      <c r="B19" s="106" t="s">
        <v>266</v>
      </c>
      <c r="C19" s="107">
        <f>+C20+C21+C22+C23</f>
        <v>21556591</v>
      </c>
      <c r="D19" s="91" t="s">
        <v>267</v>
      </c>
      <c r="E19" s="108"/>
      <c r="F19" s="792"/>
    </row>
    <row r="20" spans="1:6" ht="12.95" customHeight="1">
      <c r="A20" s="90" t="s">
        <v>268</v>
      </c>
      <c r="B20" s="91" t="s">
        <v>269</v>
      </c>
      <c r="C20" s="92">
        <v>20500862</v>
      </c>
      <c r="D20" s="91" t="s">
        <v>270</v>
      </c>
      <c r="E20" s="93"/>
      <c r="F20" s="792"/>
    </row>
    <row r="21" spans="1:6" ht="12.95" customHeight="1">
      <c r="A21" s="90" t="s">
        <v>271</v>
      </c>
      <c r="B21" s="91" t="s">
        <v>272</v>
      </c>
      <c r="C21" s="92"/>
      <c r="D21" s="91" t="s">
        <v>273</v>
      </c>
      <c r="E21" s="93">
        <v>4232537</v>
      </c>
      <c r="F21" s="792"/>
    </row>
    <row r="22" spans="1:6" ht="12.95" customHeight="1">
      <c r="A22" s="90" t="s">
        <v>274</v>
      </c>
      <c r="B22" s="91" t="s">
        <v>275</v>
      </c>
      <c r="C22" s="92"/>
      <c r="D22" s="91" t="s">
        <v>276</v>
      </c>
      <c r="E22" s="93"/>
      <c r="F22" s="792"/>
    </row>
    <row r="23" spans="1:6" ht="12.95" customHeight="1">
      <c r="A23" s="90" t="s">
        <v>277</v>
      </c>
      <c r="B23" s="91" t="s">
        <v>706</v>
      </c>
      <c r="C23" s="92">
        <v>1055729</v>
      </c>
      <c r="D23" s="106" t="s">
        <v>278</v>
      </c>
      <c r="E23" s="93"/>
      <c r="F23" s="792"/>
    </row>
    <row r="24" spans="1:6" ht="12.95" customHeight="1">
      <c r="A24" s="90" t="s">
        <v>279</v>
      </c>
      <c r="B24" s="91" t="s">
        <v>280</v>
      </c>
      <c r="C24" s="109">
        <f>+C25+C26</f>
        <v>0</v>
      </c>
      <c r="D24" s="91" t="s">
        <v>281</v>
      </c>
      <c r="E24" s="93"/>
      <c r="F24" s="792"/>
    </row>
    <row r="25" spans="1:6" ht="12.95" customHeight="1">
      <c r="A25" s="105" t="s">
        <v>282</v>
      </c>
      <c r="B25" s="106" t="s">
        <v>283</v>
      </c>
      <c r="C25" s="110"/>
      <c r="D25" s="87" t="s">
        <v>284</v>
      </c>
      <c r="E25" s="108"/>
      <c r="F25" s="792"/>
    </row>
    <row r="26" spans="1:6" ht="12.95" customHeight="1">
      <c r="A26" s="90" t="s">
        <v>285</v>
      </c>
      <c r="B26" s="91" t="s">
        <v>286</v>
      </c>
      <c r="C26" s="92"/>
      <c r="D26" s="96" t="s">
        <v>229</v>
      </c>
      <c r="E26" s="93">
        <v>1055729</v>
      </c>
      <c r="F26" s="792"/>
    </row>
    <row r="27" spans="1:6" ht="15.95" customHeight="1">
      <c r="A27" s="101" t="s">
        <v>287</v>
      </c>
      <c r="B27" s="102" t="s">
        <v>288</v>
      </c>
      <c r="C27" s="103">
        <f>+C19+C24</f>
        <v>21556591</v>
      </c>
      <c r="D27" s="102" t="s">
        <v>289</v>
      </c>
      <c r="E27" s="104">
        <f>SUM(E19:E26)</f>
        <v>5288266</v>
      </c>
      <c r="F27" s="792"/>
    </row>
    <row r="28" spans="1:6">
      <c r="A28" s="101" t="s">
        <v>290</v>
      </c>
      <c r="B28" s="111" t="s">
        <v>291</v>
      </c>
      <c r="C28" s="112">
        <f>+C18+C27</f>
        <v>88508480</v>
      </c>
      <c r="D28" s="111" t="s">
        <v>292</v>
      </c>
      <c r="E28" s="112">
        <f>+E18+E27</f>
        <v>88508480</v>
      </c>
      <c r="F28" s="792"/>
    </row>
    <row r="29" spans="1:6">
      <c r="A29" s="101" t="s">
        <v>293</v>
      </c>
      <c r="B29" s="111" t="s">
        <v>294</v>
      </c>
      <c r="C29" s="112">
        <f>IF(C18-E18&lt;0,E18-C18,"-")</f>
        <v>16268325</v>
      </c>
      <c r="D29" s="111" t="s">
        <v>295</v>
      </c>
      <c r="E29" s="112" t="str">
        <f>IF(C18-E18&gt;0,C18-E18,"-")</f>
        <v>-</v>
      </c>
      <c r="F29" s="792"/>
    </row>
    <row r="30" spans="1:6">
      <c r="A30" s="101" t="s">
        <v>296</v>
      </c>
      <c r="B30" s="111" t="s">
        <v>297</v>
      </c>
      <c r="C30" s="112" t="str">
        <f>IF(C18+C19-E28&lt;0,E28-(C18+C19),"-")</f>
        <v>-</v>
      </c>
      <c r="D30" s="111" t="s">
        <v>298</v>
      </c>
      <c r="E30" s="112" t="str">
        <f>IF(C18+C19-E28&gt;0,C18+C19-E28,"-")</f>
        <v>-</v>
      </c>
      <c r="F30" s="792"/>
    </row>
    <row r="31" spans="1:6" ht="18.75">
      <c r="B31" s="790"/>
      <c r="C31" s="790"/>
      <c r="D31" s="790"/>
    </row>
    <row r="32" spans="1:6">
      <c r="C32" s="676"/>
    </row>
    <row r="33" spans="3:3">
      <c r="C33" s="676"/>
    </row>
  </sheetData>
  <sheetProtection selectLockedCells="1" selectUnlockedCells="1"/>
  <mergeCells count="6">
    <mergeCell ref="B31:D31"/>
    <mergeCell ref="B1:E1"/>
    <mergeCell ref="F1:F30"/>
    <mergeCell ref="A3:A4"/>
    <mergeCell ref="B3:C3"/>
    <mergeCell ref="D3:E3"/>
  </mergeCells>
  <phoneticPr fontId="29" type="noConversion"/>
  <printOptions horizontalCentered="1"/>
  <pageMargins left="0.31496062992125984" right="0.47244094488188981" top="0.9055118110236221" bottom="0.51181102362204722" header="0.6692913385826772" footer="0.51181102362204722"/>
  <pageSetup paperSize="9" firstPageNumber="0" orientation="landscape" horizontalDpi="300" verticalDpi="300" r:id="rId1"/>
  <headerFooter alignWithMargins="0">
    <oddHeader xml:space="preserve">&amp;C&amp;"Times New Roman CE,Félkövér"&amp;12Kokad Községi  Önkormányzat 2021. ÉVI KÖLTSÉGVETÉSÉNEK&amp;R&amp;"Times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2:F34"/>
  <sheetViews>
    <sheetView view="pageLayout" topLeftCell="A2" zoomScaleNormal="122" workbookViewId="0">
      <selection activeCell="F2" sqref="F2:F34"/>
    </sheetView>
  </sheetViews>
  <sheetFormatPr defaultRowHeight="12.75"/>
  <cols>
    <col min="1" max="1" width="6.83203125" style="75" customWidth="1"/>
    <col min="2" max="2" width="55.1640625" style="76" customWidth="1"/>
    <col min="3" max="3" width="16.33203125" style="75" customWidth="1"/>
    <col min="4" max="4" width="55.1640625" style="75" customWidth="1"/>
    <col min="5" max="5" width="16.33203125" style="75" customWidth="1"/>
    <col min="6" max="6" width="4.83203125" style="75" customWidth="1"/>
    <col min="7" max="16384" width="9.33203125" style="75"/>
  </cols>
  <sheetData>
    <row r="2" spans="1:6" ht="29.85" customHeight="1">
      <c r="B2" s="791" t="s">
        <v>299</v>
      </c>
      <c r="C2" s="791"/>
      <c r="D2" s="791"/>
      <c r="E2" s="791"/>
      <c r="F2" s="792" t="s">
        <v>761</v>
      </c>
    </row>
    <row r="3" spans="1:6" ht="13.5">
      <c r="E3" s="3" t="s">
        <v>562</v>
      </c>
      <c r="F3" s="792"/>
    </row>
    <row r="4" spans="1:6" ht="12.75" customHeight="1">
      <c r="A4" s="793" t="s">
        <v>2</v>
      </c>
      <c r="B4" s="794" t="s">
        <v>247</v>
      </c>
      <c r="C4" s="794"/>
      <c r="D4" s="793" t="s">
        <v>248</v>
      </c>
      <c r="E4" s="793"/>
      <c r="F4" s="792"/>
    </row>
    <row r="5" spans="1:6" s="80" customFormat="1" ht="24">
      <c r="A5" s="793"/>
      <c r="B5" s="77" t="s">
        <v>249</v>
      </c>
      <c r="C5" s="78" t="s">
        <v>719</v>
      </c>
      <c r="D5" s="77" t="s">
        <v>249</v>
      </c>
      <c r="E5" s="78" t="s">
        <v>719</v>
      </c>
      <c r="F5" s="792"/>
    </row>
    <row r="6" spans="1:6" s="80" customFormat="1">
      <c r="A6" s="81">
        <v>1</v>
      </c>
      <c r="B6" s="82">
        <v>2</v>
      </c>
      <c r="C6" s="83">
        <v>3</v>
      </c>
      <c r="D6" s="82">
        <v>4</v>
      </c>
      <c r="E6" s="84">
        <v>5</v>
      </c>
      <c r="F6" s="792"/>
    </row>
    <row r="7" spans="1:6" ht="12.95" customHeight="1">
      <c r="A7" s="86" t="s">
        <v>4</v>
      </c>
      <c r="B7" s="87" t="s">
        <v>300</v>
      </c>
      <c r="C7" s="88"/>
      <c r="D7" s="87" t="s">
        <v>194</v>
      </c>
      <c r="E7" s="89">
        <v>894500</v>
      </c>
      <c r="F7" s="792"/>
    </row>
    <row r="8" spans="1:6">
      <c r="A8" s="90" t="s">
        <v>18</v>
      </c>
      <c r="B8" s="91" t="s">
        <v>301</v>
      </c>
      <c r="C8" s="92"/>
      <c r="D8" s="91" t="s">
        <v>302</v>
      </c>
      <c r="E8" s="93"/>
      <c r="F8" s="792"/>
    </row>
    <row r="9" spans="1:6" ht="12.95" customHeight="1">
      <c r="A9" s="90" t="s">
        <v>32</v>
      </c>
      <c r="B9" s="91" t="s">
        <v>303</v>
      </c>
      <c r="C9" s="92"/>
      <c r="D9" s="91" t="s">
        <v>196</v>
      </c>
      <c r="E9" s="93"/>
      <c r="F9" s="792"/>
    </row>
    <row r="10" spans="1:6" ht="12.95" customHeight="1">
      <c r="A10" s="90" t="s">
        <v>215</v>
      </c>
      <c r="B10" s="91" t="s">
        <v>304</v>
      </c>
      <c r="C10" s="92"/>
      <c r="D10" s="91" t="s">
        <v>305</v>
      </c>
      <c r="E10" s="93"/>
      <c r="F10" s="792"/>
    </row>
    <row r="11" spans="1:6" ht="12.75" customHeight="1">
      <c r="A11" s="90" t="s">
        <v>60</v>
      </c>
      <c r="B11" s="91" t="s">
        <v>306</v>
      </c>
      <c r="C11" s="92"/>
      <c r="D11" s="91" t="s">
        <v>198</v>
      </c>
      <c r="E11" s="93"/>
      <c r="F11" s="792"/>
    </row>
    <row r="12" spans="1:6" ht="12.95" customHeight="1">
      <c r="A12" s="90" t="s">
        <v>82</v>
      </c>
      <c r="B12" s="91" t="s">
        <v>307</v>
      </c>
      <c r="C12" s="95"/>
      <c r="D12" s="96"/>
      <c r="E12" s="93"/>
      <c r="F12" s="792"/>
    </row>
    <row r="13" spans="1:6" ht="12.95" customHeight="1">
      <c r="A13" s="90" t="s">
        <v>226</v>
      </c>
      <c r="B13" s="96"/>
      <c r="C13" s="92"/>
      <c r="D13" s="96"/>
      <c r="E13" s="93"/>
      <c r="F13" s="792"/>
    </row>
    <row r="14" spans="1:6" ht="12.95" customHeight="1">
      <c r="A14" s="90" t="s">
        <v>104</v>
      </c>
      <c r="B14" s="96"/>
      <c r="C14" s="92"/>
      <c r="D14" s="96"/>
      <c r="E14" s="93"/>
      <c r="F14" s="792"/>
    </row>
    <row r="15" spans="1:6" ht="12.95" customHeight="1">
      <c r="A15" s="90" t="s">
        <v>114</v>
      </c>
      <c r="B15" s="96"/>
      <c r="C15" s="95"/>
      <c r="D15" s="96"/>
      <c r="E15" s="93"/>
      <c r="F15" s="792"/>
    </row>
    <row r="16" spans="1:6">
      <c r="A16" s="90" t="s">
        <v>238</v>
      </c>
      <c r="B16" s="96"/>
      <c r="C16" s="95"/>
      <c r="D16" s="96"/>
      <c r="E16" s="93"/>
      <c r="F16" s="792"/>
    </row>
    <row r="17" spans="1:6" ht="12.95" customHeight="1">
      <c r="A17" s="105" t="s">
        <v>260</v>
      </c>
      <c r="B17" s="113"/>
      <c r="C17" s="114"/>
      <c r="D17" s="106" t="s">
        <v>258</v>
      </c>
      <c r="E17" s="108"/>
      <c r="F17" s="792"/>
    </row>
    <row r="18" spans="1:6" ht="15.95" customHeight="1">
      <c r="A18" s="101" t="s">
        <v>261</v>
      </c>
      <c r="B18" s="102" t="s">
        <v>308</v>
      </c>
      <c r="C18" s="103">
        <f>+C7+C9+C10+C12+C13+C14+C15+C16+C17</f>
        <v>0</v>
      </c>
      <c r="D18" s="102" t="s">
        <v>309</v>
      </c>
      <c r="E18" s="104">
        <f>+E7+E9+E11+E12+E13+E14+E15+E16+E17</f>
        <v>894500</v>
      </c>
      <c r="F18" s="792"/>
    </row>
    <row r="19" spans="1:6" ht="12.95" customHeight="1">
      <c r="A19" s="86" t="s">
        <v>262</v>
      </c>
      <c r="B19" s="115" t="s">
        <v>310</v>
      </c>
      <c r="C19" s="116">
        <f>+C20+C21+C22+C23+C24</f>
        <v>894500</v>
      </c>
      <c r="D19" s="91" t="s">
        <v>267</v>
      </c>
      <c r="E19" s="89"/>
      <c r="F19" s="792"/>
    </row>
    <row r="20" spans="1:6" ht="12.95" customHeight="1">
      <c r="A20" s="90" t="s">
        <v>265</v>
      </c>
      <c r="B20" s="117" t="s">
        <v>311</v>
      </c>
      <c r="C20" s="92">
        <v>894500</v>
      </c>
      <c r="D20" s="91" t="s">
        <v>312</v>
      </c>
      <c r="E20" s="93"/>
      <c r="F20" s="792"/>
    </row>
    <row r="21" spans="1:6" ht="12.95" customHeight="1">
      <c r="A21" s="86" t="s">
        <v>268</v>
      </c>
      <c r="B21" s="117" t="s">
        <v>313</v>
      </c>
      <c r="C21" s="92"/>
      <c r="D21" s="91" t="s">
        <v>273</v>
      </c>
      <c r="E21" s="93"/>
      <c r="F21" s="792"/>
    </row>
    <row r="22" spans="1:6" ht="12.95" customHeight="1">
      <c r="A22" s="90" t="s">
        <v>271</v>
      </c>
      <c r="B22" s="117" t="s">
        <v>314</v>
      </c>
      <c r="C22" s="92"/>
      <c r="D22" s="91" t="s">
        <v>276</v>
      </c>
      <c r="E22" s="93"/>
      <c r="F22" s="792"/>
    </row>
    <row r="23" spans="1:6" ht="12.95" customHeight="1">
      <c r="A23" s="86" t="s">
        <v>274</v>
      </c>
      <c r="B23" s="117" t="s">
        <v>315</v>
      </c>
      <c r="C23" s="92"/>
      <c r="D23" s="106" t="s">
        <v>278</v>
      </c>
      <c r="E23" s="93"/>
      <c r="F23" s="792"/>
    </row>
    <row r="24" spans="1:6" ht="12.95" customHeight="1">
      <c r="A24" s="90" t="s">
        <v>277</v>
      </c>
      <c r="B24" s="118" t="s">
        <v>316</v>
      </c>
      <c r="C24" s="92"/>
      <c r="D24" s="91" t="s">
        <v>317</v>
      </c>
      <c r="E24" s="93"/>
      <c r="F24" s="792"/>
    </row>
    <row r="25" spans="1:6" ht="12.95" customHeight="1">
      <c r="A25" s="86" t="s">
        <v>279</v>
      </c>
      <c r="B25" s="119" t="s">
        <v>318</v>
      </c>
      <c r="C25" s="109">
        <f>+C26+C27+C28+C29+C30</f>
        <v>0</v>
      </c>
      <c r="D25" s="87" t="s">
        <v>284</v>
      </c>
      <c r="E25" s="93"/>
      <c r="F25" s="792"/>
    </row>
    <row r="26" spans="1:6" ht="12.95" customHeight="1">
      <c r="A26" s="90" t="s">
        <v>282</v>
      </c>
      <c r="B26" s="118" t="s">
        <v>319</v>
      </c>
      <c r="C26" s="92"/>
      <c r="D26" s="87" t="s">
        <v>320</v>
      </c>
      <c r="E26" s="93"/>
      <c r="F26" s="792"/>
    </row>
    <row r="27" spans="1:6" ht="12.95" customHeight="1">
      <c r="A27" s="86" t="s">
        <v>285</v>
      </c>
      <c r="B27" s="118" t="s">
        <v>321</v>
      </c>
      <c r="C27" s="92"/>
      <c r="D27" s="120"/>
      <c r="E27" s="93"/>
      <c r="F27" s="792"/>
    </row>
    <row r="28" spans="1:6" ht="12.95" customHeight="1">
      <c r="A28" s="90" t="s">
        <v>287</v>
      </c>
      <c r="B28" s="117" t="s">
        <v>322</v>
      </c>
      <c r="C28" s="92"/>
      <c r="D28" s="120"/>
      <c r="E28" s="93"/>
      <c r="F28" s="792"/>
    </row>
    <row r="29" spans="1:6" ht="12.95" customHeight="1">
      <c r="A29" s="86" t="s">
        <v>290</v>
      </c>
      <c r="B29" s="121" t="s">
        <v>323</v>
      </c>
      <c r="C29" s="92"/>
      <c r="D29" s="96"/>
      <c r="E29" s="93"/>
      <c r="F29" s="792"/>
    </row>
    <row r="30" spans="1:6" ht="12.95" customHeight="1">
      <c r="A30" s="90" t="s">
        <v>293</v>
      </c>
      <c r="B30" s="122" t="s">
        <v>324</v>
      </c>
      <c r="C30" s="92"/>
      <c r="D30" s="120"/>
      <c r="E30" s="93"/>
      <c r="F30" s="792"/>
    </row>
    <row r="31" spans="1:6" ht="21.75" customHeight="1">
      <c r="A31" s="101" t="s">
        <v>296</v>
      </c>
      <c r="B31" s="102" t="s">
        <v>325</v>
      </c>
      <c r="C31" s="103">
        <f>+C19+C25</f>
        <v>894500</v>
      </c>
      <c r="D31" s="102" t="s">
        <v>326</v>
      </c>
      <c r="E31" s="104">
        <f>SUM(E19:E30)</f>
        <v>0</v>
      </c>
      <c r="F31" s="792"/>
    </row>
    <row r="32" spans="1:6">
      <c r="A32" s="101" t="s">
        <v>327</v>
      </c>
      <c r="B32" s="111" t="s">
        <v>328</v>
      </c>
      <c r="C32" s="112">
        <f>+C18+C31</f>
        <v>894500</v>
      </c>
      <c r="D32" s="111" t="s">
        <v>329</v>
      </c>
      <c r="E32" s="112">
        <f>+E18+E31</f>
        <v>894500</v>
      </c>
      <c r="F32" s="792"/>
    </row>
    <row r="33" spans="1:6">
      <c r="A33" s="101" t="s">
        <v>330</v>
      </c>
      <c r="B33" s="111" t="s">
        <v>294</v>
      </c>
      <c r="C33" s="112">
        <f>IF(C18-E18&lt;0,E18-C18,"-")</f>
        <v>894500</v>
      </c>
      <c r="D33" s="111" t="s">
        <v>295</v>
      </c>
      <c r="E33" s="112" t="str">
        <f>IF(C18-E18&gt;0,C18-E18,"-")</f>
        <v>-</v>
      </c>
      <c r="F33" s="792"/>
    </row>
    <row r="34" spans="1:6">
      <c r="A34" s="101" t="s">
        <v>331</v>
      </c>
      <c r="B34" s="111" t="s">
        <v>297</v>
      </c>
      <c r="C34" s="112" t="str">
        <f>IF(C18+C19-E32&lt;0,E32-(C18+C19),"-")</f>
        <v>-</v>
      </c>
      <c r="D34" s="111" t="s">
        <v>298</v>
      </c>
      <c r="E34" s="112" t="str">
        <f>IF(C18+C19-E32&gt;0,C18+C19-E32,"-")</f>
        <v>-</v>
      </c>
      <c r="F34" s="792"/>
    </row>
  </sheetData>
  <sheetProtection selectLockedCells="1" selectUnlockedCells="1"/>
  <mergeCells count="5">
    <mergeCell ref="B2:E2"/>
    <mergeCell ref="F2:F34"/>
    <mergeCell ref="A4:A5"/>
    <mergeCell ref="B4:C4"/>
    <mergeCell ref="D4:E4"/>
  </mergeCells>
  <phoneticPr fontId="29" type="noConversion"/>
  <printOptions horizontalCentered="1"/>
  <pageMargins left="0.78740157480314965" right="0.78740157480314965" top="0.9055118110236221" bottom="0.62992125984251968" header="0.35433070866141736" footer="0.51181102362204722"/>
  <pageSetup paperSize="9" scale="93" firstPageNumber="0" orientation="landscape" horizontalDpi="300" verticalDpi="300" r:id="rId1"/>
  <headerFooter alignWithMargins="0">
    <oddHeader>&amp;C&amp;"Times New Roman CE,Félkövér"&amp;12Kokad Községi Önkormányzat 2021. ÉVI KÖLTSÉGVETÉSÉNEK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00B050"/>
  </sheetPr>
  <dimension ref="A1:G13"/>
  <sheetViews>
    <sheetView view="pageLayout" zoomScaleNormal="110" workbookViewId="0">
      <selection activeCell="E7" sqref="E7"/>
    </sheetView>
  </sheetViews>
  <sheetFormatPr defaultRowHeight="15"/>
  <cols>
    <col min="1" max="1" width="5.6640625" style="123" customWidth="1"/>
    <col min="2" max="2" width="35.6640625" style="123" customWidth="1"/>
    <col min="3" max="6" width="14" style="123" customWidth="1"/>
    <col min="7" max="16384" width="9.33203125" style="123"/>
  </cols>
  <sheetData>
    <row r="1" spans="1:7" ht="33" customHeight="1">
      <c r="A1" s="795" t="s">
        <v>520</v>
      </c>
      <c r="B1" s="795"/>
      <c r="C1" s="795"/>
      <c r="D1" s="795"/>
      <c r="E1" s="795"/>
      <c r="F1" s="795"/>
    </row>
    <row r="2" spans="1:7" ht="15.95" customHeight="1">
      <c r="A2" s="124"/>
      <c r="B2" s="124"/>
      <c r="C2" s="796"/>
      <c r="D2" s="796"/>
      <c r="E2" s="797" t="s">
        <v>562</v>
      </c>
      <c r="F2" s="797"/>
      <c r="G2" s="125"/>
    </row>
    <row r="3" spans="1:7" ht="63" customHeight="1">
      <c r="A3" s="753" t="s">
        <v>520</v>
      </c>
      <c r="B3" s="753"/>
      <c r="C3" s="753"/>
      <c r="D3" s="753"/>
      <c r="E3" s="753"/>
      <c r="F3" s="753"/>
    </row>
    <row r="4" spans="1:7">
      <c r="A4" s="124"/>
      <c r="B4" s="124"/>
      <c r="C4" s="754"/>
      <c r="D4" s="754"/>
      <c r="E4" s="755" t="s">
        <v>562</v>
      </c>
      <c r="F4" s="755"/>
    </row>
    <row r="5" spans="1:7" ht="38.25">
      <c r="A5" s="775" t="s">
        <v>332</v>
      </c>
      <c r="B5" s="776" t="s">
        <v>333</v>
      </c>
      <c r="C5" s="777" t="s">
        <v>334</v>
      </c>
      <c r="D5" s="777"/>
      <c r="E5" s="777"/>
      <c r="F5" s="778" t="s">
        <v>335</v>
      </c>
    </row>
    <row r="6" spans="1:7">
      <c r="A6" s="775"/>
      <c r="B6" s="776"/>
      <c r="C6" s="756">
        <v>2021</v>
      </c>
      <c r="D6" s="756">
        <v>2022</v>
      </c>
      <c r="E6" s="756">
        <v>2023</v>
      </c>
      <c r="F6" s="778"/>
    </row>
    <row r="7" spans="1:7">
      <c r="A7" s="757">
        <v>1</v>
      </c>
      <c r="B7" s="758">
        <v>2</v>
      </c>
      <c r="C7" s="758">
        <v>3</v>
      </c>
      <c r="D7" s="758">
        <v>4</v>
      </c>
      <c r="E7" s="758">
        <v>5</v>
      </c>
      <c r="F7" s="759">
        <v>6</v>
      </c>
    </row>
    <row r="8" spans="1:7">
      <c r="A8" s="760" t="s">
        <v>4</v>
      </c>
      <c r="B8" s="773" t="s">
        <v>716</v>
      </c>
      <c r="C8" s="761"/>
      <c r="D8" s="761"/>
      <c r="E8" s="761"/>
      <c r="F8" s="761">
        <v>0</v>
      </c>
    </row>
    <row r="9" spans="1:7">
      <c r="A9" s="762"/>
      <c r="B9" s="763"/>
      <c r="C9" s="764"/>
      <c r="D9" s="764"/>
      <c r="E9" s="764"/>
      <c r="F9" s="765">
        <v>0</v>
      </c>
    </row>
    <row r="10" spans="1:7">
      <c r="A10" s="762" t="s">
        <v>18</v>
      </c>
      <c r="B10" s="774" t="s">
        <v>717</v>
      </c>
      <c r="C10" s="764"/>
      <c r="D10" s="764"/>
      <c r="E10" s="764"/>
      <c r="F10" s="765">
        <v>0</v>
      </c>
    </row>
    <row r="11" spans="1:7" s="126" customFormat="1" ht="14.25">
      <c r="A11" s="762"/>
      <c r="B11" s="763"/>
      <c r="C11" s="764"/>
      <c r="D11" s="764"/>
      <c r="E11" s="764"/>
      <c r="F11" s="765">
        <v>0</v>
      </c>
    </row>
    <row r="12" spans="1:7">
      <c r="A12" s="766"/>
      <c r="B12" s="767"/>
      <c r="C12" s="768"/>
      <c r="D12" s="768"/>
      <c r="E12" s="768"/>
      <c r="F12" s="765">
        <v>0</v>
      </c>
    </row>
    <row r="13" spans="1:7">
      <c r="A13" s="769"/>
      <c r="B13" s="770" t="s">
        <v>336</v>
      </c>
      <c r="C13" s="771">
        <v>0</v>
      </c>
      <c r="D13" s="771">
        <v>0</v>
      </c>
      <c r="E13" s="771">
        <v>0</v>
      </c>
      <c r="F13" s="772">
        <v>0</v>
      </c>
    </row>
  </sheetData>
  <sheetProtection selectLockedCells="1" selectUnlockedCells="1"/>
  <mergeCells count="3">
    <mergeCell ref="A1:F1"/>
    <mergeCell ref="C2:D2"/>
    <mergeCell ref="E2:F2"/>
  </mergeCells>
  <phoneticPr fontId="2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5" firstPageNumber="0" orientation="portrait" horizontalDpi="300" verticalDpi="300" r:id="rId1"/>
  <headerFooter alignWithMargins="0">
    <oddHeader>&amp;R&amp;"Times New Roman CE,Félkövér dőlt"&amp;11 3. melléklet a 2/2021. (II.15)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F14"/>
  <sheetViews>
    <sheetView view="pageLayout" zoomScaleNormal="110" workbookViewId="0">
      <selection activeCell="C5" sqref="C5:F5"/>
    </sheetView>
  </sheetViews>
  <sheetFormatPr defaultRowHeight="15"/>
  <cols>
    <col min="1" max="1" width="5.6640625" style="123" customWidth="1"/>
    <col min="2" max="2" width="66" style="123" customWidth="1"/>
    <col min="3" max="3" width="13.1640625" style="123" customWidth="1"/>
    <col min="4" max="4" width="11.5" style="123" customWidth="1"/>
    <col min="5" max="5" width="10.83203125" style="123" customWidth="1"/>
    <col min="6" max="6" width="11.83203125" style="123" customWidth="1"/>
    <col min="7" max="16384" width="9.33203125" style="123"/>
  </cols>
  <sheetData>
    <row r="1" spans="1:6" ht="48" customHeight="1">
      <c r="A1" s="798" t="s">
        <v>521</v>
      </c>
      <c r="B1" s="798"/>
      <c r="C1" s="798"/>
    </row>
    <row r="2" spans="1:6" ht="15.95" customHeight="1">
      <c r="A2" s="127"/>
      <c r="B2" s="127"/>
      <c r="C2"/>
      <c r="D2" s="125"/>
      <c r="E2"/>
      <c r="F2" s="3" t="s">
        <v>562</v>
      </c>
    </row>
    <row r="3" spans="1:6" ht="26.25" customHeight="1">
      <c r="A3" s="128" t="s">
        <v>332</v>
      </c>
      <c r="B3" s="129" t="s">
        <v>337</v>
      </c>
      <c r="C3" s="562" t="s">
        <v>720</v>
      </c>
      <c r="D3" s="130">
        <v>2022</v>
      </c>
      <c r="E3" s="130">
        <v>2023</v>
      </c>
      <c r="F3" s="130">
        <v>2024</v>
      </c>
    </row>
    <row r="4" spans="1:6">
      <c r="A4" s="131">
        <v>1</v>
      </c>
      <c r="B4" s="131">
        <v>2</v>
      </c>
      <c r="C4" s="131">
        <v>3</v>
      </c>
      <c r="D4" s="132">
        <v>4</v>
      </c>
      <c r="E4" s="132">
        <v>5</v>
      </c>
      <c r="F4" s="132">
        <v>6</v>
      </c>
    </row>
    <row r="5" spans="1:6" ht="15.75">
      <c r="A5" s="133" t="s">
        <v>4</v>
      </c>
      <c r="B5" s="414" t="s">
        <v>518</v>
      </c>
      <c r="C5" s="134">
        <v>8990000</v>
      </c>
      <c r="D5" s="134">
        <v>8990000</v>
      </c>
      <c r="E5" s="134">
        <v>8990000</v>
      </c>
      <c r="F5" s="134">
        <v>8990000</v>
      </c>
    </row>
    <row r="6" spans="1:6" ht="26.25">
      <c r="A6" s="133" t="s">
        <v>18</v>
      </c>
      <c r="B6" s="412" t="s">
        <v>338</v>
      </c>
      <c r="C6" s="134"/>
      <c r="D6" s="135"/>
      <c r="E6" s="135"/>
      <c r="F6" s="135"/>
    </row>
    <row r="7" spans="1:6" ht="15.75">
      <c r="A7" s="133" t="s">
        <v>32</v>
      </c>
      <c r="B7" s="412" t="s">
        <v>339</v>
      </c>
      <c r="C7" s="134"/>
      <c r="D7" s="135"/>
      <c r="E7" s="135"/>
      <c r="F7" s="135"/>
    </row>
    <row r="8" spans="1:6" ht="26.25">
      <c r="A8" s="133" t="s">
        <v>215</v>
      </c>
      <c r="B8" s="412" t="s">
        <v>340</v>
      </c>
      <c r="C8" s="134"/>
      <c r="D8" s="135"/>
      <c r="E8" s="135"/>
      <c r="F8" s="135"/>
    </row>
    <row r="9" spans="1:6" ht="15.75">
      <c r="A9" s="133" t="s">
        <v>60</v>
      </c>
      <c r="B9" s="412" t="s">
        <v>341</v>
      </c>
      <c r="C9" s="134">
        <v>100000</v>
      </c>
      <c r="D9" s="134">
        <v>100000</v>
      </c>
      <c r="E9" s="134">
        <v>100000</v>
      </c>
      <c r="F9" s="134">
        <v>100000</v>
      </c>
    </row>
    <row r="10" spans="1:6" ht="15.75">
      <c r="A10" s="133" t="s">
        <v>82</v>
      </c>
      <c r="B10" s="415" t="s">
        <v>519</v>
      </c>
      <c r="C10" s="134"/>
      <c r="D10" s="135"/>
      <c r="E10" s="135"/>
      <c r="F10" s="135"/>
    </row>
    <row r="11" spans="1:6" ht="15.75">
      <c r="A11" s="799" t="s">
        <v>342</v>
      </c>
      <c r="B11" s="799"/>
      <c r="C11" s="134">
        <f>SUM(C5:C10)</f>
        <v>9090000</v>
      </c>
      <c r="D11" s="134">
        <f>SUM(D5:D10)</f>
        <v>9090000</v>
      </c>
      <c r="E11" s="134">
        <f>SUM(E5:E10)</f>
        <v>9090000</v>
      </c>
      <c r="F11" s="134">
        <f>SUM(F5:F10)</f>
        <v>9090000</v>
      </c>
    </row>
    <row r="12" spans="1:6" ht="15.75">
      <c r="A12" s="416"/>
      <c r="B12" s="416"/>
      <c r="C12" s="417"/>
      <c r="D12" s="417"/>
      <c r="E12" s="417"/>
      <c r="F12" s="417"/>
    </row>
    <row r="13" spans="1:6" ht="29.25" customHeight="1">
      <c r="A13" s="800" t="s">
        <v>343</v>
      </c>
      <c r="B13" s="800"/>
      <c r="C13" s="800"/>
    </row>
    <row r="14" spans="1:6" ht="15.75">
      <c r="A14" s="127"/>
      <c r="B14" s="127"/>
      <c r="C14" s="127"/>
    </row>
  </sheetData>
  <sheetProtection selectLockedCells="1" selectUnlockedCells="1"/>
  <mergeCells count="3">
    <mergeCell ref="A1:C1"/>
    <mergeCell ref="A11:B11"/>
    <mergeCell ref="A13:C13"/>
  </mergeCells>
  <phoneticPr fontId="2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3" firstPageNumber="0" orientation="landscape" horizontalDpi="300" verticalDpi="300" r:id="rId1"/>
  <headerFooter alignWithMargins="0">
    <oddHeader>&amp;R&amp;"Times New Roman CE,Félkövér dőlt"&amp;11 4. melléklet a 2/2021. (II.15)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1">
    <tabColor rgb="FF00B050"/>
  </sheetPr>
  <dimension ref="A1:I32"/>
  <sheetViews>
    <sheetView view="pageLayout" zoomScaleNormal="110" workbookViewId="0">
      <selection activeCell="C5" sqref="C5:C9"/>
    </sheetView>
  </sheetViews>
  <sheetFormatPr defaultRowHeight="15"/>
  <cols>
    <col min="1" max="1" width="5.6640625" style="123" customWidth="1"/>
    <col min="2" max="2" width="66.83203125" style="123" customWidth="1"/>
    <col min="3" max="3" width="27" style="123" customWidth="1"/>
    <col min="4" max="5" width="9.33203125" style="123"/>
    <col min="6" max="6" width="12.83203125" style="123" customWidth="1"/>
    <col min="7" max="7" width="9.33203125" style="123"/>
    <col min="8" max="8" width="12.1640625" style="123" customWidth="1"/>
    <col min="9" max="16384" width="9.33203125" style="123"/>
  </cols>
  <sheetData>
    <row r="1" spans="1:9" ht="33" customHeight="1">
      <c r="A1" s="795" t="s">
        <v>718</v>
      </c>
      <c r="B1" s="795"/>
      <c r="C1" s="795"/>
      <c r="G1" s="136"/>
      <c r="H1" s="3" t="s">
        <v>562</v>
      </c>
    </row>
    <row r="2" spans="1:9" ht="15.95" customHeight="1">
      <c r="A2" s="124"/>
      <c r="B2" s="124"/>
      <c r="C2"/>
      <c r="D2" s="125" t="s">
        <v>344</v>
      </c>
    </row>
    <row r="3" spans="1:9" ht="26.25" customHeight="1">
      <c r="A3" s="137" t="s">
        <v>332</v>
      </c>
      <c r="B3" s="138" t="s">
        <v>345</v>
      </c>
      <c r="C3" s="139" t="s">
        <v>346</v>
      </c>
      <c r="D3" s="140" t="s">
        <v>347</v>
      </c>
      <c r="E3" s="140" t="s">
        <v>348</v>
      </c>
      <c r="F3" s="141" t="s">
        <v>722</v>
      </c>
      <c r="G3" s="140" t="s">
        <v>349</v>
      </c>
      <c r="H3" s="142" t="s">
        <v>350</v>
      </c>
      <c r="I3" s="143"/>
    </row>
    <row r="4" spans="1:9">
      <c r="A4" s="144">
        <v>1</v>
      </c>
      <c r="B4" s="145">
        <v>2</v>
      </c>
      <c r="C4" s="146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</row>
    <row r="5" spans="1:9">
      <c r="A5" s="148" t="s">
        <v>4</v>
      </c>
      <c r="B5" s="746" t="s">
        <v>721</v>
      </c>
      <c r="C5" s="748">
        <v>340500</v>
      </c>
      <c r="D5" s="135"/>
      <c r="E5" s="135"/>
      <c r="F5" s="748">
        <v>340500</v>
      </c>
      <c r="G5" s="135"/>
      <c r="H5" s="135">
        <f t="shared" ref="H5:H11" si="0">SUM(D5:G5)</f>
        <v>340500</v>
      </c>
    </row>
    <row r="6" spans="1:9">
      <c r="A6" s="151" t="s">
        <v>18</v>
      </c>
      <c r="B6" s="746" t="s">
        <v>723</v>
      </c>
      <c r="C6" s="749">
        <v>100000</v>
      </c>
      <c r="D6" s="135"/>
      <c r="E6" s="135"/>
      <c r="F6" s="749">
        <v>100000</v>
      </c>
      <c r="G6" s="135"/>
      <c r="H6" s="135">
        <f t="shared" si="0"/>
        <v>100000</v>
      </c>
    </row>
    <row r="7" spans="1:9">
      <c r="A7" s="152">
        <v>3</v>
      </c>
      <c r="B7" s="746" t="s">
        <v>709</v>
      </c>
      <c r="C7" s="749">
        <v>63500</v>
      </c>
      <c r="D7" s="135"/>
      <c r="E7" s="135"/>
      <c r="F7" s="749">
        <v>63500</v>
      </c>
      <c r="G7" s="135"/>
      <c r="H7" s="135">
        <f t="shared" si="0"/>
        <v>63500</v>
      </c>
    </row>
    <row r="8" spans="1:9">
      <c r="A8" s="152">
        <v>4</v>
      </c>
      <c r="B8" s="746" t="s">
        <v>710</v>
      </c>
      <c r="C8" s="749">
        <v>200000</v>
      </c>
      <c r="D8" s="135"/>
      <c r="E8" s="135"/>
      <c r="F8" s="749">
        <v>200000</v>
      </c>
      <c r="G8" s="135"/>
      <c r="H8" s="135">
        <f t="shared" si="0"/>
        <v>200000</v>
      </c>
    </row>
    <row r="9" spans="1:9">
      <c r="A9" s="152">
        <v>5</v>
      </c>
      <c r="B9" s="747" t="s">
        <v>711</v>
      </c>
      <c r="C9" s="749">
        <v>190500</v>
      </c>
      <c r="D9" s="135"/>
      <c r="E9" s="135"/>
      <c r="F9" s="749">
        <v>190500</v>
      </c>
      <c r="G9" s="135"/>
      <c r="H9" s="135">
        <f t="shared" si="0"/>
        <v>190500</v>
      </c>
    </row>
    <row r="10" spans="1:9">
      <c r="A10" s="152" t="s">
        <v>82</v>
      </c>
      <c r="B10" s="149"/>
      <c r="C10" s="150"/>
      <c r="D10" s="135"/>
      <c r="E10" s="135"/>
      <c r="F10" s="135"/>
      <c r="G10" s="135"/>
      <c r="H10" s="135">
        <f t="shared" si="0"/>
        <v>0</v>
      </c>
    </row>
    <row r="11" spans="1:9">
      <c r="A11" s="152" t="s">
        <v>226</v>
      </c>
      <c r="B11" s="153"/>
      <c r="C11" s="154"/>
      <c r="D11" s="135"/>
      <c r="E11" s="135"/>
      <c r="F11" s="135"/>
      <c r="G11" s="135"/>
      <c r="H11" s="135">
        <f t="shared" si="0"/>
        <v>0</v>
      </c>
    </row>
    <row r="12" spans="1:9" s="126" customFormat="1" ht="17.25" customHeight="1">
      <c r="A12" s="155" t="s">
        <v>104</v>
      </c>
      <c r="B12" s="156" t="s">
        <v>351</v>
      </c>
      <c r="C12" s="157">
        <f t="shared" ref="C12:H12" si="1">SUM(C5:C11)</f>
        <v>894500</v>
      </c>
      <c r="D12" s="158">
        <f t="shared" si="1"/>
        <v>0</v>
      </c>
      <c r="E12" s="158">
        <f t="shared" si="1"/>
        <v>0</v>
      </c>
      <c r="F12" s="158">
        <f t="shared" si="1"/>
        <v>894500</v>
      </c>
      <c r="G12" s="158">
        <f t="shared" si="1"/>
        <v>0</v>
      </c>
      <c r="H12" s="158">
        <f t="shared" si="1"/>
        <v>894500</v>
      </c>
    </row>
    <row r="32" spans="2:2" ht="15.75">
      <c r="B32" s="127"/>
    </row>
  </sheetData>
  <sheetProtection selectLockedCells="1" selectUnlockedCells="1"/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51181102362204722"/>
  <pageSetup paperSize="9" scale="95" firstPageNumber="0" orientation="landscape" horizontalDpi="300" verticalDpi="300" r:id="rId1"/>
  <headerFooter alignWithMargins="0">
    <oddHeader>&amp;R&amp;"Times New Roman CE,Félkövér dőlt"&amp;11 5. melléklet a 2/2021. (II.15
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16</vt:i4>
      </vt:variant>
    </vt:vector>
  </HeadingPairs>
  <TitlesOfParts>
    <vt:vector size="46" baseType="lpstr">
      <vt:lpstr>1.1.sz.mell. </vt:lpstr>
      <vt:lpstr>1.2.kötelező</vt:lpstr>
      <vt:lpstr>1.3.önként</vt:lpstr>
      <vt:lpstr>1.4.állami</vt:lpstr>
      <vt:lpstr>2.1.működési </vt:lpstr>
      <vt:lpstr>2.2.felhalmozási  </vt:lpstr>
      <vt:lpstr>3.kötelezettség</vt:lpstr>
      <vt:lpstr>4.saját bevét.</vt:lpstr>
      <vt:lpstr>5.fejlesztések</vt:lpstr>
      <vt:lpstr>6.beruházások</vt:lpstr>
      <vt:lpstr>7.felújítások</vt:lpstr>
      <vt:lpstr>8.Eu-s</vt:lpstr>
      <vt:lpstr>9.1. Önk.össz.</vt:lpstr>
      <vt:lpstr>9.1.1. Önk.köt. </vt:lpstr>
      <vt:lpstr>9.1.2. Önk.önként</vt:lpstr>
      <vt:lpstr>9.1.3. Önk.állami</vt:lpstr>
      <vt:lpstr>9.3.Ovi össz.</vt:lpstr>
      <vt:lpstr>9.3.1. Ovi köt.</vt:lpstr>
      <vt:lpstr>9.3.2. Ovi önként</vt:lpstr>
      <vt:lpstr>9.3.3. Ovi állami</vt:lpstr>
      <vt:lpstr>10.1.önk tart.</vt:lpstr>
      <vt:lpstr>10.2.Ovi tart.</vt:lpstr>
      <vt:lpstr>1. sz tájékoztató t. </vt:lpstr>
      <vt:lpstr>2. sz tájékoztató t</vt:lpstr>
      <vt:lpstr>3. sz tájékoztató t.</vt:lpstr>
      <vt:lpstr>4.sz tájékoztató t.</vt:lpstr>
      <vt:lpstr>5.sz tájékoztató t.</vt:lpstr>
      <vt:lpstr>6.sz.tájékoztató t.</vt:lpstr>
      <vt:lpstr>7.sz.tájékoztató t.</vt:lpstr>
      <vt:lpstr>likvid.terv </vt:lpstr>
      <vt:lpstr>'9.1.1. Önk.köt. '!Nyomtatási_cím</vt:lpstr>
      <vt:lpstr>'9.1.2. Önk.önként'!Nyomtatási_cím</vt:lpstr>
      <vt:lpstr>'9.1.3. Önk.állami'!Nyomtatási_cím</vt:lpstr>
      <vt:lpstr>'9.3.1. Ovi köt.'!Nyomtatási_cím</vt:lpstr>
      <vt:lpstr>'9.3.2. Ovi önként'!Nyomtatási_cím</vt:lpstr>
      <vt:lpstr>'9.3.3. Ovi állami'!Nyomtatási_cím</vt:lpstr>
      <vt:lpstr>'9.3.Ovi össz.'!Nyomtatási_cím</vt:lpstr>
      <vt:lpstr>'1. sz tájékoztató t. '!Nyomtatási_terület</vt:lpstr>
      <vt:lpstr>'1.1.sz.mell. '!Nyomtatási_terület</vt:lpstr>
      <vt:lpstr>'1.2.kötelező'!Nyomtatási_terület</vt:lpstr>
      <vt:lpstr>'1.3.önként'!Nyomtatási_terület</vt:lpstr>
      <vt:lpstr>'1.4.állami'!Nyomtatási_terület</vt:lpstr>
      <vt:lpstr>'2.2.felhalmozási  '!Nyomtatási_terület</vt:lpstr>
      <vt:lpstr>'3.kötelezettség'!Nyomtatási_terület</vt:lpstr>
      <vt:lpstr>'4.saját bevét.'!Nyomtatási_terület</vt:lpstr>
      <vt:lpstr>'5.fejlesztések'!Nyomtatási_terület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PMH7</dc:creator>
  <cp:lastModifiedBy>Windows-felhasználó</cp:lastModifiedBy>
  <cp:lastPrinted>2021-02-08T13:24:54Z</cp:lastPrinted>
  <dcterms:created xsi:type="dcterms:W3CDTF">2015-01-29T15:14:42Z</dcterms:created>
  <dcterms:modified xsi:type="dcterms:W3CDTF">2021-06-22T08:19:16Z</dcterms:modified>
</cp:coreProperties>
</file>