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83095C2C-24DB-4641-8030-6B2B590B934A}" xr6:coauthVersionLast="45" xr6:coauthVersionMax="45" xr10:uidLastSave="{00000000-0000-0000-0000-000000000000}"/>
  <bookViews>
    <workbookView xWindow="-108" yWindow="-108" windowWidth="23256" windowHeight="12600" tabRatio="727" activeTab="1" xr2:uid="{00000000-000D-0000-FFFF-FFFF00000000}"/>
  </bookViews>
  <sheets>
    <sheet name="2.1.sz.mell  " sheetId="73" r:id="rId1"/>
    <sheet name="2.2.sz.mell  " sheetId="61" r:id="rId2"/>
    <sheet name="Munka1" sheetId="9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61" l="1"/>
  <c r="F1" i="73"/>
  <c r="C18" i="61"/>
  <c r="C18" i="73"/>
  <c r="E29" i="73"/>
  <c r="E17" i="61"/>
  <c r="E31" i="61"/>
  <c r="C17" i="61"/>
  <c r="E30" i="61"/>
  <c r="E18" i="73"/>
  <c r="C31" i="73"/>
  <c r="C19" i="73"/>
  <c r="C29" i="73"/>
  <c r="C24" i="61"/>
  <c r="C30" i="61"/>
  <c r="C24" i="73"/>
  <c r="C4" i="73"/>
  <c r="C4" i="61" s="1"/>
  <c r="E32" i="61"/>
  <c r="C32" i="61"/>
  <c r="C31" i="61"/>
  <c r="C33" i="61" s="1"/>
  <c r="C30" i="73"/>
  <c r="E31" i="73"/>
  <c r="E30" i="73"/>
  <c r="C32" i="73"/>
  <c r="E33" i="61"/>
  <c r="E32" i="73"/>
  <c r="E4" i="73" l="1"/>
  <c r="E4" i="61"/>
  <c r="E2" i="73" l="1"/>
  <c r="E2" i="61" s="1"/>
</calcChain>
</file>

<file path=xl/sharedStrings.xml><?xml version="1.0" encoding="utf-8"?>
<sst xmlns="http://schemas.openxmlformats.org/spreadsheetml/2006/main" count="185" uniqueCount="115">
  <si>
    <t>Felhalmozási bevételek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</si>
  <si>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</si>
  <si>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</si>
  <si>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</si>
  <si>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</si>
  <si>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</si>
  <si>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</si>
  <si>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</si>
  <si>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</si>
  <si>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</si>
  <si>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</si>
  <si>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</si>
  <si>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</si>
  <si>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</si>
  <si>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</si>
  <si>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</si>
  <si>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</si>
  <si>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</si>
  <si>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</si>
  <si>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</si>
  <si>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</si>
  <si>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</si>
  <si>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</si>
  <si>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</si>
  <si>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</si>
  <si>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</si>
  <si>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</si>
  <si>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</si>
  <si>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</si>
  <si>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Tartalékok</t>
  </si>
  <si>
    <t>Bevételek</t>
  </si>
  <si>
    <t>Kiadások</t>
  </si>
  <si>
    <t>Megnevezés</t>
  </si>
  <si>
    <t>Személyi juttatások</t>
  </si>
  <si>
    <t>Sor-
szám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</si>
  <si>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</si>
  <si>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</si>
  <si>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</si>
  <si>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</si>
  <si>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</si>
  <si>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</si>
  <si>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Közhatalmi bevételek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</si>
  <si>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</si>
  <si>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</si>
  <si>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</si>
  <si>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</si>
  <si>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</si>
  <si>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</si>
  <si>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</si>
  <si>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</si>
  <si>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</si>
  <si>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</si>
  <si>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</si>
  <si>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</si>
  <si>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</si>
  <si>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</si>
  <si>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</si>
  <si>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</si>
  <si>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</si>
  <si>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</si>
  <si>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</si>
  <si>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</si>
  <si>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</si>
  <si>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</si>
  <si>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</si>
  <si>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</si>
  <si>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</si>
  <si>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</si>
  <si>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</si>
  <si>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</si>
  <si>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</si>
  <si>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Adóssághoz nem kapcsolódó származékos ügyletek bevételei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</si>
  <si>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</si>
  <si>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</si>
  <si>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</si>
  <si>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</si>
  <si>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</si>
  <si>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</si>
  <si>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</si>
  <si>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</si>
  <si>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</si>
  <si>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</si>
  <si>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</si>
  <si>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</si>
  <si>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</si>
  <si>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</si>
  <si>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</si>
  <si>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</si>
  <si>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</si>
  <si>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</si>
  <si>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</si>
  <si>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</si>
  <si>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</si>
  <si>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</si>
  <si>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</si>
  <si>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</si>
  <si>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</si>
  <si>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</si>
  <si>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>Pénzeszközök lekötött betétként elhelyezése</t>
  </si>
  <si>
    <t>Adóssághoz nem kapcsolódó származékos ügyletek</t>
  </si>
  <si>
    <t>Váltókiadások</t>
  </si>
  <si>
    <t>Váltóbevételek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</si>
  <si>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</si>
  <si>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</si>
  <si>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</si>
  <si>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</si>
  <si>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</si>
  <si>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</si>
  <si>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</si>
  <si>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</si>
  <si>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</si>
  <si>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D</t>
  </si>
  <si>
    <t>Bruttó  hiány:</t>
  </si>
  <si>
    <t>Bruttó  többlet: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</si>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</sst>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#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 wrapText="1"/>
    </xf>
    <xf numFmtId="165" fontId="10" fillId="0" borderId="6" xfId="0" applyNumberFormat="1" applyFont="1" applyBorder="1" applyAlignment="1" applyProtection="1">
      <alignment horizontal="left" vertical="center" wrapText="1" indent="1"/>
      <protection locked="0"/>
    </xf>
    <xf numFmtId="165" fontId="5" fillId="0" borderId="11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 applyProtection="1">
      <alignment horizontal="left" vertical="center" wrapText="1" indent="1"/>
      <protection locked="0"/>
    </xf>
    <xf numFmtId="165" fontId="11" fillId="0" borderId="9" xfId="0" applyNumberFormat="1" applyFont="1" applyBorder="1" applyAlignment="1">
      <alignment horizontal="left" vertical="center" wrapText="1" inden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Continuous" vertical="center" wrapText="1"/>
    </xf>
    <xf numFmtId="165" fontId="0" fillId="0" borderId="0" xfId="0" applyNumberFormat="1" applyAlignment="1">
      <alignment horizontal="centerContinuous" vertical="center"/>
    </xf>
    <xf numFmtId="165" fontId="5" fillId="0" borderId="9" xfId="0" applyNumberFormat="1" applyFont="1" applyBorder="1" applyAlignment="1">
      <alignment horizontal="centerContinuous" vertical="center" wrapText="1"/>
    </xf>
    <xf numFmtId="165" fontId="5" fillId="0" borderId="10" xfId="0" applyNumberFormat="1" applyFont="1" applyBorder="1" applyAlignment="1">
      <alignment horizontal="centerContinuous" vertical="center" wrapText="1"/>
    </xf>
    <xf numFmtId="165" fontId="5" fillId="0" borderId="11" xfId="0" applyNumberFormat="1" applyFont="1" applyBorder="1" applyAlignment="1">
      <alignment horizontal="centerContinuous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0" fillId="0" borderId="13" xfId="0" applyNumberFormat="1" applyBorder="1" applyAlignment="1">
      <alignment horizontal="left" vertical="center" wrapText="1" indent="1"/>
    </xf>
    <xf numFmtId="165" fontId="10" fillId="0" borderId="7" xfId="0" applyNumberFormat="1" applyFont="1" applyBorder="1" applyAlignment="1">
      <alignment horizontal="left" vertical="center" wrapText="1" indent="1"/>
    </xf>
    <xf numFmtId="165" fontId="0" fillId="0" borderId="12" xfId="0" applyNumberFormat="1" applyBorder="1" applyAlignment="1">
      <alignment horizontal="left" vertical="center" wrapText="1" indent="1"/>
    </xf>
    <xf numFmtId="165" fontId="10" fillId="0" borderId="6" xfId="0" applyNumberFormat="1" applyFont="1" applyBorder="1" applyAlignment="1">
      <alignment horizontal="left" vertical="center" wrapText="1" indent="1"/>
    </xf>
    <xf numFmtId="165" fontId="10" fillId="0" borderId="17" xfId="0" applyNumberFormat="1" applyFont="1" applyBorder="1" applyAlignment="1">
      <alignment horizontal="left" vertical="center" wrapText="1" indent="1"/>
    </xf>
    <xf numFmtId="165" fontId="14" fillId="0" borderId="15" xfId="0" applyNumberFormat="1" applyFont="1" applyBorder="1" applyAlignment="1">
      <alignment horizontal="left" vertical="center" wrapText="1" indent="1"/>
    </xf>
    <xf numFmtId="165" fontId="1" fillId="0" borderId="16" xfId="0" applyNumberFormat="1" applyFont="1" applyBorder="1" applyAlignment="1">
      <alignment horizontal="left" vertical="center" wrapText="1" indent="1"/>
    </xf>
    <xf numFmtId="165" fontId="12" fillId="0" borderId="5" xfId="0" applyNumberFormat="1" applyFont="1" applyBorder="1" applyAlignment="1">
      <alignment horizontal="left" vertical="center" wrapText="1" indent="1"/>
    </xf>
    <xf numFmtId="165" fontId="12" fillId="0" borderId="6" xfId="0" applyNumberFormat="1" applyFont="1" applyBorder="1" applyAlignment="1">
      <alignment horizontal="left" vertical="center" wrapText="1" indent="1"/>
    </xf>
    <xf numFmtId="165" fontId="1" fillId="0" borderId="12" xfId="0" applyNumberFormat="1" applyFont="1" applyBorder="1" applyAlignment="1">
      <alignment horizontal="left" vertical="center" wrapText="1" indent="1"/>
    </xf>
    <xf numFmtId="165" fontId="14" fillId="0" borderId="9" xfId="0" applyNumberFormat="1" applyFont="1" applyBorder="1" applyAlignment="1">
      <alignment horizontal="left" vertical="center" wrapText="1" indent="1"/>
    </xf>
    <xf numFmtId="165" fontId="12" fillId="0" borderId="7" xfId="0" applyNumberFormat="1" applyFont="1" applyBorder="1" applyAlignment="1" applyProtection="1">
      <alignment horizontal="left" vertical="center" wrapText="1" indent="1"/>
      <protection locked="0"/>
    </xf>
    <xf numFmtId="165" fontId="15" fillId="0" borderId="5" xfId="0" applyNumberFormat="1" applyFont="1" applyBorder="1" applyAlignment="1">
      <alignment horizontal="left" vertical="center" wrapText="1" indent="1"/>
    </xf>
    <xf numFmtId="165" fontId="12" fillId="0" borderId="6" xfId="0" applyNumberFormat="1" applyFont="1" applyBorder="1" applyAlignment="1">
      <alignment horizontal="left" vertical="center" wrapText="1" indent="2"/>
    </xf>
    <xf numFmtId="165" fontId="12" fillId="0" borderId="2" xfId="0" applyNumberFormat="1" applyFont="1" applyBorder="1" applyAlignment="1">
      <alignment horizontal="left" vertical="center" wrapText="1" indent="2"/>
    </xf>
    <xf numFmtId="165" fontId="15" fillId="0" borderId="2" xfId="0" applyNumberFormat="1" applyFont="1" applyBorder="1" applyAlignment="1">
      <alignment horizontal="left" vertical="center" wrapText="1" indent="1"/>
    </xf>
    <xf numFmtId="165" fontId="12" fillId="0" borderId="7" xfId="0" applyNumberFormat="1" applyFont="1" applyBorder="1" applyAlignment="1">
      <alignment horizontal="left" vertical="center" wrapText="1" indent="1"/>
    </xf>
    <xf numFmtId="165" fontId="10" fillId="0" borderId="7" xfId="0" applyNumberFormat="1" applyFont="1" applyBorder="1" applyAlignment="1">
      <alignment horizontal="left" vertical="center" wrapText="1" indent="2"/>
    </xf>
    <xf numFmtId="165" fontId="10" fillId="0" borderId="8" xfId="0" applyNumberFormat="1" applyFont="1" applyBorder="1" applyAlignment="1">
      <alignment horizontal="left" vertical="center" wrapText="1" indent="2"/>
    </xf>
    <xf numFmtId="165" fontId="0" fillId="0" borderId="16" xfId="0" applyNumberFormat="1" applyBorder="1" applyAlignment="1">
      <alignment horizontal="left" vertical="center" wrapText="1" indent="1"/>
    </xf>
    <xf numFmtId="165" fontId="10" fillId="0" borderId="5" xfId="0" applyNumberFormat="1" applyFont="1" applyBorder="1" applyAlignment="1">
      <alignment horizontal="left" vertical="center" wrapText="1" indent="1"/>
    </xf>
    <xf numFmtId="165" fontId="12" fillId="0" borderId="0" xfId="0" applyNumberFormat="1" applyFont="1" applyAlignment="1" applyProtection="1">
      <alignment horizontal="left" vertical="center" wrapText="1" indent="1"/>
      <protection locked="0"/>
    </xf>
    <xf numFmtId="165" fontId="10" fillId="0" borderId="5" xfId="0" applyNumberFormat="1" applyFont="1" applyBorder="1" applyAlignment="1" applyProtection="1">
      <alignment horizontal="left" vertical="center" wrapText="1" indent="1"/>
      <protection locked="0"/>
    </xf>
    <xf numFmtId="3" fontId="10" fillId="0" borderId="3" xfId="0" applyNumberFormat="1" applyFont="1" applyBorder="1" applyAlignment="1" applyProtection="1">
      <alignment horizontal="right" vertical="center" wrapText="1" indent="1"/>
      <protection locked="0"/>
    </xf>
    <xf numFmtId="3" fontId="10" fillId="0" borderId="2" xfId="0" applyNumberFormat="1" applyFont="1" applyBorder="1" applyAlignment="1" applyProtection="1">
      <alignment horizontal="right" vertical="center" wrapText="1" indent="1"/>
      <protection locked="0"/>
    </xf>
    <xf numFmtId="3" fontId="10" fillId="0" borderId="22" xfId="0" applyNumberFormat="1" applyFont="1" applyBorder="1" applyAlignment="1" applyProtection="1">
      <alignment horizontal="right" vertical="center" wrapText="1" indent="1"/>
      <protection locked="0"/>
    </xf>
    <xf numFmtId="3" fontId="10" fillId="0" borderId="4" xfId="0" applyNumberFormat="1" applyFont="1" applyBorder="1" applyAlignment="1" applyProtection="1">
      <alignment horizontal="right" vertical="center" wrapText="1" indent="1"/>
      <protection locked="0"/>
    </xf>
    <xf numFmtId="3" fontId="11" fillId="0" borderId="10" xfId="0" applyNumberFormat="1" applyFont="1" applyBorder="1" applyAlignment="1">
      <alignment horizontal="right" vertical="center" wrapText="1" indent="1"/>
    </xf>
    <xf numFmtId="3" fontId="15" fillId="0" borderId="1" xfId="0" applyNumberFormat="1" applyFont="1" applyBorder="1" applyAlignment="1">
      <alignment horizontal="right" vertical="center" wrapText="1" indent="1"/>
    </xf>
    <xf numFmtId="3" fontId="12" fillId="0" borderId="2" xfId="0" applyNumberFormat="1" applyFont="1" applyBorder="1" applyAlignment="1" applyProtection="1">
      <alignment horizontal="right" vertical="center" wrapText="1" indent="1"/>
      <protection locked="0"/>
    </xf>
    <xf numFmtId="3" fontId="15" fillId="0" borderId="2" xfId="0" applyNumberFormat="1" applyFont="1" applyBorder="1" applyAlignment="1">
      <alignment horizontal="right" vertical="center" wrapText="1" indent="1"/>
    </xf>
    <xf numFmtId="3" fontId="12" fillId="0" borderId="1" xfId="0" applyNumberFormat="1" applyFont="1" applyBorder="1" applyAlignment="1" applyProtection="1">
      <alignment horizontal="right" vertical="center" wrapText="1" indent="1"/>
      <protection locked="0"/>
    </xf>
    <xf numFmtId="3" fontId="14" fillId="0" borderId="14" xfId="0" applyNumberFormat="1" applyFont="1" applyBorder="1" applyAlignment="1">
      <alignment horizontal="right" vertical="center" wrapText="1" indent="1"/>
    </xf>
    <xf numFmtId="3" fontId="10" fillId="0" borderId="21" xfId="0" applyNumberFormat="1" applyFont="1" applyBorder="1" applyAlignment="1" applyProtection="1">
      <alignment horizontal="right" vertical="center" wrapText="1" indent="1"/>
      <protection locked="0"/>
    </xf>
    <xf numFmtId="3" fontId="10" fillId="0" borderId="19" xfId="0" applyNumberFormat="1" applyFont="1" applyBorder="1" applyAlignment="1" applyProtection="1">
      <alignment horizontal="right" vertical="center" wrapText="1" indent="1"/>
      <protection locked="0"/>
    </xf>
    <xf numFmtId="3" fontId="10" fillId="0" borderId="20" xfId="0" applyNumberFormat="1" applyFont="1" applyBorder="1" applyAlignment="1" applyProtection="1">
      <alignment horizontal="right" vertical="center" wrapText="1" indent="1"/>
      <protection locked="0"/>
    </xf>
    <xf numFmtId="3" fontId="11" fillId="0" borderId="11" xfId="0" applyNumberFormat="1" applyFont="1" applyBorder="1" applyAlignment="1">
      <alignment horizontal="right" vertical="center" wrapText="1" indent="1"/>
    </xf>
    <xf numFmtId="3" fontId="12" fillId="0" borderId="23" xfId="0" applyNumberFormat="1" applyFont="1" applyBorder="1" applyAlignment="1" applyProtection="1">
      <alignment horizontal="right" vertical="center" wrapText="1" indent="1"/>
      <protection locked="0"/>
    </xf>
    <xf numFmtId="3" fontId="12" fillId="0" borderId="19" xfId="0" applyNumberFormat="1" applyFont="1" applyBorder="1" applyAlignment="1" applyProtection="1">
      <alignment horizontal="right" vertical="center" wrapText="1" indent="1"/>
      <protection locked="0"/>
    </xf>
    <xf numFmtId="3" fontId="10" fillId="0" borderId="24" xfId="0" applyNumberFormat="1" applyFont="1" applyBorder="1" applyAlignment="1" applyProtection="1">
      <alignment horizontal="right" vertical="center" wrapText="1" indent="1"/>
      <protection locked="0"/>
    </xf>
    <xf numFmtId="3" fontId="15" fillId="0" borderId="3" xfId="0" applyNumberFormat="1" applyFont="1" applyBorder="1" applyAlignment="1">
      <alignment horizontal="right" vertical="center" wrapText="1" indent="1"/>
    </xf>
    <xf numFmtId="3" fontId="10" fillId="0" borderId="23" xfId="0" applyNumberFormat="1" applyFont="1" applyBorder="1" applyAlignment="1" applyProtection="1">
      <alignment horizontal="right" vertical="center" wrapText="1" indent="1"/>
      <protection locked="0"/>
    </xf>
    <xf numFmtId="3" fontId="12" fillId="0" borderId="21" xfId="0" applyNumberFormat="1" applyFont="1" applyBorder="1" applyAlignment="1" applyProtection="1">
      <alignment horizontal="right" vertical="center" wrapText="1" indent="1"/>
      <protection locked="0"/>
    </xf>
    <xf numFmtId="165" fontId="10" fillId="0" borderId="6" xfId="0" quotePrefix="1" applyNumberFormat="1" applyFont="1" applyBorder="1" applyAlignment="1" applyProtection="1">
      <alignment vertical="top" wrapText="1"/>
      <protection locked="0"/>
    </xf>
    <xf numFmtId="165" fontId="12" fillId="0" borderId="6" xfId="0" quotePrefix="1" applyNumberFormat="1" applyFont="1" applyBorder="1" applyAlignment="1" applyProtection="1">
      <alignment vertical="top" wrapText="1"/>
      <protection locked="0"/>
    </xf>
    <xf numFmtId="3" fontId="12" fillId="0" borderId="2" xfId="0" applyNumberFormat="1" applyFont="1" applyBorder="1" applyAlignment="1">
      <alignment horizontal="right" vertical="center" wrapText="1" indent="1"/>
    </xf>
    <xf numFmtId="165" fontId="13" fillId="0" borderId="25" xfId="0" applyNumberFormat="1" applyFont="1" applyBorder="1" applyAlignment="1">
      <alignment horizontal="center" vertical="center" wrapText="1"/>
    </xf>
    <xf numFmtId="165" fontId="13" fillId="0" borderId="26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textRotation="180" wrapText="1"/>
    </xf>
    <xf numFmtId="165" fontId="16" fillId="0" borderId="18" xfId="0" applyNumberFormat="1" applyFont="1" applyBorder="1" applyAlignment="1">
      <alignment horizontal="center" vertical="center" wrapText="1"/>
    </xf>
    <xf numFmtId="165" fontId="13" fillId="0" borderId="27" xfId="0" applyNumberFormat="1" applyFont="1" applyBorder="1" applyAlignment="1">
      <alignment horizontal="center" vertical="center" wrapText="1"/>
    </xf>
    <xf numFmtId="165" fontId="13" fillId="0" borderId="28" xfId="0" applyNumberFormat="1" applyFont="1" applyBorder="1" applyAlignment="1">
      <alignment horizontal="center" vertical="center" wrapText="1"/>
    </xf>
  </cellXfs>
  <cellStyles count="3"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3"/>
  <sheetViews>
    <sheetView view="pageLayout" zoomScaleNormal="145" zoomScaleSheetLayoutView="100" workbookViewId="0">
      <selection activeCell="F1" sqref="F1:F32"/>
    </sheetView>
  </sheetViews>
  <sheetFormatPr defaultColWidth="9.33203125" defaultRowHeight="13.2" x14ac:dyDescent="0.25"/>
  <cols>
    <col min="1" max="1" width="6.77734375" style="1" customWidth="1"/>
    <col min="2" max="2" width="55.109375" style="2" customWidth="1"/>
    <col min="3" max="3" width="16.33203125" style="1" customWidth="1"/>
    <col min="4" max="4" width="55.109375" style="1" customWidth="1"/>
    <col min="5" max="5" width="16.33203125" style="1" customWidth="1"/>
    <col min="6" max="6" width="4.77734375" style="1" customWidth="1"/>
    <col min="7" max="16384" width="9.33203125" style="1"/>
  </cols>
  <sheetData>
    <row r="1" spans="1:6" ht="39.75" customHeight="1" x14ac:dyDescent="0.25">
      <c r="B1" s="11" t="s">
        <v>37</v>
      </c>
      <c r="C1" s="12"/>
      <c r="D1" s="12"/>
      <c r="E1" s="12"/>
      <c r="F1" s="69" t="str">
        <f>+CONCATENATE("2.1. melléklet a 5/2021. (V.27.) önkormányzati rendelethez")</f>
        <v>2.1. melléklet a 5/2021. (V.27.) önkormányzati rendelethez</v>
      </c>
    </row>
    <row r="2" spans="1:6" ht="14.4" thickBot="1" x14ac:dyDescent="0.3">
      <c r="E2" s="3" t="e">
        <f>#REF!</f>
        <v>#REF!</v>
      </c>
      <c r="F2" s="69"/>
    </row>
    <row r="3" spans="1:6" ht="18" customHeight="1" thickBot="1" x14ac:dyDescent="0.3">
      <c r="A3" s="67" t="s">
        <v>34</v>
      </c>
      <c r="B3" s="13" t="s">
        <v>30</v>
      </c>
      <c r="C3" s="14"/>
      <c r="D3" s="13" t="s">
        <v>31</v>
      </c>
      <c r="E3" s="15"/>
      <c r="F3" s="69"/>
    </row>
    <row r="4" spans="1:6" s="4" customFormat="1" ht="35.25" customHeight="1" thickBot="1" x14ac:dyDescent="0.3">
      <c r="A4" s="68"/>
      <c r="B4" s="9" t="s">
        <v>32</v>
      </c>
      <c r="C4" s="10" t="e">
        <f>+#REF!</f>
        <v>#REF!</v>
      </c>
      <c r="D4" s="9" t="s">
        <v>32</v>
      </c>
      <c r="E4" s="6" t="e">
        <f>+C4</f>
        <v>#REF!</v>
      </c>
      <c r="F4" s="69"/>
    </row>
    <row r="5" spans="1:6" s="20" customFormat="1" ht="12" customHeight="1" thickBot="1" x14ac:dyDescent="0.3">
      <c r="A5" s="16"/>
      <c r="B5" s="17" t="s">
        <v>108</v>
      </c>
      <c r="C5" s="18" t="s">
        <v>109</v>
      </c>
      <c r="D5" s="17" t="s">
        <v>110</v>
      </c>
      <c r="E5" s="19" t="s">
        <v>111</v>
      </c>
      <c r="F5" s="69"/>
    </row>
    <row r="6" spans="1:6" ht="13.2" customHeight="1" x14ac:dyDescent="0.25">
      <c r="A6" s="21" t="s">
        <v>1</v>
      </c>
      <c r="B6" s="22" t="s">
        <v>73</v>
      </c>
      <c r="C6" s="44">
        <v>595182751</v>
      </c>
      <c r="D6" s="22" t="s">
        <v>33</v>
      </c>
      <c r="E6" s="54">
        <v>646254620</v>
      </c>
      <c r="F6" s="69"/>
    </row>
    <row r="7" spans="1:6" ht="13.2" customHeight="1" x14ac:dyDescent="0.25">
      <c r="A7" s="23" t="s">
        <v>2</v>
      </c>
      <c r="B7" s="24" t="s">
        <v>74</v>
      </c>
      <c r="C7" s="45">
        <v>490629652</v>
      </c>
      <c r="D7" s="24" t="s">
        <v>42</v>
      </c>
      <c r="E7" s="55">
        <v>88495364</v>
      </c>
      <c r="F7" s="69"/>
    </row>
    <row r="8" spans="1:6" ht="13.2" customHeight="1" x14ac:dyDescent="0.25">
      <c r="A8" s="23" t="s">
        <v>3</v>
      </c>
      <c r="B8" s="24" t="s">
        <v>94</v>
      </c>
      <c r="C8" s="45">
        <v>0</v>
      </c>
      <c r="D8" s="24" t="s">
        <v>57</v>
      </c>
      <c r="E8" s="55">
        <v>383643925</v>
      </c>
      <c r="F8" s="69"/>
    </row>
    <row r="9" spans="1:6" ht="13.2" customHeight="1" x14ac:dyDescent="0.25">
      <c r="A9" s="23" t="s">
        <v>4</v>
      </c>
      <c r="B9" s="24" t="s">
        <v>41</v>
      </c>
      <c r="C9" s="45">
        <v>121667557</v>
      </c>
      <c r="D9" s="24" t="s">
        <v>43</v>
      </c>
      <c r="E9" s="55">
        <v>65700000</v>
      </c>
      <c r="F9" s="69"/>
    </row>
    <row r="10" spans="1:6" ht="13.2" customHeight="1" x14ac:dyDescent="0.25">
      <c r="A10" s="23" t="s">
        <v>5</v>
      </c>
      <c r="B10" s="25" t="s">
        <v>97</v>
      </c>
      <c r="C10" s="45">
        <v>90187500</v>
      </c>
      <c r="D10" s="24" t="s">
        <v>44</v>
      </c>
      <c r="E10" s="55">
        <v>252037906</v>
      </c>
      <c r="F10" s="69"/>
    </row>
    <row r="11" spans="1:6" ht="13.2" customHeight="1" x14ac:dyDescent="0.25">
      <c r="A11" s="23" t="s">
        <v>6</v>
      </c>
      <c r="B11" s="24" t="s">
        <v>75</v>
      </c>
      <c r="C11" s="46">
        <v>2500000</v>
      </c>
      <c r="D11" s="24" t="s">
        <v>29</v>
      </c>
      <c r="E11" s="55">
        <v>108323400</v>
      </c>
      <c r="F11" s="69"/>
    </row>
    <row r="12" spans="1:6" ht="13.2" customHeight="1" x14ac:dyDescent="0.25">
      <c r="A12" s="23" t="s">
        <v>7</v>
      </c>
      <c r="B12" s="24" t="s">
        <v>102</v>
      </c>
      <c r="C12" s="45">
        <v>0</v>
      </c>
      <c r="D12" s="5" t="s">
        <v>114</v>
      </c>
      <c r="E12" s="55">
        <v>0</v>
      </c>
      <c r="F12" s="69"/>
    </row>
    <row r="13" spans="1:6" ht="13.2" customHeight="1" x14ac:dyDescent="0.25">
      <c r="A13" s="23" t="s">
        <v>8</v>
      </c>
      <c r="B13" s="5" t="s">
        <v>114</v>
      </c>
      <c r="C13" s="45">
        <v>0</v>
      </c>
      <c r="D13" s="5" t="s">
        <v>114</v>
      </c>
      <c r="E13" s="55">
        <v>0</v>
      </c>
      <c r="F13" s="69"/>
    </row>
    <row r="14" spans="1:6" ht="13.2" customHeight="1" x14ac:dyDescent="0.25">
      <c r="A14" s="23" t="s">
        <v>9</v>
      </c>
      <c r="B14" s="42" t="s">
        <v>114</v>
      </c>
      <c r="C14" s="46">
        <v>0</v>
      </c>
      <c r="D14" s="5" t="s">
        <v>114</v>
      </c>
      <c r="E14" s="55">
        <v>0</v>
      </c>
      <c r="F14" s="69"/>
    </row>
    <row r="15" spans="1:6" ht="13.2" customHeight="1" x14ac:dyDescent="0.25">
      <c r="A15" s="23" t="s">
        <v>10</v>
      </c>
      <c r="B15" s="5" t="s">
        <v>114</v>
      </c>
      <c r="C15" s="45">
        <v>0</v>
      </c>
      <c r="D15" s="5" t="s">
        <v>114</v>
      </c>
      <c r="E15" s="55">
        <v>0</v>
      </c>
      <c r="F15" s="69"/>
    </row>
    <row r="16" spans="1:6" ht="13.2" customHeight="1" x14ac:dyDescent="0.25">
      <c r="A16" s="23" t="s">
        <v>11</v>
      </c>
      <c r="B16" s="42" t="s">
        <v>114</v>
      </c>
      <c r="C16" s="45">
        <v>0</v>
      </c>
      <c r="D16" s="5" t="s">
        <v>114</v>
      </c>
      <c r="E16" s="55">
        <v>0</v>
      </c>
      <c r="F16" s="69"/>
    </row>
    <row r="17" spans="1:6" ht="13.2" customHeight="1" thickBot="1" x14ac:dyDescent="0.3">
      <c r="A17" s="23" t="s">
        <v>12</v>
      </c>
      <c r="B17" s="5" t="s">
        <v>114</v>
      </c>
      <c r="C17" s="47">
        <v>0</v>
      </c>
      <c r="D17" s="5" t="s">
        <v>114</v>
      </c>
      <c r="E17" s="56">
        <v>0</v>
      </c>
      <c r="F17" s="69"/>
    </row>
    <row r="18" spans="1:6" ht="16.2" customHeight="1" thickBot="1" x14ac:dyDescent="0.3">
      <c r="A18" s="26" t="s">
        <v>13</v>
      </c>
      <c r="B18" s="8" t="s">
        <v>103</v>
      </c>
      <c r="C18" s="48">
        <f>SUM(C6:C17)</f>
        <v>1300167460</v>
      </c>
      <c r="D18" s="8" t="s">
        <v>81</v>
      </c>
      <c r="E18" s="57">
        <f>SUM(E6:E17)</f>
        <v>1544455215</v>
      </c>
      <c r="F18" s="69"/>
    </row>
    <row r="19" spans="1:6" ht="13.2" customHeight="1" x14ac:dyDescent="0.25">
      <c r="A19" s="27" t="s">
        <v>14</v>
      </c>
      <c r="B19" s="28" t="s">
        <v>78</v>
      </c>
      <c r="C19" s="49">
        <f>+C20+C21+C22+C23</f>
        <v>381120394</v>
      </c>
      <c r="D19" s="29" t="s">
        <v>46</v>
      </c>
      <c r="E19" s="58">
        <v>0</v>
      </c>
      <c r="F19" s="69"/>
    </row>
    <row r="20" spans="1:6" ht="13.2" customHeight="1" x14ac:dyDescent="0.25">
      <c r="A20" s="30" t="s">
        <v>15</v>
      </c>
      <c r="B20" s="29" t="s">
        <v>51</v>
      </c>
      <c r="C20" s="50">
        <v>244287755</v>
      </c>
      <c r="D20" s="29" t="s">
        <v>80</v>
      </c>
      <c r="E20" s="59">
        <v>0</v>
      </c>
      <c r="F20" s="69"/>
    </row>
    <row r="21" spans="1:6" ht="13.2" customHeight="1" x14ac:dyDescent="0.25">
      <c r="A21" s="30" t="s">
        <v>16</v>
      </c>
      <c r="B21" s="29" t="s">
        <v>52</v>
      </c>
      <c r="C21" s="50">
        <v>0</v>
      </c>
      <c r="D21" s="29" t="s">
        <v>35</v>
      </c>
      <c r="E21" s="59">
        <v>0</v>
      </c>
      <c r="F21" s="69"/>
    </row>
    <row r="22" spans="1:6" ht="13.2" customHeight="1" x14ac:dyDescent="0.25">
      <c r="A22" s="30" t="s">
        <v>17</v>
      </c>
      <c r="B22" s="29" t="s">
        <v>55</v>
      </c>
      <c r="C22" s="50">
        <v>0</v>
      </c>
      <c r="D22" s="29" t="s">
        <v>36</v>
      </c>
      <c r="E22" s="59">
        <v>0</v>
      </c>
      <c r="F22" s="69"/>
    </row>
    <row r="23" spans="1:6" ht="13.2" customHeight="1" x14ac:dyDescent="0.25">
      <c r="A23" s="30" t="s">
        <v>18</v>
      </c>
      <c r="B23" s="29" t="s">
        <v>56</v>
      </c>
      <c r="C23" s="50">
        <v>136832639</v>
      </c>
      <c r="D23" s="28" t="s">
        <v>58</v>
      </c>
      <c r="E23" s="59">
        <v>0</v>
      </c>
      <c r="F23" s="69"/>
    </row>
    <row r="24" spans="1:6" ht="13.2" customHeight="1" x14ac:dyDescent="0.25">
      <c r="A24" s="30" t="s">
        <v>19</v>
      </c>
      <c r="B24" s="29" t="s">
        <v>79</v>
      </c>
      <c r="C24" s="51">
        <f>+C25+C26</f>
        <v>0</v>
      </c>
      <c r="D24" s="29" t="s">
        <v>47</v>
      </c>
      <c r="E24" s="59">
        <v>0</v>
      </c>
      <c r="F24" s="69"/>
    </row>
    <row r="25" spans="1:6" ht="13.2" customHeight="1" x14ac:dyDescent="0.25">
      <c r="A25" s="27" t="s">
        <v>20</v>
      </c>
      <c r="B25" s="28" t="s">
        <v>76</v>
      </c>
      <c r="C25" s="52">
        <v>0</v>
      </c>
      <c r="D25" s="22" t="s">
        <v>98</v>
      </c>
      <c r="E25" s="58">
        <v>0</v>
      </c>
      <c r="F25" s="69"/>
    </row>
    <row r="26" spans="1:6" ht="13.2" customHeight="1" x14ac:dyDescent="0.25">
      <c r="A26" s="30" t="s">
        <v>21</v>
      </c>
      <c r="B26" s="29" t="s">
        <v>77</v>
      </c>
      <c r="C26" s="50">
        <v>0</v>
      </c>
      <c r="D26" s="24" t="s">
        <v>99</v>
      </c>
      <c r="E26" s="59">
        <v>0</v>
      </c>
      <c r="F26" s="69"/>
    </row>
    <row r="27" spans="1:6" ht="13.2" customHeight="1" x14ac:dyDescent="0.25">
      <c r="A27" s="23" t="s">
        <v>22</v>
      </c>
      <c r="B27" s="29" t="s">
        <v>101</v>
      </c>
      <c r="C27" s="50">
        <v>0</v>
      </c>
      <c r="D27" s="24" t="s">
        <v>100</v>
      </c>
      <c r="E27" s="59">
        <v>0</v>
      </c>
      <c r="F27" s="69"/>
    </row>
    <row r="28" spans="1:6" ht="13.2" customHeight="1" thickBot="1" x14ac:dyDescent="0.3">
      <c r="A28" s="40" t="s">
        <v>23</v>
      </c>
      <c r="B28" s="28" t="s">
        <v>71</v>
      </c>
      <c r="C28" s="52">
        <v>0</v>
      </c>
      <c r="D28" s="43" t="s">
        <v>72</v>
      </c>
      <c r="E28" s="58">
        <v>136832639</v>
      </c>
      <c r="F28" s="69"/>
    </row>
    <row r="29" spans="1:6" ht="16.2" customHeight="1" thickBot="1" x14ac:dyDescent="0.3">
      <c r="A29" s="26" t="s">
        <v>24</v>
      </c>
      <c r="B29" s="8" t="s">
        <v>104</v>
      </c>
      <c r="C29" s="48">
        <f>+C19+C24+C27+C28</f>
        <v>381120394</v>
      </c>
      <c r="D29" s="8" t="s">
        <v>106</v>
      </c>
      <c r="E29" s="57">
        <f>SUM(E19:E28)</f>
        <v>136832639</v>
      </c>
      <c r="F29" s="69"/>
    </row>
    <row r="30" spans="1:6" ht="13.8" thickBot="1" x14ac:dyDescent="0.3">
      <c r="A30" s="26" t="s">
        <v>25</v>
      </c>
      <c r="B30" s="31" t="s">
        <v>105</v>
      </c>
      <c r="C30" s="53">
        <f>+C18+C29</f>
        <v>1681287854</v>
      </c>
      <c r="D30" s="31" t="s">
        <v>107</v>
      </c>
      <c r="E30" s="53">
        <f>+E18+E29</f>
        <v>1681287854</v>
      </c>
      <c r="F30" s="69"/>
    </row>
    <row r="31" spans="1:6" ht="13.8" thickBot="1" x14ac:dyDescent="0.3">
      <c r="A31" s="26" t="s">
        <v>26</v>
      </c>
      <c r="B31" s="31" t="s">
        <v>39</v>
      </c>
      <c r="C31" s="53">
        <f>IF(C18-E18&lt;0,E18-C18,"-")</f>
        <v>244287755</v>
      </c>
      <c r="D31" s="31" t="s">
        <v>40</v>
      </c>
      <c r="E31" s="53" t="str">
        <f>IF(C18-E18&gt;0,C18-E18,"-")</f>
        <v>-</v>
      </c>
      <c r="F31" s="69"/>
    </row>
    <row r="32" spans="1:6" ht="13.8" thickBot="1" x14ac:dyDescent="0.3">
      <c r="A32" s="26" t="s">
        <v>27</v>
      </c>
      <c r="B32" s="31" t="s">
        <v>112</v>
      </c>
      <c r="C32" s="53" t="str">
        <f>IF(C30-E30&lt;0,E30-C30,"-")</f>
        <v>-</v>
      </c>
      <c r="D32" s="31" t="s">
        <v>113</v>
      </c>
      <c r="E32" s="53" t="str">
        <f>IF(C30-E30&gt;0,C30-E30,"-")</f>
        <v>-</v>
      </c>
      <c r="F32" s="69"/>
    </row>
    <row r="33" spans="2:4" ht="17.399999999999999" x14ac:dyDescent="0.25">
      <c r="B33" s="70"/>
      <c r="C33" s="70"/>
      <c r="D33" s="70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33"/>
  <sheetViews>
    <sheetView tabSelected="1" view="pageLayout" topLeftCell="B1" zoomScaleNormal="160" zoomScaleSheetLayoutView="115" workbookViewId="0">
      <selection activeCell="F1" sqref="F1:F33"/>
    </sheetView>
  </sheetViews>
  <sheetFormatPr defaultColWidth="9.33203125" defaultRowHeight="13.2" x14ac:dyDescent="0.25"/>
  <cols>
    <col min="1" max="1" width="6.77734375" style="1" customWidth="1"/>
    <col min="2" max="2" width="55.109375" style="2" customWidth="1"/>
    <col min="3" max="3" width="16.33203125" style="1" customWidth="1"/>
    <col min="4" max="4" width="55.109375" style="1" customWidth="1"/>
    <col min="5" max="5" width="16.33203125" style="1" customWidth="1"/>
    <col min="6" max="6" width="4.77734375" style="1" customWidth="1"/>
    <col min="7" max="16384" width="9.33203125" style="1"/>
  </cols>
  <sheetData>
    <row r="1" spans="1:6" ht="31.2" x14ac:dyDescent="0.25">
      <c r="B1" s="11" t="s">
        <v>38</v>
      </c>
      <c r="C1" s="12"/>
      <c r="D1" s="12"/>
      <c r="E1" s="12"/>
      <c r="F1" s="69" t="str">
        <f>+CONCATENATE("2.2. melléklet a 5/2021. (V.27.) önkormányzati rendelethez")</f>
        <v>2.2. melléklet a 5/2021. (V.27.) önkormányzati rendelethez</v>
      </c>
    </row>
    <row r="2" spans="1:6" ht="14.4" thickBot="1" x14ac:dyDescent="0.3">
      <c r="E2" s="3" t="e">
        <f>'2.1.sz.mell  '!E2</f>
        <v>#REF!</v>
      </c>
      <c r="F2" s="69"/>
    </row>
    <row r="3" spans="1:6" ht="13.8" thickBot="1" x14ac:dyDescent="0.3">
      <c r="A3" s="71" t="s">
        <v>34</v>
      </c>
      <c r="B3" s="13" t="s">
        <v>30</v>
      </c>
      <c r="C3" s="14"/>
      <c r="D3" s="13" t="s">
        <v>31</v>
      </c>
      <c r="E3" s="15"/>
      <c r="F3" s="69"/>
    </row>
    <row r="4" spans="1:6" s="4" customFormat="1" ht="25.95" customHeight="1" thickBot="1" x14ac:dyDescent="0.3">
      <c r="A4" s="72"/>
      <c r="B4" s="9" t="s">
        <v>32</v>
      </c>
      <c r="C4" s="10" t="e">
        <f>+'2.1.sz.mell  '!C4</f>
        <v>#REF!</v>
      </c>
      <c r="D4" s="9" t="s">
        <v>32</v>
      </c>
      <c r="E4" s="6" t="e">
        <f>+'2.1.sz.mell  '!C4</f>
        <v>#REF!</v>
      </c>
      <c r="F4" s="69"/>
    </row>
    <row r="5" spans="1:6" s="4" customFormat="1" ht="13.8" thickBot="1" x14ac:dyDescent="0.3">
      <c r="A5" s="16"/>
      <c r="B5" s="17" t="s">
        <v>108</v>
      </c>
      <c r="C5" s="18" t="s">
        <v>109</v>
      </c>
      <c r="D5" s="17" t="s">
        <v>110</v>
      </c>
      <c r="E5" s="19" t="s">
        <v>111</v>
      </c>
      <c r="F5" s="69"/>
    </row>
    <row r="6" spans="1:6" ht="13.2" customHeight="1" x14ac:dyDescent="0.25">
      <c r="A6" s="21" t="s">
        <v>1</v>
      </c>
      <c r="B6" s="22" t="s">
        <v>82</v>
      </c>
      <c r="C6" s="44">
        <v>435052062</v>
      </c>
      <c r="D6" s="22" t="s">
        <v>53</v>
      </c>
      <c r="E6" s="54">
        <v>344740677</v>
      </c>
      <c r="F6" s="69"/>
    </row>
    <row r="7" spans="1:6" x14ac:dyDescent="0.25">
      <c r="A7" s="23" t="s">
        <v>2</v>
      </c>
      <c r="B7" s="24" t="s">
        <v>83</v>
      </c>
      <c r="C7" s="45">
        <v>118233062</v>
      </c>
      <c r="D7" s="24" t="s">
        <v>88</v>
      </c>
      <c r="E7" s="55">
        <v>0</v>
      </c>
      <c r="F7" s="69"/>
    </row>
    <row r="8" spans="1:6" ht="13.2" customHeight="1" x14ac:dyDescent="0.25">
      <c r="A8" s="23" t="s">
        <v>3</v>
      </c>
      <c r="B8" s="24" t="s">
        <v>0</v>
      </c>
      <c r="C8" s="45">
        <v>0</v>
      </c>
      <c r="D8" s="24" t="s">
        <v>45</v>
      </c>
      <c r="E8" s="55">
        <v>98586937</v>
      </c>
      <c r="F8" s="69"/>
    </row>
    <row r="9" spans="1:6" ht="13.2" customHeight="1" x14ac:dyDescent="0.25">
      <c r="A9" s="23" t="s">
        <v>4</v>
      </c>
      <c r="B9" s="24" t="s">
        <v>84</v>
      </c>
      <c r="C9" s="45">
        <v>0</v>
      </c>
      <c r="D9" s="24" t="s">
        <v>89</v>
      </c>
      <c r="E9" s="55">
        <v>0</v>
      </c>
      <c r="F9" s="69"/>
    </row>
    <row r="10" spans="1:6" ht="12.75" customHeight="1" x14ac:dyDescent="0.25">
      <c r="A10" s="23" t="s">
        <v>5</v>
      </c>
      <c r="B10" s="24" t="s">
        <v>85</v>
      </c>
      <c r="C10" s="45">
        <v>0</v>
      </c>
      <c r="D10" s="24" t="s">
        <v>54</v>
      </c>
      <c r="E10" s="55">
        <v>0</v>
      </c>
      <c r="F10" s="69"/>
    </row>
    <row r="11" spans="1:6" ht="13.2" customHeight="1" x14ac:dyDescent="0.25">
      <c r="A11" s="23" t="s">
        <v>6</v>
      </c>
      <c r="B11" s="24" t="s">
        <v>86</v>
      </c>
      <c r="C11" s="46">
        <v>0</v>
      </c>
      <c r="D11" s="41" t="s">
        <v>29</v>
      </c>
      <c r="E11" s="55">
        <v>0</v>
      </c>
      <c r="F11" s="69"/>
    </row>
    <row r="12" spans="1:6" ht="13.2" customHeight="1" x14ac:dyDescent="0.25">
      <c r="A12" s="23" t="s">
        <v>7</v>
      </c>
      <c r="B12" s="5" t="s">
        <v>114</v>
      </c>
      <c r="C12" s="45">
        <v>0</v>
      </c>
      <c r="D12" s="64" t="s">
        <v>114</v>
      </c>
      <c r="E12" s="55">
        <v>0</v>
      </c>
      <c r="F12" s="69"/>
    </row>
    <row r="13" spans="1:6" ht="13.2" customHeight="1" x14ac:dyDescent="0.25">
      <c r="A13" s="23" t="s">
        <v>8</v>
      </c>
      <c r="B13" s="5" t="s">
        <v>114</v>
      </c>
      <c r="C13" s="45">
        <v>0</v>
      </c>
      <c r="D13" s="65" t="s">
        <v>114</v>
      </c>
      <c r="E13" s="55">
        <v>0</v>
      </c>
      <c r="F13" s="69"/>
    </row>
    <row r="14" spans="1:6" ht="13.2" customHeight="1" x14ac:dyDescent="0.25">
      <c r="A14" s="23" t="s">
        <v>9</v>
      </c>
      <c r="B14" s="5" t="s">
        <v>114</v>
      </c>
      <c r="C14" s="46">
        <v>0</v>
      </c>
      <c r="D14" s="64" t="s">
        <v>114</v>
      </c>
      <c r="E14" s="55">
        <v>0</v>
      </c>
      <c r="F14" s="69"/>
    </row>
    <row r="15" spans="1:6" x14ac:dyDescent="0.25">
      <c r="A15" s="23" t="s">
        <v>10</v>
      </c>
      <c r="B15" s="5" t="s">
        <v>114</v>
      </c>
      <c r="C15" s="46">
        <v>0</v>
      </c>
      <c r="D15" s="65" t="s">
        <v>114</v>
      </c>
      <c r="E15" s="55">
        <v>0</v>
      </c>
      <c r="F15" s="69"/>
    </row>
    <row r="16" spans="1:6" ht="13.2" customHeight="1" thickBot="1" x14ac:dyDescent="0.3">
      <c r="A16" s="40" t="s">
        <v>11</v>
      </c>
      <c r="B16" s="5" t="s">
        <v>114</v>
      </c>
      <c r="C16" s="60">
        <v>0</v>
      </c>
      <c r="D16" s="64" t="s">
        <v>114</v>
      </c>
      <c r="E16" s="62">
        <v>0</v>
      </c>
      <c r="F16" s="69"/>
    </row>
    <row r="17" spans="1:6" ht="16.2" customHeight="1" thickBot="1" x14ac:dyDescent="0.3">
      <c r="A17" s="26" t="s">
        <v>12</v>
      </c>
      <c r="B17" s="8" t="s">
        <v>95</v>
      </c>
      <c r="C17" s="48">
        <f>+C6+C8+C9+C11+C12+C13+C14+C15+C16</f>
        <v>435052062</v>
      </c>
      <c r="D17" s="8" t="s">
        <v>96</v>
      </c>
      <c r="E17" s="57">
        <f>+E6+E8+E10+E11+E12+E13+E14+E15+E16</f>
        <v>443327614</v>
      </c>
      <c r="F17" s="69"/>
    </row>
    <row r="18" spans="1:6" ht="13.2" customHeight="1" x14ac:dyDescent="0.25">
      <c r="A18" s="21" t="s">
        <v>13</v>
      </c>
      <c r="B18" s="33" t="s">
        <v>70</v>
      </c>
      <c r="C18" s="61">
        <f>SUM(C19:C23)</f>
        <v>8275552</v>
      </c>
      <c r="D18" s="29" t="s">
        <v>46</v>
      </c>
      <c r="E18" s="63">
        <v>0</v>
      </c>
      <c r="F18" s="69"/>
    </row>
    <row r="19" spans="1:6" ht="13.2" customHeight="1" x14ac:dyDescent="0.25">
      <c r="A19" s="23" t="s">
        <v>14</v>
      </c>
      <c r="B19" s="34" t="s">
        <v>59</v>
      </c>
      <c r="C19" s="50">
        <v>8275552</v>
      </c>
      <c r="D19" s="29" t="s">
        <v>49</v>
      </c>
      <c r="E19" s="59">
        <v>0</v>
      </c>
      <c r="F19" s="69"/>
    </row>
    <row r="20" spans="1:6" ht="13.2" customHeight="1" x14ac:dyDescent="0.25">
      <c r="A20" s="21" t="s">
        <v>15</v>
      </c>
      <c r="B20" s="34" t="s">
        <v>60</v>
      </c>
      <c r="C20" s="50">
        <v>0</v>
      </c>
      <c r="D20" s="29" t="s">
        <v>35</v>
      </c>
      <c r="E20" s="59">
        <v>0</v>
      </c>
      <c r="F20" s="69"/>
    </row>
    <row r="21" spans="1:6" ht="13.2" customHeight="1" x14ac:dyDescent="0.25">
      <c r="A21" s="23" t="s">
        <v>16</v>
      </c>
      <c r="B21" s="34" t="s">
        <v>61</v>
      </c>
      <c r="C21" s="50">
        <v>0</v>
      </c>
      <c r="D21" s="29" t="s">
        <v>36</v>
      </c>
      <c r="E21" s="59">
        <v>0</v>
      </c>
      <c r="F21" s="69"/>
    </row>
    <row r="22" spans="1:6" ht="13.2" customHeight="1" x14ac:dyDescent="0.25">
      <c r="A22" s="21" t="s">
        <v>17</v>
      </c>
      <c r="B22" s="34" t="s">
        <v>62</v>
      </c>
      <c r="C22" s="50">
        <v>0</v>
      </c>
      <c r="D22" s="28" t="s">
        <v>58</v>
      </c>
      <c r="E22" s="59">
        <v>0</v>
      </c>
      <c r="F22" s="69"/>
    </row>
    <row r="23" spans="1:6" ht="13.2" customHeight="1" x14ac:dyDescent="0.25">
      <c r="A23" s="23" t="s">
        <v>18</v>
      </c>
      <c r="B23" s="35" t="s">
        <v>63</v>
      </c>
      <c r="C23" s="50">
        <v>0</v>
      </c>
      <c r="D23" s="29" t="s">
        <v>50</v>
      </c>
      <c r="E23" s="59">
        <v>0</v>
      </c>
      <c r="F23" s="69"/>
    </row>
    <row r="24" spans="1:6" ht="13.2" customHeight="1" x14ac:dyDescent="0.25">
      <c r="A24" s="21" t="s">
        <v>19</v>
      </c>
      <c r="B24" s="36" t="s">
        <v>64</v>
      </c>
      <c r="C24" s="66">
        <f>+C25+C26+C27+C28+C29</f>
        <v>0</v>
      </c>
      <c r="D24" s="37" t="s">
        <v>48</v>
      </c>
      <c r="E24" s="59">
        <v>0</v>
      </c>
      <c r="F24" s="69"/>
    </row>
    <row r="25" spans="1:6" ht="13.2" customHeight="1" x14ac:dyDescent="0.25">
      <c r="A25" s="23" t="s">
        <v>20</v>
      </c>
      <c r="B25" s="35" t="s">
        <v>65</v>
      </c>
      <c r="C25" s="50">
        <v>0</v>
      </c>
      <c r="D25" s="37" t="s">
        <v>90</v>
      </c>
      <c r="E25" s="59">
        <v>0</v>
      </c>
      <c r="F25" s="69"/>
    </row>
    <row r="26" spans="1:6" ht="13.2" customHeight="1" x14ac:dyDescent="0.25">
      <c r="A26" s="21" t="s">
        <v>21</v>
      </c>
      <c r="B26" s="35" t="s">
        <v>66</v>
      </c>
      <c r="C26" s="50">
        <v>0</v>
      </c>
      <c r="D26" s="32" t="s">
        <v>114</v>
      </c>
      <c r="E26" s="59">
        <v>0</v>
      </c>
      <c r="F26" s="69"/>
    </row>
    <row r="27" spans="1:6" ht="13.2" customHeight="1" x14ac:dyDescent="0.25">
      <c r="A27" s="23" t="s">
        <v>22</v>
      </c>
      <c r="B27" s="34" t="s">
        <v>67</v>
      </c>
      <c r="C27" s="50">
        <v>0</v>
      </c>
      <c r="D27" s="7" t="s">
        <v>114</v>
      </c>
      <c r="E27" s="59">
        <v>0</v>
      </c>
      <c r="F27" s="69"/>
    </row>
    <row r="28" spans="1:6" ht="13.2" customHeight="1" x14ac:dyDescent="0.25">
      <c r="A28" s="21" t="s">
        <v>23</v>
      </c>
      <c r="B28" s="38" t="s">
        <v>68</v>
      </c>
      <c r="C28" s="50">
        <v>0</v>
      </c>
      <c r="D28" s="32" t="s">
        <v>114</v>
      </c>
      <c r="E28" s="59">
        <v>0</v>
      </c>
      <c r="F28" s="69"/>
    </row>
    <row r="29" spans="1:6" ht="13.2" customHeight="1" thickBot="1" x14ac:dyDescent="0.3">
      <c r="A29" s="23" t="s">
        <v>24</v>
      </c>
      <c r="B29" s="39" t="s">
        <v>69</v>
      </c>
      <c r="C29" s="50">
        <v>0</v>
      </c>
      <c r="D29" s="7" t="s">
        <v>114</v>
      </c>
      <c r="E29" s="59">
        <v>0</v>
      </c>
      <c r="F29" s="69"/>
    </row>
    <row r="30" spans="1:6" ht="21.75" customHeight="1" thickBot="1" x14ac:dyDescent="0.3">
      <c r="A30" s="26" t="s">
        <v>25</v>
      </c>
      <c r="B30" s="8" t="s">
        <v>87</v>
      </c>
      <c r="C30" s="48">
        <f>+C18+C24</f>
        <v>8275552</v>
      </c>
      <c r="D30" s="8" t="s">
        <v>91</v>
      </c>
      <c r="E30" s="57">
        <f>SUM(E18:E29)</f>
        <v>0</v>
      </c>
      <c r="F30" s="69"/>
    </row>
    <row r="31" spans="1:6" ht="13.8" thickBot="1" x14ac:dyDescent="0.3">
      <c r="A31" s="26" t="s">
        <v>26</v>
      </c>
      <c r="B31" s="31" t="s">
        <v>92</v>
      </c>
      <c r="C31" s="53">
        <f>+C17+C30</f>
        <v>443327614</v>
      </c>
      <c r="D31" s="31" t="s">
        <v>93</v>
      </c>
      <c r="E31" s="53">
        <f>+E17+E30</f>
        <v>443327614</v>
      </c>
      <c r="F31" s="69"/>
    </row>
    <row r="32" spans="1:6" ht="13.8" thickBot="1" x14ac:dyDescent="0.3">
      <c r="A32" s="26" t="s">
        <v>27</v>
      </c>
      <c r="B32" s="31" t="s">
        <v>39</v>
      </c>
      <c r="C32" s="53">
        <f>IF(C17-E17&lt;0,E17-C17,"-")</f>
        <v>8275552</v>
      </c>
      <c r="D32" s="31" t="s">
        <v>40</v>
      </c>
      <c r="E32" s="53" t="str">
        <f>IF(C17-E17&gt;0,C17-E17,"-")</f>
        <v>-</v>
      </c>
      <c r="F32" s="69"/>
    </row>
    <row r="33" spans="1:6" ht="13.8" thickBot="1" x14ac:dyDescent="0.3">
      <c r="A33" s="26" t="s">
        <v>28</v>
      </c>
      <c r="B33" s="31" t="s">
        <v>112</v>
      </c>
      <c r="C33" s="53" t="str">
        <f>IF(C31-E31&lt;0,E31-C31,"-")</f>
        <v>-</v>
      </c>
      <c r="D33" s="31" t="s">
        <v>113</v>
      </c>
      <c r="E33" s="53" t="str">
        <f>IF(C31-E31&gt;0,C31-E31,"-")</f>
        <v>-</v>
      </c>
      <c r="F33" s="69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topLeftCell="A61" workbookViewId="0">
      <selection activeCell="B13" sqref="B13"/>
    </sheetView>
  </sheetViews>
  <sheetFormatPr defaultRowHeight="13.2" x14ac:dyDescent="0.25"/>
  <sheetData/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2.1.sz.mell  </vt:lpstr>
      <vt:lpstr>2.2.sz.mell  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2021-06-02T09:51:39Z</dcterms:modified>
</cp:coreProperties>
</file>