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C6BC4AC4-AA3F-4357-824C-3E3875DFDF8D}" xr6:coauthVersionLast="45" xr6:coauthVersionMax="45" xr10:uidLastSave="{00000000-0000-0000-0000-000000000000}"/>
  <bookViews>
    <workbookView xWindow="-108" yWindow="-108" windowWidth="23256" windowHeight="12600" tabRatio="727" activeTab="15" xr2:uid="{00000000-000D-0000-FFFF-FFFF00000000}"/>
  </bookViews>
  <sheets>
    <sheet name="9.1. sz. mell" sheetId="3" r:id="rId1"/>
    <sheet name="9.1.1. sz. mell " sheetId="119" r:id="rId2"/>
    <sheet name="9.1.2. sz. mell " sheetId="120" r:id="rId3"/>
    <sheet name="9.1.3. sz. mell" sheetId="121" r:id="rId4"/>
    <sheet name="9.2. sz. mell" sheetId="79" r:id="rId5"/>
    <sheet name="9.2.1. sz. mell" sheetId="122" r:id="rId6"/>
    <sheet name="9.2.2. sz.  mell" sheetId="123" r:id="rId7"/>
    <sheet name="9.2.3. sz. mell" sheetId="124" r:id="rId8"/>
    <sheet name="9.3. sz. mell" sheetId="105" r:id="rId9"/>
    <sheet name="9.3.1. sz. mell" sheetId="125" r:id="rId10"/>
    <sheet name="9.3.2. sz. mell" sheetId="126" r:id="rId11"/>
    <sheet name="9.3.3. sz. mell" sheetId="127" r:id="rId12"/>
    <sheet name="9.4. sz. mell" sheetId="129" r:id="rId13"/>
    <sheet name="9.4.1. sz. mell" sheetId="130" r:id="rId14"/>
    <sheet name="9.4.2. sz. mell" sheetId="131" r:id="rId15"/>
    <sheet name="9.4.3. sz. mell" sheetId="132" r:id="rId16"/>
    <sheet name="Munka1" sheetId="94" r:id="rId17"/>
  </sheets>
  <externalReferences>
    <externalReference r:id="rId18"/>
  </externalReferences>
  <definedNames>
    <definedName name="_xlnm.Print_Titles" localSheetId="0">'9.1. sz. mell'!$1:$6</definedName>
    <definedName name="_xlnm.Print_Titles" localSheetId="1">'9.1.1. sz. mell '!$1:$6</definedName>
    <definedName name="_xlnm.Print_Titles" localSheetId="2">'9.1.2. sz. mell '!$1:$6</definedName>
    <definedName name="_xlnm.Print_Titles" localSheetId="3">'9.1.3. sz. mell'!$1:$6</definedName>
    <definedName name="_xlnm.Print_Titles" localSheetId="4">'9.2. sz. mell'!$1:$6</definedName>
    <definedName name="_xlnm.Print_Titles" localSheetId="5">'9.2.1. sz. mell'!$1:$6</definedName>
    <definedName name="_xlnm.Print_Titles" localSheetId="6">'9.2.2. sz.  mell'!$1:$6</definedName>
    <definedName name="_xlnm.Print_Titles" localSheetId="7">'9.2.3. sz. mell'!$1:$6</definedName>
    <definedName name="_xlnm.Print_Titles" localSheetId="8">'9.3. sz. mell'!$1:$6</definedName>
    <definedName name="_xlnm.Print_Titles" localSheetId="9">'9.3.1. sz. mell'!$1:$6</definedName>
    <definedName name="_xlnm.Print_Titles" localSheetId="10">'9.3.2. sz. mell'!$1:$6</definedName>
    <definedName name="_xlnm.Print_Titles" localSheetId="11">'9.3.3. sz. mell'!$1:$6</definedName>
    <definedName name="_xlnm.Print_Titles" localSheetId="12">'9.4. sz. mell'!$1:$6</definedName>
    <definedName name="_xlnm.Print_Titles" localSheetId="13">'9.4.1. sz. mell'!$1:$6</definedName>
    <definedName name="_xlnm.Print_Titles" localSheetId="14">'9.4.2. sz. mell'!$1:$6</definedName>
    <definedName name="_xlnm.Print_Titles" localSheetId="15">'9.4.3. sz. mell'!$1:$6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127" l="1"/>
  <c r="C1" i="126"/>
  <c r="C1" i="125"/>
  <c r="C1" i="105"/>
  <c r="C1" i="124"/>
  <c r="C1" i="123"/>
  <c r="C1" i="122"/>
  <c r="C1" i="79"/>
  <c r="C1" i="121"/>
  <c r="C1" i="120"/>
  <c r="C1" i="119"/>
  <c r="C1" i="3"/>
  <c r="C51" i="132"/>
  <c r="C45" i="132"/>
  <c r="C57" i="132"/>
  <c r="C37" i="132"/>
  <c r="C26" i="132"/>
  <c r="C20" i="132"/>
  <c r="C8" i="132"/>
  <c r="C36" i="132" s="1"/>
  <c r="C41" i="132" s="1"/>
  <c r="C4" i="132"/>
  <c r="C51" i="131"/>
  <c r="C45" i="131"/>
  <c r="C57" i="131" s="1"/>
  <c r="C37" i="131"/>
  <c r="C30" i="131"/>
  <c r="C26" i="131"/>
  <c r="C20" i="131"/>
  <c r="C8" i="131"/>
  <c r="C36" i="131"/>
  <c r="C41" i="131" s="1"/>
  <c r="C4" i="131"/>
  <c r="C51" i="130"/>
  <c r="C45" i="130"/>
  <c r="C57" i="130" s="1"/>
  <c r="C37" i="130"/>
  <c r="C30" i="130"/>
  <c r="C26" i="130"/>
  <c r="C20" i="130"/>
  <c r="C8" i="130"/>
  <c r="C4" i="130"/>
  <c r="C51" i="129"/>
  <c r="C45" i="129"/>
  <c r="C37" i="129"/>
  <c r="C30" i="129"/>
  <c r="C26" i="129"/>
  <c r="C20" i="129"/>
  <c r="C36" i="129" s="1"/>
  <c r="C8" i="129"/>
  <c r="C4" i="129"/>
  <c r="C30" i="119"/>
  <c r="C29" i="119"/>
  <c r="C30" i="3"/>
  <c r="C29" i="3"/>
  <c r="C29" i="121"/>
  <c r="C29" i="120"/>
  <c r="C146" i="121"/>
  <c r="C140" i="121"/>
  <c r="C146" i="120"/>
  <c r="C140" i="120"/>
  <c r="C146" i="119"/>
  <c r="C140" i="119"/>
  <c r="C140" i="3"/>
  <c r="C51" i="127"/>
  <c r="C45" i="127"/>
  <c r="C57" i="127"/>
  <c r="C51" i="126"/>
  <c r="C57" i="126"/>
  <c r="C45" i="126"/>
  <c r="C51" i="125"/>
  <c r="C45" i="125"/>
  <c r="C51" i="105"/>
  <c r="C45" i="105"/>
  <c r="C52" i="124"/>
  <c r="C46" i="124"/>
  <c r="C58" i="124"/>
  <c r="C52" i="123"/>
  <c r="C46" i="123"/>
  <c r="C52" i="122"/>
  <c r="C46" i="122"/>
  <c r="C58" i="122" s="1"/>
  <c r="C37" i="127"/>
  <c r="C26" i="127"/>
  <c r="C20" i="127"/>
  <c r="C36" i="127"/>
  <c r="C41" i="127" s="1"/>
  <c r="C8" i="127"/>
  <c r="C37" i="126"/>
  <c r="C30" i="126"/>
  <c r="C26" i="126"/>
  <c r="C20" i="126"/>
  <c r="C8" i="126"/>
  <c r="C37" i="125"/>
  <c r="C30" i="125"/>
  <c r="C26" i="125"/>
  <c r="C20" i="125"/>
  <c r="C8" i="125"/>
  <c r="C38" i="124"/>
  <c r="C31" i="124"/>
  <c r="C26" i="124"/>
  <c r="C20" i="124"/>
  <c r="C8" i="124"/>
  <c r="C37" i="124"/>
  <c r="C42" i="124" s="1"/>
  <c r="C38" i="123"/>
  <c r="C31" i="123"/>
  <c r="C26" i="123"/>
  <c r="C20" i="123"/>
  <c r="C8" i="123"/>
  <c r="C37" i="123" s="1"/>
  <c r="C42" i="123" s="1"/>
  <c r="C38" i="122"/>
  <c r="C31" i="122"/>
  <c r="C26" i="122"/>
  <c r="C20" i="122"/>
  <c r="C8" i="122"/>
  <c r="C133" i="121"/>
  <c r="C129" i="121"/>
  <c r="C114" i="121"/>
  <c r="C93" i="121"/>
  <c r="C82" i="121"/>
  <c r="C78" i="121"/>
  <c r="C75" i="121"/>
  <c r="C70" i="121"/>
  <c r="C66" i="121"/>
  <c r="C89" i="121" s="1"/>
  <c r="C60" i="121"/>
  <c r="C55" i="121"/>
  <c r="C49" i="121"/>
  <c r="C37" i="121"/>
  <c r="C22" i="121"/>
  <c r="C15" i="121"/>
  <c r="C8" i="121"/>
  <c r="C65" i="121" s="1"/>
  <c r="C90" i="121" s="1"/>
  <c r="C133" i="120"/>
  <c r="C129" i="120"/>
  <c r="C114" i="120"/>
  <c r="C93" i="120"/>
  <c r="C82" i="120"/>
  <c r="C78" i="120"/>
  <c r="C75" i="120"/>
  <c r="C70" i="120"/>
  <c r="C66" i="120"/>
  <c r="C60" i="120"/>
  <c r="C55" i="120"/>
  <c r="C49" i="120"/>
  <c r="C37" i="120"/>
  <c r="C22" i="120"/>
  <c r="C15" i="120"/>
  <c r="C8" i="120"/>
  <c r="C133" i="119"/>
  <c r="C154" i="119" s="1"/>
  <c r="C129" i="119"/>
  <c r="C114" i="119"/>
  <c r="C156" i="119"/>
  <c r="C93" i="119"/>
  <c r="C128" i="119" s="1"/>
  <c r="C82" i="119"/>
  <c r="C78" i="119"/>
  <c r="C75" i="119"/>
  <c r="C70" i="119"/>
  <c r="C66" i="119"/>
  <c r="C60" i="119"/>
  <c r="C55" i="119"/>
  <c r="C49" i="119"/>
  <c r="C37" i="119"/>
  <c r="C22" i="119"/>
  <c r="C15" i="119"/>
  <c r="C8" i="119"/>
  <c r="C65" i="119" s="1"/>
  <c r="C26" i="79"/>
  <c r="C146" i="3"/>
  <c r="C133" i="3"/>
  <c r="C93" i="3"/>
  <c r="C37" i="105"/>
  <c r="C30" i="105"/>
  <c r="C26" i="105"/>
  <c r="C20" i="105"/>
  <c r="C8" i="105"/>
  <c r="C36" i="105"/>
  <c r="C41" i="105" s="1"/>
  <c r="C52" i="79"/>
  <c r="C38" i="79"/>
  <c r="C31" i="79"/>
  <c r="C20" i="79"/>
  <c r="C129" i="3"/>
  <c r="C154" i="3" s="1"/>
  <c r="C156" i="3" s="1"/>
  <c r="C114" i="3"/>
  <c r="C128" i="3"/>
  <c r="C82" i="3"/>
  <c r="C78" i="3"/>
  <c r="C75" i="3"/>
  <c r="C70" i="3"/>
  <c r="C66" i="3"/>
  <c r="C89" i="3" s="1"/>
  <c r="C60" i="3"/>
  <c r="C55" i="3"/>
  <c r="C49" i="3"/>
  <c r="C37" i="3"/>
  <c r="C22" i="3"/>
  <c r="C15" i="3"/>
  <c r="C8" i="3"/>
  <c r="C65" i="3" s="1"/>
  <c r="C90" i="3" s="1"/>
  <c r="C46" i="79"/>
  <c r="C58" i="79" s="1"/>
  <c r="C8" i="79"/>
  <c r="C37" i="79"/>
  <c r="C42" i="79" s="1"/>
  <c r="C58" i="123"/>
  <c r="C154" i="120"/>
  <c r="C128" i="121"/>
  <c r="C41" i="129"/>
  <c r="C36" i="130"/>
  <c r="C41" i="130" s="1"/>
  <c r="C57" i="105"/>
  <c r="C128" i="120"/>
  <c r="C89" i="120"/>
  <c r="C37" i="122"/>
  <c r="C42" i="122"/>
  <c r="C65" i="120"/>
  <c r="C90" i="120" s="1"/>
  <c r="C154" i="121"/>
  <c r="C155" i="121"/>
  <c r="C36" i="125"/>
  <c r="C41" i="125"/>
  <c r="C36" i="126"/>
  <c r="C41" i="126"/>
  <c r="C57" i="125"/>
  <c r="C155" i="120" l="1"/>
  <c r="C89" i="119"/>
  <c r="C90" i="119" s="1"/>
  <c r="C57" i="129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</calcChain>
</file>

<file path=xl/sharedStrings.xml><?xml version="1.0" encoding="utf-8"?>
<sst xmlns="http://schemas.openxmlformats.org/spreadsheetml/2006/main" count="2549" uniqueCount="328">
  <si>
    <t>Vállalkozási maradvány igénybevétele</t>
  </si>
  <si>
    <t>Finanszírozási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</si>
  <si>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</si>
  <si>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</si>
  <si>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</si>
  <si>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</si>
  <si>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</si>
  <si>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</si>
  <si>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</si>
  <si>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</si>
  <si>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</si>
  <si>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</si>
  <si>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</si>
  <si>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</si>
  <si>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18.</t>
  </si>
  <si>
    <t>Személyi  juttatások</t>
  </si>
  <si>
    <t>Tartalékok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</si>
  <si>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</si>
  <si>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</si>
  <si>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</si>
  <si>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</si>
  <si>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</si>
  <si>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</si>
  <si>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</si>
  <si>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</si>
  <si>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</si>
  <si>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</si>
  <si>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</si>
  <si>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</si>
  <si>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</si>
  <si>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</si>
  <si>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</si>
  <si>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</si>
  <si>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</si>
  <si>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</si>
  <si>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</si>
  <si>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</si>
  <si>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</si>
  <si>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</si>
  <si>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</si>
  <si>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</si>
  <si>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</si>
  <si>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</si>
  <si>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</si>
  <si>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</si>
  <si>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</si>
  <si>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</si>
  <si>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</si>
  <si>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</si>
  <si>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</si>
  <si>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</si>
  <si>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</si>
  <si>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</si>
  <si>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</si>
  <si>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</si>
  <si>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</si>
  <si>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</si>
  <si>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</si>
  <si>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</si>
  <si>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</si>
  <si>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</si>
  <si>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</si>
  <si>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</si>
  <si>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</si>
  <si>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</si>
  <si>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</si>
  <si>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</si>
  <si>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</si>
  <si>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</si>
  <si>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</si>
  <si>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</si>
  <si>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</si>
  <si>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</si>
  <si>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</si>
  <si>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</si>
  <si>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</si>
  <si>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</si>
  <si>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</si>
  <si>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</si>
  <si>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</si>
  <si>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Költségvetési szerv megnevezése</t>
  </si>
  <si>
    <t>Száma</t>
  </si>
  <si>
    <t>Közfoglalkoztatottak létszáma (fő)</t>
  </si>
  <si>
    <t>Beruházások</t>
  </si>
  <si>
    <t>8.3.</t>
  </si>
  <si>
    <t>Egyéb felhalmozási kiadások</t>
  </si>
  <si>
    <t>Költségvetési maradvány igénybevétele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</si>
  <si>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</si>
  <si>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</si>
  <si>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</si>
  <si>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</si>
  <si>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</si>
  <si>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</si>
  <si>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</si>
  <si>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</si>
  <si>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</si>
  <si>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</si>
  <si>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</si>
  <si>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</si>
  <si>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</si>
  <si>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</si>
  <si>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</si>
  <si>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</si>
  <si>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</si>
  <si>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</si>
  <si>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</si>
  <si>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</si>
  <si>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</si>
  <si>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</si>
  <si>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</si>
  <si>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</si>
  <si>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</si>
  <si>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</si>
  <si>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</si>
  <si>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</si>
  <si>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</si>
  <si>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</si>
  <si>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</si>
  <si>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</si>
  <si>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</si>
  <si>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</si>
  <si>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</si>
  <si>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</si>
  <si>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</si>
  <si>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</si>
  <si>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</si>
  <si>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</si>
  <si>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</si>
  <si>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</si>
  <si>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</si>
  <si>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</si>
  <si>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</si>
  <si>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</si>
  <si>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</si>
  <si>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</si>
  <si>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</si>
  <si>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</si>
  <si>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</si>
  <si>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</si>
  <si>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</si>
  <si>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</si>
  <si>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</si>
  <si>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</si>
  <si>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</si>
  <si>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</si>
  <si>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</si>
  <si>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</si>
  <si>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</si>
  <si>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</si>
  <si>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</si>
  <si>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</si>
  <si>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</si>
  <si>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</si>
  <si>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</si>
  <si>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</si>
  <si>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</si>
  <si>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</si>
  <si>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</si>
  <si>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</si>
  <si>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</si>
  <si>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</si>
  <si>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</si>
  <si>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</si>
  <si>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</si>
  <si>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</si>
  <si>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</si>
  <si>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</si>
  <si>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</si>
  <si>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</si>
  <si>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</si>
  <si>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</si>
  <si>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</si>
  <si>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</si>
  <si>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</si>
  <si>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</si>
  <si>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</si>
  <si>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</si>
  <si>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</si>
  <si>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</si>
  <si>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</si>
  <si>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</si>
  <si>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</si>
  <si>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</si>
  <si>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</si>
  <si>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</si>
  <si>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</si>
  <si>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</si>
  <si>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</si>
  <si>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</si>
  <si>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</si>
  <si>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</si>
  <si>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</si>
  <si>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</si>
  <si>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</si>
  <si>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</si>
  <si>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</si>
  <si>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</si>
  <si>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</si>
  <si>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</si>
  <si>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</si>
  <si>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</si>
  <si>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</si>
  <si>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</si>
  <si>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</si>
  <si>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</si>
  <si>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</si>
  <si>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</si>
  <si>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Működési célú átvett pénzeszközök</t>
  </si>
  <si>
    <t>Pénzügyi lízing kiadásai</t>
  </si>
  <si>
    <t xml:space="preserve"> 10.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</si>
  <si>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</si>
  <si>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</si>
  <si>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</si>
  <si>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</si>
  <si>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</si>
  <si>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</si>
  <si>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</si>
  <si>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</si>
  <si>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</si>
  <si>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</si>
  <si>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</si>
  <si>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</si>
  <si>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</si>
  <si>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</si>
  <si>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</si>
  <si>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</si>
  <si>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</si>
  <si>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</si>
  <si>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</si>
  <si>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</si>
  <si>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</si>
  <si>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</si>
  <si>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</si>
  <si>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</si>
  <si>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</si>
  <si>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</si>
  <si>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</si>
  <si>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</si>
  <si>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</si>
  <si>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</si>
  <si>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</si>
  <si>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Elszámolásból származó bevételek</t>
  </si>
  <si>
    <t>Működési bevételek (5.1.+…+ 5.11.)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</si>
  <si>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</si>
  <si>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</si>
  <si>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</si>
  <si>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</si>
  <si>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</si>
  <si>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</si>
  <si>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>1.18.</t>
  </si>
  <si>
    <t>1.19.</t>
  </si>
  <si>
    <t>1.20.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</si>
  <si>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</si>
  <si>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</si>
  <si>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</si>
  <si>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</si>
  <si>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</si>
  <si>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Belföldi kötvények beváltása</t>
  </si>
  <si>
    <t>Éven túli lejáratú belföldi értékpapírok beváltása</t>
  </si>
  <si>
    <t>Likviditási célú hitelek, kölcsönök törlesztése pénzügyi vállalkozásnak</t>
  </si>
  <si>
    <t>Forgatási célú belföldi értékpapírok vásárlása</t>
  </si>
  <si>
    <t>Forgatási célú külföldi értékpapírok vásárlása</t>
  </si>
  <si>
    <t>Külföldi értékpapírok beváltása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</si>
  <si>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</si>
  <si>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</si>
  <si>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</si>
  <si>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</si>
  <si>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</si>
  <si>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</si>
  <si>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</si>
  <si>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</si>
  <si>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</si>
  <si>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Váltóbevételek</t>
  </si>
  <si>
    <t>FINANSZÍROZÁSI BEVÉTELEK ÖSSZESEN: (10. + … +16.)</t>
  </si>
  <si>
    <t>A</t>
  </si>
  <si>
    <t>B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</si>
  <si>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</si>
  <si>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</si>
  <si>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</si>
  <si>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</si>
  <si>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</si>
  <si>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</si>
  <si>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</si>
  <si>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</si>
  <si>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</si>
  <si>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</si>
  <si>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</si>
  <si>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</si>
  <si>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</si>
  <si>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</si>
  <si>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</si>
  <si>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</si>
  <si>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</si>
  <si>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</si>
  <si>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</si>
  <si>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</si>
  <si>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</si>
  <si>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</si>
  <si>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</si>
  <si>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</si>
  <si>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</si>
  <si>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</si>
  <si>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</si>
  <si>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</si>
  <si>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4.5.</t>
  </si>
  <si>
    <t>4.6.</t>
  </si>
  <si>
    <t>4.7.</t>
  </si>
  <si>
    <t>Kamatbevételek és más nyereségjellegű bevételek</t>
  </si>
  <si>
    <t>Közhatalmi bevételek (4.1.+...+4.7.)</t>
  </si>
  <si>
    <t>Kamatbevételek és más nyereség jellegű bevételek</t>
  </si>
  <si>
    <t>Kiemelt előirányzat, előirányzat megnevezése</t>
  </si>
  <si>
    <t>Helyi adók (4.1+……+4.1.3)</t>
  </si>
  <si>
    <t xml:space="preserve"> - Vagyoni típusú adók</t>
  </si>
  <si>
    <t xml:space="preserve"> - Termékek és szolgáltatások adói</t>
  </si>
  <si>
    <t xml:space="preserve"> - Értékesítési és forgalmi adók (iparűzési adók)</t>
  </si>
  <si>
    <t>4.1.1.</t>
  </si>
  <si>
    <t>4.1.2.</t>
  </si>
  <si>
    <t>4.1.3.</t>
  </si>
  <si>
    <t>Komádi Közös Önkormányzati Hivatal</t>
  </si>
  <si>
    <t>Kerek Egy Ég Alatt Óvoda és Bölcsőde</t>
  </si>
  <si>
    <t>Költségvetési szervek támogatása</t>
  </si>
  <si>
    <t>Komádi Városi Önkormányzat</t>
  </si>
  <si>
    <t>Közösségi Ház és Városi Könyvtár</t>
  </si>
  <si>
    <t>,</t>
  </si>
  <si>
    <t>9.4. melléklet a 5/2021. (V.27.) önkormányzati rendelethez</t>
  </si>
  <si>
    <t>9.4.1. melléklet a 5/2021. (V.27.) önkormányzati rendelethez</t>
  </si>
  <si>
    <t>9.4.2. melléklet a 5/2021. (V.27.) önkormányzati rendelethez</t>
  </si>
  <si>
    <t>9.4.3. melléklet a 5/2021.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</si>
</sst>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#"/>
  </numFmts>
  <fonts count="25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45">
    <xf numFmtId="0" fontId="0" fillId="0" borderId="0" xfId="0"/>
    <xf numFmtId="165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/>
    </xf>
    <xf numFmtId="0" fontId="15" fillId="0" borderId="1" xfId="3" applyFont="1" applyBorder="1" applyAlignment="1">
      <alignment horizontal="left" vertical="center" wrapText="1" indent="1"/>
    </xf>
    <xf numFmtId="0" fontId="15" fillId="0" borderId="2" xfId="3" applyFont="1" applyBorder="1" applyAlignment="1">
      <alignment horizontal="left" vertical="center" wrapText="1" indent="1"/>
    </xf>
    <xf numFmtId="0" fontId="15" fillId="0" borderId="3" xfId="3" applyFont="1" applyBorder="1" applyAlignment="1">
      <alignment horizontal="left" vertical="center" wrapText="1" indent="1"/>
    </xf>
    <xf numFmtId="0" fontId="15" fillId="0" borderId="4" xfId="3" applyFont="1" applyBorder="1" applyAlignment="1">
      <alignment horizontal="left" vertical="center" wrapText="1" indent="1"/>
    </xf>
    <xf numFmtId="0" fontId="15" fillId="0" borderId="5" xfId="3" applyFont="1" applyBorder="1" applyAlignment="1">
      <alignment horizontal="left" vertical="center" wrapText="1" indent="1"/>
    </xf>
    <xf numFmtId="0" fontId="15" fillId="0" borderId="6" xfId="3" applyFont="1" applyBorder="1" applyAlignment="1">
      <alignment horizontal="left" vertical="center" wrapText="1" indent="1"/>
    </xf>
    <xf numFmtId="0" fontId="15" fillId="0" borderId="0" xfId="3" applyFont="1" applyAlignment="1">
      <alignment horizontal="left" vertical="center" wrapText="1" indent="1"/>
    </xf>
    <xf numFmtId="0" fontId="14" fillId="0" borderId="14" xfId="3" applyFont="1" applyBorder="1" applyAlignment="1">
      <alignment horizontal="left" vertical="center" wrapText="1" indent="1"/>
    </xf>
    <xf numFmtId="0" fontId="14" fillId="0" borderId="14" xfId="3" applyFont="1" applyBorder="1" applyAlignment="1">
      <alignment vertical="center" wrapText="1"/>
    </xf>
    <xf numFmtId="0" fontId="14" fillId="0" borderId="16" xfId="3" applyFont="1" applyBorder="1" applyAlignment="1">
      <alignment vertical="center" wrapText="1"/>
    </xf>
    <xf numFmtId="0" fontId="14" fillId="0" borderId="13" xfId="3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3" fontId="3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4" xfId="3" applyFont="1" applyBorder="1" applyAlignment="1">
      <alignment horizontal="left" vertical="center" wrapText="1" indent="1"/>
    </xf>
    <xf numFmtId="0" fontId="20" fillId="0" borderId="19" xfId="3" applyFont="1" applyBorder="1" applyAlignment="1">
      <alignment horizontal="left" vertical="center" wrapText="1" indent="1"/>
    </xf>
    <xf numFmtId="0" fontId="15" fillId="0" borderId="2" xfId="3" applyFont="1" applyBorder="1" applyAlignment="1">
      <alignment horizontal="left" indent="6"/>
    </xf>
    <xf numFmtId="0" fontId="15" fillId="0" borderId="2" xfId="3" applyFont="1" applyBorder="1" applyAlignment="1">
      <alignment horizontal="left" vertical="center" wrapText="1" indent="6"/>
    </xf>
    <xf numFmtId="0" fontId="15" fillId="0" borderId="6" xfId="3" applyFont="1" applyBorder="1" applyAlignment="1">
      <alignment horizontal="left" vertical="center" wrapText="1" indent="6"/>
    </xf>
    <xf numFmtId="0" fontId="15" fillId="0" borderId="21" xfId="3" applyFont="1" applyBorder="1" applyAlignment="1">
      <alignment horizontal="left" vertical="center" wrapText="1" indent="6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left" vertical="center" wrapText="1"/>
    </xf>
    <xf numFmtId="165" fontId="13" fillId="0" borderId="0" xfId="0" applyNumberFormat="1" applyFont="1" applyAlignment="1">
      <alignment vertical="center" wrapText="1"/>
    </xf>
    <xf numFmtId="0" fontId="6" fillId="0" borderId="2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left" wrapText="1" inden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28" xfId="0" applyFont="1" applyBorder="1" applyAlignment="1">
      <alignment vertical="center" wrapText="1"/>
    </xf>
    <xf numFmtId="16" fontId="0" fillId="0" borderId="0" xfId="0" applyNumberFormat="1" applyAlignment="1">
      <alignment vertical="center" wrapText="1"/>
    </xf>
    <xf numFmtId="0" fontId="18" fillId="0" borderId="14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wrapText="1" indent="1"/>
    </xf>
    <xf numFmtId="165" fontId="6" fillId="0" borderId="27" xfId="0" applyNumberFormat="1" applyFont="1" applyBorder="1" applyAlignment="1">
      <alignment horizontal="right" vertical="center" wrapText="1" indent="1"/>
    </xf>
    <xf numFmtId="165" fontId="14" fillId="0" borderId="0" xfId="0" applyNumberFormat="1" applyFont="1" applyAlignment="1">
      <alignment horizontal="right" vertical="center" wrapText="1" indent="1"/>
    </xf>
    <xf numFmtId="0" fontId="15" fillId="0" borderId="0" xfId="0" applyFont="1" applyAlignment="1">
      <alignment horizontal="right" vertical="center" wrapText="1" indent="1"/>
    </xf>
    <xf numFmtId="165" fontId="14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49" fontId="6" fillId="0" borderId="23" xfId="0" applyNumberFormat="1" applyFont="1" applyBorder="1" applyAlignment="1">
      <alignment horizontal="right" vertical="center"/>
    </xf>
    <xf numFmtId="49" fontId="6" fillId="0" borderId="33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 indent="1"/>
    </xf>
    <xf numFmtId="0" fontId="6" fillId="0" borderId="3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left" vertical="center" wrapText="1" indent="6"/>
    </xf>
    <xf numFmtId="0" fontId="17" fillId="0" borderId="3" xfId="0" applyFont="1" applyBorder="1" applyAlignment="1">
      <alignment horizontal="left" wrapText="1" indent="1"/>
    </xf>
    <xf numFmtId="0" fontId="17" fillId="0" borderId="2" xfId="0" applyFont="1" applyBorder="1" applyAlignment="1">
      <alignment horizontal="left" wrapText="1" indent="1"/>
    </xf>
    <xf numFmtId="0" fontId="17" fillId="0" borderId="6" xfId="0" applyFont="1" applyBorder="1" applyAlignment="1">
      <alignment horizontal="left" wrapText="1" indent="1"/>
    </xf>
    <xf numFmtId="0" fontId="17" fillId="0" borderId="6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49" fontId="15" fillId="0" borderId="9" xfId="3" applyNumberFormat="1" applyFont="1" applyBorder="1" applyAlignment="1">
      <alignment horizontal="center" vertical="center" wrapText="1"/>
    </xf>
    <xf numFmtId="49" fontId="15" fillId="0" borderId="8" xfId="3" applyNumberFormat="1" applyFont="1" applyBorder="1" applyAlignment="1">
      <alignment horizontal="center" vertical="center" wrapText="1"/>
    </xf>
    <xf numFmtId="49" fontId="15" fillId="0" borderId="10" xfId="3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49" fontId="15" fillId="0" borderId="11" xfId="3" applyNumberFormat="1" applyFont="1" applyBorder="1" applyAlignment="1">
      <alignment horizontal="center" vertical="center" wrapText="1"/>
    </xf>
    <xf numFmtId="49" fontId="15" fillId="0" borderId="7" xfId="3" applyNumberFormat="1" applyFont="1" applyBorder="1" applyAlignment="1">
      <alignment horizontal="center" vertical="center" wrapText="1"/>
    </xf>
    <xf numFmtId="49" fontId="15" fillId="0" borderId="12" xfId="3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0" fontId="20" fillId="0" borderId="3" xfId="3" applyFont="1" applyBorder="1" applyAlignment="1">
      <alignment horizontal="left" vertical="center" wrapText="1" indent="1"/>
    </xf>
    <xf numFmtId="0" fontId="20" fillId="0" borderId="2" xfId="3" applyFont="1" applyBorder="1" applyAlignment="1">
      <alignment horizontal="left" vertical="center" wrapText="1" indent="1"/>
    </xf>
    <xf numFmtId="49" fontId="6" fillId="0" borderId="33" xfId="0" applyNumberFormat="1" applyFont="1" applyBorder="1" applyAlignment="1">
      <alignment horizontal="right" vertical="center" indent="1"/>
    </xf>
    <xf numFmtId="49" fontId="19" fillId="0" borderId="13" xfId="3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indent="1"/>
    </xf>
    <xf numFmtId="0" fontId="17" fillId="0" borderId="6" xfId="0" applyFont="1" applyBorder="1"/>
    <xf numFmtId="0" fontId="24" fillId="0" borderId="0" xfId="0" applyFont="1" applyAlignment="1" applyProtection="1">
      <alignment horizontal="right" vertical="top"/>
      <protection locked="0"/>
    </xf>
    <xf numFmtId="0" fontId="24" fillId="0" borderId="0" xfId="0" applyFont="1" applyAlignment="1">
      <alignment horizontal="right" vertical="top"/>
    </xf>
    <xf numFmtId="0" fontId="21" fillId="0" borderId="20" xfId="0" applyFont="1" applyBorder="1" applyAlignment="1">
      <alignment horizontal="center" vertical="center" wrapText="1"/>
    </xf>
    <xf numFmtId="3" fontId="15" fillId="0" borderId="37" xfId="3" applyNumberFormat="1" applyFont="1" applyBorder="1" applyAlignment="1" applyProtection="1">
      <alignment horizontal="right" vertical="center" wrapText="1" indent="1"/>
      <protection locked="0"/>
    </xf>
    <xf numFmtId="3" fontId="15" fillId="0" borderId="35" xfId="3" applyNumberFormat="1" applyFont="1" applyBorder="1" applyAlignment="1" applyProtection="1">
      <alignment horizontal="right" vertical="center" wrapText="1" indent="1"/>
      <protection locked="0"/>
    </xf>
    <xf numFmtId="3" fontId="14" fillId="0" borderId="17" xfId="3" applyNumberFormat="1" applyFont="1" applyBorder="1" applyAlignment="1">
      <alignment horizontal="right" vertical="center" wrapText="1" indent="1"/>
    </xf>
    <xf numFmtId="3" fontId="15" fillId="0" borderId="36" xfId="3" applyNumberFormat="1" applyFont="1" applyBorder="1" applyAlignment="1" applyProtection="1">
      <alignment horizontal="right" vertical="center" wrapText="1" indent="1"/>
      <protection locked="0"/>
    </xf>
    <xf numFmtId="3" fontId="19" fillId="0" borderId="17" xfId="3" applyNumberFormat="1" applyFont="1" applyBorder="1" applyAlignment="1">
      <alignment horizontal="right" vertical="center" wrapText="1" indent="1"/>
    </xf>
    <xf numFmtId="3" fontId="20" fillId="0" borderId="35" xfId="3" applyNumberFormat="1" applyFont="1" applyBorder="1" applyAlignment="1" applyProtection="1">
      <alignment horizontal="right" vertical="center" wrapText="1" indent="1"/>
      <protection locked="0"/>
    </xf>
    <xf numFmtId="3" fontId="20" fillId="0" borderId="36" xfId="3" applyNumberFormat="1" applyFont="1" applyBorder="1" applyAlignment="1" applyProtection="1">
      <alignment horizontal="right" vertical="center" wrapText="1" indent="1"/>
      <protection locked="0"/>
    </xf>
    <xf numFmtId="3" fontId="20" fillId="0" borderId="37" xfId="3" applyNumberFormat="1" applyFont="1" applyBorder="1" applyAlignment="1" applyProtection="1">
      <alignment horizontal="right" vertical="center" wrapText="1" indent="1"/>
      <protection locked="0"/>
    </xf>
    <xf numFmtId="3" fontId="14" fillId="0" borderId="17" xfId="3" applyNumberFormat="1" applyFont="1" applyBorder="1" applyAlignment="1" applyProtection="1">
      <alignment horizontal="right" vertical="center" wrapText="1" indent="1"/>
      <protection locked="0"/>
    </xf>
    <xf numFmtId="3" fontId="14" fillId="0" borderId="20" xfId="3" applyNumberFormat="1" applyFont="1" applyBorder="1" applyAlignment="1">
      <alignment horizontal="right" vertical="center" wrapText="1" indent="1"/>
    </xf>
    <xf numFmtId="3" fontId="15" fillId="0" borderId="23" xfId="3" applyNumberFormat="1" applyFont="1" applyBorder="1" applyAlignment="1" applyProtection="1">
      <alignment horizontal="right" vertical="center" wrapText="1" indent="1"/>
      <protection locked="0"/>
    </xf>
    <xf numFmtId="3" fontId="15" fillId="0" borderId="32" xfId="3" applyNumberFormat="1" applyFont="1" applyBorder="1" applyAlignment="1" applyProtection="1">
      <alignment horizontal="right" vertical="center" wrapText="1" indent="1"/>
      <protection locked="0"/>
    </xf>
    <xf numFmtId="3" fontId="15" fillId="0" borderId="31" xfId="3" applyNumberFormat="1" applyFont="1" applyBorder="1" applyAlignment="1" applyProtection="1">
      <alignment horizontal="right" vertical="center" wrapText="1" indent="1"/>
      <protection locked="0"/>
    </xf>
    <xf numFmtId="3" fontId="15" fillId="0" borderId="27" xfId="3" applyNumberFormat="1" applyFont="1" applyBorder="1" applyAlignment="1" applyProtection="1">
      <alignment horizontal="right" vertical="center" wrapText="1" indent="1"/>
      <protection locked="0"/>
    </xf>
    <xf numFmtId="3" fontId="18" fillId="0" borderId="17" xfId="0" applyNumberFormat="1" applyFont="1" applyBorder="1" applyAlignment="1">
      <alignment horizontal="right" vertical="center" wrapText="1" indent="1"/>
    </xf>
    <xf numFmtId="3" fontId="16" fillId="0" borderId="17" xfId="0" quotePrefix="1" applyNumberFormat="1" applyFont="1" applyBorder="1" applyAlignment="1">
      <alignment horizontal="right" vertical="center" wrapText="1" indent="1"/>
    </xf>
    <xf numFmtId="3" fontId="15" fillId="0" borderId="35" xfId="0" applyNumberFormat="1" applyFont="1" applyBorder="1" applyAlignment="1" applyProtection="1">
      <alignment horizontal="right" vertical="center" wrapText="1" indent="1"/>
      <protection locked="0"/>
    </xf>
    <xf numFmtId="3" fontId="15" fillId="0" borderId="36" xfId="0" applyNumberFormat="1" applyFont="1" applyBorder="1" applyAlignment="1" applyProtection="1">
      <alignment horizontal="right" vertical="center" wrapText="1" indent="1"/>
      <protection locked="0"/>
    </xf>
    <xf numFmtId="3" fontId="19" fillId="0" borderId="17" xfId="0" applyNumberFormat="1" applyFont="1" applyBorder="1" applyAlignment="1">
      <alignment horizontal="right" vertical="center" wrapText="1" indent="1"/>
    </xf>
    <xf numFmtId="3" fontId="20" fillId="0" borderId="38" xfId="0" applyNumberFormat="1" applyFont="1" applyBorder="1" applyAlignment="1" applyProtection="1">
      <alignment horizontal="right" vertical="center" wrapText="1" indent="1"/>
      <protection locked="0"/>
    </xf>
    <xf numFmtId="3" fontId="20" fillId="0" borderId="35" xfId="0" applyNumberFormat="1" applyFont="1" applyBorder="1" applyAlignment="1" applyProtection="1">
      <alignment horizontal="right" vertical="center" wrapText="1" indent="1"/>
      <protection locked="0"/>
    </xf>
    <xf numFmtId="3" fontId="15" fillId="0" borderId="38" xfId="0" applyNumberFormat="1" applyFont="1" applyBorder="1" applyAlignment="1" applyProtection="1">
      <alignment horizontal="right" vertical="center" wrapText="1" indent="1"/>
      <protection locked="0"/>
    </xf>
    <xf numFmtId="3" fontId="20" fillId="0" borderId="37" xfId="0" applyNumberFormat="1" applyFont="1" applyBorder="1" applyAlignment="1" applyProtection="1">
      <alignment horizontal="right" vertical="center" wrapText="1" indent="1"/>
      <protection locked="0"/>
    </xf>
    <xf numFmtId="3" fontId="20" fillId="0" borderId="32" xfId="0" applyNumberFormat="1" applyFont="1" applyBorder="1" applyAlignment="1" applyProtection="1">
      <alignment horizontal="right" vertical="center" wrapText="1" indent="1"/>
      <protection locked="0"/>
    </xf>
    <xf numFmtId="3" fontId="15" fillId="0" borderId="37" xfId="3" applyNumberFormat="1" applyFont="1" applyBorder="1" applyAlignment="1">
      <alignment horizontal="right" vertical="center" wrapText="1" indent="1"/>
    </xf>
    <xf numFmtId="3" fontId="14" fillId="0" borderId="0" xfId="0" applyNumberFormat="1" applyFont="1" applyAlignment="1">
      <alignment horizontal="right" vertical="center" wrapText="1" indent="1"/>
    </xf>
    <xf numFmtId="3" fontId="14" fillId="0" borderId="22" xfId="0" applyNumberFormat="1" applyFont="1" applyBorder="1" applyAlignment="1">
      <alignment horizontal="right" vertical="center" wrapText="1" indent="1"/>
    </xf>
    <xf numFmtId="3" fontId="15" fillId="0" borderId="23" xfId="0" applyNumberFormat="1" applyFont="1" applyBorder="1" applyAlignment="1" applyProtection="1">
      <alignment horizontal="right" vertical="center" wrapText="1" indent="1"/>
      <protection locked="0"/>
    </xf>
    <xf numFmtId="3" fontId="19" fillId="0" borderId="17" xfId="0" applyNumberFormat="1" applyFont="1" applyBorder="1" applyAlignment="1" applyProtection="1">
      <alignment horizontal="right" vertical="center" wrapText="1" indent="1"/>
      <protection locked="0"/>
    </xf>
    <xf numFmtId="3" fontId="19" fillId="0" borderId="22" xfId="0" applyNumberFormat="1" applyFont="1" applyBorder="1" applyAlignment="1" applyProtection="1">
      <alignment horizontal="right" vertical="center" wrapText="1" indent="1"/>
      <protection locked="0"/>
    </xf>
    <xf numFmtId="3" fontId="19" fillId="0" borderId="22" xfId="0" applyNumberFormat="1" applyFont="1" applyBorder="1" applyAlignment="1">
      <alignment horizontal="right" vertical="center" wrapText="1" indent="1"/>
    </xf>
    <xf numFmtId="3" fontId="14" fillId="0" borderId="17" xfId="0" applyNumberFormat="1" applyFont="1" applyBorder="1" applyAlignment="1">
      <alignment horizontal="right" vertical="center" wrapText="1" indent="1"/>
    </xf>
    <xf numFmtId="0" fontId="14" fillId="0" borderId="18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left" vertical="center" wrapText="1" indent="1"/>
    </xf>
  </cellXfs>
  <cellStyles count="4">
    <cellStyle name="Hiperhivatkozás" xfId="1" xr:uid="{00000000-0005-0000-0000-000001000000}"/>
    <cellStyle name="Már látott hiperhivatkozás" xfId="2" xr:uid="{00000000-0005-0000-0000-000002000000}"/>
    <cellStyle name="Normál" xfId="0" builtinId="0"/>
    <cellStyle name="Normál_KVRENMUNKA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LTSEGV/2017/k&#246;lts&#233;gvet&#233;si%20rendelet%202.sz.m&#243;dos&#237;t&#225;sa/&#214;nk/M&#225;solat%20eredetijeKVIREND%20k&#246;z&#246;ss&#233;gi%20h&#225;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4. sz. mell"/>
      <sheetName val="9.4.1. sz. mell"/>
      <sheetName val="9.4.2. sz. mell"/>
      <sheetName val="9.4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 t="str">
            <v>Forintban!</v>
          </cell>
        </row>
      </sheetData>
      <sheetData sheetId="22">
        <row r="4">
          <cell r="C4" t="str">
            <v>Forintban!</v>
          </cell>
        </row>
      </sheetData>
      <sheetData sheetId="23">
        <row r="4">
          <cell r="C4" t="str">
            <v>Forintban!</v>
          </cell>
        </row>
      </sheetData>
      <sheetData sheetId="24">
        <row r="4">
          <cell r="C4" t="str">
            <v>Forintban!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">
    <tabColor rgb="FF92D050"/>
  </sheetPr>
  <dimension ref="A1:K159"/>
  <sheetViews>
    <sheetView view="pageLayout" zoomScaleNormal="130" zoomScaleSheetLayoutView="85" workbookViewId="0">
      <selection activeCell="C2" sqref="C2"/>
    </sheetView>
  </sheetViews>
  <sheetFormatPr defaultColWidth="9.33203125" defaultRowHeight="13.2" x14ac:dyDescent="0.25"/>
  <cols>
    <col min="1" max="1" width="19.44140625" style="73" customWidth="1"/>
    <col min="2" max="2" width="72" style="74" customWidth="1"/>
    <col min="3" max="3" width="25" style="75" customWidth="1"/>
    <col min="4" max="16384" width="9.33203125" style="2"/>
  </cols>
  <sheetData>
    <row r="1" spans="1:3" s="1" customFormat="1" ht="16.5" customHeight="1" thickBot="1" x14ac:dyDescent="0.3">
      <c r="A1" s="32"/>
      <c r="B1" s="33"/>
      <c r="C1" s="108" t="str">
        <f>+CONCATENATE("9.1. melléklet a 5/2021. (V.27.) önkormányzati rendelethez")</f>
        <v>9.1. melléklet a 5/2021. (V.27.) önkormányzati rendelethez</v>
      </c>
    </row>
    <row r="2" spans="1:3" s="18" customFormat="1" ht="21" customHeight="1" x14ac:dyDescent="0.25">
      <c r="A2" s="76" t="s">
        <v>24</v>
      </c>
      <c r="B2" s="58" t="s">
        <v>321</v>
      </c>
      <c r="C2" s="60" t="s">
        <v>323</v>
      </c>
    </row>
    <row r="3" spans="1:3" s="18" customFormat="1" ht="16.2" thickBot="1" x14ac:dyDescent="0.3">
      <c r="A3" s="34" t="s">
        <v>79</v>
      </c>
      <c r="B3" s="59" t="s">
        <v>210</v>
      </c>
      <c r="C3" s="104" t="s">
        <v>17</v>
      </c>
    </row>
    <row r="4" spans="1:3" s="19" customFormat="1" ht="16.2" customHeight="1" thickBot="1" x14ac:dyDescent="0.35">
      <c r="A4" s="35"/>
      <c r="B4" s="35"/>
      <c r="C4" s="3" t="e">
        <f>#REF!</f>
        <v>#REF!</v>
      </c>
    </row>
    <row r="5" spans="1:3" ht="13.8" thickBot="1" x14ac:dyDescent="0.3">
      <c r="A5" s="77" t="s">
        <v>81</v>
      </c>
      <c r="B5" s="36" t="s">
        <v>310</v>
      </c>
      <c r="C5" s="61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62"/>
    </row>
    <row r="8" spans="1:3" s="17" customFormat="1" ht="12" customHeight="1" thickBot="1" x14ac:dyDescent="0.3">
      <c r="A8" s="14" t="s">
        <v>2</v>
      </c>
      <c r="B8" s="11" t="s">
        <v>87</v>
      </c>
      <c r="C8" s="113">
        <f>+C9+C10+C11+C12+C13+C14</f>
        <v>595182751</v>
      </c>
    </row>
    <row r="9" spans="1:3" s="20" customFormat="1" ht="12" customHeight="1" x14ac:dyDescent="0.2">
      <c r="A9" s="86" t="s">
        <v>36</v>
      </c>
      <c r="B9" s="80" t="s">
        <v>88</v>
      </c>
      <c r="C9" s="111">
        <v>129250030</v>
      </c>
    </row>
    <row r="10" spans="1:3" s="21" customFormat="1" ht="12" customHeight="1" x14ac:dyDescent="0.2">
      <c r="A10" s="87" t="s">
        <v>37</v>
      </c>
      <c r="B10" s="81" t="s">
        <v>89</v>
      </c>
      <c r="C10" s="112">
        <v>114784030</v>
      </c>
    </row>
    <row r="11" spans="1:3" s="21" customFormat="1" ht="12" customHeight="1" x14ac:dyDescent="0.2">
      <c r="A11" s="87" t="s">
        <v>38</v>
      </c>
      <c r="B11" s="81" t="s">
        <v>303</v>
      </c>
      <c r="C11" s="112">
        <v>264940382</v>
      </c>
    </row>
    <row r="12" spans="1:3" s="21" customFormat="1" ht="12" customHeight="1" x14ac:dyDescent="0.2">
      <c r="A12" s="87" t="s">
        <v>39</v>
      </c>
      <c r="B12" s="81" t="s">
        <v>90</v>
      </c>
      <c r="C12" s="112">
        <v>6958062</v>
      </c>
    </row>
    <row r="13" spans="1:3" s="21" customFormat="1" ht="12" customHeight="1" x14ac:dyDescent="0.2">
      <c r="A13" s="87" t="s">
        <v>56</v>
      </c>
      <c r="B13" s="81" t="s">
        <v>276</v>
      </c>
      <c r="C13" s="112">
        <v>78217977</v>
      </c>
    </row>
    <row r="14" spans="1:3" s="20" customFormat="1" ht="12" customHeight="1" thickBot="1" x14ac:dyDescent="0.25">
      <c r="A14" s="88" t="s">
        <v>40</v>
      </c>
      <c r="B14" s="82" t="s">
        <v>241</v>
      </c>
      <c r="C14" s="112">
        <v>1032270</v>
      </c>
    </row>
    <row r="15" spans="1:3" s="20" customFormat="1" ht="12" customHeight="1" thickBot="1" x14ac:dyDescent="0.3">
      <c r="A15" s="14" t="s">
        <v>3</v>
      </c>
      <c r="B15" s="55" t="s">
        <v>91</v>
      </c>
      <c r="C15" s="113">
        <f>+C16+C17+C18+C19+C20</f>
        <v>478688652</v>
      </c>
    </row>
    <row r="16" spans="1:3" s="20" customFormat="1" ht="12" customHeight="1" x14ac:dyDescent="0.2">
      <c r="A16" s="86" t="s">
        <v>42</v>
      </c>
      <c r="B16" s="80" t="s">
        <v>92</v>
      </c>
      <c r="C16" s="111">
        <v>0</v>
      </c>
    </row>
    <row r="17" spans="1:3" s="20" customFormat="1" ht="12" customHeight="1" x14ac:dyDescent="0.2">
      <c r="A17" s="87" t="s">
        <v>43</v>
      </c>
      <c r="B17" s="81" t="s">
        <v>93</v>
      </c>
      <c r="C17" s="112">
        <v>0</v>
      </c>
    </row>
    <row r="18" spans="1:3" s="20" customFormat="1" ht="12" customHeight="1" x14ac:dyDescent="0.2">
      <c r="A18" s="87" t="s">
        <v>44</v>
      </c>
      <c r="B18" s="81" t="s">
        <v>231</v>
      </c>
      <c r="C18" s="112">
        <v>4651000</v>
      </c>
    </row>
    <row r="19" spans="1:3" s="20" customFormat="1" ht="12" customHeight="1" x14ac:dyDescent="0.2">
      <c r="A19" s="87" t="s">
        <v>45</v>
      </c>
      <c r="B19" s="81" t="s">
        <v>232</v>
      </c>
      <c r="C19" s="112">
        <v>0</v>
      </c>
    </row>
    <row r="20" spans="1:3" s="20" customFormat="1" ht="12" customHeight="1" x14ac:dyDescent="0.2">
      <c r="A20" s="87" t="s">
        <v>46</v>
      </c>
      <c r="B20" s="81" t="s">
        <v>94</v>
      </c>
      <c r="C20" s="112">
        <v>474037652</v>
      </c>
    </row>
    <row r="21" spans="1:3" s="21" customFormat="1" ht="12" customHeight="1" thickBot="1" x14ac:dyDescent="0.25">
      <c r="A21" s="88" t="s">
        <v>52</v>
      </c>
      <c r="B21" s="82" t="s">
        <v>95</v>
      </c>
      <c r="C21" s="114">
        <v>0</v>
      </c>
    </row>
    <row r="22" spans="1:3" s="21" customFormat="1" ht="12" customHeight="1" thickBot="1" x14ac:dyDescent="0.3">
      <c r="A22" s="14" t="s">
        <v>4</v>
      </c>
      <c r="B22" s="11" t="s">
        <v>96</v>
      </c>
      <c r="C22" s="113">
        <f>+C23+C24+C25+C26+C27</f>
        <v>435052062</v>
      </c>
    </row>
    <row r="23" spans="1:3" s="21" customFormat="1" ht="12" customHeight="1" x14ac:dyDescent="0.2">
      <c r="A23" s="86" t="s">
        <v>25</v>
      </c>
      <c r="B23" s="80" t="s">
        <v>97</v>
      </c>
      <c r="C23" s="111">
        <v>219294697</v>
      </c>
    </row>
    <row r="24" spans="1:3" s="20" customFormat="1" ht="12" customHeight="1" x14ac:dyDescent="0.2">
      <c r="A24" s="87" t="s">
        <v>26</v>
      </c>
      <c r="B24" s="81" t="s">
        <v>98</v>
      </c>
      <c r="C24" s="112">
        <v>0</v>
      </c>
    </row>
    <row r="25" spans="1:3" s="21" customFormat="1" ht="12" customHeight="1" x14ac:dyDescent="0.2">
      <c r="A25" s="87" t="s">
        <v>27</v>
      </c>
      <c r="B25" s="81" t="s">
        <v>233</v>
      </c>
      <c r="C25" s="112">
        <v>18895342</v>
      </c>
    </row>
    <row r="26" spans="1:3" s="21" customFormat="1" ht="12" customHeight="1" x14ac:dyDescent="0.2">
      <c r="A26" s="87" t="s">
        <v>28</v>
      </c>
      <c r="B26" s="81" t="s">
        <v>234</v>
      </c>
      <c r="C26" s="112">
        <v>0</v>
      </c>
    </row>
    <row r="27" spans="1:3" s="21" customFormat="1" ht="12" customHeight="1" x14ac:dyDescent="0.2">
      <c r="A27" s="87" t="s">
        <v>59</v>
      </c>
      <c r="B27" s="81" t="s">
        <v>99</v>
      </c>
      <c r="C27" s="112">
        <v>196862023</v>
      </c>
    </row>
    <row r="28" spans="1:3" s="21" customFormat="1" ht="12" customHeight="1" thickBot="1" x14ac:dyDescent="0.25">
      <c r="A28" s="88" t="s">
        <v>60</v>
      </c>
      <c r="B28" s="82" t="s">
        <v>100</v>
      </c>
      <c r="C28" s="114">
        <v>0</v>
      </c>
    </row>
    <row r="29" spans="1:3" s="21" customFormat="1" ht="12" customHeight="1" thickBot="1" x14ac:dyDescent="0.3">
      <c r="A29" s="14" t="s">
        <v>61</v>
      </c>
      <c r="B29" s="11" t="s">
        <v>308</v>
      </c>
      <c r="C29" s="115">
        <f>C30+C34+C35+C36</f>
        <v>121667557</v>
      </c>
    </row>
    <row r="30" spans="1:3" s="21" customFormat="1" ht="12" customHeight="1" x14ac:dyDescent="0.2">
      <c r="A30" s="86" t="s">
        <v>102</v>
      </c>
      <c r="B30" s="80" t="s">
        <v>311</v>
      </c>
      <c r="C30" s="135">
        <f>C31+C32+C33</f>
        <v>119467557</v>
      </c>
    </row>
    <row r="31" spans="1:3" s="21" customFormat="1" ht="12" customHeight="1" x14ac:dyDescent="0.2">
      <c r="A31" s="87" t="s">
        <v>315</v>
      </c>
      <c r="B31" s="81" t="s">
        <v>312</v>
      </c>
      <c r="C31" s="112">
        <v>9000000</v>
      </c>
    </row>
    <row r="32" spans="1:3" s="21" customFormat="1" ht="12" customHeight="1" x14ac:dyDescent="0.2">
      <c r="A32" s="87" t="s">
        <v>316</v>
      </c>
      <c r="B32" s="81" t="s">
        <v>313</v>
      </c>
      <c r="C32" s="112">
        <v>0</v>
      </c>
    </row>
    <row r="33" spans="1:3" s="21" customFormat="1" ht="12" customHeight="1" x14ac:dyDescent="0.2">
      <c r="A33" s="87" t="s">
        <v>317</v>
      </c>
      <c r="B33" s="81" t="s">
        <v>314</v>
      </c>
      <c r="C33" s="112">
        <v>110467557</v>
      </c>
    </row>
    <row r="34" spans="1:3" s="21" customFormat="1" ht="12" customHeight="1" x14ac:dyDescent="0.2">
      <c r="A34" s="87" t="s">
        <v>103</v>
      </c>
      <c r="B34" s="81" t="s">
        <v>106</v>
      </c>
      <c r="C34" s="112">
        <v>0</v>
      </c>
    </row>
    <row r="35" spans="1:3" s="21" customFormat="1" ht="12" customHeight="1" x14ac:dyDescent="0.2">
      <c r="A35" s="87" t="s">
        <v>104</v>
      </c>
      <c r="B35" s="81" t="s">
        <v>107</v>
      </c>
      <c r="C35" s="112">
        <v>0</v>
      </c>
    </row>
    <row r="36" spans="1:3" s="21" customFormat="1" ht="12" customHeight="1" thickBot="1" x14ac:dyDescent="0.25">
      <c r="A36" s="88" t="s">
        <v>105</v>
      </c>
      <c r="B36" s="106" t="s">
        <v>108</v>
      </c>
      <c r="C36" s="114">
        <v>2200000</v>
      </c>
    </row>
    <row r="37" spans="1:3" s="21" customFormat="1" ht="12" customHeight="1" thickBot="1" x14ac:dyDescent="0.3">
      <c r="A37" s="14" t="s">
        <v>6</v>
      </c>
      <c r="B37" s="11" t="s">
        <v>242</v>
      </c>
      <c r="C37" s="113">
        <f>SUM(C38:C48)</f>
        <v>88039000</v>
      </c>
    </row>
    <row r="38" spans="1:3" s="21" customFormat="1" ht="12" customHeight="1" x14ac:dyDescent="0.2">
      <c r="A38" s="86" t="s">
        <v>29</v>
      </c>
      <c r="B38" s="80" t="s">
        <v>111</v>
      </c>
      <c r="C38" s="111">
        <v>1575000</v>
      </c>
    </row>
    <row r="39" spans="1:3" s="21" customFormat="1" ht="12" customHeight="1" x14ac:dyDescent="0.2">
      <c r="A39" s="87" t="s">
        <v>30</v>
      </c>
      <c r="B39" s="81" t="s">
        <v>112</v>
      </c>
      <c r="C39" s="112">
        <v>3361000</v>
      </c>
    </row>
    <row r="40" spans="1:3" s="21" customFormat="1" ht="12" customHeight="1" x14ac:dyDescent="0.2">
      <c r="A40" s="87" t="s">
        <v>31</v>
      </c>
      <c r="B40" s="81" t="s">
        <v>113</v>
      </c>
      <c r="C40" s="112">
        <v>10780000</v>
      </c>
    </row>
    <row r="41" spans="1:3" s="21" customFormat="1" ht="12" customHeight="1" x14ac:dyDescent="0.2">
      <c r="A41" s="87" t="s">
        <v>63</v>
      </c>
      <c r="B41" s="81" t="s">
        <v>114</v>
      </c>
      <c r="C41" s="112">
        <v>33652000</v>
      </c>
    </row>
    <row r="42" spans="1:3" s="21" customFormat="1" ht="12" customHeight="1" x14ac:dyDescent="0.2">
      <c r="A42" s="87" t="s">
        <v>64</v>
      </c>
      <c r="B42" s="81" t="s">
        <v>115</v>
      </c>
      <c r="C42" s="112">
        <v>1323000</v>
      </c>
    </row>
    <row r="43" spans="1:3" s="21" customFormat="1" ht="12" customHeight="1" x14ac:dyDescent="0.2">
      <c r="A43" s="87" t="s">
        <v>65</v>
      </c>
      <c r="B43" s="81" t="s">
        <v>116</v>
      </c>
      <c r="C43" s="112">
        <v>12445000</v>
      </c>
    </row>
    <row r="44" spans="1:3" s="21" customFormat="1" ht="12" customHeight="1" x14ac:dyDescent="0.2">
      <c r="A44" s="87" t="s">
        <v>66</v>
      </c>
      <c r="B44" s="81" t="s">
        <v>117</v>
      </c>
      <c r="C44" s="112">
        <v>0</v>
      </c>
    </row>
    <row r="45" spans="1:3" s="21" customFormat="1" ht="12" customHeight="1" x14ac:dyDescent="0.2">
      <c r="A45" s="87" t="s">
        <v>67</v>
      </c>
      <c r="B45" s="81" t="s">
        <v>307</v>
      </c>
      <c r="C45" s="112">
        <v>0</v>
      </c>
    </row>
    <row r="46" spans="1:3" s="21" customFormat="1" ht="12" customHeight="1" x14ac:dyDescent="0.2">
      <c r="A46" s="87" t="s">
        <v>109</v>
      </c>
      <c r="B46" s="81" t="s">
        <v>119</v>
      </c>
      <c r="C46" s="116">
        <v>0</v>
      </c>
    </row>
    <row r="47" spans="1:3" s="21" customFormat="1" ht="12" customHeight="1" x14ac:dyDescent="0.2">
      <c r="A47" s="88" t="s">
        <v>110</v>
      </c>
      <c r="B47" s="82" t="s">
        <v>244</v>
      </c>
      <c r="C47" s="117">
        <v>0</v>
      </c>
    </row>
    <row r="48" spans="1:3" s="21" customFormat="1" ht="12" customHeight="1" thickBot="1" x14ac:dyDescent="0.25">
      <c r="A48" s="88" t="s">
        <v>243</v>
      </c>
      <c r="B48" s="82" t="s">
        <v>120</v>
      </c>
      <c r="C48" s="117">
        <v>24903000</v>
      </c>
    </row>
    <row r="49" spans="1:3" s="21" customFormat="1" ht="12" customHeight="1" thickBot="1" x14ac:dyDescent="0.3">
      <c r="A49" s="14" t="s">
        <v>7</v>
      </c>
      <c r="B49" s="11" t="s">
        <v>121</v>
      </c>
      <c r="C49" s="113">
        <f>SUM(C50:C54)</f>
        <v>0</v>
      </c>
    </row>
    <row r="50" spans="1:3" s="21" customFormat="1" ht="12" customHeight="1" x14ac:dyDescent="0.2">
      <c r="A50" s="86" t="s">
        <v>32</v>
      </c>
      <c r="B50" s="80" t="s">
        <v>125</v>
      </c>
      <c r="C50" s="118">
        <v>0</v>
      </c>
    </row>
    <row r="51" spans="1:3" s="21" customFormat="1" ht="12" customHeight="1" x14ac:dyDescent="0.2">
      <c r="A51" s="87" t="s">
        <v>33</v>
      </c>
      <c r="B51" s="81" t="s">
        <v>126</v>
      </c>
      <c r="C51" s="116">
        <v>0</v>
      </c>
    </row>
    <row r="52" spans="1:3" s="21" customFormat="1" ht="12" customHeight="1" x14ac:dyDescent="0.2">
      <c r="A52" s="87" t="s">
        <v>122</v>
      </c>
      <c r="B52" s="81" t="s">
        <v>127</v>
      </c>
      <c r="C52" s="116">
        <v>0</v>
      </c>
    </row>
    <row r="53" spans="1:3" s="21" customFormat="1" ht="12" customHeight="1" x14ac:dyDescent="0.2">
      <c r="A53" s="87" t="s">
        <v>123</v>
      </c>
      <c r="B53" s="81" t="s">
        <v>128</v>
      </c>
      <c r="C53" s="116">
        <v>0</v>
      </c>
    </row>
    <row r="54" spans="1:3" s="21" customFormat="1" ht="12" customHeight="1" thickBot="1" x14ac:dyDescent="0.25">
      <c r="A54" s="88" t="s">
        <v>124</v>
      </c>
      <c r="B54" s="82" t="s">
        <v>129</v>
      </c>
      <c r="C54" s="117">
        <v>0</v>
      </c>
    </row>
    <row r="55" spans="1:3" s="21" customFormat="1" ht="12" customHeight="1" thickBot="1" x14ac:dyDescent="0.3">
      <c r="A55" s="14" t="s">
        <v>68</v>
      </c>
      <c r="B55" s="11" t="s">
        <v>130</v>
      </c>
      <c r="C55" s="113">
        <f>SUM(C56:C58)</f>
        <v>2500000</v>
      </c>
    </row>
    <row r="56" spans="1:3" s="21" customFormat="1" ht="12" customHeight="1" x14ac:dyDescent="0.2">
      <c r="A56" s="86" t="s">
        <v>34</v>
      </c>
      <c r="B56" s="80" t="s">
        <v>131</v>
      </c>
      <c r="C56" s="111">
        <v>0</v>
      </c>
    </row>
    <row r="57" spans="1:3" s="21" customFormat="1" ht="12" customHeight="1" x14ac:dyDescent="0.2">
      <c r="A57" s="87" t="s">
        <v>35</v>
      </c>
      <c r="B57" s="81" t="s">
        <v>235</v>
      </c>
      <c r="C57" s="112">
        <v>2500000</v>
      </c>
    </row>
    <row r="58" spans="1:3" s="21" customFormat="1" ht="12" customHeight="1" x14ac:dyDescent="0.2">
      <c r="A58" s="87" t="s">
        <v>134</v>
      </c>
      <c r="B58" s="81" t="s">
        <v>132</v>
      </c>
      <c r="C58" s="112">
        <v>0</v>
      </c>
    </row>
    <row r="59" spans="1:3" s="21" customFormat="1" ht="12" customHeight="1" thickBot="1" x14ac:dyDescent="0.25">
      <c r="A59" s="88" t="s">
        <v>135</v>
      </c>
      <c r="B59" s="82" t="s">
        <v>133</v>
      </c>
      <c r="C59" s="114">
        <v>0</v>
      </c>
    </row>
    <row r="60" spans="1:3" s="21" customFormat="1" ht="12" customHeight="1" thickBot="1" x14ac:dyDescent="0.3">
      <c r="A60" s="14" t="s">
        <v>9</v>
      </c>
      <c r="B60" s="55" t="s">
        <v>136</v>
      </c>
      <c r="C60" s="113">
        <f>SUM(C61:C63)</f>
        <v>0</v>
      </c>
    </row>
    <row r="61" spans="1:3" s="21" customFormat="1" ht="12" customHeight="1" x14ac:dyDescent="0.2">
      <c r="A61" s="86" t="s">
        <v>69</v>
      </c>
      <c r="B61" s="80" t="s">
        <v>138</v>
      </c>
      <c r="C61" s="116">
        <v>0</v>
      </c>
    </row>
    <row r="62" spans="1:3" s="21" customFormat="1" ht="12" customHeight="1" x14ac:dyDescent="0.2">
      <c r="A62" s="87" t="s">
        <v>70</v>
      </c>
      <c r="B62" s="81" t="s">
        <v>236</v>
      </c>
      <c r="C62" s="116">
        <v>0</v>
      </c>
    </row>
    <row r="63" spans="1:3" s="21" customFormat="1" ht="12" customHeight="1" x14ac:dyDescent="0.2">
      <c r="A63" s="87" t="s">
        <v>84</v>
      </c>
      <c r="B63" s="81" t="s">
        <v>139</v>
      </c>
      <c r="C63" s="116">
        <v>0</v>
      </c>
    </row>
    <row r="64" spans="1:3" s="21" customFormat="1" ht="12" customHeight="1" thickBot="1" x14ac:dyDescent="0.25">
      <c r="A64" s="88" t="s">
        <v>137</v>
      </c>
      <c r="B64" s="82" t="s">
        <v>140</v>
      </c>
      <c r="C64" s="116">
        <v>0</v>
      </c>
    </row>
    <row r="65" spans="1:3" s="21" customFormat="1" ht="12" customHeight="1" thickBot="1" x14ac:dyDescent="0.3">
      <c r="A65" s="14" t="s">
        <v>10</v>
      </c>
      <c r="B65" s="11" t="s">
        <v>141</v>
      </c>
      <c r="C65" s="115">
        <f>+C8+C15+C22+C29+C37+C49+C55+C60</f>
        <v>1721130022</v>
      </c>
    </row>
    <row r="66" spans="1:3" s="21" customFormat="1" ht="12" customHeight="1" thickBot="1" x14ac:dyDescent="0.25">
      <c r="A66" s="89" t="s">
        <v>209</v>
      </c>
      <c r="B66" s="55" t="s">
        <v>142</v>
      </c>
      <c r="C66" s="113">
        <f>SUM(C67:C69)</f>
        <v>0</v>
      </c>
    </row>
    <row r="67" spans="1:3" s="21" customFormat="1" ht="12" customHeight="1" x14ac:dyDescent="0.2">
      <c r="A67" s="86" t="s">
        <v>172</v>
      </c>
      <c r="B67" s="80" t="s">
        <v>143</v>
      </c>
      <c r="C67" s="116">
        <v>0</v>
      </c>
    </row>
    <row r="68" spans="1:3" s="21" customFormat="1" ht="12" customHeight="1" x14ac:dyDescent="0.2">
      <c r="A68" s="87" t="s">
        <v>181</v>
      </c>
      <c r="B68" s="81" t="s">
        <v>144</v>
      </c>
      <c r="C68" s="116">
        <v>0</v>
      </c>
    </row>
    <row r="69" spans="1:3" s="21" customFormat="1" ht="12" customHeight="1" thickBot="1" x14ac:dyDescent="0.25">
      <c r="A69" s="88" t="s">
        <v>182</v>
      </c>
      <c r="B69" s="83" t="s">
        <v>145</v>
      </c>
      <c r="C69" s="116">
        <v>0</v>
      </c>
    </row>
    <row r="70" spans="1:3" s="21" customFormat="1" ht="12" customHeight="1" thickBot="1" x14ac:dyDescent="0.25">
      <c r="A70" s="89" t="s">
        <v>146</v>
      </c>
      <c r="B70" s="55" t="s">
        <v>147</v>
      </c>
      <c r="C70" s="113">
        <f>SUM(C71:C74)</f>
        <v>0</v>
      </c>
    </row>
    <row r="71" spans="1:3" s="21" customFormat="1" ht="12" customHeight="1" x14ac:dyDescent="0.2">
      <c r="A71" s="86" t="s">
        <v>57</v>
      </c>
      <c r="B71" s="80" t="s">
        <v>148</v>
      </c>
      <c r="C71" s="116">
        <v>0</v>
      </c>
    </row>
    <row r="72" spans="1:3" s="21" customFormat="1" ht="12" customHeight="1" x14ac:dyDescent="0.2">
      <c r="A72" s="87" t="s">
        <v>58</v>
      </c>
      <c r="B72" s="81" t="s">
        <v>149</v>
      </c>
      <c r="C72" s="116">
        <v>0</v>
      </c>
    </row>
    <row r="73" spans="1:3" s="21" customFormat="1" ht="12" customHeight="1" x14ac:dyDescent="0.2">
      <c r="A73" s="87" t="s">
        <v>173</v>
      </c>
      <c r="B73" s="81" t="s">
        <v>150</v>
      </c>
      <c r="C73" s="116">
        <v>0</v>
      </c>
    </row>
    <row r="74" spans="1:3" s="21" customFormat="1" ht="12" customHeight="1" thickBot="1" x14ac:dyDescent="0.25">
      <c r="A74" s="88" t="s">
        <v>174</v>
      </c>
      <c r="B74" s="82" t="s">
        <v>151</v>
      </c>
      <c r="C74" s="116">
        <v>0</v>
      </c>
    </row>
    <row r="75" spans="1:3" s="21" customFormat="1" ht="12" customHeight="1" thickBot="1" x14ac:dyDescent="0.25">
      <c r="A75" s="89" t="s">
        <v>152</v>
      </c>
      <c r="B75" s="55" t="s">
        <v>153</v>
      </c>
      <c r="C75" s="113">
        <f>SUM(C76:C77)</f>
        <v>240131312</v>
      </c>
    </row>
    <row r="76" spans="1:3" s="21" customFormat="1" ht="12" customHeight="1" x14ac:dyDescent="0.2">
      <c r="A76" s="86" t="s">
        <v>175</v>
      </c>
      <c r="B76" s="80" t="s">
        <v>154</v>
      </c>
      <c r="C76" s="116">
        <v>240131312</v>
      </c>
    </row>
    <row r="77" spans="1:3" s="21" customFormat="1" ht="12" customHeight="1" thickBot="1" x14ac:dyDescent="0.25">
      <c r="A77" s="88" t="s">
        <v>176</v>
      </c>
      <c r="B77" s="82" t="s">
        <v>155</v>
      </c>
      <c r="C77" s="116">
        <v>0</v>
      </c>
    </row>
    <row r="78" spans="1:3" s="20" customFormat="1" ht="12" customHeight="1" thickBot="1" x14ac:dyDescent="0.25">
      <c r="A78" s="89" t="s">
        <v>156</v>
      </c>
      <c r="B78" s="55" t="s">
        <v>157</v>
      </c>
      <c r="C78" s="113">
        <f>SUM(C79:C81)</f>
        <v>136832639</v>
      </c>
    </row>
    <row r="79" spans="1:3" s="21" customFormat="1" ht="12" customHeight="1" x14ac:dyDescent="0.2">
      <c r="A79" s="86" t="s">
        <v>177</v>
      </c>
      <c r="B79" s="80" t="s">
        <v>158</v>
      </c>
      <c r="C79" s="116">
        <v>136832639</v>
      </c>
    </row>
    <row r="80" spans="1:3" s="21" customFormat="1" ht="12" customHeight="1" x14ac:dyDescent="0.2">
      <c r="A80" s="87" t="s">
        <v>178</v>
      </c>
      <c r="B80" s="81" t="s">
        <v>159</v>
      </c>
      <c r="C80" s="116">
        <v>0</v>
      </c>
    </row>
    <row r="81" spans="1:3" s="21" customFormat="1" ht="12" customHeight="1" thickBot="1" x14ac:dyDescent="0.25">
      <c r="A81" s="88" t="s">
        <v>179</v>
      </c>
      <c r="B81" s="82" t="s">
        <v>160</v>
      </c>
      <c r="C81" s="116">
        <v>0</v>
      </c>
    </row>
    <row r="82" spans="1:3" s="21" customFormat="1" ht="12" customHeight="1" thickBot="1" x14ac:dyDescent="0.25">
      <c r="A82" s="89" t="s">
        <v>161</v>
      </c>
      <c r="B82" s="55" t="s">
        <v>180</v>
      </c>
      <c r="C82" s="113">
        <f>SUM(C83:C86)</f>
        <v>0</v>
      </c>
    </row>
    <row r="83" spans="1:3" s="21" customFormat="1" ht="12" customHeight="1" x14ac:dyDescent="0.2">
      <c r="A83" s="90" t="s">
        <v>162</v>
      </c>
      <c r="B83" s="80" t="s">
        <v>163</v>
      </c>
      <c r="C83" s="116">
        <v>0</v>
      </c>
    </row>
    <row r="84" spans="1:3" s="21" customFormat="1" ht="12" customHeight="1" x14ac:dyDescent="0.2">
      <c r="A84" s="91" t="s">
        <v>164</v>
      </c>
      <c r="B84" s="81" t="s">
        <v>165</v>
      </c>
      <c r="C84" s="116">
        <v>0</v>
      </c>
    </row>
    <row r="85" spans="1:3" s="21" customFormat="1" ht="12" customHeight="1" x14ac:dyDescent="0.2">
      <c r="A85" s="91" t="s">
        <v>166</v>
      </c>
      <c r="B85" s="81" t="s">
        <v>167</v>
      </c>
      <c r="C85" s="116">
        <v>0</v>
      </c>
    </row>
    <row r="86" spans="1:3" s="20" customFormat="1" ht="12" customHeight="1" thickBot="1" x14ac:dyDescent="0.25">
      <c r="A86" s="92" t="s">
        <v>168</v>
      </c>
      <c r="B86" s="82" t="s">
        <v>169</v>
      </c>
      <c r="C86" s="116">
        <v>0</v>
      </c>
    </row>
    <row r="87" spans="1:3" s="20" customFormat="1" ht="12" customHeight="1" thickBot="1" x14ac:dyDescent="0.25">
      <c r="A87" s="89" t="s">
        <v>170</v>
      </c>
      <c r="B87" s="55" t="s">
        <v>272</v>
      </c>
      <c r="C87" s="119">
        <v>0</v>
      </c>
    </row>
    <row r="88" spans="1:3" s="20" customFormat="1" ht="12" customHeight="1" thickBot="1" x14ac:dyDescent="0.25">
      <c r="A88" s="89" t="s">
        <v>277</v>
      </c>
      <c r="B88" s="55" t="s">
        <v>171</v>
      </c>
      <c r="C88" s="119">
        <v>0</v>
      </c>
    </row>
    <row r="89" spans="1:3" s="20" customFormat="1" ht="12" customHeight="1" thickBot="1" x14ac:dyDescent="0.25">
      <c r="A89" s="89" t="s">
        <v>278</v>
      </c>
      <c r="B89" s="84" t="s">
        <v>273</v>
      </c>
      <c r="C89" s="115">
        <f>+C66+C70+C75+C78+C82+C88+C87</f>
        <v>376963951</v>
      </c>
    </row>
    <row r="90" spans="1:3" s="20" customFormat="1" ht="12" customHeight="1" thickBot="1" x14ac:dyDescent="0.25">
      <c r="A90" s="93" t="s">
        <v>279</v>
      </c>
      <c r="B90" s="85" t="s">
        <v>280</v>
      </c>
      <c r="C90" s="115">
        <f>+C65+C89</f>
        <v>2098093973</v>
      </c>
    </row>
    <row r="91" spans="1:3" s="21" customFormat="1" ht="15" customHeight="1" thickBot="1" x14ac:dyDescent="0.3">
      <c r="A91" s="44"/>
      <c r="B91" s="45"/>
      <c r="C91" s="136"/>
    </row>
    <row r="92" spans="1:3" s="17" customFormat="1" ht="16.5" customHeight="1" thickBot="1" x14ac:dyDescent="0.3">
      <c r="A92" s="48"/>
      <c r="B92" s="49" t="s">
        <v>20</v>
      </c>
      <c r="C92" s="137"/>
    </row>
    <row r="93" spans="1:3" s="22" customFormat="1" ht="12" customHeight="1" thickBot="1" x14ac:dyDescent="0.3">
      <c r="A93" s="78" t="s">
        <v>2</v>
      </c>
      <c r="B93" s="13" t="s">
        <v>284</v>
      </c>
      <c r="C93" s="120">
        <f>+C94+C95+C96+C97+C98+C111</f>
        <v>1201594088</v>
      </c>
    </row>
    <row r="94" spans="1:3" ht="12" customHeight="1" x14ac:dyDescent="0.25">
      <c r="A94" s="94" t="s">
        <v>36</v>
      </c>
      <c r="B94" s="7" t="s">
        <v>15</v>
      </c>
      <c r="C94" s="121">
        <v>400232589</v>
      </c>
    </row>
    <row r="95" spans="1:3" ht="12" customHeight="1" x14ac:dyDescent="0.25">
      <c r="A95" s="87" t="s">
        <v>37</v>
      </c>
      <c r="B95" s="5" t="s">
        <v>71</v>
      </c>
      <c r="C95" s="112">
        <v>42128283</v>
      </c>
    </row>
    <row r="96" spans="1:3" ht="12" customHeight="1" x14ac:dyDescent="0.25">
      <c r="A96" s="87" t="s">
        <v>38</v>
      </c>
      <c r="B96" s="5" t="s">
        <v>55</v>
      </c>
      <c r="C96" s="114">
        <v>333171910</v>
      </c>
    </row>
    <row r="97" spans="1:3" ht="12" customHeight="1" x14ac:dyDescent="0.25">
      <c r="A97" s="87" t="s">
        <v>39</v>
      </c>
      <c r="B97" s="8" t="s">
        <v>72</v>
      </c>
      <c r="C97" s="114">
        <v>65700000</v>
      </c>
    </row>
    <row r="98" spans="1:3" ht="12" customHeight="1" x14ac:dyDescent="0.25">
      <c r="A98" s="87" t="s">
        <v>47</v>
      </c>
      <c r="B98" s="10" t="s">
        <v>73</v>
      </c>
      <c r="C98" s="114">
        <v>252037906</v>
      </c>
    </row>
    <row r="99" spans="1:3" ht="12" customHeight="1" x14ac:dyDescent="0.25">
      <c r="A99" s="87" t="s">
        <v>40</v>
      </c>
      <c r="B99" s="5" t="s">
        <v>281</v>
      </c>
      <c r="C99" s="114">
        <v>1831426</v>
      </c>
    </row>
    <row r="100" spans="1:3" ht="12" customHeight="1" x14ac:dyDescent="0.2">
      <c r="A100" s="87" t="s">
        <v>41</v>
      </c>
      <c r="B100" s="26" t="s">
        <v>248</v>
      </c>
      <c r="C100" s="114">
        <v>0</v>
      </c>
    </row>
    <row r="101" spans="1:3" ht="12" customHeight="1" x14ac:dyDescent="0.2">
      <c r="A101" s="87" t="s">
        <v>48</v>
      </c>
      <c r="B101" s="26" t="s">
        <v>247</v>
      </c>
      <c r="C101" s="114">
        <v>0</v>
      </c>
    </row>
    <row r="102" spans="1:3" ht="12" customHeight="1" x14ac:dyDescent="0.2">
      <c r="A102" s="87" t="s">
        <v>49</v>
      </c>
      <c r="B102" s="26" t="s">
        <v>185</v>
      </c>
      <c r="C102" s="114">
        <v>0</v>
      </c>
    </row>
    <row r="103" spans="1:3" ht="12" customHeight="1" x14ac:dyDescent="0.25">
      <c r="A103" s="87" t="s">
        <v>50</v>
      </c>
      <c r="B103" s="27" t="s">
        <v>186</v>
      </c>
      <c r="C103" s="114">
        <v>0</v>
      </c>
    </row>
    <row r="104" spans="1:3" ht="12" customHeight="1" x14ac:dyDescent="0.25">
      <c r="A104" s="87" t="s">
        <v>51</v>
      </c>
      <c r="B104" s="27" t="s">
        <v>187</v>
      </c>
      <c r="C104" s="114">
        <v>36078014</v>
      </c>
    </row>
    <row r="105" spans="1:3" ht="12" customHeight="1" x14ac:dyDescent="0.2">
      <c r="A105" s="87" t="s">
        <v>53</v>
      </c>
      <c r="B105" s="26" t="s">
        <v>188</v>
      </c>
      <c r="C105" s="114">
        <v>160435220</v>
      </c>
    </row>
    <row r="106" spans="1:3" ht="12" customHeight="1" x14ac:dyDescent="0.2">
      <c r="A106" s="87" t="s">
        <v>74</v>
      </c>
      <c r="B106" s="26" t="s">
        <v>189</v>
      </c>
      <c r="C106" s="114">
        <v>0</v>
      </c>
    </row>
    <row r="107" spans="1:3" ht="12" customHeight="1" x14ac:dyDescent="0.25">
      <c r="A107" s="87" t="s">
        <v>183</v>
      </c>
      <c r="B107" s="27" t="s">
        <v>190</v>
      </c>
      <c r="C107" s="114">
        <v>7121856</v>
      </c>
    </row>
    <row r="108" spans="1:3" ht="12" customHeight="1" x14ac:dyDescent="0.25">
      <c r="A108" s="95" t="s">
        <v>184</v>
      </c>
      <c r="B108" s="28" t="s">
        <v>191</v>
      </c>
      <c r="C108" s="114">
        <v>0</v>
      </c>
    </row>
    <row r="109" spans="1:3" ht="12" customHeight="1" x14ac:dyDescent="0.25">
      <c r="A109" s="87" t="s">
        <v>245</v>
      </c>
      <c r="B109" s="28" t="s">
        <v>192</v>
      </c>
      <c r="C109" s="114">
        <v>0</v>
      </c>
    </row>
    <row r="110" spans="1:3" ht="12" customHeight="1" x14ac:dyDescent="0.25">
      <c r="A110" s="87" t="s">
        <v>246</v>
      </c>
      <c r="B110" s="27" t="s">
        <v>193</v>
      </c>
      <c r="C110" s="112">
        <v>46571390</v>
      </c>
    </row>
    <row r="111" spans="1:3" ht="12" customHeight="1" x14ac:dyDescent="0.25">
      <c r="A111" s="87" t="s">
        <v>249</v>
      </c>
      <c r="B111" s="8" t="s">
        <v>16</v>
      </c>
      <c r="C111" s="112">
        <v>108323400</v>
      </c>
    </row>
    <row r="112" spans="1:3" ht="12" customHeight="1" x14ac:dyDescent="0.25">
      <c r="A112" s="88" t="s">
        <v>250</v>
      </c>
      <c r="B112" s="5" t="s">
        <v>282</v>
      </c>
      <c r="C112" s="114">
        <v>108323400</v>
      </c>
    </row>
    <row r="113" spans="1:3" ht="12" customHeight="1" thickBot="1" x14ac:dyDescent="0.3">
      <c r="A113" s="96" t="s">
        <v>251</v>
      </c>
      <c r="B113" s="29" t="s">
        <v>283</v>
      </c>
      <c r="C113" s="122">
        <v>0</v>
      </c>
    </row>
    <row r="114" spans="1:3" ht="12" customHeight="1" thickBot="1" x14ac:dyDescent="0.3">
      <c r="A114" s="14" t="s">
        <v>3</v>
      </c>
      <c r="B114" s="12" t="s">
        <v>194</v>
      </c>
      <c r="C114" s="113">
        <f>+C115+C117+C119</f>
        <v>438706614</v>
      </c>
    </row>
    <row r="115" spans="1:3" ht="12" customHeight="1" x14ac:dyDescent="0.25">
      <c r="A115" s="86" t="s">
        <v>42</v>
      </c>
      <c r="B115" s="5" t="s">
        <v>83</v>
      </c>
      <c r="C115" s="111">
        <v>340119677</v>
      </c>
    </row>
    <row r="116" spans="1:3" ht="12" customHeight="1" x14ac:dyDescent="0.25">
      <c r="A116" s="86" t="s">
        <v>43</v>
      </c>
      <c r="B116" s="9" t="s">
        <v>198</v>
      </c>
      <c r="C116" s="111">
        <v>0</v>
      </c>
    </row>
    <row r="117" spans="1:3" ht="12" customHeight="1" x14ac:dyDescent="0.25">
      <c r="A117" s="86" t="s">
        <v>44</v>
      </c>
      <c r="B117" s="9" t="s">
        <v>75</v>
      </c>
      <c r="C117" s="112">
        <v>98586937</v>
      </c>
    </row>
    <row r="118" spans="1:3" ht="12" customHeight="1" x14ac:dyDescent="0.25">
      <c r="A118" s="86" t="s">
        <v>45</v>
      </c>
      <c r="B118" s="9" t="s">
        <v>199</v>
      </c>
      <c r="C118" s="123">
        <v>0</v>
      </c>
    </row>
    <row r="119" spans="1:3" ht="12" customHeight="1" x14ac:dyDescent="0.25">
      <c r="A119" s="86" t="s">
        <v>46</v>
      </c>
      <c r="B119" s="57" t="s">
        <v>85</v>
      </c>
      <c r="C119" s="123">
        <v>0</v>
      </c>
    </row>
    <row r="120" spans="1:3" ht="12" customHeight="1" x14ac:dyDescent="0.25">
      <c r="A120" s="86" t="s">
        <v>52</v>
      </c>
      <c r="B120" s="56" t="s">
        <v>237</v>
      </c>
      <c r="C120" s="123">
        <v>0</v>
      </c>
    </row>
    <row r="121" spans="1:3" ht="12" customHeight="1" x14ac:dyDescent="0.25">
      <c r="A121" s="86" t="s">
        <v>54</v>
      </c>
      <c r="B121" s="79" t="s">
        <v>204</v>
      </c>
      <c r="C121" s="123">
        <v>0</v>
      </c>
    </row>
    <row r="122" spans="1:3" ht="12" customHeight="1" x14ac:dyDescent="0.25">
      <c r="A122" s="86" t="s">
        <v>76</v>
      </c>
      <c r="B122" s="27" t="s">
        <v>187</v>
      </c>
      <c r="C122" s="123">
        <v>0</v>
      </c>
    </row>
    <row r="123" spans="1:3" ht="12" customHeight="1" x14ac:dyDescent="0.25">
      <c r="A123" s="86" t="s">
        <v>77</v>
      </c>
      <c r="B123" s="27" t="s">
        <v>203</v>
      </c>
      <c r="C123" s="123">
        <v>0</v>
      </c>
    </row>
    <row r="124" spans="1:3" ht="12" customHeight="1" x14ac:dyDescent="0.25">
      <c r="A124" s="86" t="s">
        <v>78</v>
      </c>
      <c r="B124" s="27" t="s">
        <v>202</v>
      </c>
      <c r="C124" s="123">
        <v>0</v>
      </c>
    </row>
    <row r="125" spans="1:3" ht="12" customHeight="1" x14ac:dyDescent="0.25">
      <c r="A125" s="86" t="s">
        <v>195</v>
      </c>
      <c r="B125" s="27" t="s">
        <v>190</v>
      </c>
      <c r="C125" s="123">
        <v>0</v>
      </c>
    </row>
    <row r="126" spans="1:3" ht="12" customHeight="1" x14ac:dyDescent="0.25">
      <c r="A126" s="86" t="s">
        <v>196</v>
      </c>
      <c r="B126" s="27" t="s">
        <v>201</v>
      </c>
      <c r="C126" s="123">
        <v>0</v>
      </c>
    </row>
    <row r="127" spans="1:3" ht="12" customHeight="1" thickBot="1" x14ac:dyDescent="0.3">
      <c r="A127" s="95" t="s">
        <v>197</v>
      </c>
      <c r="B127" s="27" t="s">
        <v>200</v>
      </c>
      <c r="C127" s="124">
        <v>0</v>
      </c>
    </row>
    <row r="128" spans="1:3" ht="12" customHeight="1" thickBot="1" x14ac:dyDescent="0.3">
      <c r="A128" s="14" t="s">
        <v>4</v>
      </c>
      <c r="B128" s="24" t="s">
        <v>252</v>
      </c>
      <c r="C128" s="113">
        <f>+C93+C114</f>
        <v>1640300702</v>
      </c>
    </row>
    <row r="129" spans="1:11" ht="12" customHeight="1" thickBot="1" x14ac:dyDescent="0.3">
      <c r="A129" s="14" t="s">
        <v>5</v>
      </c>
      <c r="B129" s="24" t="s">
        <v>253</v>
      </c>
      <c r="C129" s="113">
        <f>+C130+C131+C132</f>
        <v>0</v>
      </c>
    </row>
    <row r="130" spans="1:11" s="22" customFormat="1" ht="12" customHeight="1" x14ac:dyDescent="0.25">
      <c r="A130" s="86" t="s">
        <v>102</v>
      </c>
      <c r="B130" s="6" t="s">
        <v>287</v>
      </c>
      <c r="C130" s="123">
        <v>0</v>
      </c>
    </row>
    <row r="131" spans="1:11" ht="12" customHeight="1" x14ac:dyDescent="0.25">
      <c r="A131" s="86" t="s">
        <v>103</v>
      </c>
      <c r="B131" s="6" t="s">
        <v>259</v>
      </c>
      <c r="C131" s="123">
        <v>0</v>
      </c>
    </row>
    <row r="132" spans="1:11" ht="12" customHeight="1" thickBot="1" x14ac:dyDescent="0.3">
      <c r="A132" s="95" t="s">
        <v>104</v>
      </c>
      <c r="B132" s="4" t="s">
        <v>286</v>
      </c>
      <c r="C132" s="123">
        <v>0</v>
      </c>
    </row>
    <row r="133" spans="1:11" ht="12" customHeight="1" thickBot="1" x14ac:dyDescent="0.3">
      <c r="A133" s="14" t="s">
        <v>6</v>
      </c>
      <c r="B133" s="24" t="s">
        <v>254</v>
      </c>
      <c r="C133" s="113">
        <f>+C134+C135+C136+C137+C138+C139</f>
        <v>0</v>
      </c>
    </row>
    <row r="134" spans="1:11" ht="12" customHeight="1" x14ac:dyDescent="0.25">
      <c r="A134" s="86" t="s">
        <v>29</v>
      </c>
      <c r="B134" s="6" t="s">
        <v>260</v>
      </c>
      <c r="C134" s="123">
        <v>0</v>
      </c>
    </row>
    <row r="135" spans="1:11" ht="12" customHeight="1" x14ac:dyDescent="0.25">
      <c r="A135" s="86" t="s">
        <v>30</v>
      </c>
      <c r="B135" s="6" t="s">
        <v>255</v>
      </c>
      <c r="C135" s="123">
        <v>0</v>
      </c>
    </row>
    <row r="136" spans="1:11" ht="12" customHeight="1" x14ac:dyDescent="0.25">
      <c r="A136" s="86" t="s">
        <v>31</v>
      </c>
      <c r="B136" s="6" t="s">
        <v>256</v>
      </c>
      <c r="C136" s="123">
        <v>0</v>
      </c>
    </row>
    <row r="137" spans="1:11" ht="12" customHeight="1" x14ac:dyDescent="0.25">
      <c r="A137" s="86" t="s">
        <v>63</v>
      </c>
      <c r="B137" s="6" t="s">
        <v>285</v>
      </c>
      <c r="C137" s="123">
        <v>0</v>
      </c>
    </row>
    <row r="138" spans="1:11" ht="12" customHeight="1" x14ac:dyDescent="0.25">
      <c r="A138" s="86" t="s">
        <v>64</v>
      </c>
      <c r="B138" s="6" t="s">
        <v>257</v>
      </c>
      <c r="C138" s="123">
        <v>0</v>
      </c>
    </row>
    <row r="139" spans="1:11" s="22" customFormat="1" ht="12" customHeight="1" thickBot="1" x14ac:dyDescent="0.3">
      <c r="A139" s="95" t="s">
        <v>65</v>
      </c>
      <c r="B139" s="4" t="s">
        <v>258</v>
      </c>
      <c r="C139" s="123">
        <v>0</v>
      </c>
    </row>
    <row r="140" spans="1:11" ht="12" customHeight="1" thickBot="1" x14ac:dyDescent="0.3">
      <c r="A140" s="14" t="s">
        <v>7</v>
      </c>
      <c r="B140" s="24" t="s">
        <v>302</v>
      </c>
      <c r="C140" s="115">
        <f>+C141+C142+C144+C145+C143</f>
        <v>136832639</v>
      </c>
      <c r="K140" s="54"/>
    </row>
    <row r="141" spans="1:11" x14ac:dyDescent="0.25">
      <c r="A141" s="86" t="s">
        <v>32</v>
      </c>
      <c r="B141" s="6" t="s">
        <v>205</v>
      </c>
      <c r="C141" s="123">
        <v>0</v>
      </c>
    </row>
    <row r="142" spans="1:11" ht="12" customHeight="1" x14ac:dyDescent="0.25">
      <c r="A142" s="86" t="s">
        <v>33</v>
      </c>
      <c r="B142" s="6" t="s">
        <v>206</v>
      </c>
      <c r="C142" s="123">
        <v>136832639</v>
      </c>
    </row>
    <row r="143" spans="1:11" ht="12" customHeight="1" x14ac:dyDescent="0.25">
      <c r="A143" s="86" t="s">
        <v>122</v>
      </c>
      <c r="B143" s="6" t="s">
        <v>301</v>
      </c>
      <c r="C143" s="123">
        <v>0</v>
      </c>
    </row>
    <row r="144" spans="1:11" s="22" customFormat="1" ht="12" customHeight="1" x14ac:dyDescent="0.25">
      <c r="A144" s="86" t="s">
        <v>123</v>
      </c>
      <c r="B144" s="6" t="s">
        <v>263</v>
      </c>
      <c r="C144" s="123">
        <v>0</v>
      </c>
    </row>
    <row r="145" spans="1:3" s="22" customFormat="1" ht="12" customHeight="1" thickBot="1" x14ac:dyDescent="0.3">
      <c r="A145" s="95" t="s">
        <v>124</v>
      </c>
      <c r="B145" s="4" t="s">
        <v>208</v>
      </c>
      <c r="C145" s="123">
        <v>0</v>
      </c>
    </row>
    <row r="146" spans="1:3" s="22" customFormat="1" ht="12" customHeight="1" thickBot="1" x14ac:dyDescent="0.3">
      <c r="A146" s="14" t="s">
        <v>8</v>
      </c>
      <c r="B146" s="24" t="s">
        <v>264</v>
      </c>
      <c r="C146" s="125">
        <f>+C147+C148+C149+C150+C151</f>
        <v>0</v>
      </c>
    </row>
    <row r="147" spans="1:3" s="22" customFormat="1" ht="12" customHeight="1" x14ac:dyDescent="0.25">
      <c r="A147" s="86" t="s">
        <v>34</v>
      </c>
      <c r="B147" s="6" t="s">
        <v>261</v>
      </c>
      <c r="C147" s="123">
        <v>0</v>
      </c>
    </row>
    <row r="148" spans="1:3" s="22" customFormat="1" ht="12" customHeight="1" x14ac:dyDescent="0.25">
      <c r="A148" s="86" t="s">
        <v>35</v>
      </c>
      <c r="B148" s="6" t="s">
        <v>266</v>
      </c>
      <c r="C148" s="123">
        <v>0</v>
      </c>
    </row>
    <row r="149" spans="1:3" s="22" customFormat="1" ht="12" customHeight="1" x14ac:dyDescent="0.25">
      <c r="A149" s="86" t="s">
        <v>134</v>
      </c>
      <c r="B149" s="6" t="s">
        <v>262</v>
      </c>
      <c r="C149" s="123">
        <v>0</v>
      </c>
    </row>
    <row r="150" spans="1:3" s="22" customFormat="1" ht="12" customHeight="1" x14ac:dyDescent="0.25">
      <c r="A150" s="86" t="s">
        <v>135</v>
      </c>
      <c r="B150" s="6" t="s">
        <v>288</v>
      </c>
      <c r="C150" s="123">
        <v>0</v>
      </c>
    </row>
    <row r="151" spans="1:3" ht="12.75" customHeight="1" thickBot="1" x14ac:dyDescent="0.3">
      <c r="A151" s="95" t="s">
        <v>265</v>
      </c>
      <c r="B151" s="4" t="s">
        <v>267</v>
      </c>
      <c r="C151" s="124">
        <v>0</v>
      </c>
    </row>
    <row r="152" spans="1:3" ht="12.75" customHeight="1" thickBot="1" x14ac:dyDescent="0.3">
      <c r="A152" s="105" t="s">
        <v>9</v>
      </c>
      <c r="B152" s="24" t="s">
        <v>268</v>
      </c>
      <c r="C152" s="125">
        <v>0</v>
      </c>
    </row>
    <row r="153" spans="1:3" ht="12.75" customHeight="1" thickBot="1" x14ac:dyDescent="0.3">
      <c r="A153" s="105" t="s">
        <v>10</v>
      </c>
      <c r="B153" s="24" t="s">
        <v>269</v>
      </c>
      <c r="C153" s="125">
        <v>0</v>
      </c>
    </row>
    <row r="154" spans="1:3" ht="12" customHeight="1" thickBot="1" x14ac:dyDescent="0.3">
      <c r="A154" s="14" t="s">
        <v>11</v>
      </c>
      <c r="B154" s="24" t="s">
        <v>271</v>
      </c>
      <c r="C154" s="126">
        <f>+C129+C133+C140+C146+C152+C153</f>
        <v>136832639</v>
      </c>
    </row>
    <row r="155" spans="1:3" ht="12" customHeight="1" thickBot="1" x14ac:dyDescent="0.3">
      <c r="A155" s="143" t="s">
        <v>12</v>
      </c>
      <c r="B155" s="144" t="s">
        <v>320</v>
      </c>
      <c r="C155" s="126">
        <v>320960632</v>
      </c>
    </row>
    <row r="156" spans="1:3" ht="15" customHeight="1" thickBot="1" x14ac:dyDescent="0.3">
      <c r="A156" s="97" t="s">
        <v>13</v>
      </c>
      <c r="B156" s="69" t="s">
        <v>270</v>
      </c>
      <c r="C156" s="126">
        <f>+C128+C154+C155</f>
        <v>2098093973</v>
      </c>
    </row>
    <row r="157" spans="1:3" ht="13.8" thickBot="1" x14ac:dyDescent="0.3">
      <c r="A157" s="70"/>
      <c r="B157" s="71"/>
      <c r="C157" s="72"/>
    </row>
    <row r="158" spans="1:3" ht="15" customHeight="1" thickBot="1" x14ac:dyDescent="0.3">
      <c r="A158" s="52" t="s">
        <v>289</v>
      </c>
      <c r="B158" s="53"/>
      <c r="C158" s="23">
        <v>12</v>
      </c>
    </row>
    <row r="159" spans="1:3" ht="14.25" customHeight="1" thickBot="1" x14ac:dyDescent="0.3">
      <c r="A159" s="52" t="s">
        <v>82</v>
      </c>
      <c r="B159" s="53"/>
      <c r="C159" s="23">
        <v>298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C6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tr">
        <f>+CONCATENATE("9.3.1. melléklet a 5/2020. (V.27.) önkormányzati rendelethez")</f>
        <v>9.3.1. melléklet a 5/2020. (V.27.) önkormányzati rendelethez</v>
      </c>
    </row>
    <row r="2" spans="1:3" s="18" customFormat="1" ht="25.5" customHeight="1" x14ac:dyDescent="0.25">
      <c r="A2" s="76" t="s">
        <v>80</v>
      </c>
      <c r="B2" s="58" t="s">
        <v>319</v>
      </c>
      <c r="C2" s="67" t="s">
        <v>23</v>
      </c>
    </row>
    <row r="3" spans="1:3" s="18" customFormat="1" ht="23.4" thickBot="1" x14ac:dyDescent="0.3">
      <c r="A3" s="98" t="s">
        <v>79</v>
      </c>
      <c r="B3" s="59" t="s">
        <v>229</v>
      </c>
      <c r="C3" s="68" t="s">
        <v>17</v>
      </c>
    </row>
    <row r="4" spans="1:3" s="19" customFormat="1" ht="16.2" customHeight="1" thickBot="1" x14ac:dyDescent="0.35">
      <c r="A4" s="35"/>
      <c r="B4" s="35"/>
      <c r="C4" s="3" t="e">
        <f>'9.3. sz. mell'!C4</f>
        <v>#REF!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295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216</v>
      </c>
      <c r="C26" s="129">
        <f>+C27+C28</f>
        <v>0</v>
      </c>
    </row>
    <row r="27" spans="1:3" s="21" customFormat="1" ht="12" customHeight="1" x14ac:dyDescent="0.25">
      <c r="A27" s="101" t="s">
        <v>102</v>
      </c>
      <c r="B27" s="102" t="s">
        <v>214</v>
      </c>
      <c r="C27" s="133">
        <v>0</v>
      </c>
    </row>
    <row r="28" spans="1:3" s="21" customFormat="1" ht="12" customHeight="1" x14ac:dyDescent="0.25">
      <c r="A28" s="101" t="s">
        <v>103</v>
      </c>
      <c r="B28" s="103" t="s">
        <v>217</v>
      </c>
      <c r="C28" s="130">
        <v>0</v>
      </c>
    </row>
    <row r="29" spans="1:3" s="21" customFormat="1" ht="12" customHeight="1" thickBot="1" x14ac:dyDescent="0.3">
      <c r="A29" s="100" t="s">
        <v>104</v>
      </c>
      <c r="B29" s="25" t="s">
        <v>296</v>
      </c>
      <c r="C29" s="134">
        <v>0</v>
      </c>
    </row>
    <row r="30" spans="1:3" s="21" customFormat="1" ht="12" customHeight="1" thickBot="1" x14ac:dyDescent="0.3">
      <c r="A30" s="16" t="s">
        <v>6</v>
      </c>
      <c r="B30" s="24" t="s">
        <v>218</v>
      </c>
      <c r="C30" s="129">
        <f>+C31+C32+C33</f>
        <v>0</v>
      </c>
    </row>
    <row r="31" spans="1:3" s="21" customFormat="1" ht="12" customHeight="1" x14ac:dyDescent="0.25">
      <c r="A31" s="101" t="s">
        <v>29</v>
      </c>
      <c r="B31" s="102" t="s">
        <v>125</v>
      </c>
      <c r="C31" s="133">
        <v>0</v>
      </c>
    </row>
    <row r="32" spans="1:3" s="21" customFormat="1" ht="12" customHeight="1" x14ac:dyDescent="0.25">
      <c r="A32" s="101" t="s">
        <v>30</v>
      </c>
      <c r="B32" s="103" t="s">
        <v>126</v>
      </c>
      <c r="C32" s="130">
        <v>0</v>
      </c>
    </row>
    <row r="33" spans="1:3" s="21" customFormat="1" ht="12" customHeight="1" thickBot="1" x14ac:dyDescent="0.3">
      <c r="A33" s="100" t="s">
        <v>31</v>
      </c>
      <c r="B33" s="25" t="s">
        <v>127</v>
      </c>
      <c r="C33" s="134">
        <v>0</v>
      </c>
    </row>
    <row r="34" spans="1:3" s="20" customFormat="1" ht="12" customHeight="1" thickBot="1" x14ac:dyDescent="0.3">
      <c r="A34" s="16" t="s">
        <v>7</v>
      </c>
      <c r="B34" s="24" t="s">
        <v>207</v>
      </c>
      <c r="C34" s="139">
        <v>0</v>
      </c>
    </row>
    <row r="35" spans="1:3" s="20" customFormat="1" ht="12" customHeight="1" thickBot="1" x14ac:dyDescent="0.3">
      <c r="A35" s="16" t="s">
        <v>8</v>
      </c>
      <c r="B35" s="24" t="s">
        <v>219</v>
      </c>
      <c r="C35" s="140">
        <v>0</v>
      </c>
    </row>
    <row r="36" spans="1:3" s="20" customFormat="1" ht="12" customHeight="1" thickBot="1" x14ac:dyDescent="0.3">
      <c r="A36" s="15" t="s">
        <v>9</v>
      </c>
      <c r="B36" s="24" t="s">
        <v>297</v>
      </c>
      <c r="C36" s="141">
        <f>+C8+C20+C25+C26+C30+C34+C35</f>
        <v>0</v>
      </c>
    </row>
    <row r="37" spans="1:3" s="20" customFormat="1" ht="12" customHeight="1" thickBot="1" x14ac:dyDescent="0.3">
      <c r="A37" s="42" t="s">
        <v>10</v>
      </c>
      <c r="B37" s="24" t="s">
        <v>221</v>
      </c>
      <c r="C37" s="141">
        <f>+C38+C39+C40</f>
        <v>153134250</v>
      </c>
    </row>
    <row r="38" spans="1:3" s="20" customFormat="1" ht="12" customHeight="1" x14ac:dyDescent="0.25">
      <c r="A38" s="101" t="s">
        <v>222</v>
      </c>
      <c r="B38" s="102" t="s">
        <v>86</v>
      </c>
      <c r="C38" s="133">
        <v>1228719</v>
      </c>
    </row>
    <row r="39" spans="1:3" s="20" customFormat="1" ht="12" customHeight="1" x14ac:dyDescent="0.25">
      <c r="A39" s="101" t="s">
        <v>223</v>
      </c>
      <c r="B39" s="103" t="s">
        <v>0</v>
      </c>
      <c r="C39" s="130">
        <v>0</v>
      </c>
    </row>
    <row r="40" spans="1:3" s="21" customFormat="1" ht="12" customHeight="1" thickBot="1" x14ac:dyDescent="0.3">
      <c r="A40" s="100" t="s">
        <v>224</v>
      </c>
      <c r="B40" s="25" t="s">
        <v>225</v>
      </c>
      <c r="C40" s="134">
        <v>151905531</v>
      </c>
    </row>
    <row r="41" spans="1:3" s="21" customFormat="1" ht="15" customHeight="1" thickBot="1" x14ac:dyDescent="0.25">
      <c r="A41" s="42" t="s">
        <v>11</v>
      </c>
      <c r="B41" s="43" t="s">
        <v>226</v>
      </c>
      <c r="C41" s="137">
        <f>+C36+C37</f>
        <v>153134250</v>
      </c>
    </row>
    <row r="42" spans="1:3" s="21" customFormat="1" ht="15" customHeight="1" x14ac:dyDescent="0.25">
      <c r="A42" s="44"/>
      <c r="B42" s="45"/>
      <c r="C42" s="63"/>
    </row>
    <row r="43" spans="1:3" ht="13.8" thickBot="1" x14ac:dyDescent="0.3">
      <c r="A43" s="46"/>
      <c r="B43" s="47"/>
      <c r="C43" s="64"/>
    </row>
    <row r="44" spans="1:3" s="17" customFormat="1" ht="16.5" customHeight="1" thickBot="1" x14ac:dyDescent="0.3">
      <c r="A44" s="48"/>
      <c r="B44" s="49" t="s">
        <v>20</v>
      </c>
      <c r="C44" s="65"/>
    </row>
    <row r="45" spans="1:3" s="22" customFormat="1" ht="12" customHeight="1" thickBot="1" x14ac:dyDescent="0.3">
      <c r="A45" s="16" t="s">
        <v>2</v>
      </c>
      <c r="B45" s="24" t="s">
        <v>227</v>
      </c>
      <c r="C45" s="129">
        <f>SUM(C46:C50)</f>
        <v>151922250</v>
      </c>
    </row>
    <row r="46" spans="1:3" ht="12" customHeight="1" x14ac:dyDescent="0.25">
      <c r="A46" s="100" t="s">
        <v>36</v>
      </c>
      <c r="B46" s="6" t="s">
        <v>15</v>
      </c>
      <c r="C46" s="133">
        <v>113219031</v>
      </c>
    </row>
    <row r="47" spans="1:3" ht="12" customHeight="1" x14ac:dyDescent="0.25">
      <c r="A47" s="100" t="s">
        <v>37</v>
      </c>
      <c r="B47" s="5" t="s">
        <v>71</v>
      </c>
      <c r="C47" s="131">
        <v>20776914</v>
      </c>
    </row>
    <row r="48" spans="1:3" ht="12" customHeight="1" x14ac:dyDescent="0.25">
      <c r="A48" s="100" t="s">
        <v>38</v>
      </c>
      <c r="B48" s="5" t="s">
        <v>55</v>
      </c>
      <c r="C48" s="131">
        <v>17926305</v>
      </c>
    </row>
    <row r="49" spans="1:3" ht="12" customHeight="1" x14ac:dyDescent="0.25">
      <c r="A49" s="100" t="s">
        <v>39</v>
      </c>
      <c r="B49" s="5" t="s">
        <v>72</v>
      </c>
      <c r="C49" s="131">
        <v>0</v>
      </c>
    </row>
    <row r="50" spans="1:3" ht="12" customHeight="1" thickBot="1" x14ac:dyDescent="0.3">
      <c r="A50" s="100" t="s">
        <v>56</v>
      </c>
      <c r="B50" s="5" t="s">
        <v>73</v>
      </c>
      <c r="C50" s="131">
        <v>0</v>
      </c>
    </row>
    <row r="51" spans="1:3" ht="12" customHeight="1" thickBot="1" x14ac:dyDescent="0.3">
      <c r="A51" s="16" t="s">
        <v>3</v>
      </c>
      <c r="B51" s="24" t="s">
        <v>228</v>
      </c>
      <c r="C51" s="129">
        <f>SUM(C52:C54)</f>
        <v>1212000</v>
      </c>
    </row>
    <row r="52" spans="1:3" s="22" customFormat="1" ht="12" customHeight="1" x14ac:dyDescent="0.25">
      <c r="A52" s="100" t="s">
        <v>42</v>
      </c>
      <c r="B52" s="6" t="s">
        <v>83</v>
      </c>
      <c r="C52" s="133">
        <v>1212000</v>
      </c>
    </row>
    <row r="53" spans="1:3" ht="12" customHeight="1" x14ac:dyDescent="0.25">
      <c r="A53" s="100" t="s">
        <v>43</v>
      </c>
      <c r="B53" s="5" t="s">
        <v>75</v>
      </c>
      <c r="C53" s="131">
        <v>0</v>
      </c>
    </row>
    <row r="54" spans="1:3" ht="12" customHeight="1" x14ac:dyDescent="0.25">
      <c r="A54" s="100" t="s">
        <v>44</v>
      </c>
      <c r="B54" s="5" t="s">
        <v>21</v>
      </c>
      <c r="C54" s="131">
        <v>0</v>
      </c>
    </row>
    <row r="55" spans="1:3" ht="12" customHeight="1" thickBot="1" x14ac:dyDescent="0.3">
      <c r="A55" s="100" t="s">
        <v>45</v>
      </c>
      <c r="B55" s="5" t="s">
        <v>294</v>
      </c>
      <c r="C55" s="131">
        <v>0</v>
      </c>
    </row>
    <row r="56" spans="1:3" ht="15" customHeight="1" thickBot="1" x14ac:dyDescent="0.3">
      <c r="A56" s="16" t="s">
        <v>4</v>
      </c>
      <c r="B56" s="24" t="s">
        <v>1</v>
      </c>
      <c r="C56" s="139">
        <v>0</v>
      </c>
    </row>
    <row r="57" spans="1:3" ht="13.8" thickBot="1" x14ac:dyDescent="0.3">
      <c r="A57" s="16" t="s">
        <v>5</v>
      </c>
      <c r="B57" s="50" t="s">
        <v>299</v>
      </c>
      <c r="C57" s="142">
        <f>+C45+C51+C56</f>
        <v>153134250</v>
      </c>
    </row>
    <row r="58" spans="1:3" ht="15" customHeight="1" thickBot="1" x14ac:dyDescent="0.3">
      <c r="C58" s="66"/>
    </row>
    <row r="59" spans="1:3" ht="14.25" customHeight="1" thickBot="1" x14ac:dyDescent="0.3">
      <c r="A59" s="52" t="s">
        <v>289</v>
      </c>
      <c r="B59" s="53"/>
      <c r="C59" s="23">
        <v>31</v>
      </c>
    </row>
    <row r="60" spans="1:3" ht="13.8" thickBot="1" x14ac:dyDescent="0.3">
      <c r="A60" s="52" t="s">
        <v>82</v>
      </c>
      <c r="B60" s="53"/>
      <c r="C60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C6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tr">
        <f>+CONCATENATE("9.3.2. melléklet a 5/2021. (V.27.) önkormányzati rendelethez")</f>
        <v>9.3.2. melléklet a 5/2021. (V.27.) önkormányzati rendelethez</v>
      </c>
    </row>
    <row r="2" spans="1:3" s="18" customFormat="1" ht="25.5" customHeight="1" x14ac:dyDescent="0.25">
      <c r="A2" s="76" t="s">
        <v>80</v>
      </c>
      <c r="B2" s="58" t="s">
        <v>319</v>
      </c>
      <c r="C2" s="67" t="s">
        <v>23</v>
      </c>
    </row>
    <row r="3" spans="1:3" s="18" customFormat="1" ht="23.4" thickBot="1" x14ac:dyDescent="0.3">
      <c r="A3" s="98" t="s">
        <v>79</v>
      </c>
      <c r="B3" s="59" t="s">
        <v>230</v>
      </c>
      <c r="C3" s="68" t="s">
        <v>22</v>
      </c>
    </row>
    <row r="4" spans="1:3" s="19" customFormat="1" ht="16.2" customHeight="1" thickBot="1" x14ac:dyDescent="0.35">
      <c r="A4" s="35"/>
      <c r="B4" s="35"/>
      <c r="C4" s="3" t="e">
        <f>'9.3.1. sz. mell'!C4</f>
        <v>#REF!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295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216</v>
      </c>
      <c r="C26" s="129">
        <f>+C27+C28</f>
        <v>0</v>
      </c>
    </row>
    <row r="27" spans="1:3" s="21" customFormat="1" ht="12" customHeight="1" x14ac:dyDescent="0.25">
      <c r="A27" s="101" t="s">
        <v>102</v>
      </c>
      <c r="B27" s="102" t="s">
        <v>214</v>
      </c>
      <c r="C27" s="133">
        <v>0</v>
      </c>
    </row>
    <row r="28" spans="1:3" s="21" customFormat="1" ht="12" customHeight="1" x14ac:dyDescent="0.25">
      <c r="A28" s="101" t="s">
        <v>103</v>
      </c>
      <c r="B28" s="103" t="s">
        <v>217</v>
      </c>
      <c r="C28" s="130">
        <v>0</v>
      </c>
    </row>
    <row r="29" spans="1:3" s="21" customFormat="1" ht="12" customHeight="1" thickBot="1" x14ac:dyDescent="0.3">
      <c r="A29" s="100" t="s">
        <v>104</v>
      </c>
      <c r="B29" s="25" t="s">
        <v>296</v>
      </c>
      <c r="C29" s="134">
        <v>0</v>
      </c>
    </row>
    <row r="30" spans="1:3" s="21" customFormat="1" ht="12" customHeight="1" thickBot="1" x14ac:dyDescent="0.3">
      <c r="A30" s="16" t="s">
        <v>6</v>
      </c>
      <c r="B30" s="24" t="s">
        <v>218</v>
      </c>
      <c r="C30" s="129">
        <f>+C31+C32+C33</f>
        <v>0</v>
      </c>
    </row>
    <row r="31" spans="1:3" s="21" customFormat="1" ht="12" customHeight="1" x14ac:dyDescent="0.25">
      <c r="A31" s="101" t="s">
        <v>29</v>
      </c>
      <c r="B31" s="102" t="s">
        <v>125</v>
      </c>
      <c r="C31" s="133">
        <v>0</v>
      </c>
    </row>
    <row r="32" spans="1:3" s="21" customFormat="1" ht="12" customHeight="1" x14ac:dyDescent="0.25">
      <c r="A32" s="101" t="s">
        <v>30</v>
      </c>
      <c r="B32" s="103" t="s">
        <v>126</v>
      </c>
      <c r="C32" s="130">
        <v>0</v>
      </c>
    </row>
    <row r="33" spans="1:3" s="21" customFormat="1" ht="12" customHeight="1" thickBot="1" x14ac:dyDescent="0.3">
      <c r="A33" s="100" t="s">
        <v>31</v>
      </c>
      <c r="B33" s="25" t="s">
        <v>127</v>
      </c>
      <c r="C33" s="134">
        <v>0</v>
      </c>
    </row>
    <row r="34" spans="1:3" s="20" customFormat="1" ht="12" customHeight="1" thickBot="1" x14ac:dyDescent="0.3">
      <c r="A34" s="16" t="s">
        <v>7</v>
      </c>
      <c r="B34" s="24" t="s">
        <v>207</v>
      </c>
      <c r="C34" s="139">
        <v>0</v>
      </c>
    </row>
    <row r="35" spans="1:3" s="20" customFormat="1" ht="12" customHeight="1" thickBot="1" x14ac:dyDescent="0.3">
      <c r="A35" s="16" t="s">
        <v>8</v>
      </c>
      <c r="B35" s="24" t="s">
        <v>219</v>
      </c>
      <c r="C35" s="140">
        <v>0</v>
      </c>
    </row>
    <row r="36" spans="1:3" s="20" customFormat="1" ht="12" customHeight="1" thickBot="1" x14ac:dyDescent="0.3">
      <c r="A36" s="15" t="s">
        <v>9</v>
      </c>
      <c r="B36" s="24" t="s">
        <v>297</v>
      </c>
      <c r="C36" s="141">
        <f>+C8+C20+C25+C26+C30+C34+C35</f>
        <v>0</v>
      </c>
    </row>
    <row r="37" spans="1:3" s="20" customFormat="1" ht="12" customHeight="1" thickBot="1" x14ac:dyDescent="0.3">
      <c r="A37" s="42" t="s">
        <v>10</v>
      </c>
      <c r="B37" s="24" t="s">
        <v>221</v>
      </c>
      <c r="C37" s="141">
        <f>+C38+C39+C40</f>
        <v>0</v>
      </c>
    </row>
    <row r="38" spans="1:3" s="20" customFormat="1" ht="12" customHeight="1" x14ac:dyDescent="0.25">
      <c r="A38" s="101" t="s">
        <v>222</v>
      </c>
      <c r="B38" s="102" t="s">
        <v>86</v>
      </c>
      <c r="C38" s="133">
        <v>0</v>
      </c>
    </row>
    <row r="39" spans="1:3" s="20" customFormat="1" ht="12" customHeight="1" x14ac:dyDescent="0.25">
      <c r="A39" s="101" t="s">
        <v>223</v>
      </c>
      <c r="B39" s="103" t="s">
        <v>0</v>
      </c>
      <c r="C39" s="130">
        <v>0</v>
      </c>
    </row>
    <row r="40" spans="1:3" s="21" customFormat="1" ht="12" customHeight="1" thickBot="1" x14ac:dyDescent="0.3">
      <c r="A40" s="100" t="s">
        <v>224</v>
      </c>
      <c r="B40" s="25" t="s">
        <v>225</v>
      </c>
      <c r="C40" s="134">
        <v>0</v>
      </c>
    </row>
    <row r="41" spans="1:3" s="21" customFormat="1" ht="15" customHeight="1" thickBot="1" x14ac:dyDescent="0.25">
      <c r="A41" s="42" t="s">
        <v>11</v>
      </c>
      <c r="B41" s="43" t="s">
        <v>226</v>
      </c>
      <c r="C41" s="137">
        <f>+C36+C37</f>
        <v>0</v>
      </c>
    </row>
    <row r="42" spans="1:3" s="21" customFormat="1" ht="15" customHeight="1" x14ac:dyDescent="0.25">
      <c r="A42" s="44"/>
      <c r="B42" s="45"/>
      <c r="C42" s="63"/>
    </row>
    <row r="43" spans="1:3" ht="13.8" thickBot="1" x14ac:dyDescent="0.3">
      <c r="A43" s="46"/>
      <c r="B43" s="47"/>
      <c r="C43" s="64"/>
    </row>
    <row r="44" spans="1:3" s="17" customFormat="1" ht="16.5" customHeight="1" thickBot="1" x14ac:dyDescent="0.3">
      <c r="A44" s="48"/>
      <c r="B44" s="49" t="s">
        <v>20</v>
      </c>
      <c r="C44" s="65"/>
    </row>
    <row r="45" spans="1:3" s="22" customFormat="1" ht="12" customHeight="1" thickBot="1" x14ac:dyDescent="0.3">
      <c r="A45" s="16" t="s">
        <v>2</v>
      </c>
      <c r="B45" s="24" t="s">
        <v>227</v>
      </c>
      <c r="C45" s="129">
        <f>SUM(C46:C50)</f>
        <v>0</v>
      </c>
    </row>
    <row r="46" spans="1:3" ht="12" customHeight="1" x14ac:dyDescent="0.25">
      <c r="A46" s="100" t="s">
        <v>36</v>
      </c>
      <c r="B46" s="6" t="s">
        <v>15</v>
      </c>
      <c r="C46" s="133">
        <v>0</v>
      </c>
    </row>
    <row r="47" spans="1:3" ht="12" customHeight="1" x14ac:dyDescent="0.25">
      <c r="A47" s="100" t="s">
        <v>37</v>
      </c>
      <c r="B47" s="5" t="s">
        <v>71</v>
      </c>
      <c r="C47" s="131">
        <v>0</v>
      </c>
    </row>
    <row r="48" spans="1:3" ht="12" customHeight="1" x14ac:dyDescent="0.25">
      <c r="A48" s="100" t="s">
        <v>38</v>
      </c>
      <c r="B48" s="5" t="s">
        <v>55</v>
      </c>
      <c r="C48" s="131">
        <v>0</v>
      </c>
    </row>
    <row r="49" spans="1:3" ht="12" customHeight="1" x14ac:dyDescent="0.25">
      <c r="A49" s="100" t="s">
        <v>39</v>
      </c>
      <c r="B49" s="5" t="s">
        <v>72</v>
      </c>
      <c r="C49" s="131">
        <v>0</v>
      </c>
    </row>
    <row r="50" spans="1:3" ht="12" customHeight="1" thickBot="1" x14ac:dyDescent="0.3">
      <c r="A50" s="100" t="s">
        <v>56</v>
      </c>
      <c r="B50" s="5" t="s">
        <v>73</v>
      </c>
      <c r="C50" s="131">
        <v>0</v>
      </c>
    </row>
    <row r="51" spans="1:3" ht="12" customHeight="1" thickBot="1" x14ac:dyDescent="0.3">
      <c r="A51" s="16" t="s">
        <v>3</v>
      </c>
      <c r="B51" s="24" t="s">
        <v>228</v>
      </c>
      <c r="C51" s="129">
        <f>SUM(C52:C54)</f>
        <v>0</v>
      </c>
    </row>
    <row r="52" spans="1:3" s="22" customFormat="1" ht="12" customHeight="1" x14ac:dyDescent="0.25">
      <c r="A52" s="100" t="s">
        <v>42</v>
      </c>
      <c r="B52" s="6" t="s">
        <v>83</v>
      </c>
      <c r="C52" s="133">
        <v>0</v>
      </c>
    </row>
    <row r="53" spans="1:3" ht="12" customHeight="1" x14ac:dyDescent="0.25">
      <c r="A53" s="100" t="s">
        <v>43</v>
      </c>
      <c r="B53" s="5" t="s">
        <v>75</v>
      </c>
      <c r="C53" s="131">
        <v>0</v>
      </c>
    </row>
    <row r="54" spans="1:3" ht="12" customHeight="1" x14ac:dyDescent="0.25">
      <c r="A54" s="100" t="s">
        <v>44</v>
      </c>
      <c r="B54" s="5" t="s">
        <v>21</v>
      </c>
      <c r="C54" s="131">
        <v>0</v>
      </c>
    </row>
    <row r="55" spans="1:3" ht="12" customHeight="1" thickBot="1" x14ac:dyDescent="0.3">
      <c r="A55" s="100" t="s">
        <v>45</v>
      </c>
      <c r="B55" s="5" t="s">
        <v>294</v>
      </c>
      <c r="C55" s="131">
        <v>0</v>
      </c>
    </row>
    <row r="56" spans="1:3" ht="15" customHeight="1" thickBot="1" x14ac:dyDescent="0.3">
      <c r="A56" s="16" t="s">
        <v>4</v>
      </c>
      <c r="B56" s="24" t="s">
        <v>1</v>
      </c>
      <c r="C56" s="139">
        <v>0</v>
      </c>
    </row>
    <row r="57" spans="1:3" ht="13.8" thickBot="1" x14ac:dyDescent="0.3">
      <c r="A57" s="16" t="s">
        <v>5</v>
      </c>
      <c r="B57" s="50" t="s">
        <v>299</v>
      </c>
      <c r="C57" s="142">
        <f>+C45+C51+C56</f>
        <v>0</v>
      </c>
    </row>
    <row r="58" spans="1:3" ht="15" customHeight="1" thickBot="1" x14ac:dyDescent="0.3">
      <c r="C58" s="66"/>
    </row>
    <row r="59" spans="1:3" ht="14.25" customHeight="1" thickBot="1" x14ac:dyDescent="0.3">
      <c r="A59" s="52" t="s">
        <v>289</v>
      </c>
      <c r="B59" s="53"/>
      <c r="C59" s="23">
        <v>0</v>
      </c>
    </row>
    <row r="60" spans="1:3" ht="13.8" thickBot="1" x14ac:dyDescent="0.3">
      <c r="A60" s="52" t="s">
        <v>82</v>
      </c>
      <c r="B60" s="53"/>
      <c r="C60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C6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tr">
        <f>+CONCATENATE("9.3.3. melléklet a 5/2021. (V.27.) önkormányzati rendelethez")</f>
        <v>9.3.3. melléklet a 5/2021. (V.27.) önkormányzati rendelethez</v>
      </c>
    </row>
    <row r="2" spans="1:3" s="18" customFormat="1" ht="25.5" customHeight="1" x14ac:dyDescent="0.25">
      <c r="A2" s="76" t="s">
        <v>80</v>
      </c>
      <c r="B2" s="58" t="s">
        <v>319</v>
      </c>
      <c r="C2" s="67" t="s">
        <v>23</v>
      </c>
    </row>
    <row r="3" spans="1:3" s="18" customFormat="1" ht="23.4" thickBot="1" x14ac:dyDescent="0.3">
      <c r="A3" s="98" t="s">
        <v>79</v>
      </c>
      <c r="B3" s="59" t="s">
        <v>300</v>
      </c>
      <c r="C3" s="68" t="s">
        <v>23</v>
      </c>
    </row>
    <row r="4" spans="1:3" s="19" customFormat="1" ht="16.2" customHeight="1" thickBot="1" x14ac:dyDescent="0.35">
      <c r="A4" s="35"/>
      <c r="B4" s="35"/>
      <c r="C4" s="3" t="e">
        <f>'9.3.2. sz. mell'!C4</f>
        <v>#REF!</v>
      </c>
    </row>
    <row r="5" spans="1:3" ht="13.8" thickBot="1" x14ac:dyDescent="0.3">
      <c r="A5" s="77" t="s">
        <v>81</v>
      </c>
      <c r="B5" s="36" t="s">
        <v>310</v>
      </c>
      <c r="C5" s="110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295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216</v>
      </c>
      <c r="C26" s="129">
        <f>+C27+C28</f>
        <v>0</v>
      </c>
    </row>
    <row r="27" spans="1:3" s="21" customFormat="1" ht="12" customHeight="1" x14ac:dyDescent="0.25">
      <c r="A27" s="101" t="s">
        <v>102</v>
      </c>
      <c r="B27" s="102" t="s">
        <v>214</v>
      </c>
      <c r="C27" s="133">
        <v>0</v>
      </c>
    </row>
    <row r="28" spans="1:3" s="21" customFormat="1" ht="12" customHeight="1" x14ac:dyDescent="0.25">
      <c r="A28" s="101" t="s">
        <v>103</v>
      </c>
      <c r="B28" s="103" t="s">
        <v>217</v>
      </c>
      <c r="C28" s="130">
        <v>0</v>
      </c>
    </row>
    <row r="29" spans="1:3" s="21" customFormat="1" ht="12" customHeight="1" thickBot="1" x14ac:dyDescent="0.3">
      <c r="A29" s="100" t="s">
        <v>104</v>
      </c>
      <c r="B29" s="25" t="s">
        <v>296</v>
      </c>
      <c r="C29" s="134">
        <v>0</v>
      </c>
    </row>
    <row r="30" spans="1:3" s="21" customFormat="1" ht="12" customHeight="1" thickBot="1" x14ac:dyDescent="0.3">
      <c r="A30" s="16" t="s">
        <v>6</v>
      </c>
      <c r="B30" s="24" t="s">
        <v>218</v>
      </c>
      <c r="C30" s="129">
        <v>0</v>
      </c>
    </row>
    <row r="31" spans="1:3" s="21" customFormat="1" ht="12" customHeight="1" x14ac:dyDescent="0.25">
      <c r="A31" s="101" t="s">
        <v>29</v>
      </c>
      <c r="B31" s="102" t="s">
        <v>125</v>
      </c>
      <c r="C31" s="133">
        <v>0</v>
      </c>
    </row>
    <row r="32" spans="1:3" s="21" customFormat="1" ht="12" customHeight="1" x14ac:dyDescent="0.25">
      <c r="A32" s="101" t="s">
        <v>30</v>
      </c>
      <c r="B32" s="103" t="s">
        <v>126</v>
      </c>
      <c r="C32" s="130">
        <v>0</v>
      </c>
    </row>
    <row r="33" spans="1:3" s="21" customFormat="1" ht="12" customHeight="1" thickBot="1" x14ac:dyDescent="0.3">
      <c r="A33" s="100" t="s">
        <v>31</v>
      </c>
      <c r="B33" s="25" t="s">
        <v>127</v>
      </c>
      <c r="C33" s="134">
        <v>0</v>
      </c>
    </row>
    <row r="34" spans="1:3" s="20" customFormat="1" ht="12" customHeight="1" thickBot="1" x14ac:dyDescent="0.3">
      <c r="A34" s="16" t="s">
        <v>7</v>
      </c>
      <c r="B34" s="24" t="s">
        <v>207</v>
      </c>
      <c r="C34" s="139">
        <v>0</v>
      </c>
    </row>
    <row r="35" spans="1:3" s="20" customFormat="1" ht="12" customHeight="1" thickBot="1" x14ac:dyDescent="0.3">
      <c r="A35" s="16" t="s">
        <v>8</v>
      </c>
      <c r="B35" s="24" t="s">
        <v>219</v>
      </c>
      <c r="C35" s="140">
        <v>0</v>
      </c>
    </row>
    <row r="36" spans="1:3" s="20" customFormat="1" ht="12" customHeight="1" thickBot="1" x14ac:dyDescent="0.3">
      <c r="A36" s="15" t="s">
        <v>9</v>
      </c>
      <c r="B36" s="24" t="s">
        <v>297</v>
      </c>
      <c r="C36" s="141">
        <f>+C8+C20+C25+C26+C30+C34+C35</f>
        <v>0</v>
      </c>
    </row>
    <row r="37" spans="1:3" s="20" customFormat="1" ht="12" customHeight="1" thickBot="1" x14ac:dyDescent="0.3">
      <c r="A37" s="42" t="s">
        <v>10</v>
      </c>
      <c r="B37" s="24" t="s">
        <v>221</v>
      </c>
      <c r="C37" s="141">
        <f>+C38+C39+C40</f>
        <v>0</v>
      </c>
    </row>
    <row r="38" spans="1:3" s="20" customFormat="1" ht="12" customHeight="1" x14ac:dyDescent="0.25">
      <c r="A38" s="101" t="s">
        <v>222</v>
      </c>
      <c r="B38" s="102" t="s">
        <v>86</v>
      </c>
      <c r="C38" s="133">
        <v>0</v>
      </c>
    </row>
    <row r="39" spans="1:3" s="20" customFormat="1" ht="12" customHeight="1" x14ac:dyDescent="0.25">
      <c r="A39" s="101" t="s">
        <v>223</v>
      </c>
      <c r="B39" s="103" t="s">
        <v>0</v>
      </c>
      <c r="C39" s="130">
        <v>0</v>
      </c>
    </row>
    <row r="40" spans="1:3" s="21" customFormat="1" ht="12" customHeight="1" thickBot="1" x14ac:dyDescent="0.3">
      <c r="A40" s="100" t="s">
        <v>224</v>
      </c>
      <c r="B40" s="25" t="s">
        <v>225</v>
      </c>
      <c r="C40" s="134">
        <v>0</v>
      </c>
    </row>
    <row r="41" spans="1:3" s="21" customFormat="1" ht="15" customHeight="1" thickBot="1" x14ac:dyDescent="0.25">
      <c r="A41" s="42" t="s">
        <v>11</v>
      </c>
      <c r="B41" s="43" t="s">
        <v>226</v>
      </c>
      <c r="C41" s="137">
        <f>+C36+C37</f>
        <v>0</v>
      </c>
    </row>
    <row r="42" spans="1:3" s="21" customFormat="1" ht="15" customHeight="1" x14ac:dyDescent="0.25">
      <c r="A42" s="44"/>
      <c r="B42" s="45"/>
      <c r="C42" s="63"/>
    </row>
    <row r="43" spans="1:3" ht="13.8" thickBot="1" x14ac:dyDescent="0.3">
      <c r="A43" s="46"/>
      <c r="B43" s="47"/>
      <c r="C43" s="64"/>
    </row>
    <row r="44" spans="1:3" s="17" customFormat="1" ht="16.5" customHeight="1" thickBot="1" x14ac:dyDescent="0.3">
      <c r="A44" s="48"/>
      <c r="B44" s="49" t="s">
        <v>20</v>
      </c>
      <c r="C44" s="65"/>
    </row>
    <row r="45" spans="1:3" s="22" customFormat="1" ht="12" customHeight="1" thickBot="1" x14ac:dyDescent="0.3">
      <c r="A45" s="16" t="s">
        <v>2</v>
      </c>
      <c r="B45" s="24" t="s">
        <v>227</v>
      </c>
      <c r="C45" s="129">
        <f>SUM(C46:C50)</f>
        <v>0</v>
      </c>
    </row>
    <row r="46" spans="1:3" ht="12" customHeight="1" x14ac:dyDescent="0.25">
      <c r="A46" s="100" t="s">
        <v>36</v>
      </c>
      <c r="B46" s="6" t="s">
        <v>15</v>
      </c>
      <c r="C46" s="133">
        <v>0</v>
      </c>
    </row>
    <row r="47" spans="1:3" ht="12" customHeight="1" x14ac:dyDescent="0.25">
      <c r="A47" s="100" t="s">
        <v>37</v>
      </c>
      <c r="B47" s="5" t="s">
        <v>71</v>
      </c>
      <c r="C47" s="131">
        <v>0</v>
      </c>
    </row>
    <row r="48" spans="1:3" ht="12" customHeight="1" x14ac:dyDescent="0.25">
      <c r="A48" s="100" t="s">
        <v>38</v>
      </c>
      <c r="B48" s="5" t="s">
        <v>55</v>
      </c>
      <c r="C48" s="131">
        <v>0</v>
      </c>
    </row>
    <row r="49" spans="1:3" ht="12" customHeight="1" x14ac:dyDescent="0.25">
      <c r="A49" s="100" t="s">
        <v>39</v>
      </c>
      <c r="B49" s="5" t="s">
        <v>72</v>
      </c>
      <c r="C49" s="131">
        <v>0</v>
      </c>
    </row>
    <row r="50" spans="1:3" ht="12" customHeight="1" thickBot="1" x14ac:dyDescent="0.3">
      <c r="A50" s="100" t="s">
        <v>56</v>
      </c>
      <c r="B50" s="5" t="s">
        <v>73</v>
      </c>
      <c r="C50" s="131">
        <v>0</v>
      </c>
    </row>
    <row r="51" spans="1:3" ht="12" customHeight="1" thickBot="1" x14ac:dyDescent="0.3">
      <c r="A51" s="16" t="s">
        <v>3</v>
      </c>
      <c r="B51" s="24" t="s">
        <v>228</v>
      </c>
      <c r="C51" s="129">
        <f>SUM(C52:C54)</f>
        <v>0</v>
      </c>
    </row>
    <row r="52" spans="1:3" s="22" customFormat="1" ht="12" customHeight="1" x14ac:dyDescent="0.25">
      <c r="A52" s="100" t="s">
        <v>42</v>
      </c>
      <c r="B52" s="6" t="s">
        <v>83</v>
      </c>
      <c r="C52" s="133">
        <v>0</v>
      </c>
    </row>
    <row r="53" spans="1:3" ht="12" customHeight="1" x14ac:dyDescent="0.25">
      <c r="A53" s="100" t="s">
        <v>43</v>
      </c>
      <c r="B53" s="5" t="s">
        <v>75</v>
      </c>
      <c r="C53" s="131">
        <v>0</v>
      </c>
    </row>
    <row r="54" spans="1:3" ht="12" customHeight="1" x14ac:dyDescent="0.25">
      <c r="A54" s="100" t="s">
        <v>44</v>
      </c>
      <c r="B54" s="5" t="s">
        <v>21</v>
      </c>
      <c r="C54" s="131">
        <v>0</v>
      </c>
    </row>
    <row r="55" spans="1:3" ht="12" customHeight="1" thickBot="1" x14ac:dyDescent="0.3">
      <c r="A55" s="100" t="s">
        <v>45</v>
      </c>
      <c r="B55" s="5" t="s">
        <v>294</v>
      </c>
      <c r="C55" s="131">
        <v>0</v>
      </c>
    </row>
    <row r="56" spans="1:3" ht="15" customHeight="1" thickBot="1" x14ac:dyDescent="0.3">
      <c r="A56" s="16" t="s">
        <v>4</v>
      </c>
      <c r="B56" s="24" t="s">
        <v>1</v>
      </c>
      <c r="C56" s="139">
        <v>0</v>
      </c>
    </row>
    <row r="57" spans="1:3" ht="13.8" thickBot="1" x14ac:dyDescent="0.3">
      <c r="A57" s="16" t="s">
        <v>5</v>
      </c>
      <c r="B57" s="50" t="s">
        <v>299</v>
      </c>
      <c r="C57" s="142">
        <f>+C45+C51+C56</f>
        <v>0</v>
      </c>
    </row>
    <row r="58" spans="1:3" ht="15" customHeight="1" thickBot="1" x14ac:dyDescent="0.3">
      <c r="C58" s="66"/>
    </row>
    <row r="59" spans="1:3" ht="14.25" customHeight="1" thickBot="1" x14ac:dyDescent="0.3">
      <c r="A59" s="52" t="s">
        <v>289</v>
      </c>
      <c r="B59" s="53"/>
      <c r="C59" s="23">
        <v>0</v>
      </c>
    </row>
    <row r="60" spans="1:3" ht="13.8" thickBot="1" x14ac:dyDescent="0.3">
      <c r="A60" s="52" t="s">
        <v>82</v>
      </c>
      <c r="B60" s="53"/>
      <c r="C60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C60"/>
  <sheetViews>
    <sheetView view="pageLayout" zoomScaleNormal="145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">
        <v>324</v>
      </c>
    </row>
    <row r="2" spans="1:3" s="18" customFormat="1" ht="25.5" customHeight="1" x14ac:dyDescent="0.25">
      <c r="A2" s="76" t="s">
        <v>80</v>
      </c>
      <c r="B2" s="58" t="s">
        <v>322</v>
      </c>
      <c r="C2" s="67" t="s">
        <v>23</v>
      </c>
    </row>
    <row r="3" spans="1:3" s="18" customFormat="1" ht="23.4" thickBot="1" x14ac:dyDescent="0.3">
      <c r="A3" s="98" t="s">
        <v>79</v>
      </c>
      <c r="B3" s="59" t="s">
        <v>210</v>
      </c>
      <c r="C3" s="68"/>
    </row>
    <row r="4" spans="1:3" s="19" customFormat="1" ht="16.2" customHeight="1" thickBot="1" x14ac:dyDescent="0.35">
      <c r="A4" s="35"/>
      <c r="B4" s="35"/>
      <c r="C4" s="3" t="str">
        <f>'[1]9.2.3. sz. mell'!C4</f>
        <v>Forintban!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2148500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2148500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295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216</v>
      </c>
      <c r="C26" s="129">
        <f>+C27+C28</f>
        <v>0</v>
      </c>
    </row>
    <row r="27" spans="1:3" s="21" customFormat="1" ht="12" customHeight="1" x14ac:dyDescent="0.25">
      <c r="A27" s="101" t="s">
        <v>102</v>
      </c>
      <c r="B27" s="102" t="s">
        <v>214</v>
      </c>
      <c r="C27" s="133">
        <v>0</v>
      </c>
    </row>
    <row r="28" spans="1:3" s="21" customFormat="1" ht="12" customHeight="1" x14ac:dyDescent="0.25">
      <c r="A28" s="101" t="s">
        <v>103</v>
      </c>
      <c r="B28" s="103" t="s">
        <v>217</v>
      </c>
      <c r="C28" s="130">
        <v>0</v>
      </c>
    </row>
    <row r="29" spans="1:3" s="21" customFormat="1" ht="12" customHeight="1" thickBot="1" x14ac:dyDescent="0.3">
      <c r="A29" s="100" t="s">
        <v>104</v>
      </c>
      <c r="B29" s="25" t="s">
        <v>296</v>
      </c>
      <c r="C29" s="134">
        <v>0</v>
      </c>
    </row>
    <row r="30" spans="1:3" s="21" customFormat="1" ht="12" customHeight="1" thickBot="1" x14ac:dyDescent="0.3">
      <c r="A30" s="16" t="s">
        <v>6</v>
      </c>
      <c r="B30" s="24" t="s">
        <v>218</v>
      </c>
      <c r="C30" s="129">
        <f>+C31+C32+C33</f>
        <v>0</v>
      </c>
    </row>
    <row r="31" spans="1:3" s="21" customFormat="1" ht="12" customHeight="1" x14ac:dyDescent="0.25">
      <c r="A31" s="101" t="s">
        <v>29</v>
      </c>
      <c r="B31" s="102" t="s">
        <v>125</v>
      </c>
      <c r="C31" s="133">
        <v>0</v>
      </c>
    </row>
    <row r="32" spans="1:3" s="21" customFormat="1" ht="12" customHeight="1" x14ac:dyDescent="0.25">
      <c r="A32" s="101" t="s">
        <v>30</v>
      </c>
      <c r="B32" s="103" t="s">
        <v>126</v>
      </c>
      <c r="C32" s="130">
        <v>0</v>
      </c>
    </row>
    <row r="33" spans="1:3" s="21" customFormat="1" ht="12" customHeight="1" thickBot="1" x14ac:dyDescent="0.3">
      <c r="A33" s="100" t="s">
        <v>31</v>
      </c>
      <c r="B33" s="25" t="s">
        <v>127</v>
      </c>
      <c r="C33" s="134">
        <v>0</v>
      </c>
    </row>
    <row r="34" spans="1:3" s="20" customFormat="1" ht="12" customHeight="1" thickBot="1" x14ac:dyDescent="0.3">
      <c r="A34" s="16" t="s">
        <v>7</v>
      </c>
      <c r="B34" s="24" t="s">
        <v>207</v>
      </c>
      <c r="C34" s="139">
        <v>0</v>
      </c>
    </row>
    <row r="35" spans="1:3" s="20" customFormat="1" ht="12" customHeight="1" thickBot="1" x14ac:dyDescent="0.3">
      <c r="A35" s="16" t="s">
        <v>8</v>
      </c>
      <c r="B35" s="24" t="s">
        <v>219</v>
      </c>
      <c r="C35" s="140">
        <v>0</v>
      </c>
    </row>
    <row r="36" spans="1:3" s="20" customFormat="1" ht="12" customHeight="1" thickBot="1" x14ac:dyDescent="0.3">
      <c r="A36" s="15" t="s">
        <v>9</v>
      </c>
      <c r="B36" s="24" t="s">
        <v>297</v>
      </c>
      <c r="C36" s="141">
        <f>+C8+C20+C25+C26+C30+C34+C35</f>
        <v>2148500</v>
      </c>
    </row>
    <row r="37" spans="1:3" s="20" customFormat="1" ht="12" customHeight="1" thickBot="1" x14ac:dyDescent="0.3">
      <c r="A37" s="42" t="s">
        <v>10</v>
      </c>
      <c r="B37" s="24" t="s">
        <v>221</v>
      </c>
      <c r="C37" s="141">
        <f>+C38+C39+C40</f>
        <v>41716870</v>
      </c>
    </row>
    <row r="38" spans="1:3" s="20" customFormat="1" ht="12" customHeight="1" x14ac:dyDescent="0.25">
      <c r="A38" s="101" t="s">
        <v>222</v>
      </c>
      <c r="B38" s="102" t="s">
        <v>86</v>
      </c>
      <c r="C38" s="133">
        <v>2992952</v>
      </c>
    </row>
    <row r="39" spans="1:3" s="20" customFormat="1" ht="12" customHeight="1" x14ac:dyDescent="0.25">
      <c r="A39" s="101" t="s">
        <v>223</v>
      </c>
      <c r="B39" s="103" t="s">
        <v>0</v>
      </c>
      <c r="C39" s="130">
        <v>0</v>
      </c>
    </row>
    <row r="40" spans="1:3" s="21" customFormat="1" ht="12" customHeight="1" thickBot="1" x14ac:dyDescent="0.3">
      <c r="A40" s="100" t="s">
        <v>224</v>
      </c>
      <c r="B40" s="25" t="s">
        <v>225</v>
      </c>
      <c r="C40" s="134">
        <v>38723918</v>
      </c>
    </row>
    <row r="41" spans="1:3" s="21" customFormat="1" ht="15" customHeight="1" thickBot="1" x14ac:dyDescent="0.25">
      <c r="A41" s="42" t="s">
        <v>11</v>
      </c>
      <c r="B41" s="43" t="s">
        <v>226</v>
      </c>
      <c r="C41" s="137">
        <f>+C36+C37</f>
        <v>43865370</v>
      </c>
    </row>
    <row r="42" spans="1:3" s="21" customFormat="1" ht="15" customHeight="1" x14ac:dyDescent="0.25">
      <c r="A42" s="44"/>
      <c r="B42" s="45"/>
      <c r="C42" s="63"/>
    </row>
    <row r="43" spans="1:3" ht="13.8" thickBot="1" x14ac:dyDescent="0.3">
      <c r="A43" s="46"/>
      <c r="B43" s="47"/>
      <c r="C43" s="64"/>
    </row>
    <row r="44" spans="1:3" s="17" customFormat="1" ht="16.5" customHeight="1" thickBot="1" x14ac:dyDescent="0.3">
      <c r="A44" s="48"/>
      <c r="B44" s="49" t="s">
        <v>20</v>
      </c>
      <c r="C44" s="65"/>
    </row>
    <row r="45" spans="1:3" s="22" customFormat="1" ht="12" customHeight="1" thickBot="1" x14ac:dyDescent="0.3">
      <c r="A45" s="16" t="s">
        <v>2</v>
      </c>
      <c r="B45" s="24" t="s">
        <v>227</v>
      </c>
      <c r="C45" s="129">
        <f>SUM(C46:C50)</f>
        <v>40932370</v>
      </c>
    </row>
    <row r="46" spans="1:3" ht="12" customHeight="1" x14ac:dyDescent="0.25">
      <c r="A46" s="100" t="s">
        <v>36</v>
      </c>
      <c r="B46" s="6" t="s">
        <v>15</v>
      </c>
      <c r="C46" s="133">
        <v>20543000</v>
      </c>
    </row>
    <row r="47" spans="1:3" ht="12" customHeight="1" x14ac:dyDescent="0.25">
      <c r="A47" s="100" t="s">
        <v>37</v>
      </c>
      <c r="B47" s="5" t="s">
        <v>71</v>
      </c>
      <c r="C47" s="131">
        <v>3913660</v>
      </c>
    </row>
    <row r="48" spans="1:3" ht="12" customHeight="1" x14ac:dyDescent="0.25">
      <c r="A48" s="100" t="s">
        <v>38</v>
      </c>
      <c r="B48" s="5" t="s">
        <v>55</v>
      </c>
      <c r="C48" s="131">
        <v>16475710</v>
      </c>
    </row>
    <row r="49" spans="1:3" ht="12" customHeight="1" x14ac:dyDescent="0.25">
      <c r="A49" s="100" t="s">
        <v>39</v>
      </c>
      <c r="B49" s="5" t="s">
        <v>72</v>
      </c>
      <c r="C49" s="131">
        <v>0</v>
      </c>
    </row>
    <row r="50" spans="1:3" ht="12" customHeight="1" thickBot="1" x14ac:dyDescent="0.3">
      <c r="A50" s="100" t="s">
        <v>56</v>
      </c>
      <c r="B50" s="5" t="s">
        <v>73</v>
      </c>
      <c r="C50" s="131">
        <v>0</v>
      </c>
    </row>
    <row r="51" spans="1:3" ht="12" customHeight="1" thickBot="1" x14ac:dyDescent="0.3">
      <c r="A51" s="16" t="s">
        <v>3</v>
      </c>
      <c r="B51" s="24" t="s">
        <v>228</v>
      </c>
      <c r="C51" s="129">
        <f>SUM(C52:C54)</f>
        <v>2933000</v>
      </c>
    </row>
    <row r="52" spans="1:3" s="22" customFormat="1" ht="12" customHeight="1" x14ac:dyDescent="0.25">
      <c r="A52" s="100" t="s">
        <v>42</v>
      </c>
      <c r="B52" s="6" t="s">
        <v>83</v>
      </c>
      <c r="C52" s="133">
        <v>2933000</v>
      </c>
    </row>
    <row r="53" spans="1:3" ht="12" customHeight="1" x14ac:dyDescent="0.25">
      <c r="A53" s="100" t="s">
        <v>43</v>
      </c>
      <c r="B53" s="5" t="s">
        <v>75</v>
      </c>
      <c r="C53" s="131">
        <v>0</v>
      </c>
    </row>
    <row r="54" spans="1:3" ht="12" customHeight="1" x14ac:dyDescent="0.25">
      <c r="A54" s="100" t="s">
        <v>44</v>
      </c>
      <c r="B54" s="5" t="s">
        <v>21</v>
      </c>
      <c r="C54" s="131">
        <v>0</v>
      </c>
    </row>
    <row r="55" spans="1:3" ht="12" customHeight="1" thickBot="1" x14ac:dyDescent="0.3">
      <c r="A55" s="100" t="s">
        <v>45</v>
      </c>
      <c r="B55" s="5" t="s">
        <v>294</v>
      </c>
      <c r="C55" s="131">
        <v>0</v>
      </c>
    </row>
    <row r="56" spans="1:3" ht="15" customHeight="1" thickBot="1" x14ac:dyDescent="0.3">
      <c r="A56" s="16" t="s">
        <v>4</v>
      </c>
      <c r="B56" s="24" t="s">
        <v>1</v>
      </c>
      <c r="C56" s="139">
        <v>0</v>
      </c>
    </row>
    <row r="57" spans="1:3" ht="13.8" thickBot="1" x14ac:dyDescent="0.3">
      <c r="A57" s="16" t="s">
        <v>5</v>
      </c>
      <c r="B57" s="50" t="s">
        <v>299</v>
      </c>
      <c r="C57" s="142">
        <f>+C45+C51+C56</f>
        <v>43865370</v>
      </c>
    </row>
    <row r="58" spans="1:3" ht="15" customHeight="1" thickBot="1" x14ac:dyDescent="0.3">
      <c r="C58" s="66"/>
    </row>
    <row r="59" spans="1:3" ht="14.25" customHeight="1" thickBot="1" x14ac:dyDescent="0.3">
      <c r="A59" s="52" t="s">
        <v>289</v>
      </c>
      <c r="B59" s="53"/>
      <c r="C59" s="23">
        <v>4</v>
      </c>
    </row>
    <row r="60" spans="1:3" ht="13.8" thickBot="1" x14ac:dyDescent="0.3">
      <c r="A60" s="52" t="s">
        <v>82</v>
      </c>
      <c r="B60" s="53"/>
      <c r="C60" s="2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C60"/>
  <sheetViews>
    <sheetView zoomScale="145" zoomScaleNormal="145" workbookViewId="0">
      <selection activeCell="C1" sqref="C1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">
        <v>325</v>
      </c>
    </row>
    <row r="2" spans="1:3" s="18" customFormat="1" ht="25.5" customHeight="1" x14ac:dyDescent="0.25">
      <c r="A2" s="76" t="s">
        <v>80</v>
      </c>
      <c r="B2" s="58" t="s">
        <v>322</v>
      </c>
      <c r="C2" s="67" t="s">
        <v>23</v>
      </c>
    </row>
    <row r="3" spans="1:3" s="18" customFormat="1" ht="23.4" thickBot="1" x14ac:dyDescent="0.3">
      <c r="A3" s="98" t="s">
        <v>79</v>
      </c>
      <c r="B3" s="59" t="s">
        <v>229</v>
      </c>
      <c r="C3" s="68" t="s">
        <v>17</v>
      </c>
    </row>
    <row r="4" spans="1:3" s="19" customFormat="1" ht="16.2" customHeight="1" thickBot="1" x14ac:dyDescent="0.35">
      <c r="A4" s="35"/>
      <c r="B4" s="35"/>
      <c r="C4" s="3" t="str">
        <f>'[1]9.4. sz. mell'!C4</f>
        <v>Forintban!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2148500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2148500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295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216</v>
      </c>
      <c r="C26" s="129">
        <f>+C27+C28</f>
        <v>0</v>
      </c>
    </row>
    <row r="27" spans="1:3" s="21" customFormat="1" ht="12" customHeight="1" x14ac:dyDescent="0.25">
      <c r="A27" s="101" t="s">
        <v>102</v>
      </c>
      <c r="B27" s="102" t="s">
        <v>214</v>
      </c>
      <c r="C27" s="133">
        <v>0</v>
      </c>
    </row>
    <row r="28" spans="1:3" s="21" customFormat="1" ht="12" customHeight="1" x14ac:dyDescent="0.25">
      <c r="A28" s="101" t="s">
        <v>103</v>
      </c>
      <c r="B28" s="103" t="s">
        <v>217</v>
      </c>
      <c r="C28" s="130">
        <v>0</v>
      </c>
    </row>
    <row r="29" spans="1:3" s="21" customFormat="1" ht="12" customHeight="1" thickBot="1" x14ac:dyDescent="0.3">
      <c r="A29" s="100" t="s">
        <v>104</v>
      </c>
      <c r="B29" s="25" t="s">
        <v>296</v>
      </c>
      <c r="C29" s="134">
        <v>0</v>
      </c>
    </row>
    <row r="30" spans="1:3" s="21" customFormat="1" ht="12" customHeight="1" thickBot="1" x14ac:dyDescent="0.3">
      <c r="A30" s="16" t="s">
        <v>6</v>
      </c>
      <c r="B30" s="24" t="s">
        <v>218</v>
      </c>
      <c r="C30" s="129">
        <f>+C31+C32+C33</f>
        <v>0</v>
      </c>
    </row>
    <row r="31" spans="1:3" s="21" customFormat="1" ht="12" customHeight="1" x14ac:dyDescent="0.25">
      <c r="A31" s="101" t="s">
        <v>29</v>
      </c>
      <c r="B31" s="102" t="s">
        <v>125</v>
      </c>
      <c r="C31" s="133">
        <v>0</v>
      </c>
    </row>
    <row r="32" spans="1:3" s="21" customFormat="1" ht="12" customHeight="1" x14ac:dyDescent="0.25">
      <c r="A32" s="101" t="s">
        <v>30</v>
      </c>
      <c r="B32" s="103" t="s">
        <v>126</v>
      </c>
      <c r="C32" s="130">
        <v>0</v>
      </c>
    </row>
    <row r="33" spans="1:3" s="21" customFormat="1" ht="12" customHeight="1" thickBot="1" x14ac:dyDescent="0.3">
      <c r="A33" s="100" t="s">
        <v>31</v>
      </c>
      <c r="B33" s="25" t="s">
        <v>127</v>
      </c>
      <c r="C33" s="134">
        <v>0</v>
      </c>
    </row>
    <row r="34" spans="1:3" s="20" customFormat="1" ht="12" customHeight="1" thickBot="1" x14ac:dyDescent="0.3">
      <c r="A34" s="16" t="s">
        <v>7</v>
      </c>
      <c r="B34" s="24" t="s">
        <v>207</v>
      </c>
      <c r="C34" s="139">
        <v>0</v>
      </c>
    </row>
    <row r="35" spans="1:3" s="20" customFormat="1" ht="12" customHeight="1" thickBot="1" x14ac:dyDescent="0.3">
      <c r="A35" s="16" t="s">
        <v>8</v>
      </c>
      <c r="B35" s="24" t="s">
        <v>219</v>
      </c>
      <c r="C35" s="140">
        <v>0</v>
      </c>
    </row>
    <row r="36" spans="1:3" s="20" customFormat="1" ht="12" customHeight="1" thickBot="1" x14ac:dyDescent="0.3">
      <c r="A36" s="15" t="s">
        <v>9</v>
      </c>
      <c r="B36" s="24" t="s">
        <v>297</v>
      </c>
      <c r="C36" s="141">
        <f>+C8+C20+C25+C26+C30+C34+C35</f>
        <v>2148500</v>
      </c>
    </row>
    <row r="37" spans="1:3" s="20" customFormat="1" ht="12" customHeight="1" thickBot="1" x14ac:dyDescent="0.3">
      <c r="A37" s="42" t="s">
        <v>10</v>
      </c>
      <c r="B37" s="24" t="s">
        <v>221</v>
      </c>
      <c r="C37" s="141">
        <f>+C38+C39+C40</f>
        <v>41716870</v>
      </c>
    </row>
    <row r="38" spans="1:3" s="20" customFormat="1" ht="12" customHeight="1" x14ac:dyDescent="0.25">
      <c r="A38" s="101" t="s">
        <v>222</v>
      </c>
      <c r="B38" s="102" t="s">
        <v>86</v>
      </c>
      <c r="C38" s="133">
        <v>2992952</v>
      </c>
    </row>
    <row r="39" spans="1:3" s="20" customFormat="1" ht="12" customHeight="1" x14ac:dyDescent="0.25">
      <c r="A39" s="101" t="s">
        <v>223</v>
      </c>
      <c r="B39" s="103" t="s">
        <v>0</v>
      </c>
      <c r="C39" s="130">
        <v>0</v>
      </c>
    </row>
    <row r="40" spans="1:3" s="21" customFormat="1" ht="12" customHeight="1" thickBot="1" x14ac:dyDescent="0.3">
      <c r="A40" s="100" t="s">
        <v>224</v>
      </c>
      <c r="B40" s="25" t="s">
        <v>225</v>
      </c>
      <c r="C40" s="134">
        <v>38723918</v>
      </c>
    </row>
    <row r="41" spans="1:3" s="21" customFormat="1" ht="15" customHeight="1" thickBot="1" x14ac:dyDescent="0.25">
      <c r="A41" s="42" t="s">
        <v>11</v>
      </c>
      <c r="B41" s="43" t="s">
        <v>226</v>
      </c>
      <c r="C41" s="137">
        <f>+C36+C37</f>
        <v>43865370</v>
      </c>
    </row>
    <row r="42" spans="1:3" s="21" customFormat="1" ht="15" customHeight="1" x14ac:dyDescent="0.25">
      <c r="A42" s="44"/>
      <c r="B42" s="45"/>
      <c r="C42" s="63"/>
    </row>
    <row r="43" spans="1:3" ht="13.8" thickBot="1" x14ac:dyDescent="0.3">
      <c r="A43" s="46"/>
      <c r="B43" s="47"/>
      <c r="C43" s="64"/>
    </row>
    <row r="44" spans="1:3" s="17" customFormat="1" ht="16.5" customHeight="1" thickBot="1" x14ac:dyDescent="0.3">
      <c r="A44" s="48"/>
      <c r="B44" s="49" t="s">
        <v>20</v>
      </c>
      <c r="C44" s="65"/>
    </row>
    <row r="45" spans="1:3" s="22" customFormat="1" ht="12" customHeight="1" thickBot="1" x14ac:dyDescent="0.3">
      <c r="A45" s="16" t="s">
        <v>2</v>
      </c>
      <c r="B45" s="24" t="s">
        <v>227</v>
      </c>
      <c r="C45" s="129">
        <f>SUM(C46:C50)</f>
        <v>40932370</v>
      </c>
    </row>
    <row r="46" spans="1:3" ht="12" customHeight="1" x14ac:dyDescent="0.25">
      <c r="A46" s="100" t="s">
        <v>36</v>
      </c>
      <c r="B46" s="6" t="s">
        <v>15</v>
      </c>
      <c r="C46" s="133">
        <v>20543000</v>
      </c>
    </row>
    <row r="47" spans="1:3" ht="12" customHeight="1" x14ac:dyDescent="0.25">
      <c r="A47" s="100" t="s">
        <v>37</v>
      </c>
      <c r="B47" s="5" t="s">
        <v>71</v>
      </c>
      <c r="C47" s="131">
        <v>3913660</v>
      </c>
    </row>
    <row r="48" spans="1:3" ht="12" customHeight="1" x14ac:dyDescent="0.25">
      <c r="A48" s="100" t="s">
        <v>38</v>
      </c>
      <c r="B48" s="5" t="s">
        <v>55</v>
      </c>
      <c r="C48" s="131">
        <v>16475710</v>
      </c>
    </row>
    <row r="49" spans="1:3" ht="12" customHeight="1" x14ac:dyDescent="0.25">
      <c r="A49" s="100" t="s">
        <v>39</v>
      </c>
      <c r="B49" s="5" t="s">
        <v>72</v>
      </c>
      <c r="C49" s="131">
        <v>0</v>
      </c>
    </row>
    <row r="50" spans="1:3" ht="12" customHeight="1" thickBot="1" x14ac:dyDescent="0.3">
      <c r="A50" s="100" t="s">
        <v>56</v>
      </c>
      <c r="B50" s="5" t="s">
        <v>73</v>
      </c>
      <c r="C50" s="131">
        <v>0</v>
      </c>
    </row>
    <row r="51" spans="1:3" ht="12" customHeight="1" thickBot="1" x14ac:dyDescent="0.3">
      <c r="A51" s="16" t="s">
        <v>3</v>
      </c>
      <c r="B51" s="24" t="s">
        <v>228</v>
      </c>
      <c r="C51" s="129">
        <f>SUM(C52:C54)</f>
        <v>2933000</v>
      </c>
    </row>
    <row r="52" spans="1:3" s="22" customFormat="1" ht="12" customHeight="1" x14ac:dyDescent="0.25">
      <c r="A52" s="100" t="s">
        <v>42</v>
      </c>
      <c r="B52" s="6" t="s">
        <v>83</v>
      </c>
      <c r="C52" s="133">
        <v>2933000</v>
      </c>
    </row>
    <row r="53" spans="1:3" ht="12" customHeight="1" x14ac:dyDescent="0.25">
      <c r="A53" s="100" t="s">
        <v>43</v>
      </c>
      <c r="B53" s="5" t="s">
        <v>75</v>
      </c>
      <c r="C53" s="131">
        <v>0</v>
      </c>
    </row>
    <row r="54" spans="1:3" ht="12" customHeight="1" x14ac:dyDescent="0.25">
      <c r="A54" s="100" t="s">
        <v>44</v>
      </c>
      <c r="B54" s="5" t="s">
        <v>21</v>
      </c>
      <c r="C54" s="131">
        <v>0</v>
      </c>
    </row>
    <row r="55" spans="1:3" ht="12" customHeight="1" thickBot="1" x14ac:dyDescent="0.3">
      <c r="A55" s="100" t="s">
        <v>45</v>
      </c>
      <c r="B55" s="5" t="s">
        <v>294</v>
      </c>
      <c r="C55" s="131">
        <v>0</v>
      </c>
    </row>
    <row r="56" spans="1:3" ht="15" customHeight="1" thickBot="1" x14ac:dyDescent="0.3">
      <c r="A56" s="16" t="s">
        <v>4</v>
      </c>
      <c r="B56" s="24" t="s">
        <v>1</v>
      </c>
      <c r="C56" s="139">
        <v>0</v>
      </c>
    </row>
    <row r="57" spans="1:3" ht="13.8" thickBot="1" x14ac:dyDescent="0.3">
      <c r="A57" s="16" t="s">
        <v>5</v>
      </c>
      <c r="B57" s="50" t="s">
        <v>299</v>
      </c>
      <c r="C57" s="142">
        <f>+C45+C51+C56</f>
        <v>43865370</v>
      </c>
    </row>
    <row r="58" spans="1:3" ht="15" customHeight="1" thickBot="1" x14ac:dyDescent="0.3">
      <c r="C58" s="66"/>
    </row>
    <row r="59" spans="1:3" ht="14.25" customHeight="1" thickBot="1" x14ac:dyDescent="0.3">
      <c r="A59" s="52" t="s">
        <v>289</v>
      </c>
      <c r="B59" s="53"/>
      <c r="C59" s="23">
        <v>4</v>
      </c>
    </row>
    <row r="60" spans="1:3" ht="13.8" thickBot="1" x14ac:dyDescent="0.3">
      <c r="A60" s="52" t="s">
        <v>82</v>
      </c>
      <c r="B60" s="53"/>
      <c r="C60" s="2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C6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">
        <v>326</v>
      </c>
    </row>
    <row r="2" spans="1:3" s="18" customFormat="1" ht="25.5" customHeight="1" x14ac:dyDescent="0.25">
      <c r="A2" s="76" t="s">
        <v>80</v>
      </c>
      <c r="B2" s="58" t="s">
        <v>322</v>
      </c>
      <c r="C2" s="67" t="s">
        <v>23</v>
      </c>
    </row>
    <row r="3" spans="1:3" s="18" customFormat="1" ht="23.4" thickBot="1" x14ac:dyDescent="0.3">
      <c r="A3" s="98" t="s">
        <v>79</v>
      </c>
      <c r="B3" s="59" t="s">
        <v>230</v>
      </c>
      <c r="C3" s="68" t="s">
        <v>22</v>
      </c>
    </row>
    <row r="4" spans="1:3" s="19" customFormat="1" ht="16.2" customHeight="1" thickBot="1" x14ac:dyDescent="0.35">
      <c r="A4" s="35"/>
      <c r="B4" s="35"/>
      <c r="C4" s="3" t="str">
        <f>'[1]9.4.1. sz. mell'!C4</f>
        <v>Forintban!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295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216</v>
      </c>
      <c r="C26" s="129">
        <f>+C27+C28</f>
        <v>0</v>
      </c>
    </row>
    <row r="27" spans="1:3" s="21" customFormat="1" ht="12" customHeight="1" x14ac:dyDescent="0.25">
      <c r="A27" s="101" t="s">
        <v>102</v>
      </c>
      <c r="B27" s="102" t="s">
        <v>214</v>
      </c>
      <c r="C27" s="133">
        <v>0</v>
      </c>
    </row>
    <row r="28" spans="1:3" s="21" customFormat="1" ht="12" customHeight="1" x14ac:dyDescent="0.25">
      <c r="A28" s="101" t="s">
        <v>103</v>
      </c>
      <c r="B28" s="103" t="s">
        <v>217</v>
      </c>
      <c r="C28" s="130">
        <v>0</v>
      </c>
    </row>
    <row r="29" spans="1:3" s="21" customFormat="1" ht="12" customHeight="1" thickBot="1" x14ac:dyDescent="0.3">
      <c r="A29" s="100" t="s">
        <v>104</v>
      </c>
      <c r="B29" s="25" t="s">
        <v>296</v>
      </c>
      <c r="C29" s="134">
        <v>0</v>
      </c>
    </row>
    <row r="30" spans="1:3" s="21" customFormat="1" ht="12" customHeight="1" thickBot="1" x14ac:dyDescent="0.3">
      <c r="A30" s="16" t="s">
        <v>6</v>
      </c>
      <c r="B30" s="24" t="s">
        <v>218</v>
      </c>
      <c r="C30" s="129">
        <f>+C31+C32+C33</f>
        <v>0</v>
      </c>
    </row>
    <row r="31" spans="1:3" s="21" customFormat="1" ht="12" customHeight="1" x14ac:dyDescent="0.25">
      <c r="A31" s="101" t="s">
        <v>29</v>
      </c>
      <c r="B31" s="102" t="s">
        <v>125</v>
      </c>
      <c r="C31" s="133">
        <v>0</v>
      </c>
    </row>
    <row r="32" spans="1:3" s="21" customFormat="1" ht="12" customHeight="1" x14ac:dyDescent="0.25">
      <c r="A32" s="101" t="s">
        <v>30</v>
      </c>
      <c r="B32" s="103" t="s">
        <v>126</v>
      </c>
      <c r="C32" s="130">
        <v>0</v>
      </c>
    </row>
    <row r="33" spans="1:3" s="21" customFormat="1" ht="12" customHeight="1" thickBot="1" x14ac:dyDescent="0.3">
      <c r="A33" s="100" t="s">
        <v>31</v>
      </c>
      <c r="B33" s="25" t="s">
        <v>127</v>
      </c>
      <c r="C33" s="134">
        <v>0</v>
      </c>
    </row>
    <row r="34" spans="1:3" s="20" customFormat="1" ht="12" customHeight="1" thickBot="1" x14ac:dyDescent="0.3">
      <c r="A34" s="16" t="s">
        <v>7</v>
      </c>
      <c r="B34" s="24" t="s">
        <v>207</v>
      </c>
      <c r="C34" s="139">
        <v>0</v>
      </c>
    </row>
    <row r="35" spans="1:3" s="20" customFormat="1" ht="12" customHeight="1" thickBot="1" x14ac:dyDescent="0.3">
      <c r="A35" s="16" t="s">
        <v>8</v>
      </c>
      <c r="B35" s="24" t="s">
        <v>219</v>
      </c>
      <c r="C35" s="140">
        <v>0</v>
      </c>
    </row>
    <row r="36" spans="1:3" s="20" customFormat="1" ht="12" customHeight="1" thickBot="1" x14ac:dyDescent="0.3">
      <c r="A36" s="15" t="s">
        <v>9</v>
      </c>
      <c r="B36" s="24" t="s">
        <v>297</v>
      </c>
      <c r="C36" s="141">
        <f>+C8+C20+C25+C26+C30+C34+C35</f>
        <v>0</v>
      </c>
    </row>
    <row r="37" spans="1:3" s="20" customFormat="1" ht="12" customHeight="1" thickBot="1" x14ac:dyDescent="0.3">
      <c r="A37" s="42" t="s">
        <v>10</v>
      </c>
      <c r="B37" s="24" t="s">
        <v>221</v>
      </c>
      <c r="C37" s="141">
        <f>+C38+C39+C40</f>
        <v>0</v>
      </c>
    </row>
    <row r="38" spans="1:3" s="20" customFormat="1" ht="12" customHeight="1" x14ac:dyDescent="0.25">
      <c r="A38" s="101" t="s">
        <v>222</v>
      </c>
      <c r="B38" s="102" t="s">
        <v>86</v>
      </c>
      <c r="C38" s="133">
        <v>0</v>
      </c>
    </row>
    <row r="39" spans="1:3" s="20" customFormat="1" ht="12" customHeight="1" x14ac:dyDescent="0.25">
      <c r="A39" s="101" t="s">
        <v>223</v>
      </c>
      <c r="B39" s="103" t="s">
        <v>0</v>
      </c>
      <c r="C39" s="130">
        <v>0</v>
      </c>
    </row>
    <row r="40" spans="1:3" s="21" customFormat="1" ht="12" customHeight="1" thickBot="1" x14ac:dyDescent="0.3">
      <c r="A40" s="100" t="s">
        <v>224</v>
      </c>
      <c r="B40" s="25" t="s">
        <v>225</v>
      </c>
      <c r="C40" s="134">
        <v>0</v>
      </c>
    </row>
    <row r="41" spans="1:3" s="21" customFormat="1" ht="15" customHeight="1" thickBot="1" x14ac:dyDescent="0.25">
      <c r="A41" s="42" t="s">
        <v>11</v>
      </c>
      <c r="B41" s="43" t="s">
        <v>226</v>
      </c>
      <c r="C41" s="137">
        <f>+C36+C37</f>
        <v>0</v>
      </c>
    </row>
    <row r="42" spans="1:3" s="21" customFormat="1" ht="15" customHeight="1" x14ac:dyDescent="0.25">
      <c r="A42" s="44"/>
      <c r="B42" s="45"/>
      <c r="C42" s="63"/>
    </row>
    <row r="43" spans="1:3" ht="13.8" thickBot="1" x14ac:dyDescent="0.3">
      <c r="A43" s="46"/>
      <c r="B43" s="47"/>
      <c r="C43" s="64"/>
    </row>
    <row r="44" spans="1:3" s="17" customFormat="1" ht="16.5" customHeight="1" thickBot="1" x14ac:dyDescent="0.3">
      <c r="A44" s="48"/>
      <c r="B44" s="49" t="s">
        <v>20</v>
      </c>
      <c r="C44" s="65"/>
    </row>
    <row r="45" spans="1:3" s="22" customFormat="1" ht="12" customHeight="1" thickBot="1" x14ac:dyDescent="0.3">
      <c r="A45" s="16" t="s">
        <v>2</v>
      </c>
      <c r="B45" s="24" t="s">
        <v>227</v>
      </c>
      <c r="C45" s="129">
        <f>SUM(C46:C50)</f>
        <v>0</v>
      </c>
    </row>
    <row r="46" spans="1:3" ht="12" customHeight="1" x14ac:dyDescent="0.25">
      <c r="A46" s="100" t="s">
        <v>36</v>
      </c>
      <c r="B46" s="6" t="s">
        <v>15</v>
      </c>
      <c r="C46" s="133">
        <v>0</v>
      </c>
    </row>
    <row r="47" spans="1:3" ht="12" customHeight="1" x14ac:dyDescent="0.25">
      <c r="A47" s="100" t="s">
        <v>37</v>
      </c>
      <c r="B47" s="5" t="s">
        <v>71</v>
      </c>
      <c r="C47" s="131">
        <v>0</v>
      </c>
    </row>
    <row r="48" spans="1:3" ht="12" customHeight="1" x14ac:dyDescent="0.25">
      <c r="A48" s="100" t="s">
        <v>38</v>
      </c>
      <c r="B48" s="5" t="s">
        <v>55</v>
      </c>
      <c r="C48" s="131">
        <v>0</v>
      </c>
    </row>
    <row r="49" spans="1:3" ht="12" customHeight="1" x14ac:dyDescent="0.25">
      <c r="A49" s="100" t="s">
        <v>39</v>
      </c>
      <c r="B49" s="5" t="s">
        <v>72</v>
      </c>
      <c r="C49" s="131">
        <v>0</v>
      </c>
    </row>
    <row r="50" spans="1:3" ht="12" customHeight="1" thickBot="1" x14ac:dyDescent="0.3">
      <c r="A50" s="100" t="s">
        <v>56</v>
      </c>
      <c r="B50" s="5" t="s">
        <v>73</v>
      </c>
      <c r="C50" s="131">
        <v>0</v>
      </c>
    </row>
    <row r="51" spans="1:3" ht="12" customHeight="1" thickBot="1" x14ac:dyDescent="0.3">
      <c r="A51" s="16" t="s">
        <v>3</v>
      </c>
      <c r="B51" s="24" t="s">
        <v>228</v>
      </c>
      <c r="C51" s="129">
        <f>SUM(C52:C54)</f>
        <v>0</v>
      </c>
    </row>
    <row r="52" spans="1:3" s="22" customFormat="1" ht="12" customHeight="1" x14ac:dyDescent="0.25">
      <c r="A52" s="100" t="s">
        <v>42</v>
      </c>
      <c r="B52" s="6" t="s">
        <v>83</v>
      </c>
      <c r="C52" s="133">
        <v>0</v>
      </c>
    </row>
    <row r="53" spans="1:3" ht="12" customHeight="1" x14ac:dyDescent="0.25">
      <c r="A53" s="100" t="s">
        <v>43</v>
      </c>
      <c r="B53" s="5" t="s">
        <v>75</v>
      </c>
      <c r="C53" s="131">
        <v>0</v>
      </c>
    </row>
    <row r="54" spans="1:3" ht="12" customHeight="1" x14ac:dyDescent="0.25">
      <c r="A54" s="100" t="s">
        <v>44</v>
      </c>
      <c r="B54" s="5" t="s">
        <v>21</v>
      </c>
      <c r="C54" s="131">
        <v>0</v>
      </c>
    </row>
    <row r="55" spans="1:3" ht="12" customHeight="1" thickBot="1" x14ac:dyDescent="0.3">
      <c r="A55" s="100" t="s">
        <v>45</v>
      </c>
      <c r="B55" s="5" t="s">
        <v>294</v>
      </c>
      <c r="C55" s="131">
        <v>0</v>
      </c>
    </row>
    <row r="56" spans="1:3" ht="15" customHeight="1" thickBot="1" x14ac:dyDescent="0.3">
      <c r="A56" s="16" t="s">
        <v>4</v>
      </c>
      <c r="B56" s="24" t="s">
        <v>1</v>
      </c>
      <c r="C56" s="139">
        <v>0</v>
      </c>
    </row>
    <row r="57" spans="1:3" ht="13.8" thickBot="1" x14ac:dyDescent="0.3">
      <c r="A57" s="16" t="s">
        <v>5</v>
      </c>
      <c r="B57" s="50" t="s">
        <v>299</v>
      </c>
      <c r="C57" s="142">
        <f>+C45+C51+C56</f>
        <v>0</v>
      </c>
    </row>
    <row r="58" spans="1:3" ht="15" customHeight="1" thickBot="1" x14ac:dyDescent="0.3">
      <c r="C58" s="66"/>
    </row>
    <row r="59" spans="1:3" ht="14.25" customHeight="1" thickBot="1" x14ac:dyDescent="0.3">
      <c r="A59" s="52" t="s">
        <v>289</v>
      </c>
      <c r="B59" s="53"/>
      <c r="C59" s="23">
        <v>0</v>
      </c>
    </row>
    <row r="60" spans="1:3" ht="13.8" thickBot="1" x14ac:dyDescent="0.3">
      <c r="A60" s="52" t="s">
        <v>82</v>
      </c>
      <c r="B60" s="53"/>
      <c r="C60" s="2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C60"/>
  <sheetViews>
    <sheetView tabSelected="1" topLeftCell="B1" zoomScale="145" zoomScaleNormal="145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">
        <v>327</v>
      </c>
    </row>
    <row r="2" spans="1:3" s="18" customFormat="1" ht="25.5" customHeight="1" x14ac:dyDescent="0.25">
      <c r="A2" s="76" t="s">
        <v>80</v>
      </c>
      <c r="B2" s="58" t="s">
        <v>322</v>
      </c>
      <c r="C2" s="67" t="s">
        <v>23</v>
      </c>
    </row>
    <row r="3" spans="1:3" s="18" customFormat="1" ht="23.4" thickBot="1" x14ac:dyDescent="0.3">
      <c r="A3" s="98" t="s">
        <v>79</v>
      </c>
      <c r="B3" s="59" t="s">
        <v>300</v>
      </c>
      <c r="C3" s="68" t="s">
        <v>23</v>
      </c>
    </row>
    <row r="4" spans="1:3" s="19" customFormat="1" ht="16.2" customHeight="1" thickBot="1" x14ac:dyDescent="0.35">
      <c r="A4" s="35"/>
      <c r="B4" s="35"/>
      <c r="C4" s="3" t="str">
        <f>'[1]9.4.2. sz. mell'!C4</f>
        <v>Forintban!</v>
      </c>
    </row>
    <row r="5" spans="1:3" ht="13.8" thickBot="1" x14ac:dyDescent="0.3">
      <c r="A5" s="77" t="s">
        <v>81</v>
      </c>
      <c r="B5" s="36" t="s">
        <v>310</v>
      </c>
      <c r="C5" s="110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295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216</v>
      </c>
      <c r="C26" s="129">
        <f>+C27+C28</f>
        <v>0</v>
      </c>
    </row>
    <row r="27" spans="1:3" s="21" customFormat="1" ht="12" customHeight="1" x14ac:dyDescent="0.25">
      <c r="A27" s="101" t="s">
        <v>102</v>
      </c>
      <c r="B27" s="102" t="s">
        <v>214</v>
      </c>
      <c r="C27" s="133">
        <v>0</v>
      </c>
    </row>
    <row r="28" spans="1:3" s="21" customFormat="1" ht="12" customHeight="1" x14ac:dyDescent="0.25">
      <c r="A28" s="101" t="s">
        <v>103</v>
      </c>
      <c r="B28" s="103" t="s">
        <v>217</v>
      </c>
      <c r="C28" s="130">
        <v>0</v>
      </c>
    </row>
    <row r="29" spans="1:3" s="21" customFormat="1" ht="12" customHeight="1" thickBot="1" x14ac:dyDescent="0.3">
      <c r="A29" s="100" t="s">
        <v>104</v>
      </c>
      <c r="B29" s="25" t="s">
        <v>296</v>
      </c>
      <c r="C29" s="134">
        <v>0</v>
      </c>
    </row>
    <row r="30" spans="1:3" s="21" customFormat="1" ht="12" customHeight="1" thickBot="1" x14ac:dyDescent="0.3">
      <c r="A30" s="16" t="s">
        <v>6</v>
      </c>
      <c r="B30" s="24" t="s">
        <v>218</v>
      </c>
      <c r="C30" s="129">
        <v>0</v>
      </c>
    </row>
    <row r="31" spans="1:3" s="21" customFormat="1" ht="12" customHeight="1" x14ac:dyDescent="0.25">
      <c r="A31" s="101" t="s">
        <v>29</v>
      </c>
      <c r="B31" s="102" t="s">
        <v>125</v>
      </c>
      <c r="C31" s="133">
        <v>0</v>
      </c>
    </row>
    <row r="32" spans="1:3" s="21" customFormat="1" ht="12" customHeight="1" x14ac:dyDescent="0.25">
      <c r="A32" s="101" t="s">
        <v>30</v>
      </c>
      <c r="B32" s="103" t="s">
        <v>126</v>
      </c>
      <c r="C32" s="130">
        <v>0</v>
      </c>
    </row>
    <row r="33" spans="1:3" s="21" customFormat="1" ht="12" customHeight="1" thickBot="1" x14ac:dyDescent="0.3">
      <c r="A33" s="100" t="s">
        <v>31</v>
      </c>
      <c r="B33" s="25" t="s">
        <v>127</v>
      </c>
      <c r="C33" s="134">
        <v>0</v>
      </c>
    </row>
    <row r="34" spans="1:3" s="20" customFormat="1" ht="12" customHeight="1" thickBot="1" x14ac:dyDescent="0.3">
      <c r="A34" s="16" t="s">
        <v>7</v>
      </c>
      <c r="B34" s="24" t="s">
        <v>207</v>
      </c>
      <c r="C34" s="139">
        <v>0</v>
      </c>
    </row>
    <row r="35" spans="1:3" s="20" customFormat="1" ht="12" customHeight="1" thickBot="1" x14ac:dyDescent="0.3">
      <c r="A35" s="16" t="s">
        <v>8</v>
      </c>
      <c r="B35" s="24" t="s">
        <v>219</v>
      </c>
      <c r="C35" s="140">
        <v>0</v>
      </c>
    </row>
    <row r="36" spans="1:3" s="20" customFormat="1" ht="12" customHeight="1" thickBot="1" x14ac:dyDescent="0.3">
      <c r="A36" s="15" t="s">
        <v>9</v>
      </c>
      <c r="B36" s="24" t="s">
        <v>297</v>
      </c>
      <c r="C36" s="141">
        <f>+C8+C20+C25+C26+C30+C34+C35</f>
        <v>0</v>
      </c>
    </row>
    <row r="37" spans="1:3" s="20" customFormat="1" ht="12" customHeight="1" thickBot="1" x14ac:dyDescent="0.3">
      <c r="A37" s="42" t="s">
        <v>10</v>
      </c>
      <c r="B37" s="24" t="s">
        <v>221</v>
      </c>
      <c r="C37" s="141">
        <f>+C38+C39+C40</f>
        <v>0</v>
      </c>
    </row>
    <row r="38" spans="1:3" s="20" customFormat="1" ht="12" customHeight="1" x14ac:dyDescent="0.25">
      <c r="A38" s="101" t="s">
        <v>222</v>
      </c>
      <c r="B38" s="102" t="s">
        <v>86</v>
      </c>
      <c r="C38" s="133">
        <v>0</v>
      </c>
    </row>
    <row r="39" spans="1:3" s="20" customFormat="1" ht="12" customHeight="1" x14ac:dyDescent="0.25">
      <c r="A39" s="101" t="s">
        <v>223</v>
      </c>
      <c r="B39" s="103" t="s">
        <v>0</v>
      </c>
      <c r="C39" s="130">
        <v>0</v>
      </c>
    </row>
    <row r="40" spans="1:3" s="21" customFormat="1" ht="12" customHeight="1" thickBot="1" x14ac:dyDescent="0.3">
      <c r="A40" s="100" t="s">
        <v>224</v>
      </c>
      <c r="B40" s="25" t="s">
        <v>225</v>
      </c>
      <c r="C40" s="134">
        <v>0</v>
      </c>
    </row>
    <row r="41" spans="1:3" s="21" customFormat="1" ht="15" customHeight="1" thickBot="1" x14ac:dyDescent="0.25">
      <c r="A41" s="42" t="s">
        <v>11</v>
      </c>
      <c r="B41" s="43" t="s">
        <v>226</v>
      </c>
      <c r="C41" s="137">
        <f>+C36+C37</f>
        <v>0</v>
      </c>
    </row>
    <row r="42" spans="1:3" s="21" customFormat="1" ht="15" customHeight="1" x14ac:dyDescent="0.25">
      <c r="A42" s="44"/>
      <c r="B42" s="45"/>
      <c r="C42" s="63"/>
    </row>
    <row r="43" spans="1:3" ht="13.8" thickBot="1" x14ac:dyDescent="0.3">
      <c r="A43" s="46"/>
      <c r="B43" s="47"/>
      <c r="C43" s="64"/>
    </row>
    <row r="44" spans="1:3" s="17" customFormat="1" ht="16.5" customHeight="1" thickBot="1" x14ac:dyDescent="0.3">
      <c r="A44" s="48"/>
      <c r="B44" s="49" t="s">
        <v>20</v>
      </c>
      <c r="C44" s="65"/>
    </row>
    <row r="45" spans="1:3" s="22" customFormat="1" ht="12" customHeight="1" thickBot="1" x14ac:dyDescent="0.3">
      <c r="A45" s="16" t="s">
        <v>2</v>
      </c>
      <c r="B45" s="24" t="s">
        <v>227</v>
      </c>
      <c r="C45" s="129">
        <f>SUM(C46:C50)</f>
        <v>0</v>
      </c>
    </row>
    <row r="46" spans="1:3" ht="12" customHeight="1" x14ac:dyDescent="0.25">
      <c r="A46" s="100" t="s">
        <v>36</v>
      </c>
      <c r="B46" s="6" t="s">
        <v>15</v>
      </c>
      <c r="C46" s="133">
        <v>0</v>
      </c>
    </row>
    <row r="47" spans="1:3" ht="12" customHeight="1" x14ac:dyDescent="0.25">
      <c r="A47" s="100" t="s">
        <v>37</v>
      </c>
      <c r="B47" s="5" t="s">
        <v>71</v>
      </c>
      <c r="C47" s="131">
        <v>0</v>
      </c>
    </row>
    <row r="48" spans="1:3" ht="12" customHeight="1" x14ac:dyDescent="0.25">
      <c r="A48" s="100" t="s">
        <v>38</v>
      </c>
      <c r="B48" s="5" t="s">
        <v>55</v>
      </c>
      <c r="C48" s="131">
        <v>0</v>
      </c>
    </row>
    <row r="49" spans="1:3" ht="12" customHeight="1" x14ac:dyDescent="0.25">
      <c r="A49" s="100" t="s">
        <v>39</v>
      </c>
      <c r="B49" s="5" t="s">
        <v>72</v>
      </c>
      <c r="C49" s="131">
        <v>0</v>
      </c>
    </row>
    <row r="50" spans="1:3" ht="12" customHeight="1" thickBot="1" x14ac:dyDescent="0.3">
      <c r="A50" s="100" t="s">
        <v>56</v>
      </c>
      <c r="B50" s="5" t="s">
        <v>73</v>
      </c>
      <c r="C50" s="131">
        <v>0</v>
      </c>
    </row>
    <row r="51" spans="1:3" ht="12" customHeight="1" thickBot="1" x14ac:dyDescent="0.3">
      <c r="A51" s="16" t="s">
        <v>3</v>
      </c>
      <c r="B51" s="24" t="s">
        <v>228</v>
      </c>
      <c r="C51" s="129">
        <f>SUM(C52:C54)</f>
        <v>0</v>
      </c>
    </row>
    <row r="52" spans="1:3" s="22" customFormat="1" ht="12" customHeight="1" x14ac:dyDescent="0.25">
      <c r="A52" s="100" t="s">
        <v>42</v>
      </c>
      <c r="B52" s="6" t="s">
        <v>83</v>
      </c>
      <c r="C52" s="133">
        <v>0</v>
      </c>
    </row>
    <row r="53" spans="1:3" ht="12" customHeight="1" x14ac:dyDescent="0.25">
      <c r="A53" s="100" t="s">
        <v>43</v>
      </c>
      <c r="B53" s="5" t="s">
        <v>75</v>
      </c>
      <c r="C53" s="131">
        <v>0</v>
      </c>
    </row>
    <row r="54" spans="1:3" ht="12" customHeight="1" x14ac:dyDescent="0.25">
      <c r="A54" s="100" t="s">
        <v>44</v>
      </c>
      <c r="B54" s="5" t="s">
        <v>21</v>
      </c>
      <c r="C54" s="131">
        <v>0</v>
      </c>
    </row>
    <row r="55" spans="1:3" ht="12" customHeight="1" thickBot="1" x14ac:dyDescent="0.3">
      <c r="A55" s="100" t="s">
        <v>45</v>
      </c>
      <c r="B55" s="5" t="s">
        <v>294</v>
      </c>
      <c r="C55" s="131">
        <v>0</v>
      </c>
    </row>
    <row r="56" spans="1:3" ht="15" customHeight="1" thickBot="1" x14ac:dyDescent="0.3">
      <c r="A56" s="16" t="s">
        <v>4</v>
      </c>
      <c r="B56" s="24" t="s">
        <v>1</v>
      </c>
      <c r="C56" s="139">
        <v>0</v>
      </c>
    </row>
    <row r="57" spans="1:3" ht="13.8" thickBot="1" x14ac:dyDescent="0.3">
      <c r="A57" s="16" t="s">
        <v>5</v>
      </c>
      <c r="B57" s="50" t="s">
        <v>299</v>
      </c>
      <c r="C57" s="142">
        <f>+C45+C51+C56</f>
        <v>0</v>
      </c>
    </row>
    <row r="58" spans="1:3" ht="15" customHeight="1" thickBot="1" x14ac:dyDescent="0.3">
      <c r="C58" s="66"/>
    </row>
    <row r="59" spans="1:3" ht="14.25" customHeight="1" thickBot="1" x14ac:dyDescent="0.3">
      <c r="A59" s="52" t="s">
        <v>289</v>
      </c>
      <c r="B59" s="53"/>
      <c r="C59" s="23">
        <v>0</v>
      </c>
    </row>
    <row r="60" spans="1:3" ht="13.8" thickBot="1" x14ac:dyDescent="0.3">
      <c r="A60" s="52" t="s">
        <v>82</v>
      </c>
      <c r="B60" s="53"/>
      <c r="C60" s="2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B13" sqref="B13"/>
    </sheetView>
  </sheetViews>
  <sheetFormatPr defaultRowHeight="13.2" x14ac:dyDescent="0.25"/>
  <sheetData/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K159"/>
  <sheetViews>
    <sheetView zoomScale="130" zoomScaleNormal="130" zoomScaleSheetLayoutView="85" workbookViewId="0">
      <selection activeCell="C2" sqref="C2"/>
    </sheetView>
  </sheetViews>
  <sheetFormatPr defaultColWidth="9.33203125" defaultRowHeight="13.2" x14ac:dyDescent="0.25"/>
  <cols>
    <col min="1" max="1" width="19.44140625" style="73" customWidth="1"/>
    <col min="2" max="2" width="72" style="74" customWidth="1"/>
    <col min="3" max="3" width="25" style="75" customWidth="1"/>
    <col min="4" max="16384" width="9.33203125" style="2"/>
  </cols>
  <sheetData>
    <row r="1" spans="1:3" s="1" customFormat="1" ht="16.5" customHeight="1" thickBot="1" x14ac:dyDescent="0.3">
      <c r="A1" s="32"/>
      <c r="B1" s="33"/>
      <c r="C1" s="108" t="str">
        <f>+CONCATENATE("9.1.1. melléklet a 5/2021. (V.27.) önkormányzati rendelethez")</f>
        <v>9.1.1. melléklet a 5/2021. (V.27.) önkormányzati rendelethez</v>
      </c>
    </row>
    <row r="2" spans="1:3" s="18" customFormat="1" ht="21" customHeight="1" x14ac:dyDescent="0.25">
      <c r="A2" s="76" t="s">
        <v>24</v>
      </c>
      <c r="B2" s="58" t="s">
        <v>321</v>
      </c>
      <c r="C2" s="60" t="s">
        <v>17</v>
      </c>
    </row>
    <row r="3" spans="1:3" s="18" customFormat="1" ht="16.2" thickBot="1" x14ac:dyDescent="0.3">
      <c r="A3" s="34" t="s">
        <v>79</v>
      </c>
      <c r="B3" s="59" t="s">
        <v>238</v>
      </c>
      <c r="C3" s="104" t="s">
        <v>22</v>
      </c>
    </row>
    <row r="4" spans="1:3" s="19" customFormat="1" ht="16.2" customHeight="1" thickBot="1" x14ac:dyDescent="0.35">
      <c r="A4" s="35"/>
      <c r="B4" s="35"/>
      <c r="C4" s="3" t="e">
        <f>'9.1. sz. mell'!C4</f>
        <v>#REF!</v>
      </c>
    </row>
    <row r="5" spans="1:3" ht="13.8" thickBot="1" x14ac:dyDescent="0.3">
      <c r="A5" s="77" t="s">
        <v>81</v>
      </c>
      <c r="B5" s="36" t="s">
        <v>310</v>
      </c>
      <c r="C5" s="61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62"/>
    </row>
    <row r="8" spans="1:3" s="17" customFormat="1" ht="12" customHeight="1" thickBot="1" x14ac:dyDescent="0.3">
      <c r="A8" s="14" t="s">
        <v>2</v>
      </c>
      <c r="B8" s="11" t="s">
        <v>87</v>
      </c>
      <c r="C8" s="113">
        <f>+C9+C10+C11+C12+C13+C14</f>
        <v>595182751</v>
      </c>
    </row>
    <row r="9" spans="1:3" s="20" customFormat="1" ht="12" customHeight="1" x14ac:dyDescent="0.2">
      <c r="A9" s="86" t="s">
        <v>36</v>
      </c>
      <c r="B9" s="80" t="s">
        <v>88</v>
      </c>
      <c r="C9" s="111">
        <v>129250030</v>
      </c>
    </row>
    <row r="10" spans="1:3" s="21" customFormat="1" ht="12" customHeight="1" x14ac:dyDescent="0.2">
      <c r="A10" s="87" t="s">
        <v>37</v>
      </c>
      <c r="B10" s="81" t="s">
        <v>89</v>
      </c>
      <c r="C10" s="112">
        <v>114784030</v>
      </c>
    </row>
    <row r="11" spans="1:3" s="21" customFormat="1" ht="12" customHeight="1" x14ac:dyDescent="0.2">
      <c r="A11" s="87" t="s">
        <v>38</v>
      </c>
      <c r="B11" s="81" t="s">
        <v>303</v>
      </c>
      <c r="C11" s="112">
        <v>264940382</v>
      </c>
    </row>
    <row r="12" spans="1:3" s="21" customFormat="1" ht="12" customHeight="1" x14ac:dyDescent="0.2">
      <c r="A12" s="87" t="s">
        <v>39</v>
      </c>
      <c r="B12" s="81" t="s">
        <v>90</v>
      </c>
      <c r="C12" s="112">
        <v>6958062</v>
      </c>
    </row>
    <row r="13" spans="1:3" s="21" customFormat="1" ht="12" customHeight="1" x14ac:dyDescent="0.2">
      <c r="A13" s="87" t="s">
        <v>56</v>
      </c>
      <c r="B13" s="81" t="s">
        <v>276</v>
      </c>
      <c r="C13" s="112">
        <v>78217977</v>
      </c>
    </row>
    <row r="14" spans="1:3" s="20" customFormat="1" ht="12" customHeight="1" thickBot="1" x14ac:dyDescent="0.25">
      <c r="A14" s="88" t="s">
        <v>40</v>
      </c>
      <c r="B14" s="82" t="s">
        <v>241</v>
      </c>
      <c r="C14" s="112">
        <v>1032270</v>
      </c>
    </row>
    <row r="15" spans="1:3" s="20" customFormat="1" ht="12" customHeight="1" thickBot="1" x14ac:dyDescent="0.3">
      <c r="A15" s="14" t="s">
        <v>3</v>
      </c>
      <c r="B15" s="55" t="s">
        <v>91</v>
      </c>
      <c r="C15" s="113">
        <f>+C16+C17+C18+C19+C20</f>
        <v>478688652</v>
      </c>
    </row>
    <row r="16" spans="1:3" s="20" customFormat="1" ht="12" customHeight="1" x14ac:dyDescent="0.2">
      <c r="A16" s="86" t="s">
        <v>42</v>
      </c>
      <c r="B16" s="80" t="s">
        <v>92</v>
      </c>
      <c r="C16" s="111">
        <v>0</v>
      </c>
    </row>
    <row r="17" spans="1:3" s="20" customFormat="1" ht="12" customHeight="1" x14ac:dyDescent="0.2">
      <c r="A17" s="87" t="s">
        <v>43</v>
      </c>
      <c r="B17" s="81" t="s">
        <v>93</v>
      </c>
      <c r="C17" s="112">
        <v>0</v>
      </c>
    </row>
    <row r="18" spans="1:3" s="20" customFormat="1" ht="12" customHeight="1" x14ac:dyDescent="0.2">
      <c r="A18" s="87" t="s">
        <v>44</v>
      </c>
      <c r="B18" s="81" t="s">
        <v>231</v>
      </c>
      <c r="C18" s="112">
        <v>4651000</v>
      </c>
    </row>
    <row r="19" spans="1:3" s="20" customFormat="1" ht="12" customHeight="1" x14ac:dyDescent="0.2">
      <c r="A19" s="87" t="s">
        <v>45</v>
      </c>
      <c r="B19" s="81" t="s">
        <v>232</v>
      </c>
      <c r="C19" s="112">
        <v>0</v>
      </c>
    </row>
    <row r="20" spans="1:3" s="20" customFormat="1" ht="12" customHeight="1" x14ac:dyDescent="0.2">
      <c r="A20" s="87" t="s">
        <v>46</v>
      </c>
      <c r="B20" s="81" t="s">
        <v>94</v>
      </c>
      <c r="C20" s="112">
        <v>474037652</v>
      </c>
    </row>
    <row r="21" spans="1:3" s="21" customFormat="1" ht="12" customHeight="1" thickBot="1" x14ac:dyDescent="0.25">
      <c r="A21" s="88" t="s">
        <v>52</v>
      </c>
      <c r="B21" s="82" t="s">
        <v>95</v>
      </c>
      <c r="C21" s="114">
        <v>0</v>
      </c>
    </row>
    <row r="22" spans="1:3" s="21" customFormat="1" ht="12" customHeight="1" thickBot="1" x14ac:dyDescent="0.3">
      <c r="A22" s="14" t="s">
        <v>4</v>
      </c>
      <c r="B22" s="11" t="s">
        <v>96</v>
      </c>
      <c r="C22" s="113">
        <f>+C23+C24+C25+C26+C27</f>
        <v>235052062</v>
      </c>
    </row>
    <row r="23" spans="1:3" s="21" customFormat="1" ht="12" customHeight="1" x14ac:dyDescent="0.2">
      <c r="A23" s="86" t="s">
        <v>25</v>
      </c>
      <c r="B23" s="80" t="s">
        <v>97</v>
      </c>
      <c r="C23" s="111">
        <v>19294697</v>
      </c>
    </row>
    <row r="24" spans="1:3" s="20" customFormat="1" ht="12" customHeight="1" x14ac:dyDescent="0.2">
      <c r="A24" s="87" t="s">
        <v>26</v>
      </c>
      <c r="B24" s="81" t="s">
        <v>98</v>
      </c>
      <c r="C24" s="112">
        <v>0</v>
      </c>
    </row>
    <row r="25" spans="1:3" s="21" customFormat="1" ht="12" customHeight="1" x14ac:dyDescent="0.2">
      <c r="A25" s="87" t="s">
        <v>27</v>
      </c>
      <c r="B25" s="81" t="s">
        <v>233</v>
      </c>
      <c r="C25" s="112">
        <v>18895342</v>
      </c>
    </row>
    <row r="26" spans="1:3" s="21" customFormat="1" ht="12" customHeight="1" x14ac:dyDescent="0.2">
      <c r="A26" s="87" t="s">
        <v>28</v>
      </c>
      <c r="B26" s="81" t="s">
        <v>234</v>
      </c>
      <c r="C26" s="112">
        <v>0</v>
      </c>
    </row>
    <row r="27" spans="1:3" s="21" customFormat="1" ht="12" customHeight="1" x14ac:dyDescent="0.2">
      <c r="A27" s="87" t="s">
        <v>59</v>
      </c>
      <c r="B27" s="81" t="s">
        <v>99</v>
      </c>
      <c r="C27" s="112">
        <v>196862023</v>
      </c>
    </row>
    <row r="28" spans="1:3" s="21" customFormat="1" ht="12" customHeight="1" thickBot="1" x14ac:dyDescent="0.25">
      <c r="A28" s="88" t="s">
        <v>60</v>
      </c>
      <c r="B28" s="82" t="s">
        <v>100</v>
      </c>
      <c r="C28" s="114">
        <v>0</v>
      </c>
    </row>
    <row r="29" spans="1:3" s="21" customFormat="1" ht="12" customHeight="1" thickBot="1" x14ac:dyDescent="0.3">
      <c r="A29" s="14" t="s">
        <v>61</v>
      </c>
      <c r="B29" s="11" t="s">
        <v>308</v>
      </c>
      <c r="C29" s="115">
        <f>C30+C34+C35+C36</f>
        <v>121667557</v>
      </c>
    </row>
    <row r="30" spans="1:3" s="21" customFormat="1" ht="12" customHeight="1" x14ac:dyDescent="0.2">
      <c r="A30" s="86" t="s">
        <v>102</v>
      </c>
      <c r="B30" s="80" t="s">
        <v>311</v>
      </c>
      <c r="C30" s="111">
        <f>C31+C32+C33</f>
        <v>119467557</v>
      </c>
    </row>
    <row r="31" spans="1:3" s="21" customFormat="1" ht="12" customHeight="1" x14ac:dyDescent="0.2">
      <c r="A31" s="87" t="s">
        <v>315</v>
      </c>
      <c r="B31" s="81" t="s">
        <v>312</v>
      </c>
      <c r="C31" s="112">
        <v>9000000</v>
      </c>
    </row>
    <row r="32" spans="1:3" s="21" customFormat="1" ht="12" customHeight="1" x14ac:dyDescent="0.2">
      <c r="A32" s="87" t="s">
        <v>316</v>
      </c>
      <c r="B32" s="81" t="s">
        <v>313</v>
      </c>
      <c r="C32" s="112">
        <v>0</v>
      </c>
    </row>
    <row r="33" spans="1:3" s="21" customFormat="1" ht="12" customHeight="1" x14ac:dyDescent="0.2">
      <c r="A33" s="87" t="s">
        <v>317</v>
      </c>
      <c r="B33" s="81" t="s">
        <v>314</v>
      </c>
      <c r="C33" s="112">
        <v>110467557</v>
      </c>
    </row>
    <row r="34" spans="1:3" s="21" customFormat="1" ht="12" customHeight="1" x14ac:dyDescent="0.2">
      <c r="A34" s="87" t="s">
        <v>103</v>
      </c>
      <c r="B34" s="81" t="s">
        <v>106</v>
      </c>
      <c r="C34" s="112">
        <v>0</v>
      </c>
    </row>
    <row r="35" spans="1:3" s="21" customFormat="1" ht="12" customHeight="1" x14ac:dyDescent="0.2">
      <c r="A35" s="87" t="s">
        <v>104</v>
      </c>
      <c r="B35" s="81" t="s">
        <v>107</v>
      </c>
      <c r="C35" s="112">
        <v>0</v>
      </c>
    </row>
    <row r="36" spans="1:3" s="21" customFormat="1" ht="12" customHeight="1" thickBot="1" x14ac:dyDescent="0.25">
      <c r="A36" s="88" t="s">
        <v>105</v>
      </c>
      <c r="B36" s="106" t="s">
        <v>108</v>
      </c>
      <c r="C36" s="114">
        <v>2200000</v>
      </c>
    </row>
    <row r="37" spans="1:3" s="21" customFormat="1" ht="12" customHeight="1" thickBot="1" x14ac:dyDescent="0.3">
      <c r="A37" s="14" t="s">
        <v>6</v>
      </c>
      <c r="B37" s="11" t="s">
        <v>242</v>
      </c>
      <c r="C37" s="113">
        <f>SUM(C38:C48)</f>
        <v>88039000</v>
      </c>
    </row>
    <row r="38" spans="1:3" s="21" customFormat="1" ht="12" customHeight="1" x14ac:dyDescent="0.2">
      <c r="A38" s="86" t="s">
        <v>29</v>
      </c>
      <c r="B38" s="80" t="s">
        <v>111</v>
      </c>
      <c r="C38" s="111">
        <v>1575000</v>
      </c>
    </row>
    <row r="39" spans="1:3" s="21" customFormat="1" ht="12" customHeight="1" x14ac:dyDescent="0.2">
      <c r="A39" s="87" t="s">
        <v>30</v>
      </c>
      <c r="B39" s="81" t="s">
        <v>112</v>
      </c>
      <c r="C39" s="112">
        <v>3361000</v>
      </c>
    </row>
    <row r="40" spans="1:3" s="21" customFormat="1" ht="12" customHeight="1" x14ac:dyDescent="0.2">
      <c r="A40" s="87" t="s">
        <v>31</v>
      </c>
      <c r="B40" s="81" t="s">
        <v>113</v>
      </c>
      <c r="C40" s="112">
        <v>10780000</v>
      </c>
    </row>
    <row r="41" spans="1:3" s="21" customFormat="1" ht="12" customHeight="1" x14ac:dyDescent="0.2">
      <c r="A41" s="87" t="s">
        <v>63</v>
      </c>
      <c r="B41" s="81" t="s">
        <v>114</v>
      </c>
      <c r="C41" s="112">
        <v>33652000</v>
      </c>
    </row>
    <row r="42" spans="1:3" s="21" customFormat="1" ht="12" customHeight="1" x14ac:dyDescent="0.2">
      <c r="A42" s="87" t="s">
        <v>64</v>
      </c>
      <c r="B42" s="81" t="s">
        <v>115</v>
      </c>
      <c r="C42" s="112">
        <v>1323000</v>
      </c>
    </row>
    <row r="43" spans="1:3" s="21" customFormat="1" ht="12" customHeight="1" x14ac:dyDescent="0.2">
      <c r="A43" s="87" t="s">
        <v>65</v>
      </c>
      <c r="B43" s="81" t="s">
        <v>116</v>
      </c>
      <c r="C43" s="112">
        <v>12445000</v>
      </c>
    </row>
    <row r="44" spans="1:3" s="21" customFormat="1" ht="12" customHeight="1" x14ac:dyDescent="0.2">
      <c r="A44" s="87" t="s">
        <v>66</v>
      </c>
      <c r="B44" s="81" t="s">
        <v>117</v>
      </c>
      <c r="C44" s="112">
        <v>0</v>
      </c>
    </row>
    <row r="45" spans="1:3" s="21" customFormat="1" ht="12" customHeight="1" x14ac:dyDescent="0.2">
      <c r="A45" s="87" t="s">
        <v>67</v>
      </c>
      <c r="B45" s="81" t="s">
        <v>307</v>
      </c>
      <c r="C45" s="112">
        <v>0</v>
      </c>
    </row>
    <row r="46" spans="1:3" s="21" customFormat="1" ht="12" customHeight="1" x14ac:dyDescent="0.2">
      <c r="A46" s="87" t="s">
        <v>109</v>
      </c>
      <c r="B46" s="81" t="s">
        <v>119</v>
      </c>
      <c r="C46" s="116">
        <v>0</v>
      </c>
    </row>
    <row r="47" spans="1:3" s="21" customFormat="1" ht="12" customHeight="1" x14ac:dyDescent="0.2">
      <c r="A47" s="88" t="s">
        <v>110</v>
      </c>
      <c r="B47" s="82" t="s">
        <v>244</v>
      </c>
      <c r="C47" s="117">
        <v>0</v>
      </c>
    </row>
    <row r="48" spans="1:3" s="21" customFormat="1" ht="12" customHeight="1" thickBot="1" x14ac:dyDescent="0.25">
      <c r="A48" s="88" t="s">
        <v>243</v>
      </c>
      <c r="B48" s="82" t="s">
        <v>120</v>
      </c>
      <c r="C48" s="117">
        <v>24903000</v>
      </c>
    </row>
    <row r="49" spans="1:3" s="21" customFormat="1" ht="12" customHeight="1" thickBot="1" x14ac:dyDescent="0.3">
      <c r="A49" s="14" t="s">
        <v>7</v>
      </c>
      <c r="B49" s="11" t="s">
        <v>121</v>
      </c>
      <c r="C49" s="113">
        <f>SUM(C50:C54)</f>
        <v>0</v>
      </c>
    </row>
    <row r="50" spans="1:3" s="21" customFormat="1" ht="12" customHeight="1" x14ac:dyDescent="0.2">
      <c r="A50" s="86" t="s">
        <v>32</v>
      </c>
      <c r="B50" s="80" t="s">
        <v>125</v>
      </c>
      <c r="C50" s="118">
        <v>0</v>
      </c>
    </row>
    <row r="51" spans="1:3" s="21" customFormat="1" ht="12" customHeight="1" x14ac:dyDescent="0.2">
      <c r="A51" s="87" t="s">
        <v>33</v>
      </c>
      <c r="B51" s="81" t="s">
        <v>126</v>
      </c>
      <c r="C51" s="116">
        <v>0</v>
      </c>
    </row>
    <row r="52" spans="1:3" s="21" customFormat="1" ht="12" customHeight="1" x14ac:dyDescent="0.2">
      <c r="A52" s="87" t="s">
        <v>122</v>
      </c>
      <c r="B52" s="81" t="s">
        <v>127</v>
      </c>
      <c r="C52" s="116">
        <v>0</v>
      </c>
    </row>
    <row r="53" spans="1:3" s="21" customFormat="1" ht="12" customHeight="1" x14ac:dyDescent="0.2">
      <c r="A53" s="87" t="s">
        <v>123</v>
      </c>
      <c r="B53" s="81" t="s">
        <v>128</v>
      </c>
      <c r="C53" s="116">
        <v>0</v>
      </c>
    </row>
    <row r="54" spans="1:3" s="21" customFormat="1" ht="12" customHeight="1" thickBot="1" x14ac:dyDescent="0.25">
      <c r="A54" s="88" t="s">
        <v>124</v>
      </c>
      <c r="B54" s="82" t="s">
        <v>129</v>
      </c>
      <c r="C54" s="117">
        <v>0</v>
      </c>
    </row>
    <row r="55" spans="1:3" s="21" customFormat="1" ht="12" customHeight="1" thickBot="1" x14ac:dyDescent="0.3">
      <c r="A55" s="14" t="s">
        <v>68</v>
      </c>
      <c r="B55" s="11" t="s">
        <v>130</v>
      </c>
      <c r="C55" s="113">
        <f>SUM(C56:C58)</f>
        <v>2500000</v>
      </c>
    </row>
    <row r="56" spans="1:3" s="21" customFormat="1" ht="12" customHeight="1" x14ac:dyDescent="0.2">
      <c r="A56" s="86" t="s">
        <v>34</v>
      </c>
      <c r="B56" s="80" t="s">
        <v>131</v>
      </c>
      <c r="C56" s="111">
        <v>0</v>
      </c>
    </row>
    <row r="57" spans="1:3" s="21" customFormat="1" ht="12" customHeight="1" x14ac:dyDescent="0.2">
      <c r="A57" s="87" t="s">
        <v>35</v>
      </c>
      <c r="B57" s="81" t="s">
        <v>235</v>
      </c>
      <c r="C57" s="112">
        <v>2500000</v>
      </c>
    </row>
    <row r="58" spans="1:3" s="21" customFormat="1" ht="12" customHeight="1" x14ac:dyDescent="0.2">
      <c r="A58" s="87" t="s">
        <v>134</v>
      </c>
      <c r="B58" s="81" t="s">
        <v>132</v>
      </c>
      <c r="C58" s="112">
        <v>0</v>
      </c>
    </row>
    <row r="59" spans="1:3" s="21" customFormat="1" ht="12" customHeight="1" thickBot="1" x14ac:dyDescent="0.25">
      <c r="A59" s="88" t="s">
        <v>135</v>
      </c>
      <c r="B59" s="82" t="s">
        <v>133</v>
      </c>
      <c r="C59" s="114">
        <v>0</v>
      </c>
    </row>
    <row r="60" spans="1:3" s="21" customFormat="1" ht="12" customHeight="1" thickBot="1" x14ac:dyDescent="0.3">
      <c r="A60" s="14" t="s">
        <v>9</v>
      </c>
      <c r="B60" s="55" t="s">
        <v>136</v>
      </c>
      <c r="C60" s="113">
        <f>SUM(C61:C63)</f>
        <v>0</v>
      </c>
    </row>
    <row r="61" spans="1:3" s="21" customFormat="1" ht="12" customHeight="1" x14ac:dyDescent="0.2">
      <c r="A61" s="86" t="s">
        <v>69</v>
      </c>
      <c r="B61" s="80" t="s">
        <v>138</v>
      </c>
      <c r="C61" s="116">
        <v>0</v>
      </c>
    </row>
    <row r="62" spans="1:3" s="21" customFormat="1" ht="12" customHeight="1" x14ac:dyDescent="0.2">
      <c r="A62" s="87" t="s">
        <v>70</v>
      </c>
      <c r="B62" s="81" t="s">
        <v>236</v>
      </c>
      <c r="C62" s="116">
        <v>0</v>
      </c>
    </row>
    <row r="63" spans="1:3" s="21" customFormat="1" ht="12" customHeight="1" x14ac:dyDescent="0.2">
      <c r="A63" s="87" t="s">
        <v>84</v>
      </c>
      <c r="B63" s="81" t="s">
        <v>139</v>
      </c>
      <c r="C63" s="116">
        <v>0</v>
      </c>
    </row>
    <row r="64" spans="1:3" s="21" customFormat="1" ht="12" customHeight="1" thickBot="1" x14ac:dyDescent="0.25">
      <c r="A64" s="88" t="s">
        <v>137</v>
      </c>
      <c r="B64" s="82" t="s">
        <v>140</v>
      </c>
      <c r="C64" s="116">
        <v>0</v>
      </c>
    </row>
    <row r="65" spans="1:3" s="21" customFormat="1" ht="12" customHeight="1" thickBot="1" x14ac:dyDescent="0.3">
      <c r="A65" s="14" t="s">
        <v>10</v>
      </c>
      <c r="B65" s="11" t="s">
        <v>141</v>
      </c>
      <c r="C65" s="115">
        <f>+C8+C15+C22+C29+C37+C49+C55+C60</f>
        <v>1521130022</v>
      </c>
    </row>
    <row r="66" spans="1:3" s="21" customFormat="1" ht="12" customHeight="1" thickBot="1" x14ac:dyDescent="0.25">
      <c r="A66" s="89" t="s">
        <v>209</v>
      </c>
      <c r="B66" s="55" t="s">
        <v>142</v>
      </c>
      <c r="C66" s="113">
        <f>SUM(C67:C69)</f>
        <v>0</v>
      </c>
    </row>
    <row r="67" spans="1:3" s="21" customFormat="1" ht="12" customHeight="1" x14ac:dyDescent="0.2">
      <c r="A67" s="86" t="s">
        <v>172</v>
      </c>
      <c r="B67" s="80" t="s">
        <v>143</v>
      </c>
      <c r="C67" s="116">
        <v>0</v>
      </c>
    </row>
    <row r="68" spans="1:3" s="21" customFormat="1" ht="12" customHeight="1" x14ac:dyDescent="0.2">
      <c r="A68" s="87" t="s">
        <v>181</v>
      </c>
      <c r="B68" s="81" t="s">
        <v>144</v>
      </c>
      <c r="C68" s="116">
        <v>0</v>
      </c>
    </row>
    <row r="69" spans="1:3" s="21" customFormat="1" ht="12" customHeight="1" thickBot="1" x14ac:dyDescent="0.25">
      <c r="A69" s="88" t="s">
        <v>182</v>
      </c>
      <c r="B69" s="83" t="s">
        <v>145</v>
      </c>
      <c r="C69" s="116">
        <v>0</v>
      </c>
    </row>
    <row r="70" spans="1:3" s="21" customFormat="1" ht="12" customHeight="1" thickBot="1" x14ac:dyDescent="0.25">
      <c r="A70" s="89" t="s">
        <v>146</v>
      </c>
      <c r="B70" s="55" t="s">
        <v>147</v>
      </c>
      <c r="C70" s="113">
        <f>SUM(C71:C74)</f>
        <v>0</v>
      </c>
    </row>
    <row r="71" spans="1:3" s="21" customFormat="1" ht="12" customHeight="1" x14ac:dyDescent="0.2">
      <c r="A71" s="86" t="s">
        <v>57</v>
      </c>
      <c r="B71" s="80" t="s">
        <v>148</v>
      </c>
      <c r="C71" s="116">
        <v>0</v>
      </c>
    </row>
    <row r="72" spans="1:3" s="21" customFormat="1" ht="12" customHeight="1" x14ac:dyDescent="0.2">
      <c r="A72" s="87" t="s">
        <v>58</v>
      </c>
      <c r="B72" s="81" t="s">
        <v>149</v>
      </c>
      <c r="C72" s="116">
        <v>0</v>
      </c>
    </row>
    <row r="73" spans="1:3" s="21" customFormat="1" ht="12" customHeight="1" x14ac:dyDescent="0.2">
      <c r="A73" s="87" t="s">
        <v>173</v>
      </c>
      <c r="B73" s="81" t="s">
        <v>150</v>
      </c>
      <c r="C73" s="116">
        <v>0</v>
      </c>
    </row>
    <row r="74" spans="1:3" s="21" customFormat="1" ht="12" customHeight="1" thickBot="1" x14ac:dyDescent="0.25">
      <c r="A74" s="88" t="s">
        <v>174</v>
      </c>
      <c r="B74" s="82" t="s">
        <v>151</v>
      </c>
      <c r="C74" s="116">
        <v>0</v>
      </c>
    </row>
    <row r="75" spans="1:3" s="21" customFormat="1" ht="12" customHeight="1" thickBot="1" x14ac:dyDescent="0.25">
      <c r="A75" s="89" t="s">
        <v>152</v>
      </c>
      <c r="B75" s="55" t="s">
        <v>153</v>
      </c>
      <c r="C75" s="113">
        <f>SUM(C76:C77)</f>
        <v>183977737</v>
      </c>
    </row>
    <row r="76" spans="1:3" s="21" customFormat="1" ht="12" customHeight="1" x14ac:dyDescent="0.2">
      <c r="A76" s="86" t="s">
        <v>175</v>
      </c>
      <c r="B76" s="80" t="s">
        <v>154</v>
      </c>
      <c r="C76" s="116">
        <v>183977737</v>
      </c>
    </row>
    <row r="77" spans="1:3" s="21" customFormat="1" ht="12" customHeight="1" thickBot="1" x14ac:dyDescent="0.25">
      <c r="A77" s="88" t="s">
        <v>176</v>
      </c>
      <c r="B77" s="82" t="s">
        <v>155</v>
      </c>
      <c r="C77" s="116">
        <v>0</v>
      </c>
    </row>
    <row r="78" spans="1:3" s="20" customFormat="1" ht="12" customHeight="1" thickBot="1" x14ac:dyDescent="0.25">
      <c r="A78" s="89" t="s">
        <v>156</v>
      </c>
      <c r="B78" s="55" t="s">
        <v>157</v>
      </c>
      <c r="C78" s="113">
        <f>SUM(C79:C81)</f>
        <v>136832639</v>
      </c>
    </row>
    <row r="79" spans="1:3" s="21" customFormat="1" ht="12" customHeight="1" x14ac:dyDescent="0.2">
      <c r="A79" s="86" t="s">
        <v>177</v>
      </c>
      <c r="B79" s="80" t="s">
        <v>158</v>
      </c>
      <c r="C79" s="116">
        <v>136832639</v>
      </c>
    </row>
    <row r="80" spans="1:3" s="21" customFormat="1" ht="12" customHeight="1" x14ac:dyDescent="0.2">
      <c r="A80" s="87" t="s">
        <v>178</v>
      </c>
      <c r="B80" s="81" t="s">
        <v>159</v>
      </c>
      <c r="C80" s="116">
        <v>0</v>
      </c>
    </row>
    <row r="81" spans="1:3" s="21" customFormat="1" ht="12" customHeight="1" thickBot="1" x14ac:dyDescent="0.25">
      <c r="A81" s="88" t="s">
        <v>179</v>
      </c>
      <c r="B81" s="82" t="s">
        <v>160</v>
      </c>
      <c r="C81" s="116">
        <v>0</v>
      </c>
    </row>
    <row r="82" spans="1:3" s="21" customFormat="1" ht="12" customHeight="1" thickBot="1" x14ac:dyDescent="0.25">
      <c r="A82" s="89" t="s">
        <v>161</v>
      </c>
      <c r="B82" s="55" t="s">
        <v>180</v>
      </c>
      <c r="C82" s="113">
        <f>SUM(C83:C86)</f>
        <v>0</v>
      </c>
    </row>
    <row r="83" spans="1:3" s="21" customFormat="1" ht="12" customHeight="1" x14ac:dyDescent="0.2">
      <c r="A83" s="90" t="s">
        <v>162</v>
      </c>
      <c r="B83" s="80" t="s">
        <v>163</v>
      </c>
      <c r="C83" s="116">
        <v>0</v>
      </c>
    </row>
    <row r="84" spans="1:3" s="21" customFormat="1" ht="12" customHeight="1" x14ac:dyDescent="0.2">
      <c r="A84" s="91" t="s">
        <v>164</v>
      </c>
      <c r="B84" s="81" t="s">
        <v>165</v>
      </c>
      <c r="C84" s="116">
        <v>0</v>
      </c>
    </row>
    <row r="85" spans="1:3" s="21" customFormat="1" ht="12" customHeight="1" x14ac:dyDescent="0.2">
      <c r="A85" s="91" t="s">
        <v>166</v>
      </c>
      <c r="B85" s="81" t="s">
        <v>167</v>
      </c>
      <c r="C85" s="116">
        <v>0</v>
      </c>
    </row>
    <row r="86" spans="1:3" s="20" customFormat="1" ht="12" customHeight="1" thickBot="1" x14ac:dyDescent="0.25">
      <c r="A86" s="92" t="s">
        <v>168</v>
      </c>
      <c r="B86" s="82" t="s">
        <v>169</v>
      </c>
      <c r="C86" s="116">
        <v>0</v>
      </c>
    </row>
    <row r="87" spans="1:3" s="20" customFormat="1" ht="12" customHeight="1" thickBot="1" x14ac:dyDescent="0.25">
      <c r="A87" s="89" t="s">
        <v>170</v>
      </c>
      <c r="B87" s="55" t="s">
        <v>272</v>
      </c>
      <c r="C87" s="119">
        <v>0</v>
      </c>
    </row>
    <row r="88" spans="1:3" s="20" customFormat="1" ht="12" customHeight="1" thickBot="1" x14ac:dyDescent="0.25">
      <c r="A88" s="89" t="s">
        <v>277</v>
      </c>
      <c r="B88" s="55" t="s">
        <v>171</v>
      </c>
      <c r="C88" s="119">
        <v>0</v>
      </c>
    </row>
    <row r="89" spans="1:3" s="20" customFormat="1" ht="12" customHeight="1" thickBot="1" x14ac:dyDescent="0.25">
      <c r="A89" s="89" t="s">
        <v>278</v>
      </c>
      <c r="B89" s="84" t="s">
        <v>273</v>
      </c>
      <c r="C89" s="115">
        <f>+C66+C70+C75+C78+C82+C88+C87</f>
        <v>320810376</v>
      </c>
    </row>
    <row r="90" spans="1:3" s="20" customFormat="1" ht="12" customHeight="1" thickBot="1" x14ac:dyDescent="0.25">
      <c r="A90" s="93" t="s">
        <v>14</v>
      </c>
      <c r="B90" s="85" t="s">
        <v>280</v>
      </c>
      <c r="C90" s="115">
        <f>C65+C89</f>
        <v>1841940398</v>
      </c>
    </row>
    <row r="91" spans="1:3" s="21" customFormat="1" ht="15" customHeight="1" thickBot="1" x14ac:dyDescent="0.3">
      <c r="A91" s="44"/>
      <c r="B91" s="45"/>
      <c r="C91" s="63"/>
    </row>
    <row r="92" spans="1:3" s="17" customFormat="1" ht="16.5" customHeight="1" thickBot="1" x14ac:dyDescent="0.3">
      <c r="A92" s="48"/>
      <c r="B92" s="49" t="s">
        <v>20</v>
      </c>
      <c r="C92" s="65"/>
    </row>
    <row r="93" spans="1:3" s="22" customFormat="1" ht="12" customHeight="1" thickBot="1" x14ac:dyDescent="0.3">
      <c r="A93" s="78" t="s">
        <v>2</v>
      </c>
      <c r="B93" s="13" t="s">
        <v>284</v>
      </c>
      <c r="C93" s="120">
        <f>+C94+C95+C96+C97+C98+C111</f>
        <v>1185440513</v>
      </c>
    </row>
    <row r="94" spans="1:3" ht="12" customHeight="1" x14ac:dyDescent="0.25">
      <c r="A94" s="94" t="s">
        <v>36</v>
      </c>
      <c r="B94" s="7" t="s">
        <v>15</v>
      </c>
      <c r="C94" s="121">
        <v>400232589</v>
      </c>
    </row>
    <row r="95" spans="1:3" ht="12" customHeight="1" x14ac:dyDescent="0.25">
      <c r="A95" s="87" t="s">
        <v>37</v>
      </c>
      <c r="B95" s="5" t="s">
        <v>71</v>
      </c>
      <c r="C95" s="112">
        <v>42128283</v>
      </c>
    </row>
    <row r="96" spans="1:3" ht="12" customHeight="1" x14ac:dyDescent="0.25">
      <c r="A96" s="87" t="s">
        <v>38</v>
      </c>
      <c r="B96" s="5" t="s">
        <v>55</v>
      </c>
      <c r="C96" s="114">
        <v>333171910</v>
      </c>
    </row>
    <row r="97" spans="1:3" ht="12" customHeight="1" x14ac:dyDescent="0.25">
      <c r="A97" s="87" t="s">
        <v>39</v>
      </c>
      <c r="B97" s="8" t="s">
        <v>72</v>
      </c>
      <c r="C97" s="114">
        <v>65700000</v>
      </c>
    </row>
    <row r="98" spans="1:3" ht="12" customHeight="1" x14ac:dyDescent="0.25">
      <c r="A98" s="87" t="s">
        <v>47</v>
      </c>
      <c r="B98" s="10" t="s">
        <v>73</v>
      </c>
      <c r="C98" s="114">
        <v>235884331</v>
      </c>
    </row>
    <row r="99" spans="1:3" ht="12" customHeight="1" x14ac:dyDescent="0.25">
      <c r="A99" s="87" t="s">
        <v>40</v>
      </c>
      <c r="B99" s="5" t="s">
        <v>281</v>
      </c>
      <c r="C99" s="114">
        <v>1831426</v>
      </c>
    </row>
    <row r="100" spans="1:3" ht="12" customHeight="1" x14ac:dyDescent="0.2">
      <c r="A100" s="87" t="s">
        <v>41</v>
      </c>
      <c r="B100" s="26" t="s">
        <v>248</v>
      </c>
      <c r="C100" s="114">
        <v>0</v>
      </c>
    </row>
    <row r="101" spans="1:3" ht="12" customHeight="1" x14ac:dyDescent="0.2">
      <c r="A101" s="87" t="s">
        <v>48</v>
      </c>
      <c r="B101" s="26" t="s">
        <v>247</v>
      </c>
      <c r="C101" s="114">
        <v>0</v>
      </c>
    </row>
    <row r="102" spans="1:3" ht="12" customHeight="1" x14ac:dyDescent="0.2">
      <c r="A102" s="87" t="s">
        <v>49</v>
      </c>
      <c r="B102" s="26" t="s">
        <v>185</v>
      </c>
      <c r="C102" s="114">
        <v>0</v>
      </c>
    </row>
    <row r="103" spans="1:3" ht="12" customHeight="1" x14ac:dyDescent="0.25">
      <c r="A103" s="87" t="s">
        <v>50</v>
      </c>
      <c r="B103" s="27" t="s">
        <v>186</v>
      </c>
      <c r="C103" s="114">
        <v>0</v>
      </c>
    </row>
    <row r="104" spans="1:3" ht="12" customHeight="1" x14ac:dyDescent="0.25">
      <c r="A104" s="87" t="s">
        <v>51</v>
      </c>
      <c r="B104" s="27" t="s">
        <v>187</v>
      </c>
      <c r="C104" s="114">
        <v>36078014</v>
      </c>
    </row>
    <row r="105" spans="1:3" ht="12" customHeight="1" x14ac:dyDescent="0.2">
      <c r="A105" s="87" t="s">
        <v>53</v>
      </c>
      <c r="B105" s="26" t="s">
        <v>188</v>
      </c>
      <c r="C105" s="114">
        <v>160435220</v>
      </c>
    </row>
    <row r="106" spans="1:3" ht="12" customHeight="1" x14ac:dyDescent="0.2">
      <c r="A106" s="87" t="s">
        <v>74</v>
      </c>
      <c r="B106" s="26" t="s">
        <v>189</v>
      </c>
      <c r="C106" s="114">
        <v>0</v>
      </c>
    </row>
    <row r="107" spans="1:3" ht="12" customHeight="1" x14ac:dyDescent="0.25">
      <c r="A107" s="87" t="s">
        <v>183</v>
      </c>
      <c r="B107" s="27" t="s">
        <v>190</v>
      </c>
      <c r="C107" s="114">
        <v>7121856</v>
      </c>
    </row>
    <row r="108" spans="1:3" ht="12" customHeight="1" x14ac:dyDescent="0.25">
      <c r="A108" s="95" t="s">
        <v>184</v>
      </c>
      <c r="B108" s="28" t="s">
        <v>191</v>
      </c>
      <c r="C108" s="114">
        <v>0</v>
      </c>
    </row>
    <row r="109" spans="1:3" ht="12" customHeight="1" x14ac:dyDescent="0.25">
      <c r="A109" s="87" t="s">
        <v>245</v>
      </c>
      <c r="B109" s="28" t="s">
        <v>192</v>
      </c>
      <c r="C109" s="114">
        <v>0</v>
      </c>
    </row>
    <row r="110" spans="1:3" ht="12" customHeight="1" x14ac:dyDescent="0.25">
      <c r="A110" s="87" t="s">
        <v>246</v>
      </c>
      <c r="B110" s="27" t="s">
        <v>193</v>
      </c>
      <c r="C110" s="112">
        <v>30417815</v>
      </c>
    </row>
    <row r="111" spans="1:3" ht="12" customHeight="1" x14ac:dyDescent="0.25">
      <c r="A111" s="87" t="s">
        <v>249</v>
      </c>
      <c r="B111" s="8" t="s">
        <v>16</v>
      </c>
      <c r="C111" s="112">
        <v>108323400</v>
      </c>
    </row>
    <row r="112" spans="1:3" ht="12" customHeight="1" x14ac:dyDescent="0.25">
      <c r="A112" s="88" t="s">
        <v>250</v>
      </c>
      <c r="B112" s="5" t="s">
        <v>282</v>
      </c>
      <c r="C112" s="114">
        <v>108323400</v>
      </c>
    </row>
    <row r="113" spans="1:3" ht="12" customHeight="1" thickBot="1" x14ac:dyDescent="0.3">
      <c r="A113" s="96" t="s">
        <v>251</v>
      </c>
      <c r="B113" s="29" t="s">
        <v>283</v>
      </c>
      <c r="C113" s="122">
        <v>0</v>
      </c>
    </row>
    <row r="114" spans="1:3" ht="12" customHeight="1" thickBot="1" x14ac:dyDescent="0.3">
      <c r="A114" s="14" t="s">
        <v>3</v>
      </c>
      <c r="B114" s="12" t="s">
        <v>194</v>
      </c>
      <c r="C114" s="113">
        <f>+C115+C117+C119</f>
        <v>198706614</v>
      </c>
    </row>
    <row r="115" spans="1:3" ht="12" customHeight="1" x14ac:dyDescent="0.25">
      <c r="A115" s="86" t="s">
        <v>42</v>
      </c>
      <c r="B115" s="5" t="s">
        <v>83</v>
      </c>
      <c r="C115" s="111">
        <v>100119677</v>
      </c>
    </row>
    <row r="116" spans="1:3" ht="12" customHeight="1" x14ac:dyDescent="0.25">
      <c r="A116" s="86" t="s">
        <v>43</v>
      </c>
      <c r="B116" s="9" t="s">
        <v>198</v>
      </c>
      <c r="C116" s="111">
        <v>0</v>
      </c>
    </row>
    <row r="117" spans="1:3" ht="12" customHeight="1" x14ac:dyDescent="0.25">
      <c r="A117" s="86" t="s">
        <v>44</v>
      </c>
      <c r="B117" s="9" t="s">
        <v>75</v>
      </c>
      <c r="C117" s="112">
        <v>98586937</v>
      </c>
    </row>
    <row r="118" spans="1:3" ht="12" customHeight="1" x14ac:dyDescent="0.25">
      <c r="A118" s="86" t="s">
        <v>45</v>
      </c>
      <c r="B118" s="9" t="s">
        <v>199</v>
      </c>
      <c r="C118" s="123">
        <v>0</v>
      </c>
    </row>
    <row r="119" spans="1:3" ht="12" customHeight="1" x14ac:dyDescent="0.25">
      <c r="A119" s="86" t="s">
        <v>46</v>
      </c>
      <c r="B119" s="57" t="s">
        <v>85</v>
      </c>
      <c r="C119" s="123">
        <v>0</v>
      </c>
    </row>
    <row r="120" spans="1:3" ht="12" customHeight="1" x14ac:dyDescent="0.25">
      <c r="A120" s="86" t="s">
        <v>52</v>
      </c>
      <c r="B120" s="56" t="s">
        <v>237</v>
      </c>
      <c r="C120" s="123">
        <v>0</v>
      </c>
    </row>
    <row r="121" spans="1:3" ht="12" customHeight="1" x14ac:dyDescent="0.25">
      <c r="A121" s="86" t="s">
        <v>54</v>
      </c>
      <c r="B121" s="79" t="s">
        <v>204</v>
      </c>
      <c r="C121" s="123">
        <v>0</v>
      </c>
    </row>
    <row r="122" spans="1:3" ht="12" customHeight="1" x14ac:dyDescent="0.25">
      <c r="A122" s="86" t="s">
        <v>76</v>
      </c>
      <c r="B122" s="27" t="s">
        <v>187</v>
      </c>
      <c r="C122" s="123">
        <v>0</v>
      </c>
    </row>
    <row r="123" spans="1:3" ht="12" customHeight="1" x14ac:dyDescent="0.25">
      <c r="A123" s="86" t="s">
        <v>77</v>
      </c>
      <c r="B123" s="27" t="s">
        <v>203</v>
      </c>
      <c r="C123" s="123">
        <v>0</v>
      </c>
    </row>
    <row r="124" spans="1:3" ht="12" customHeight="1" x14ac:dyDescent="0.25">
      <c r="A124" s="86" t="s">
        <v>78</v>
      </c>
      <c r="B124" s="27" t="s">
        <v>202</v>
      </c>
      <c r="C124" s="123">
        <v>0</v>
      </c>
    </row>
    <row r="125" spans="1:3" ht="12" customHeight="1" x14ac:dyDescent="0.25">
      <c r="A125" s="86" t="s">
        <v>195</v>
      </c>
      <c r="B125" s="27" t="s">
        <v>190</v>
      </c>
      <c r="C125" s="123">
        <v>0</v>
      </c>
    </row>
    <row r="126" spans="1:3" ht="12" customHeight="1" x14ac:dyDescent="0.25">
      <c r="A126" s="86" t="s">
        <v>196</v>
      </c>
      <c r="B126" s="27" t="s">
        <v>201</v>
      </c>
      <c r="C126" s="123">
        <v>0</v>
      </c>
    </row>
    <row r="127" spans="1:3" ht="12" customHeight="1" thickBot="1" x14ac:dyDescent="0.3">
      <c r="A127" s="95" t="s">
        <v>197</v>
      </c>
      <c r="B127" s="27" t="s">
        <v>200</v>
      </c>
      <c r="C127" s="124">
        <v>0</v>
      </c>
    </row>
    <row r="128" spans="1:3" ht="12" customHeight="1" thickBot="1" x14ac:dyDescent="0.3">
      <c r="A128" s="14" t="s">
        <v>4</v>
      </c>
      <c r="B128" s="24" t="s">
        <v>252</v>
      </c>
      <c r="C128" s="113">
        <f>+C93+C114</f>
        <v>1384147127</v>
      </c>
    </row>
    <row r="129" spans="1:11" ht="12" customHeight="1" thickBot="1" x14ac:dyDescent="0.3">
      <c r="A129" s="14" t="s">
        <v>5</v>
      </c>
      <c r="B129" s="24" t="s">
        <v>253</v>
      </c>
      <c r="C129" s="113">
        <f>+C130+C131+C132</f>
        <v>0</v>
      </c>
    </row>
    <row r="130" spans="1:11" s="22" customFormat="1" ht="12" customHeight="1" x14ac:dyDescent="0.25">
      <c r="A130" s="86" t="s">
        <v>102</v>
      </c>
      <c r="B130" s="6" t="s">
        <v>287</v>
      </c>
      <c r="C130" s="123">
        <v>0</v>
      </c>
    </row>
    <row r="131" spans="1:11" ht="12" customHeight="1" x14ac:dyDescent="0.25">
      <c r="A131" s="86" t="s">
        <v>103</v>
      </c>
      <c r="B131" s="6" t="s">
        <v>259</v>
      </c>
      <c r="C131" s="123">
        <v>0</v>
      </c>
    </row>
    <row r="132" spans="1:11" ht="12" customHeight="1" thickBot="1" x14ac:dyDescent="0.3">
      <c r="A132" s="95" t="s">
        <v>104</v>
      </c>
      <c r="B132" s="4" t="s">
        <v>286</v>
      </c>
      <c r="C132" s="123">
        <v>0</v>
      </c>
    </row>
    <row r="133" spans="1:11" ht="12" customHeight="1" thickBot="1" x14ac:dyDescent="0.3">
      <c r="A133" s="14" t="s">
        <v>6</v>
      </c>
      <c r="B133" s="24" t="s">
        <v>254</v>
      </c>
      <c r="C133" s="113">
        <f>+C134+C135+C136+C137+C138+C139</f>
        <v>0</v>
      </c>
    </row>
    <row r="134" spans="1:11" ht="12" customHeight="1" x14ac:dyDescent="0.25">
      <c r="A134" s="86" t="s">
        <v>29</v>
      </c>
      <c r="B134" s="6" t="s">
        <v>260</v>
      </c>
      <c r="C134" s="123">
        <v>0</v>
      </c>
    </row>
    <row r="135" spans="1:11" ht="12" customHeight="1" x14ac:dyDescent="0.25">
      <c r="A135" s="86" t="s">
        <v>30</v>
      </c>
      <c r="B135" s="6" t="s">
        <v>255</v>
      </c>
      <c r="C135" s="123">
        <v>0</v>
      </c>
    </row>
    <row r="136" spans="1:11" ht="12" customHeight="1" x14ac:dyDescent="0.25">
      <c r="A136" s="86" t="s">
        <v>31</v>
      </c>
      <c r="B136" s="6" t="s">
        <v>256</v>
      </c>
      <c r="C136" s="123">
        <v>0</v>
      </c>
    </row>
    <row r="137" spans="1:11" ht="12" customHeight="1" x14ac:dyDescent="0.25">
      <c r="A137" s="86" t="s">
        <v>63</v>
      </c>
      <c r="B137" s="6" t="s">
        <v>285</v>
      </c>
      <c r="C137" s="123">
        <v>0</v>
      </c>
    </row>
    <row r="138" spans="1:11" ht="12" customHeight="1" x14ac:dyDescent="0.25">
      <c r="A138" s="86" t="s">
        <v>64</v>
      </c>
      <c r="B138" s="6" t="s">
        <v>257</v>
      </c>
      <c r="C138" s="123">
        <v>0</v>
      </c>
    </row>
    <row r="139" spans="1:11" s="22" customFormat="1" ht="12" customHeight="1" thickBot="1" x14ac:dyDescent="0.3">
      <c r="A139" s="95" t="s">
        <v>65</v>
      </c>
      <c r="B139" s="4" t="s">
        <v>258</v>
      </c>
      <c r="C139" s="123">
        <v>0</v>
      </c>
    </row>
    <row r="140" spans="1:11" ht="12" customHeight="1" thickBot="1" x14ac:dyDescent="0.3">
      <c r="A140" s="14" t="s">
        <v>7</v>
      </c>
      <c r="B140" s="24" t="s">
        <v>302</v>
      </c>
      <c r="C140" s="115">
        <f>+C141+C142+C144+C145+C143</f>
        <v>136832639</v>
      </c>
      <c r="K140" s="54"/>
    </row>
    <row r="141" spans="1:11" x14ac:dyDescent="0.25">
      <c r="A141" s="86" t="s">
        <v>32</v>
      </c>
      <c r="B141" s="6" t="s">
        <v>205</v>
      </c>
      <c r="C141" s="123">
        <v>0</v>
      </c>
    </row>
    <row r="142" spans="1:11" ht="12" customHeight="1" x14ac:dyDescent="0.25">
      <c r="A142" s="86" t="s">
        <v>33</v>
      </c>
      <c r="B142" s="6" t="s">
        <v>206</v>
      </c>
      <c r="C142" s="123">
        <v>136832639</v>
      </c>
    </row>
    <row r="143" spans="1:11" s="22" customFormat="1" ht="12" customHeight="1" x14ac:dyDescent="0.25">
      <c r="A143" s="86" t="s">
        <v>122</v>
      </c>
      <c r="B143" s="6" t="s">
        <v>301</v>
      </c>
      <c r="C143" s="123">
        <v>0</v>
      </c>
    </row>
    <row r="144" spans="1:11" s="22" customFormat="1" ht="12" customHeight="1" x14ac:dyDescent="0.25">
      <c r="A144" s="86" t="s">
        <v>123</v>
      </c>
      <c r="B144" s="6" t="s">
        <v>263</v>
      </c>
      <c r="C144" s="123">
        <v>0</v>
      </c>
    </row>
    <row r="145" spans="1:3" s="22" customFormat="1" ht="12" customHeight="1" thickBot="1" x14ac:dyDescent="0.3">
      <c r="A145" s="95" t="s">
        <v>124</v>
      </c>
      <c r="B145" s="4" t="s">
        <v>208</v>
      </c>
      <c r="C145" s="123">
        <v>0</v>
      </c>
    </row>
    <row r="146" spans="1:3" s="22" customFormat="1" ht="12" customHeight="1" thickBot="1" x14ac:dyDescent="0.3">
      <c r="A146" s="14" t="s">
        <v>8</v>
      </c>
      <c r="B146" s="24" t="s">
        <v>264</v>
      </c>
      <c r="C146" s="125">
        <f>+C147+C148+C149+C150+C151</f>
        <v>0</v>
      </c>
    </row>
    <row r="147" spans="1:3" s="22" customFormat="1" ht="12" customHeight="1" x14ac:dyDescent="0.25">
      <c r="A147" s="86" t="s">
        <v>34</v>
      </c>
      <c r="B147" s="6" t="s">
        <v>261</v>
      </c>
      <c r="C147" s="123">
        <v>0</v>
      </c>
    </row>
    <row r="148" spans="1:3" s="22" customFormat="1" ht="12" customHeight="1" x14ac:dyDescent="0.25">
      <c r="A148" s="86" t="s">
        <v>35</v>
      </c>
      <c r="B148" s="6" t="s">
        <v>266</v>
      </c>
      <c r="C148" s="123">
        <v>0</v>
      </c>
    </row>
    <row r="149" spans="1:3" s="22" customFormat="1" ht="12" customHeight="1" x14ac:dyDescent="0.25">
      <c r="A149" s="86" t="s">
        <v>134</v>
      </c>
      <c r="B149" s="6" t="s">
        <v>262</v>
      </c>
      <c r="C149" s="123">
        <v>0</v>
      </c>
    </row>
    <row r="150" spans="1:3" ht="12.75" customHeight="1" x14ac:dyDescent="0.25">
      <c r="A150" s="86" t="s">
        <v>135</v>
      </c>
      <c r="B150" s="6" t="s">
        <v>288</v>
      </c>
      <c r="C150" s="123">
        <v>0</v>
      </c>
    </row>
    <row r="151" spans="1:3" ht="12.75" customHeight="1" thickBot="1" x14ac:dyDescent="0.3">
      <c r="A151" s="95" t="s">
        <v>265</v>
      </c>
      <c r="B151" s="4" t="s">
        <v>267</v>
      </c>
      <c r="C151" s="124">
        <v>0</v>
      </c>
    </row>
    <row r="152" spans="1:3" ht="12.75" customHeight="1" thickBot="1" x14ac:dyDescent="0.3">
      <c r="A152" s="105" t="s">
        <v>9</v>
      </c>
      <c r="B152" s="24" t="s">
        <v>268</v>
      </c>
      <c r="C152" s="125">
        <v>0</v>
      </c>
    </row>
    <row r="153" spans="1:3" ht="12" customHeight="1" thickBot="1" x14ac:dyDescent="0.3">
      <c r="A153" s="105" t="s">
        <v>10</v>
      </c>
      <c r="B153" s="24" t="s">
        <v>269</v>
      </c>
      <c r="C153" s="125">
        <v>0</v>
      </c>
    </row>
    <row r="154" spans="1:3" ht="15" customHeight="1" thickBot="1" x14ac:dyDescent="0.3">
      <c r="A154" s="14" t="s">
        <v>11</v>
      </c>
      <c r="B154" s="24" t="s">
        <v>271</v>
      </c>
      <c r="C154" s="126">
        <f>+C129+C133+C140+C146+C152+C153</f>
        <v>136832639</v>
      </c>
    </row>
    <row r="155" spans="1:3" ht="15" customHeight="1" thickBot="1" x14ac:dyDescent="0.3">
      <c r="A155" s="143" t="s">
        <v>12</v>
      </c>
      <c r="B155" s="144" t="s">
        <v>320</v>
      </c>
      <c r="C155" s="126">
        <v>320960632</v>
      </c>
    </row>
    <row r="156" spans="1:3" ht="13.8" thickBot="1" x14ac:dyDescent="0.3">
      <c r="A156" s="97" t="s">
        <v>13</v>
      </c>
      <c r="B156" s="69" t="s">
        <v>270</v>
      </c>
      <c r="C156" s="126">
        <f>+C128+C154+C155</f>
        <v>1841940398</v>
      </c>
    </row>
    <row r="157" spans="1:3" ht="15" customHeight="1" thickBot="1" x14ac:dyDescent="0.3">
      <c r="A157" s="70"/>
      <c r="B157" s="71"/>
      <c r="C157" s="72"/>
    </row>
    <row r="158" spans="1:3" ht="14.25" customHeight="1" thickBot="1" x14ac:dyDescent="0.3">
      <c r="A158" s="52" t="s">
        <v>289</v>
      </c>
      <c r="B158" s="53"/>
      <c r="C158" s="23">
        <v>12</v>
      </c>
    </row>
    <row r="159" spans="1:3" ht="13.8" thickBot="1" x14ac:dyDescent="0.3">
      <c r="A159" s="52" t="s">
        <v>82</v>
      </c>
      <c r="B159" s="53"/>
      <c r="C159" s="23">
        <v>298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ColWidth="9.33203125" defaultRowHeight="13.2" x14ac:dyDescent="0.25"/>
  <cols>
    <col min="1" max="1" width="19.44140625" style="73" customWidth="1"/>
    <col min="2" max="2" width="72" style="74" customWidth="1"/>
    <col min="3" max="3" width="25" style="75" customWidth="1"/>
    <col min="4" max="16384" width="9.33203125" style="2"/>
  </cols>
  <sheetData>
    <row r="1" spans="1:3" s="1" customFormat="1" ht="16.5" customHeight="1" thickBot="1" x14ac:dyDescent="0.3">
      <c r="A1" s="32"/>
      <c r="B1" s="33"/>
      <c r="C1" s="108" t="str">
        <f>+CONCATENATE("9.1.2. melléklet a 5/2021. (V.27.) önkormányzati rendelethez")</f>
        <v>9.1.2. melléklet a 5/2021. (V.27.) önkormányzati rendelethez</v>
      </c>
    </row>
    <row r="2" spans="1:3" s="18" customFormat="1" ht="21" customHeight="1" x14ac:dyDescent="0.25">
      <c r="A2" s="76" t="s">
        <v>24</v>
      </c>
      <c r="B2" s="58" t="s">
        <v>321</v>
      </c>
      <c r="C2" s="60" t="s">
        <v>17</v>
      </c>
    </row>
    <row r="3" spans="1:3" s="18" customFormat="1" ht="16.2" thickBot="1" x14ac:dyDescent="0.3">
      <c r="A3" s="34" t="s">
        <v>79</v>
      </c>
      <c r="B3" s="59" t="s">
        <v>239</v>
      </c>
      <c r="C3" s="104" t="s">
        <v>23</v>
      </c>
    </row>
    <row r="4" spans="1:3" s="19" customFormat="1" ht="16.2" customHeight="1" thickBot="1" x14ac:dyDescent="0.35">
      <c r="A4" s="35"/>
      <c r="B4" s="35"/>
      <c r="C4" s="3" t="e">
        <f>'9.1.1. sz. mell '!C4</f>
        <v>#REF!</v>
      </c>
    </row>
    <row r="5" spans="1:3" ht="13.8" thickBot="1" x14ac:dyDescent="0.3">
      <c r="A5" s="77" t="s">
        <v>81</v>
      </c>
      <c r="B5" s="36" t="s">
        <v>310</v>
      </c>
      <c r="C5" s="61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62"/>
    </row>
    <row r="8" spans="1:3" s="17" customFormat="1" ht="12" customHeight="1" thickBot="1" x14ac:dyDescent="0.3">
      <c r="A8" s="14" t="s">
        <v>2</v>
      </c>
      <c r="B8" s="11" t="s">
        <v>87</v>
      </c>
      <c r="C8" s="113">
        <f>+C9+C10+C11+C12+C13+C14</f>
        <v>0</v>
      </c>
    </row>
    <row r="9" spans="1:3" s="20" customFormat="1" ht="12" customHeight="1" x14ac:dyDescent="0.2">
      <c r="A9" s="86" t="s">
        <v>36</v>
      </c>
      <c r="B9" s="80" t="s">
        <v>88</v>
      </c>
      <c r="C9" s="111">
        <v>0</v>
      </c>
    </row>
    <row r="10" spans="1:3" s="21" customFormat="1" ht="12" customHeight="1" x14ac:dyDescent="0.2">
      <c r="A10" s="87" t="s">
        <v>37</v>
      </c>
      <c r="B10" s="81" t="s">
        <v>89</v>
      </c>
      <c r="C10" s="112">
        <v>0</v>
      </c>
    </row>
    <row r="11" spans="1:3" s="21" customFormat="1" ht="12" customHeight="1" x14ac:dyDescent="0.2">
      <c r="A11" s="87" t="s">
        <v>38</v>
      </c>
      <c r="B11" s="81" t="s">
        <v>303</v>
      </c>
      <c r="C11" s="112">
        <v>0</v>
      </c>
    </row>
    <row r="12" spans="1:3" s="21" customFormat="1" ht="12" customHeight="1" x14ac:dyDescent="0.2">
      <c r="A12" s="87" t="s">
        <v>39</v>
      </c>
      <c r="B12" s="81" t="s">
        <v>90</v>
      </c>
      <c r="C12" s="112">
        <v>0</v>
      </c>
    </row>
    <row r="13" spans="1:3" s="21" customFormat="1" ht="12" customHeight="1" x14ac:dyDescent="0.2">
      <c r="A13" s="87" t="s">
        <v>56</v>
      </c>
      <c r="B13" s="81" t="s">
        <v>276</v>
      </c>
      <c r="C13" s="112">
        <v>0</v>
      </c>
    </row>
    <row r="14" spans="1:3" s="20" customFormat="1" ht="12" customHeight="1" thickBot="1" x14ac:dyDescent="0.25">
      <c r="A14" s="88" t="s">
        <v>40</v>
      </c>
      <c r="B14" s="82" t="s">
        <v>241</v>
      </c>
      <c r="C14" s="112">
        <v>0</v>
      </c>
    </row>
    <row r="15" spans="1:3" s="20" customFormat="1" ht="12" customHeight="1" thickBot="1" x14ac:dyDescent="0.3">
      <c r="A15" s="14" t="s">
        <v>3</v>
      </c>
      <c r="B15" s="55" t="s">
        <v>91</v>
      </c>
      <c r="C15" s="113">
        <f>+C16+C17+C18+C19+C20</f>
        <v>0</v>
      </c>
    </row>
    <row r="16" spans="1:3" s="20" customFormat="1" ht="12" customHeight="1" x14ac:dyDescent="0.2">
      <c r="A16" s="86" t="s">
        <v>42</v>
      </c>
      <c r="B16" s="80" t="s">
        <v>92</v>
      </c>
      <c r="C16" s="111">
        <v>0</v>
      </c>
    </row>
    <row r="17" spans="1:3" s="20" customFormat="1" ht="12" customHeight="1" x14ac:dyDescent="0.2">
      <c r="A17" s="87" t="s">
        <v>43</v>
      </c>
      <c r="B17" s="81" t="s">
        <v>93</v>
      </c>
      <c r="C17" s="112">
        <v>0</v>
      </c>
    </row>
    <row r="18" spans="1:3" s="20" customFormat="1" ht="12" customHeight="1" x14ac:dyDescent="0.2">
      <c r="A18" s="87" t="s">
        <v>44</v>
      </c>
      <c r="B18" s="81" t="s">
        <v>231</v>
      </c>
      <c r="C18" s="112">
        <v>0</v>
      </c>
    </row>
    <row r="19" spans="1:3" s="20" customFormat="1" ht="12" customHeight="1" x14ac:dyDescent="0.2">
      <c r="A19" s="87" t="s">
        <v>45</v>
      </c>
      <c r="B19" s="81" t="s">
        <v>232</v>
      </c>
      <c r="C19" s="112">
        <v>0</v>
      </c>
    </row>
    <row r="20" spans="1:3" s="20" customFormat="1" ht="12" customHeight="1" x14ac:dyDescent="0.2">
      <c r="A20" s="87" t="s">
        <v>46</v>
      </c>
      <c r="B20" s="81" t="s">
        <v>94</v>
      </c>
      <c r="C20" s="112">
        <v>0</v>
      </c>
    </row>
    <row r="21" spans="1:3" s="21" customFormat="1" ht="12" customHeight="1" thickBot="1" x14ac:dyDescent="0.25">
      <c r="A21" s="88" t="s">
        <v>52</v>
      </c>
      <c r="B21" s="82" t="s">
        <v>95</v>
      </c>
      <c r="C21" s="114">
        <v>0</v>
      </c>
    </row>
    <row r="22" spans="1:3" s="21" customFormat="1" ht="12" customHeight="1" thickBot="1" x14ac:dyDescent="0.3">
      <c r="A22" s="14" t="s">
        <v>4</v>
      </c>
      <c r="B22" s="11" t="s">
        <v>96</v>
      </c>
      <c r="C22" s="113">
        <f>+C23+C24+C25+C26+C27</f>
        <v>200000000</v>
      </c>
    </row>
    <row r="23" spans="1:3" s="21" customFormat="1" ht="12" customHeight="1" x14ac:dyDescent="0.2">
      <c r="A23" s="86" t="s">
        <v>25</v>
      </c>
      <c r="B23" s="80" t="s">
        <v>97</v>
      </c>
      <c r="C23" s="111">
        <v>200000000</v>
      </c>
    </row>
    <row r="24" spans="1:3" s="20" customFormat="1" ht="12" customHeight="1" x14ac:dyDescent="0.2">
      <c r="A24" s="87" t="s">
        <v>26</v>
      </c>
      <c r="B24" s="81" t="s">
        <v>98</v>
      </c>
      <c r="C24" s="112">
        <v>0</v>
      </c>
    </row>
    <row r="25" spans="1:3" s="21" customFormat="1" ht="12" customHeight="1" x14ac:dyDescent="0.2">
      <c r="A25" s="87" t="s">
        <v>27</v>
      </c>
      <c r="B25" s="81" t="s">
        <v>233</v>
      </c>
      <c r="C25" s="112">
        <v>0</v>
      </c>
    </row>
    <row r="26" spans="1:3" s="21" customFormat="1" ht="12" customHeight="1" x14ac:dyDescent="0.2">
      <c r="A26" s="87" t="s">
        <v>28</v>
      </c>
      <c r="B26" s="81" t="s">
        <v>234</v>
      </c>
      <c r="C26" s="112">
        <v>0</v>
      </c>
    </row>
    <row r="27" spans="1:3" s="21" customFormat="1" ht="12" customHeight="1" x14ac:dyDescent="0.2">
      <c r="A27" s="87" t="s">
        <v>59</v>
      </c>
      <c r="B27" s="81" t="s">
        <v>99</v>
      </c>
      <c r="C27" s="112">
        <v>0</v>
      </c>
    </row>
    <row r="28" spans="1:3" s="21" customFormat="1" ht="12" customHeight="1" thickBot="1" x14ac:dyDescent="0.25">
      <c r="A28" s="88" t="s">
        <v>60</v>
      </c>
      <c r="B28" s="82" t="s">
        <v>100</v>
      </c>
      <c r="C28" s="114">
        <v>0</v>
      </c>
    </row>
    <row r="29" spans="1:3" s="21" customFormat="1" ht="12" customHeight="1" thickBot="1" x14ac:dyDescent="0.3">
      <c r="A29" s="14" t="s">
        <v>61</v>
      </c>
      <c r="B29" s="11" t="s">
        <v>101</v>
      </c>
      <c r="C29" s="115">
        <f>SUM(C30:C36)</f>
        <v>0</v>
      </c>
    </row>
    <row r="30" spans="1:3" s="21" customFormat="1" ht="12" customHeight="1" x14ac:dyDescent="0.2">
      <c r="A30" s="86" t="s">
        <v>102</v>
      </c>
      <c r="B30" s="80" t="s">
        <v>311</v>
      </c>
      <c r="C30" s="111">
        <v>0</v>
      </c>
    </row>
    <row r="31" spans="1:3" s="21" customFormat="1" ht="12" customHeight="1" x14ac:dyDescent="0.2">
      <c r="A31" s="87" t="s">
        <v>315</v>
      </c>
      <c r="B31" s="81" t="s">
        <v>312</v>
      </c>
      <c r="C31" s="112">
        <v>0</v>
      </c>
    </row>
    <row r="32" spans="1:3" s="21" customFormat="1" ht="12" customHeight="1" x14ac:dyDescent="0.2">
      <c r="A32" s="87" t="s">
        <v>316</v>
      </c>
      <c r="B32" s="81" t="s">
        <v>313</v>
      </c>
      <c r="C32" s="112">
        <v>0</v>
      </c>
    </row>
    <row r="33" spans="1:3" s="21" customFormat="1" ht="12" customHeight="1" x14ac:dyDescent="0.2">
      <c r="A33" s="87" t="s">
        <v>317</v>
      </c>
      <c r="B33" s="81" t="s">
        <v>314</v>
      </c>
      <c r="C33" s="112">
        <v>0</v>
      </c>
    </row>
    <row r="34" spans="1:3" s="21" customFormat="1" ht="12" customHeight="1" x14ac:dyDescent="0.2">
      <c r="A34" s="87" t="s">
        <v>304</v>
      </c>
      <c r="B34" s="81" t="s">
        <v>106</v>
      </c>
      <c r="C34" s="112">
        <v>0</v>
      </c>
    </row>
    <row r="35" spans="1:3" s="21" customFormat="1" ht="12" customHeight="1" x14ac:dyDescent="0.2">
      <c r="A35" s="87" t="s">
        <v>305</v>
      </c>
      <c r="B35" s="81" t="s">
        <v>107</v>
      </c>
      <c r="C35" s="112">
        <v>0</v>
      </c>
    </row>
    <row r="36" spans="1:3" s="21" customFormat="1" ht="12" customHeight="1" thickBot="1" x14ac:dyDescent="0.25">
      <c r="A36" s="88" t="s">
        <v>306</v>
      </c>
      <c r="B36" s="82" t="s">
        <v>108</v>
      </c>
      <c r="C36" s="114">
        <v>0</v>
      </c>
    </row>
    <row r="37" spans="1:3" s="21" customFormat="1" ht="12" customHeight="1" thickBot="1" x14ac:dyDescent="0.3">
      <c r="A37" s="14" t="s">
        <v>6</v>
      </c>
      <c r="B37" s="11" t="s">
        <v>242</v>
      </c>
      <c r="C37" s="113">
        <f>SUM(C38:C48)</f>
        <v>0</v>
      </c>
    </row>
    <row r="38" spans="1:3" s="21" customFormat="1" ht="12" customHeight="1" x14ac:dyDescent="0.2">
      <c r="A38" s="86" t="s">
        <v>29</v>
      </c>
      <c r="B38" s="80" t="s">
        <v>111</v>
      </c>
      <c r="C38" s="111">
        <v>0</v>
      </c>
    </row>
    <row r="39" spans="1:3" s="21" customFormat="1" ht="12" customHeight="1" x14ac:dyDescent="0.2">
      <c r="A39" s="87" t="s">
        <v>30</v>
      </c>
      <c r="B39" s="81" t="s">
        <v>112</v>
      </c>
      <c r="C39" s="112">
        <v>0</v>
      </c>
    </row>
    <row r="40" spans="1:3" s="21" customFormat="1" ht="12" customHeight="1" x14ac:dyDescent="0.2">
      <c r="A40" s="87" t="s">
        <v>31</v>
      </c>
      <c r="B40" s="81" t="s">
        <v>113</v>
      </c>
      <c r="C40" s="112">
        <v>0</v>
      </c>
    </row>
    <row r="41" spans="1:3" s="21" customFormat="1" ht="12" customHeight="1" x14ac:dyDescent="0.2">
      <c r="A41" s="87" t="s">
        <v>63</v>
      </c>
      <c r="B41" s="81" t="s">
        <v>114</v>
      </c>
      <c r="C41" s="112">
        <v>0</v>
      </c>
    </row>
    <row r="42" spans="1:3" s="21" customFormat="1" ht="12" customHeight="1" x14ac:dyDescent="0.2">
      <c r="A42" s="87" t="s">
        <v>64</v>
      </c>
      <c r="B42" s="81" t="s">
        <v>115</v>
      </c>
      <c r="C42" s="112">
        <v>0</v>
      </c>
    </row>
    <row r="43" spans="1:3" s="21" customFormat="1" ht="12" customHeight="1" x14ac:dyDescent="0.2">
      <c r="A43" s="87" t="s">
        <v>65</v>
      </c>
      <c r="B43" s="81" t="s">
        <v>116</v>
      </c>
      <c r="C43" s="112">
        <v>0</v>
      </c>
    </row>
    <row r="44" spans="1:3" s="21" customFormat="1" ht="12" customHeight="1" x14ac:dyDescent="0.2">
      <c r="A44" s="87" t="s">
        <v>66</v>
      </c>
      <c r="B44" s="81" t="s">
        <v>117</v>
      </c>
      <c r="C44" s="112">
        <v>0</v>
      </c>
    </row>
    <row r="45" spans="1:3" s="21" customFormat="1" ht="12" customHeight="1" x14ac:dyDescent="0.2">
      <c r="A45" s="87" t="s">
        <v>67</v>
      </c>
      <c r="B45" s="81" t="s">
        <v>309</v>
      </c>
      <c r="C45" s="112">
        <v>0</v>
      </c>
    </row>
    <row r="46" spans="1:3" s="21" customFormat="1" ht="12" customHeight="1" x14ac:dyDescent="0.2">
      <c r="A46" s="87" t="s">
        <v>109</v>
      </c>
      <c r="B46" s="81" t="s">
        <v>119</v>
      </c>
      <c r="C46" s="116">
        <v>0</v>
      </c>
    </row>
    <row r="47" spans="1:3" s="21" customFormat="1" ht="12" customHeight="1" x14ac:dyDescent="0.2">
      <c r="A47" s="88" t="s">
        <v>110</v>
      </c>
      <c r="B47" s="82" t="s">
        <v>244</v>
      </c>
      <c r="C47" s="117">
        <v>0</v>
      </c>
    </row>
    <row r="48" spans="1:3" s="21" customFormat="1" ht="12" customHeight="1" thickBot="1" x14ac:dyDescent="0.25">
      <c r="A48" s="88" t="s">
        <v>243</v>
      </c>
      <c r="B48" s="82" t="s">
        <v>120</v>
      </c>
      <c r="C48" s="117">
        <v>0</v>
      </c>
    </row>
    <row r="49" spans="1:3" s="21" customFormat="1" ht="12" customHeight="1" thickBot="1" x14ac:dyDescent="0.3">
      <c r="A49" s="14" t="s">
        <v>7</v>
      </c>
      <c r="B49" s="11" t="s">
        <v>121</v>
      </c>
      <c r="C49" s="113">
        <f>SUM(C50:C54)</f>
        <v>0</v>
      </c>
    </row>
    <row r="50" spans="1:3" s="21" customFormat="1" ht="12" customHeight="1" x14ac:dyDescent="0.2">
      <c r="A50" s="86" t="s">
        <v>32</v>
      </c>
      <c r="B50" s="80" t="s">
        <v>125</v>
      </c>
      <c r="C50" s="118">
        <v>0</v>
      </c>
    </row>
    <row r="51" spans="1:3" s="21" customFormat="1" ht="12" customHeight="1" x14ac:dyDescent="0.2">
      <c r="A51" s="87" t="s">
        <v>33</v>
      </c>
      <c r="B51" s="81" t="s">
        <v>126</v>
      </c>
      <c r="C51" s="116">
        <v>0</v>
      </c>
    </row>
    <row r="52" spans="1:3" s="21" customFormat="1" ht="12" customHeight="1" x14ac:dyDescent="0.2">
      <c r="A52" s="87" t="s">
        <v>122</v>
      </c>
      <c r="B52" s="81" t="s">
        <v>127</v>
      </c>
      <c r="C52" s="116">
        <v>0</v>
      </c>
    </row>
    <row r="53" spans="1:3" s="21" customFormat="1" ht="12" customHeight="1" x14ac:dyDescent="0.2">
      <c r="A53" s="87" t="s">
        <v>123</v>
      </c>
      <c r="B53" s="81" t="s">
        <v>128</v>
      </c>
      <c r="C53" s="116">
        <v>0</v>
      </c>
    </row>
    <row r="54" spans="1:3" s="21" customFormat="1" ht="12" customHeight="1" thickBot="1" x14ac:dyDescent="0.25">
      <c r="A54" s="88" t="s">
        <v>124</v>
      </c>
      <c r="B54" s="82" t="s">
        <v>129</v>
      </c>
      <c r="C54" s="117">
        <v>0</v>
      </c>
    </row>
    <row r="55" spans="1:3" s="21" customFormat="1" ht="12" customHeight="1" thickBot="1" x14ac:dyDescent="0.3">
      <c r="A55" s="14" t="s">
        <v>68</v>
      </c>
      <c r="B55" s="11" t="s">
        <v>130</v>
      </c>
      <c r="C55" s="113">
        <f>SUM(C56:C58)</f>
        <v>0</v>
      </c>
    </row>
    <row r="56" spans="1:3" s="21" customFormat="1" ht="12" customHeight="1" x14ac:dyDescent="0.2">
      <c r="A56" s="86" t="s">
        <v>34</v>
      </c>
      <c r="B56" s="80" t="s">
        <v>131</v>
      </c>
      <c r="C56" s="111">
        <v>0</v>
      </c>
    </row>
    <row r="57" spans="1:3" s="21" customFormat="1" ht="12" customHeight="1" x14ac:dyDescent="0.2">
      <c r="A57" s="87" t="s">
        <v>35</v>
      </c>
      <c r="B57" s="81" t="s">
        <v>235</v>
      </c>
      <c r="C57" s="112">
        <v>0</v>
      </c>
    </row>
    <row r="58" spans="1:3" s="21" customFormat="1" ht="12" customHeight="1" x14ac:dyDescent="0.2">
      <c r="A58" s="87" t="s">
        <v>134</v>
      </c>
      <c r="B58" s="81" t="s">
        <v>132</v>
      </c>
      <c r="C58" s="112">
        <v>0</v>
      </c>
    </row>
    <row r="59" spans="1:3" s="21" customFormat="1" ht="12" customHeight="1" thickBot="1" x14ac:dyDescent="0.25">
      <c r="A59" s="88" t="s">
        <v>135</v>
      </c>
      <c r="B59" s="82" t="s">
        <v>133</v>
      </c>
      <c r="C59" s="114">
        <v>0</v>
      </c>
    </row>
    <row r="60" spans="1:3" s="21" customFormat="1" ht="12" customHeight="1" thickBot="1" x14ac:dyDescent="0.3">
      <c r="A60" s="14" t="s">
        <v>9</v>
      </c>
      <c r="B60" s="55" t="s">
        <v>136</v>
      </c>
      <c r="C60" s="113">
        <f>SUM(C61:C63)</f>
        <v>0</v>
      </c>
    </row>
    <row r="61" spans="1:3" s="21" customFormat="1" ht="12" customHeight="1" x14ac:dyDescent="0.2">
      <c r="A61" s="86" t="s">
        <v>69</v>
      </c>
      <c r="B61" s="80" t="s">
        <v>138</v>
      </c>
      <c r="C61" s="116">
        <v>0</v>
      </c>
    </row>
    <row r="62" spans="1:3" s="21" customFormat="1" ht="12" customHeight="1" x14ac:dyDescent="0.2">
      <c r="A62" s="87" t="s">
        <v>70</v>
      </c>
      <c r="B62" s="81" t="s">
        <v>236</v>
      </c>
      <c r="C62" s="116">
        <v>0</v>
      </c>
    </row>
    <row r="63" spans="1:3" s="21" customFormat="1" ht="12" customHeight="1" x14ac:dyDescent="0.2">
      <c r="A63" s="87" t="s">
        <v>84</v>
      </c>
      <c r="B63" s="81" t="s">
        <v>139</v>
      </c>
      <c r="C63" s="116">
        <v>0</v>
      </c>
    </row>
    <row r="64" spans="1:3" s="21" customFormat="1" ht="12" customHeight="1" thickBot="1" x14ac:dyDescent="0.25">
      <c r="A64" s="88" t="s">
        <v>137</v>
      </c>
      <c r="B64" s="82" t="s">
        <v>140</v>
      </c>
      <c r="C64" s="116">
        <v>0</v>
      </c>
    </row>
    <row r="65" spans="1:3" s="21" customFormat="1" ht="12" customHeight="1" thickBot="1" x14ac:dyDescent="0.3">
      <c r="A65" s="14" t="s">
        <v>10</v>
      </c>
      <c r="B65" s="11" t="s">
        <v>141</v>
      </c>
      <c r="C65" s="115">
        <f>+C8+C15+C22+C29+C37+C49+C55+C60</f>
        <v>200000000</v>
      </c>
    </row>
    <row r="66" spans="1:3" s="21" customFormat="1" ht="12" customHeight="1" thickBot="1" x14ac:dyDescent="0.25">
      <c r="A66" s="89" t="s">
        <v>209</v>
      </c>
      <c r="B66" s="55" t="s">
        <v>142</v>
      </c>
      <c r="C66" s="113">
        <f>SUM(C67:C69)</f>
        <v>0</v>
      </c>
    </row>
    <row r="67" spans="1:3" s="21" customFormat="1" ht="12" customHeight="1" x14ac:dyDescent="0.2">
      <c r="A67" s="86" t="s">
        <v>172</v>
      </c>
      <c r="B67" s="80" t="s">
        <v>143</v>
      </c>
      <c r="C67" s="116">
        <v>0</v>
      </c>
    </row>
    <row r="68" spans="1:3" s="21" customFormat="1" ht="12" customHeight="1" x14ac:dyDescent="0.2">
      <c r="A68" s="87" t="s">
        <v>181</v>
      </c>
      <c r="B68" s="81" t="s">
        <v>144</v>
      </c>
      <c r="C68" s="116">
        <v>0</v>
      </c>
    </row>
    <row r="69" spans="1:3" s="21" customFormat="1" ht="12" customHeight="1" thickBot="1" x14ac:dyDescent="0.25">
      <c r="A69" s="88" t="s">
        <v>182</v>
      </c>
      <c r="B69" s="83" t="s">
        <v>145</v>
      </c>
      <c r="C69" s="116">
        <v>0</v>
      </c>
    </row>
    <row r="70" spans="1:3" s="21" customFormat="1" ht="12" customHeight="1" thickBot="1" x14ac:dyDescent="0.25">
      <c r="A70" s="89" t="s">
        <v>146</v>
      </c>
      <c r="B70" s="55" t="s">
        <v>147</v>
      </c>
      <c r="C70" s="113">
        <f>SUM(C71:C74)</f>
        <v>0</v>
      </c>
    </row>
    <row r="71" spans="1:3" s="21" customFormat="1" ht="12" customHeight="1" x14ac:dyDescent="0.2">
      <c r="A71" s="86" t="s">
        <v>57</v>
      </c>
      <c r="B71" s="80" t="s">
        <v>148</v>
      </c>
      <c r="C71" s="116">
        <v>0</v>
      </c>
    </row>
    <row r="72" spans="1:3" s="21" customFormat="1" ht="12" customHeight="1" x14ac:dyDescent="0.2">
      <c r="A72" s="87" t="s">
        <v>58</v>
      </c>
      <c r="B72" s="81" t="s">
        <v>149</v>
      </c>
      <c r="C72" s="116">
        <v>0</v>
      </c>
    </row>
    <row r="73" spans="1:3" s="21" customFormat="1" ht="12" customHeight="1" x14ac:dyDescent="0.2">
      <c r="A73" s="87" t="s">
        <v>173</v>
      </c>
      <c r="B73" s="81" t="s">
        <v>150</v>
      </c>
      <c r="C73" s="116">
        <v>0</v>
      </c>
    </row>
    <row r="74" spans="1:3" s="21" customFormat="1" ht="12" customHeight="1" thickBot="1" x14ac:dyDescent="0.25">
      <c r="A74" s="88" t="s">
        <v>174</v>
      </c>
      <c r="B74" s="82" t="s">
        <v>151</v>
      </c>
      <c r="C74" s="116">
        <v>0</v>
      </c>
    </row>
    <row r="75" spans="1:3" s="21" customFormat="1" ht="12" customHeight="1" thickBot="1" x14ac:dyDescent="0.25">
      <c r="A75" s="89" t="s">
        <v>152</v>
      </c>
      <c r="B75" s="55" t="s">
        <v>153</v>
      </c>
      <c r="C75" s="113">
        <f>SUM(C76:C77)</f>
        <v>56153575</v>
      </c>
    </row>
    <row r="76" spans="1:3" s="21" customFormat="1" ht="12" customHeight="1" x14ac:dyDescent="0.2">
      <c r="A76" s="86" t="s">
        <v>175</v>
      </c>
      <c r="B76" s="80" t="s">
        <v>154</v>
      </c>
      <c r="C76" s="116">
        <v>56153575</v>
      </c>
    </row>
    <row r="77" spans="1:3" s="21" customFormat="1" ht="12" customHeight="1" thickBot="1" x14ac:dyDescent="0.25">
      <c r="A77" s="88" t="s">
        <v>176</v>
      </c>
      <c r="B77" s="82" t="s">
        <v>155</v>
      </c>
      <c r="C77" s="116">
        <v>0</v>
      </c>
    </row>
    <row r="78" spans="1:3" s="20" customFormat="1" ht="12" customHeight="1" thickBot="1" x14ac:dyDescent="0.25">
      <c r="A78" s="89" t="s">
        <v>156</v>
      </c>
      <c r="B78" s="55" t="s">
        <v>157</v>
      </c>
      <c r="C78" s="113">
        <f>SUM(C79:C81)</f>
        <v>0</v>
      </c>
    </row>
    <row r="79" spans="1:3" s="21" customFormat="1" ht="12" customHeight="1" x14ac:dyDescent="0.2">
      <c r="A79" s="86" t="s">
        <v>177</v>
      </c>
      <c r="B79" s="80" t="s">
        <v>158</v>
      </c>
      <c r="C79" s="116">
        <v>0</v>
      </c>
    </row>
    <row r="80" spans="1:3" s="21" customFormat="1" ht="12" customHeight="1" x14ac:dyDescent="0.2">
      <c r="A80" s="87" t="s">
        <v>178</v>
      </c>
      <c r="B80" s="81" t="s">
        <v>159</v>
      </c>
      <c r="C80" s="116">
        <v>0</v>
      </c>
    </row>
    <row r="81" spans="1:3" s="21" customFormat="1" ht="12" customHeight="1" thickBot="1" x14ac:dyDescent="0.25">
      <c r="A81" s="88" t="s">
        <v>179</v>
      </c>
      <c r="B81" s="82" t="s">
        <v>160</v>
      </c>
      <c r="C81" s="116">
        <v>0</v>
      </c>
    </row>
    <row r="82" spans="1:3" s="21" customFormat="1" ht="12" customHeight="1" thickBot="1" x14ac:dyDescent="0.25">
      <c r="A82" s="89" t="s">
        <v>161</v>
      </c>
      <c r="B82" s="55" t="s">
        <v>180</v>
      </c>
      <c r="C82" s="113">
        <f>SUM(C83:C86)</f>
        <v>0</v>
      </c>
    </row>
    <row r="83" spans="1:3" s="21" customFormat="1" ht="12" customHeight="1" x14ac:dyDescent="0.2">
      <c r="A83" s="90" t="s">
        <v>162</v>
      </c>
      <c r="B83" s="80" t="s">
        <v>163</v>
      </c>
      <c r="C83" s="116">
        <v>0</v>
      </c>
    </row>
    <row r="84" spans="1:3" s="21" customFormat="1" ht="12" customHeight="1" x14ac:dyDescent="0.2">
      <c r="A84" s="91" t="s">
        <v>164</v>
      </c>
      <c r="B84" s="81" t="s">
        <v>165</v>
      </c>
      <c r="C84" s="116">
        <v>0</v>
      </c>
    </row>
    <row r="85" spans="1:3" s="21" customFormat="1" ht="12" customHeight="1" x14ac:dyDescent="0.2">
      <c r="A85" s="91" t="s">
        <v>166</v>
      </c>
      <c r="B85" s="81" t="s">
        <v>167</v>
      </c>
      <c r="C85" s="116">
        <v>0</v>
      </c>
    </row>
    <row r="86" spans="1:3" s="20" customFormat="1" ht="12" customHeight="1" thickBot="1" x14ac:dyDescent="0.25">
      <c r="A86" s="92" t="s">
        <v>168</v>
      </c>
      <c r="B86" s="82" t="s">
        <v>169</v>
      </c>
      <c r="C86" s="116">
        <v>0</v>
      </c>
    </row>
    <row r="87" spans="1:3" s="20" customFormat="1" ht="12" customHeight="1" thickBot="1" x14ac:dyDescent="0.25">
      <c r="A87" s="89" t="s">
        <v>170</v>
      </c>
      <c r="B87" s="55" t="s">
        <v>272</v>
      </c>
      <c r="C87" s="119">
        <v>0</v>
      </c>
    </row>
    <row r="88" spans="1:3" s="20" customFormat="1" ht="12" customHeight="1" thickBot="1" x14ac:dyDescent="0.25">
      <c r="A88" s="89" t="s">
        <v>277</v>
      </c>
      <c r="B88" s="55" t="s">
        <v>171</v>
      </c>
      <c r="C88" s="119">
        <v>0</v>
      </c>
    </row>
    <row r="89" spans="1:3" s="20" customFormat="1" ht="12" customHeight="1" thickBot="1" x14ac:dyDescent="0.25">
      <c r="A89" s="89" t="s">
        <v>278</v>
      </c>
      <c r="B89" s="84" t="s">
        <v>273</v>
      </c>
      <c r="C89" s="115">
        <f>+C66+C70+C75+C78+C82+C88+C87</f>
        <v>56153575</v>
      </c>
    </row>
    <row r="90" spans="1:3" s="20" customFormat="1" ht="12" customHeight="1" thickBot="1" x14ac:dyDescent="0.25">
      <c r="A90" s="93" t="s">
        <v>279</v>
      </c>
      <c r="B90" s="85" t="s">
        <v>280</v>
      </c>
      <c r="C90" s="115">
        <f>+C65+C89</f>
        <v>256153575</v>
      </c>
    </row>
    <row r="91" spans="1:3" s="21" customFormat="1" ht="15" customHeight="1" thickBot="1" x14ac:dyDescent="0.3">
      <c r="A91" s="44"/>
      <c r="B91" s="45"/>
      <c r="C91" s="63"/>
    </row>
    <row r="92" spans="1:3" s="17" customFormat="1" ht="16.5" customHeight="1" thickBot="1" x14ac:dyDescent="0.3">
      <c r="A92" s="48"/>
      <c r="B92" s="49" t="s">
        <v>20</v>
      </c>
      <c r="C92" s="65"/>
    </row>
    <row r="93" spans="1:3" s="22" customFormat="1" ht="12" customHeight="1" thickBot="1" x14ac:dyDescent="0.3">
      <c r="A93" s="78" t="s">
        <v>2</v>
      </c>
      <c r="B93" s="13" t="s">
        <v>284</v>
      </c>
      <c r="C93" s="120">
        <f>+C94+C95+C96+C97+C98+C111</f>
        <v>16153575</v>
      </c>
    </row>
    <row r="94" spans="1:3" ht="12" customHeight="1" x14ac:dyDescent="0.25">
      <c r="A94" s="94" t="s">
        <v>36</v>
      </c>
      <c r="B94" s="7" t="s">
        <v>15</v>
      </c>
      <c r="C94" s="121">
        <v>0</v>
      </c>
    </row>
    <row r="95" spans="1:3" ht="12" customHeight="1" x14ac:dyDescent="0.25">
      <c r="A95" s="87" t="s">
        <v>37</v>
      </c>
      <c r="B95" s="5" t="s">
        <v>71</v>
      </c>
      <c r="C95" s="112">
        <v>0</v>
      </c>
    </row>
    <row r="96" spans="1:3" ht="12" customHeight="1" x14ac:dyDescent="0.25">
      <c r="A96" s="87" t="s">
        <v>38</v>
      </c>
      <c r="B96" s="5" t="s">
        <v>55</v>
      </c>
      <c r="C96" s="114">
        <v>0</v>
      </c>
    </row>
    <row r="97" spans="1:3" ht="12" customHeight="1" x14ac:dyDescent="0.25">
      <c r="A97" s="87" t="s">
        <v>39</v>
      </c>
      <c r="B97" s="8" t="s">
        <v>72</v>
      </c>
      <c r="C97" s="114">
        <v>0</v>
      </c>
    </row>
    <row r="98" spans="1:3" ht="12" customHeight="1" x14ac:dyDescent="0.25">
      <c r="A98" s="87" t="s">
        <v>47</v>
      </c>
      <c r="B98" s="10" t="s">
        <v>73</v>
      </c>
      <c r="C98" s="114">
        <v>16153575</v>
      </c>
    </row>
    <row r="99" spans="1:3" ht="12" customHeight="1" x14ac:dyDescent="0.25">
      <c r="A99" s="87" t="s">
        <v>40</v>
      </c>
      <c r="B99" s="5" t="s">
        <v>281</v>
      </c>
      <c r="C99" s="114">
        <v>0</v>
      </c>
    </row>
    <row r="100" spans="1:3" ht="12" customHeight="1" x14ac:dyDescent="0.2">
      <c r="A100" s="87" t="s">
        <v>41</v>
      </c>
      <c r="B100" s="26" t="s">
        <v>248</v>
      </c>
      <c r="C100" s="114">
        <v>0</v>
      </c>
    </row>
    <row r="101" spans="1:3" ht="12" customHeight="1" x14ac:dyDescent="0.2">
      <c r="A101" s="87" t="s">
        <v>48</v>
      </c>
      <c r="B101" s="26" t="s">
        <v>247</v>
      </c>
      <c r="C101" s="114">
        <v>0</v>
      </c>
    </row>
    <row r="102" spans="1:3" ht="12" customHeight="1" x14ac:dyDescent="0.2">
      <c r="A102" s="87" t="s">
        <v>49</v>
      </c>
      <c r="B102" s="26" t="s">
        <v>185</v>
      </c>
      <c r="C102" s="114">
        <v>0</v>
      </c>
    </row>
    <row r="103" spans="1:3" ht="12" customHeight="1" x14ac:dyDescent="0.25">
      <c r="A103" s="87" t="s">
        <v>50</v>
      </c>
      <c r="B103" s="27" t="s">
        <v>186</v>
      </c>
      <c r="C103" s="114">
        <v>0</v>
      </c>
    </row>
    <row r="104" spans="1:3" ht="12" customHeight="1" x14ac:dyDescent="0.25">
      <c r="A104" s="87" t="s">
        <v>51</v>
      </c>
      <c r="B104" s="27" t="s">
        <v>187</v>
      </c>
      <c r="C104" s="114">
        <v>0</v>
      </c>
    </row>
    <row r="105" spans="1:3" ht="12" customHeight="1" x14ac:dyDescent="0.2">
      <c r="A105" s="87" t="s">
        <v>53</v>
      </c>
      <c r="B105" s="26" t="s">
        <v>188</v>
      </c>
      <c r="C105" s="114">
        <v>0</v>
      </c>
    </row>
    <row r="106" spans="1:3" ht="12" customHeight="1" x14ac:dyDescent="0.2">
      <c r="A106" s="87" t="s">
        <v>74</v>
      </c>
      <c r="B106" s="26" t="s">
        <v>189</v>
      </c>
      <c r="C106" s="114">
        <v>0</v>
      </c>
    </row>
    <row r="107" spans="1:3" ht="12" customHeight="1" x14ac:dyDescent="0.25">
      <c r="A107" s="87" t="s">
        <v>183</v>
      </c>
      <c r="B107" s="27" t="s">
        <v>190</v>
      </c>
      <c r="C107" s="114">
        <v>0</v>
      </c>
    </row>
    <row r="108" spans="1:3" ht="12" customHeight="1" x14ac:dyDescent="0.25">
      <c r="A108" s="95" t="s">
        <v>184</v>
      </c>
      <c r="B108" s="28" t="s">
        <v>191</v>
      </c>
      <c r="C108" s="114">
        <v>0</v>
      </c>
    </row>
    <row r="109" spans="1:3" ht="12" customHeight="1" x14ac:dyDescent="0.25">
      <c r="A109" s="87" t="s">
        <v>245</v>
      </c>
      <c r="B109" s="28" t="s">
        <v>192</v>
      </c>
      <c r="C109" s="114">
        <v>0</v>
      </c>
    </row>
    <row r="110" spans="1:3" ht="12" customHeight="1" x14ac:dyDescent="0.25">
      <c r="A110" s="87" t="s">
        <v>246</v>
      </c>
      <c r="B110" s="27" t="s">
        <v>193</v>
      </c>
      <c r="C110" s="112">
        <v>16153575</v>
      </c>
    </row>
    <row r="111" spans="1:3" ht="12" customHeight="1" x14ac:dyDescent="0.25">
      <c r="A111" s="87" t="s">
        <v>249</v>
      </c>
      <c r="B111" s="8" t="s">
        <v>16</v>
      </c>
      <c r="C111" s="112">
        <v>0</v>
      </c>
    </row>
    <row r="112" spans="1:3" ht="12" customHeight="1" x14ac:dyDescent="0.25">
      <c r="A112" s="88" t="s">
        <v>250</v>
      </c>
      <c r="B112" s="5" t="s">
        <v>282</v>
      </c>
      <c r="C112" s="114">
        <v>0</v>
      </c>
    </row>
    <row r="113" spans="1:3" ht="12" customHeight="1" thickBot="1" x14ac:dyDescent="0.3">
      <c r="A113" s="96" t="s">
        <v>251</v>
      </c>
      <c r="B113" s="29" t="s">
        <v>283</v>
      </c>
      <c r="C113" s="122">
        <v>0</v>
      </c>
    </row>
    <row r="114" spans="1:3" ht="12" customHeight="1" thickBot="1" x14ac:dyDescent="0.3">
      <c r="A114" s="14" t="s">
        <v>3</v>
      </c>
      <c r="B114" s="12" t="s">
        <v>194</v>
      </c>
      <c r="C114" s="113">
        <f>+C115+C117+C119</f>
        <v>240000000</v>
      </c>
    </row>
    <row r="115" spans="1:3" ht="12" customHeight="1" x14ac:dyDescent="0.25">
      <c r="A115" s="86" t="s">
        <v>42</v>
      </c>
      <c r="B115" s="5" t="s">
        <v>83</v>
      </c>
      <c r="C115" s="111">
        <v>240000000</v>
      </c>
    </row>
    <row r="116" spans="1:3" ht="12" customHeight="1" x14ac:dyDescent="0.25">
      <c r="A116" s="86" t="s">
        <v>43</v>
      </c>
      <c r="B116" s="9" t="s">
        <v>198</v>
      </c>
      <c r="C116" s="111">
        <v>0</v>
      </c>
    </row>
    <row r="117" spans="1:3" ht="12" customHeight="1" x14ac:dyDescent="0.25">
      <c r="A117" s="86" t="s">
        <v>44</v>
      </c>
      <c r="B117" s="9" t="s">
        <v>75</v>
      </c>
      <c r="C117" s="112">
        <v>0</v>
      </c>
    </row>
    <row r="118" spans="1:3" ht="12" customHeight="1" x14ac:dyDescent="0.25">
      <c r="A118" s="86" t="s">
        <v>45</v>
      </c>
      <c r="B118" s="9" t="s">
        <v>199</v>
      </c>
      <c r="C118" s="123">
        <v>0</v>
      </c>
    </row>
    <row r="119" spans="1:3" ht="12" customHeight="1" x14ac:dyDescent="0.25">
      <c r="A119" s="86" t="s">
        <v>46</v>
      </c>
      <c r="B119" s="57" t="s">
        <v>85</v>
      </c>
      <c r="C119" s="123">
        <v>0</v>
      </c>
    </row>
    <row r="120" spans="1:3" ht="12" customHeight="1" x14ac:dyDescent="0.25">
      <c r="A120" s="86" t="s">
        <v>52</v>
      </c>
      <c r="B120" s="56" t="s">
        <v>237</v>
      </c>
      <c r="C120" s="123">
        <v>0</v>
      </c>
    </row>
    <row r="121" spans="1:3" ht="12" customHeight="1" x14ac:dyDescent="0.25">
      <c r="A121" s="86" t="s">
        <v>54</v>
      </c>
      <c r="B121" s="79" t="s">
        <v>204</v>
      </c>
      <c r="C121" s="123">
        <v>0</v>
      </c>
    </row>
    <row r="122" spans="1:3" ht="12" customHeight="1" x14ac:dyDescent="0.25">
      <c r="A122" s="86" t="s">
        <v>76</v>
      </c>
      <c r="B122" s="27" t="s">
        <v>187</v>
      </c>
      <c r="C122" s="123">
        <v>0</v>
      </c>
    </row>
    <row r="123" spans="1:3" ht="12" customHeight="1" x14ac:dyDescent="0.25">
      <c r="A123" s="86" t="s">
        <v>77</v>
      </c>
      <c r="B123" s="27" t="s">
        <v>203</v>
      </c>
      <c r="C123" s="123">
        <v>0</v>
      </c>
    </row>
    <row r="124" spans="1:3" ht="12" customHeight="1" x14ac:dyDescent="0.25">
      <c r="A124" s="86" t="s">
        <v>78</v>
      </c>
      <c r="B124" s="27" t="s">
        <v>202</v>
      </c>
      <c r="C124" s="123">
        <v>0</v>
      </c>
    </row>
    <row r="125" spans="1:3" ht="12" customHeight="1" x14ac:dyDescent="0.25">
      <c r="A125" s="86" t="s">
        <v>195</v>
      </c>
      <c r="B125" s="27" t="s">
        <v>190</v>
      </c>
      <c r="C125" s="123">
        <v>0</v>
      </c>
    </row>
    <row r="126" spans="1:3" ht="12" customHeight="1" x14ac:dyDescent="0.25">
      <c r="A126" s="86" t="s">
        <v>196</v>
      </c>
      <c r="B126" s="27" t="s">
        <v>201</v>
      </c>
      <c r="C126" s="123">
        <v>0</v>
      </c>
    </row>
    <row r="127" spans="1:3" ht="12" customHeight="1" thickBot="1" x14ac:dyDescent="0.3">
      <c r="A127" s="95" t="s">
        <v>197</v>
      </c>
      <c r="B127" s="27" t="s">
        <v>200</v>
      </c>
      <c r="C127" s="124">
        <v>0</v>
      </c>
    </row>
    <row r="128" spans="1:3" ht="12" customHeight="1" thickBot="1" x14ac:dyDescent="0.3">
      <c r="A128" s="14" t="s">
        <v>4</v>
      </c>
      <c r="B128" s="24" t="s">
        <v>252</v>
      </c>
      <c r="C128" s="113">
        <f>+C93+C114</f>
        <v>256153575</v>
      </c>
    </row>
    <row r="129" spans="1:11" ht="12" customHeight="1" thickBot="1" x14ac:dyDescent="0.3">
      <c r="A129" s="14" t="s">
        <v>5</v>
      </c>
      <c r="B129" s="24" t="s">
        <v>253</v>
      </c>
      <c r="C129" s="113">
        <f>+C130+C131+C132</f>
        <v>0</v>
      </c>
    </row>
    <row r="130" spans="1:11" s="22" customFormat="1" ht="12" customHeight="1" x14ac:dyDescent="0.25">
      <c r="A130" s="86" t="s">
        <v>102</v>
      </c>
      <c r="B130" s="6" t="s">
        <v>287</v>
      </c>
      <c r="C130" s="123">
        <v>0</v>
      </c>
    </row>
    <row r="131" spans="1:11" ht="12" customHeight="1" x14ac:dyDescent="0.25">
      <c r="A131" s="86" t="s">
        <v>103</v>
      </c>
      <c r="B131" s="6" t="s">
        <v>259</v>
      </c>
      <c r="C131" s="123">
        <v>0</v>
      </c>
    </row>
    <row r="132" spans="1:11" ht="12" customHeight="1" thickBot="1" x14ac:dyDescent="0.3">
      <c r="A132" s="95" t="s">
        <v>104</v>
      </c>
      <c r="B132" s="4" t="s">
        <v>286</v>
      </c>
      <c r="C132" s="123">
        <v>0</v>
      </c>
    </row>
    <row r="133" spans="1:11" ht="12" customHeight="1" thickBot="1" x14ac:dyDescent="0.3">
      <c r="A133" s="14" t="s">
        <v>6</v>
      </c>
      <c r="B133" s="24" t="s">
        <v>254</v>
      </c>
      <c r="C133" s="113">
        <f>+C134+C135+C136+C137+C138+C139</f>
        <v>0</v>
      </c>
    </row>
    <row r="134" spans="1:11" ht="12" customHeight="1" x14ac:dyDescent="0.25">
      <c r="A134" s="86" t="s">
        <v>29</v>
      </c>
      <c r="B134" s="6" t="s">
        <v>260</v>
      </c>
      <c r="C134" s="123">
        <v>0</v>
      </c>
    </row>
    <row r="135" spans="1:11" ht="12" customHeight="1" x14ac:dyDescent="0.25">
      <c r="A135" s="86" t="s">
        <v>30</v>
      </c>
      <c r="B135" s="6" t="s">
        <v>255</v>
      </c>
      <c r="C135" s="123">
        <v>0</v>
      </c>
    </row>
    <row r="136" spans="1:11" ht="12" customHeight="1" x14ac:dyDescent="0.25">
      <c r="A136" s="86" t="s">
        <v>31</v>
      </c>
      <c r="B136" s="6" t="s">
        <v>256</v>
      </c>
      <c r="C136" s="123">
        <v>0</v>
      </c>
    </row>
    <row r="137" spans="1:11" ht="12" customHeight="1" x14ac:dyDescent="0.25">
      <c r="A137" s="86" t="s">
        <v>63</v>
      </c>
      <c r="B137" s="6" t="s">
        <v>285</v>
      </c>
      <c r="C137" s="123">
        <v>0</v>
      </c>
    </row>
    <row r="138" spans="1:11" ht="12" customHeight="1" x14ac:dyDescent="0.25">
      <c r="A138" s="86" t="s">
        <v>64</v>
      </c>
      <c r="B138" s="6" t="s">
        <v>257</v>
      </c>
      <c r="C138" s="123">
        <v>0</v>
      </c>
    </row>
    <row r="139" spans="1:11" s="22" customFormat="1" ht="12" customHeight="1" thickBot="1" x14ac:dyDescent="0.3">
      <c r="A139" s="95" t="s">
        <v>65</v>
      </c>
      <c r="B139" s="4" t="s">
        <v>258</v>
      </c>
      <c r="C139" s="123">
        <v>0</v>
      </c>
    </row>
    <row r="140" spans="1:11" ht="12" customHeight="1" thickBot="1" x14ac:dyDescent="0.3">
      <c r="A140" s="14" t="s">
        <v>7</v>
      </c>
      <c r="B140" s="24" t="s">
        <v>302</v>
      </c>
      <c r="C140" s="115">
        <f>+C141+C142+C144+C145+C143</f>
        <v>0</v>
      </c>
      <c r="K140" s="54"/>
    </row>
    <row r="141" spans="1:11" x14ac:dyDescent="0.25">
      <c r="A141" s="86" t="s">
        <v>32</v>
      </c>
      <c r="B141" s="6" t="s">
        <v>205</v>
      </c>
      <c r="C141" s="123">
        <v>0</v>
      </c>
    </row>
    <row r="142" spans="1:11" ht="12" customHeight="1" x14ac:dyDescent="0.25">
      <c r="A142" s="86" t="s">
        <v>33</v>
      </c>
      <c r="B142" s="6" t="s">
        <v>206</v>
      </c>
      <c r="C142" s="123">
        <v>0</v>
      </c>
    </row>
    <row r="143" spans="1:11" s="22" customFormat="1" ht="12" customHeight="1" x14ac:dyDescent="0.25">
      <c r="A143" s="86" t="s">
        <v>122</v>
      </c>
      <c r="B143" s="6" t="s">
        <v>301</v>
      </c>
      <c r="C143" s="123">
        <v>0</v>
      </c>
    </row>
    <row r="144" spans="1:11" s="22" customFormat="1" ht="12" customHeight="1" x14ac:dyDescent="0.25">
      <c r="A144" s="86" t="s">
        <v>123</v>
      </c>
      <c r="B144" s="6" t="s">
        <v>263</v>
      </c>
      <c r="C144" s="123">
        <v>0</v>
      </c>
    </row>
    <row r="145" spans="1:3" s="22" customFormat="1" ht="12" customHeight="1" thickBot="1" x14ac:dyDescent="0.3">
      <c r="A145" s="95" t="s">
        <v>124</v>
      </c>
      <c r="B145" s="4" t="s">
        <v>208</v>
      </c>
      <c r="C145" s="123">
        <v>0</v>
      </c>
    </row>
    <row r="146" spans="1:3" s="22" customFormat="1" ht="12" customHeight="1" thickBot="1" x14ac:dyDescent="0.3">
      <c r="A146" s="14" t="s">
        <v>8</v>
      </c>
      <c r="B146" s="24" t="s">
        <v>264</v>
      </c>
      <c r="C146" s="125">
        <f>+C147+C148+C149+C150+C151</f>
        <v>0</v>
      </c>
    </row>
    <row r="147" spans="1:3" s="22" customFormat="1" ht="12" customHeight="1" x14ac:dyDescent="0.25">
      <c r="A147" s="86" t="s">
        <v>34</v>
      </c>
      <c r="B147" s="6" t="s">
        <v>261</v>
      </c>
      <c r="C147" s="123">
        <v>0</v>
      </c>
    </row>
    <row r="148" spans="1:3" s="22" customFormat="1" ht="12" customHeight="1" x14ac:dyDescent="0.25">
      <c r="A148" s="86" t="s">
        <v>35</v>
      </c>
      <c r="B148" s="6" t="s">
        <v>266</v>
      </c>
      <c r="C148" s="123">
        <v>0</v>
      </c>
    </row>
    <row r="149" spans="1:3" s="22" customFormat="1" ht="12" customHeight="1" x14ac:dyDescent="0.25">
      <c r="A149" s="86" t="s">
        <v>134</v>
      </c>
      <c r="B149" s="6" t="s">
        <v>262</v>
      </c>
      <c r="C149" s="123">
        <v>0</v>
      </c>
    </row>
    <row r="150" spans="1:3" ht="12.75" customHeight="1" x14ac:dyDescent="0.25">
      <c r="A150" s="86" t="s">
        <v>135</v>
      </c>
      <c r="B150" s="6" t="s">
        <v>288</v>
      </c>
      <c r="C150" s="123">
        <v>0</v>
      </c>
    </row>
    <row r="151" spans="1:3" ht="12.75" customHeight="1" thickBot="1" x14ac:dyDescent="0.3">
      <c r="A151" s="95" t="s">
        <v>265</v>
      </c>
      <c r="B151" s="4" t="s">
        <v>267</v>
      </c>
      <c r="C151" s="124">
        <v>0</v>
      </c>
    </row>
    <row r="152" spans="1:3" ht="12.75" customHeight="1" thickBot="1" x14ac:dyDescent="0.3">
      <c r="A152" s="105" t="s">
        <v>9</v>
      </c>
      <c r="B152" s="24" t="s">
        <v>268</v>
      </c>
      <c r="C152" s="125">
        <v>0</v>
      </c>
    </row>
    <row r="153" spans="1:3" ht="12" customHeight="1" thickBot="1" x14ac:dyDescent="0.3">
      <c r="A153" s="105" t="s">
        <v>10</v>
      </c>
      <c r="B153" s="24" t="s">
        <v>269</v>
      </c>
      <c r="C153" s="125">
        <v>0</v>
      </c>
    </row>
    <row r="154" spans="1:3" ht="15" customHeight="1" thickBot="1" x14ac:dyDescent="0.3">
      <c r="A154" s="14" t="s">
        <v>11</v>
      </c>
      <c r="B154" s="24" t="s">
        <v>271</v>
      </c>
      <c r="C154" s="126">
        <f>+C129+C133+C140+C146+C152+C153</f>
        <v>0</v>
      </c>
    </row>
    <row r="155" spans="1:3" ht="13.8" thickBot="1" x14ac:dyDescent="0.3">
      <c r="A155" s="97" t="s">
        <v>12</v>
      </c>
      <c r="B155" s="69" t="s">
        <v>270</v>
      </c>
      <c r="C155" s="126">
        <f>+C128+C154</f>
        <v>256153575</v>
      </c>
    </row>
    <row r="156" spans="1:3" ht="15" customHeight="1" thickBot="1" x14ac:dyDescent="0.3">
      <c r="A156" s="70"/>
      <c r="B156" s="71"/>
      <c r="C156" s="72"/>
    </row>
    <row r="157" spans="1:3" ht="14.25" customHeight="1" thickBot="1" x14ac:dyDescent="0.3">
      <c r="A157" s="52" t="s">
        <v>289</v>
      </c>
      <c r="B157" s="53"/>
      <c r="C157" s="23">
        <v>0</v>
      </c>
    </row>
    <row r="158" spans="1:3" ht="13.8" thickBot="1" x14ac:dyDescent="0.3">
      <c r="A158" s="52" t="s">
        <v>82</v>
      </c>
      <c r="B158" s="53"/>
      <c r="C158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ColWidth="9.33203125" defaultRowHeight="13.2" x14ac:dyDescent="0.25"/>
  <cols>
    <col min="1" max="1" width="19.44140625" style="73" customWidth="1"/>
    <col min="2" max="2" width="72" style="74" customWidth="1"/>
    <col min="3" max="3" width="25" style="75" customWidth="1"/>
    <col min="4" max="16384" width="9.33203125" style="2"/>
  </cols>
  <sheetData>
    <row r="1" spans="1:3" s="1" customFormat="1" ht="16.5" customHeight="1" thickBot="1" x14ac:dyDescent="0.3">
      <c r="A1" s="32"/>
      <c r="B1" s="33"/>
      <c r="C1" s="108" t="str">
        <f>+CONCATENATE("9.1.3. melléklet a 5/2021. (V.27.) önkormányzati rendelethez")</f>
        <v>9.1.3. melléklet a 5/2021. (V.27.) önkormányzati rendelethez</v>
      </c>
    </row>
    <row r="2" spans="1:3" s="18" customFormat="1" ht="21" customHeight="1" x14ac:dyDescent="0.25">
      <c r="A2" s="76" t="s">
        <v>24</v>
      </c>
      <c r="B2" s="58" t="s">
        <v>321</v>
      </c>
      <c r="C2" s="60" t="s">
        <v>17</v>
      </c>
    </row>
    <row r="3" spans="1:3" s="18" customFormat="1" ht="16.2" thickBot="1" x14ac:dyDescent="0.3">
      <c r="A3" s="34" t="s">
        <v>79</v>
      </c>
      <c r="B3" s="59" t="s">
        <v>298</v>
      </c>
      <c r="C3" s="104" t="s">
        <v>240</v>
      </c>
    </row>
    <row r="4" spans="1:3" s="19" customFormat="1" ht="16.2" customHeight="1" thickBot="1" x14ac:dyDescent="0.35">
      <c r="A4" s="35"/>
      <c r="B4" s="35"/>
      <c r="C4" s="3" t="e">
        <f>'9.1.2. sz. mell '!C4</f>
        <v>#REF!</v>
      </c>
    </row>
    <row r="5" spans="1:3" ht="13.8" thickBot="1" x14ac:dyDescent="0.3">
      <c r="A5" s="77" t="s">
        <v>81</v>
      </c>
      <c r="B5" s="36" t="s">
        <v>310</v>
      </c>
      <c r="C5" s="61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62"/>
    </row>
    <row r="8" spans="1:3" s="17" customFormat="1" ht="12" customHeight="1" thickBot="1" x14ac:dyDescent="0.3">
      <c r="A8" s="14" t="s">
        <v>2</v>
      </c>
      <c r="B8" s="11" t="s">
        <v>87</v>
      </c>
      <c r="C8" s="113">
        <f>+C9+C10+C11+C12+C13+C14</f>
        <v>0</v>
      </c>
    </row>
    <row r="9" spans="1:3" s="20" customFormat="1" ht="12" customHeight="1" x14ac:dyDescent="0.2">
      <c r="A9" s="86" t="s">
        <v>36</v>
      </c>
      <c r="B9" s="80" t="s">
        <v>88</v>
      </c>
      <c r="C9" s="111">
        <v>0</v>
      </c>
    </row>
    <row r="10" spans="1:3" s="21" customFormat="1" ht="12" customHeight="1" x14ac:dyDescent="0.2">
      <c r="A10" s="87" t="s">
        <v>37</v>
      </c>
      <c r="B10" s="81" t="s">
        <v>89</v>
      </c>
      <c r="C10" s="112">
        <v>0</v>
      </c>
    </row>
    <row r="11" spans="1:3" s="21" customFormat="1" ht="12" customHeight="1" x14ac:dyDescent="0.2">
      <c r="A11" s="87" t="s">
        <v>38</v>
      </c>
      <c r="B11" s="81" t="s">
        <v>303</v>
      </c>
      <c r="C11" s="112">
        <v>0</v>
      </c>
    </row>
    <row r="12" spans="1:3" s="21" customFormat="1" ht="12" customHeight="1" x14ac:dyDescent="0.2">
      <c r="A12" s="87" t="s">
        <v>39</v>
      </c>
      <c r="B12" s="81" t="s">
        <v>90</v>
      </c>
      <c r="C12" s="112">
        <v>0</v>
      </c>
    </row>
    <row r="13" spans="1:3" s="21" customFormat="1" ht="12" customHeight="1" x14ac:dyDescent="0.2">
      <c r="A13" s="87" t="s">
        <v>56</v>
      </c>
      <c r="B13" s="81" t="s">
        <v>276</v>
      </c>
      <c r="C13" s="112">
        <v>0</v>
      </c>
    </row>
    <row r="14" spans="1:3" s="20" customFormat="1" ht="12" customHeight="1" thickBot="1" x14ac:dyDescent="0.25">
      <c r="A14" s="88" t="s">
        <v>40</v>
      </c>
      <c r="B14" s="82" t="s">
        <v>241</v>
      </c>
      <c r="C14" s="112">
        <v>0</v>
      </c>
    </row>
    <row r="15" spans="1:3" s="20" customFormat="1" ht="12" customHeight="1" thickBot="1" x14ac:dyDescent="0.3">
      <c r="A15" s="14" t="s">
        <v>3</v>
      </c>
      <c r="B15" s="55" t="s">
        <v>91</v>
      </c>
      <c r="C15" s="113">
        <f>+C16+C17+C18+C19+C20</f>
        <v>0</v>
      </c>
    </row>
    <row r="16" spans="1:3" s="20" customFormat="1" ht="12" customHeight="1" x14ac:dyDescent="0.2">
      <c r="A16" s="86" t="s">
        <v>42</v>
      </c>
      <c r="B16" s="80" t="s">
        <v>92</v>
      </c>
      <c r="C16" s="111">
        <v>0</v>
      </c>
    </row>
    <row r="17" spans="1:3" s="20" customFormat="1" ht="12" customHeight="1" x14ac:dyDescent="0.2">
      <c r="A17" s="87" t="s">
        <v>43</v>
      </c>
      <c r="B17" s="81" t="s">
        <v>93</v>
      </c>
      <c r="C17" s="112">
        <v>0</v>
      </c>
    </row>
    <row r="18" spans="1:3" s="20" customFormat="1" ht="12" customHeight="1" x14ac:dyDescent="0.2">
      <c r="A18" s="87" t="s">
        <v>44</v>
      </c>
      <c r="B18" s="81" t="s">
        <v>231</v>
      </c>
      <c r="C18" s="112">
        <v>0</v>
      </c>
    </row>
    <row r="19" spans="1:3" s="20" customFormat="1" ht="12" customHeight="1" x14ac:dyDescent="0.2">
      <c r="A19" s="87" t="s">
        <v>45</v>
      </c>
      <c r="B19" s="81" t="s">
        <v>232</v>
      </c>
      <c r="C19" s="112">
        <v>0</v>
      </c>
    </row>
    <row r="20" spans="1:3" s="20" customFormat="1" ht="12" customHeight="1" x14ac:dyDescent="0.2">
      <c r="A20" s="87" t="s">
        <v>46</v>
      </c>
      <c r="B20" s="81" t="s">
        <v>94</v>
      </c>
      <c r="C20" s="112">
        <v>0</v>
      </c>
    </row>
    <row r="21" spans="1:3" s="21" customFormat="1" ht="12" customHeight="1" thickBot="1" x14ac:dyDescent="0.25">
      <c r="A21" s="88" t="s">
        <v>52</v>
      </c>
      <c r="B21" s="82" t="s">
        <v>95</v>
      </c>
      <c r="C21" s="114">
        <v>0</v>
      </c>
    </row>
    <row r="22" spans="1:3" s="21" customFormat="1" ht="12" customHeight="1" thickBot="1" x14ac:dyDescent="0.3">
      <c r="A22" s="14" t="s">
        <v>4</v>
      </c>
      <c r="B22" s="11" t="s">
        <v>96</v>
      </c>
      <c r="C22" s="113">
        <f>+C23+C24+C25+C26+C27</f>
        <v>0</v>
      </c>
    </row>
    <row r="23" spans="1:3" s="21" customFormat="1" ht="12" customHeight="1" x14ac:dyDescent="0.2">
      <c r="A23" s="86" t="s">
        <v>25</v>
      </c>
      <c r="B23" s="80" t="s">
        <v>97</v>
      </c>
      <c r="C23" s="111">
        <v>0</v>
      </c>
    </row>
    <row r="24" spans="1:3" s="20" customFormat="1" ht="12" customHeight="1" x14ac:dyDescent="0.2">
      <c r="A24" s="87" t="s">
        <v>26</v>
      </c>
      <c r="B24" s="81" t="s">
        <v>98</v>
      </c>
      <c r="C24" s="112">
        <v>0</v>
      </c>
    </row>
    <row r="25" spans="1:3" s="21" customFormat="1" ht="12" customHeight="1" x14ac:dyDescent="0.2">
      <c r="A25" s="87" t="s">
        <v>27</v>
      </c>
      <c r="B25" s="81" t="s">
        <v>233</v>
      </c>
      <c r="C25" s="112">
        <v>0</v>
      </c>
    </row>
    <row r="26" spans="1:3" s="21" customFormat="1" ht="12" customHeight="1" x14ac:dyDescent="0.2">
      <c r="A26" s="87" t="s">
        <v>28</v>
      </c>
      <c r="B26" s="81" t="s">
        <v>234</v>
      </c>
      <c r="C26" s="112">
        <v>0</v>
      </c>
    </row>
    <row r="27" spans="1:3" s="21" customFormat="1" ht="12" customHeight="1" x14ac:dyDescent="0.2">
      <c r="A27" s="87" t="s">
        <v>59</v>
      </c>
      <c r="B27" s="81" t="s">
        <v>99</v>
      </c>
      <c r="C27" s="112">
        <v>0</v>
      </c>
    </row>
    <row r="28" spans="1:3" s="21" customFormat="1" ht="12" customHeight="1" thickBot="1" x14ac:dyDescent="0.25">
      <c r="A28" s="88" t="s">
        <v>60</v>
      </c>
      <c r="B28" s="82" t="s">
        <v>100</v>
      </c>
      <c r="C28" s="114">
        <v>0</v>
      </c>
    </row>
    <row r="29" spans="1:3" s="21" customFormat="1" ht="12" customHeight="1" thickBot="1" x14ac:dyDescent="0.3">
      <c r="A29" s="14" t="s">
        <v>61</v>
      </c>
      <c r="B29" s="11" t="s">
        <v>101</v>
      </c>
      <c r="C29" s="115">
        <f>SUM(C30:C36)</f>
        <v>0</v>
      </c>
    </row>
    <row r="30" spans="1:3" s="21" customFormat="1" ht="12" customHeight="1" x14ac:dyDescent="0.2">
      <c r="A30" s="86" t="s">
        <v>102</v>
      </c>
      <c r="B30" s="80" t="s">
        <v>311</v>
      </c>
      <c r="C30" s="111">
        <v>0</v>
      </c>
    </row>
    <row r="31" spans="1:3" s="21" customFormat="1" ht="12" customHeight="1" x14ac:dyDescent="0.2">
      <c r="A31" s="87" t="s">
        <v>315</v>
      </c>
      <c r="B31" s="81" t="s">
        <v>312</v>
      </c>
      <c r="C31" s="112">
        <v>0</v>
      </c>
    </row>
    <row r="32" spans="1:3" s="21" customFormat="1" ht="12" customHeight="1" x14ac:dyDescent="0.2">
      <c r="A32" s="87" t="s">
        <v>316</v>
      </c>
      <c r="B32" s="81" t="s">
        <v>313</v>
      </c>
      <c r="C32" s="112">
        <v>0</v>
      </c>
    </row>
    <row r="33" spans="1:3" s="21" customFormat="1" ht="12" customHeight="1" x14ac:dyDescent="0.2">
      <c r="A33" s="87" t="s">
        <v>317</v>
      </c>
      <c r="B33" s="81" t="s">
        <v>314</v>
      </c>
      <c r="C33" s="112">
        <v>0</v>
      </c>
    </row>
    <row r="34" spans="1:3" s="21" customFormat="1" ht="12" customHeight="1" x14ac:dyDescent="0.2">
      <c r="A34" s="87" t="s">
        <v>304</v>
      </c>
      <c r="B34" s="81" t="s">
        <v>106</v>
      </c>
      <c r="C34" s="112">
        <v>0</v>
      </c>
    </row>
    <row r="35" spans="1:3" s="21" customFormat="1" ht="12" customHeight="1" x14ac:dyDescent="0.2">
      <c r="A35" s="87" t="s">
        <v>305</v>
      </c>
      <c r="B35" s="81" t="s">
        <v>107</v>
      </c>
      <c r="C35" s="112">
        <v>0</v>
      </c>
    </row>
    <row r="36" spans="1:3" s="21" customFormat="1" ht="12" customHeight="1" thickBot="1" x14ac:dyDescent="0.25">
      <c r="A36" s="88" t="s">
        <v>306</v>
      </c>
      <c r="B36" s="106" t="s">
        <v>108</v>
      </c>
      <c r="C36" s="114">
        <v>0</v>
      </c>
    </row>
    <row r="37" spans="1:3" s="21" customFormat="1" ht="12" customHeight="1" thickBot="1" x14ac:dyDescent="0.3">
      <c r="A37" s="14" t="s">
        <v>6</v>
      </c>
      <c r="B37" s="11" t="s">
        <v>242</v>
      </c>
      <c r="C37" s="113">
        <f>SUM(C38:C48)</f>
        <v>0</v>
      </c>
    </row>
    <row r="38" spans="1:3" s="21" customFormat="1" ht="12" customHeight="1" x14ac:dyDescent="0.2">
      <c r="A38" s="86" t="s">
        <v>29</v>
      </c>
      <c r="B38" s="80" t="s">
        <v>111</v>
      </c>
      <c r="C38" s="111">
        <v>0</v>
      </c>
    </row>
    <row r="39" spans="1:3" s="21" customFormat="1" ht="12" customHeight="1" x14ac:dyDescent="0.2">
      <c r="A39" s="87" t="s">
        <v>30</v>
      </c>
      <c r="B39" s="81" t="s">
        <v>112</v>
      </c>
      <c r="C39" s="112">
        <v>0</v>
      </c>
    </row>
    <row r="40" spans="1:3" s="21" customFormat="1" ht="12" customHeight="1" x14ac:dyDescent="0.2">
      <c r="A40" s="87" t="s">
        <v>31</v>
      </c>
      <c r="B40" s="81" t="s">
        <v>113</v>
      </c>
      <c r="C40" s="112">
        <v>0</v>
      </c>
    </row>
    <row r="41" spans="1:3" s="21" customFormat="1" ht="12" customHeight="1" x14ac:dyDescent="0.2">
      <c r="A41" s="87" t="s">
        <v>63</v>
      </c>
      <c r="B41" s="81" t="s">
        <v>114</v>
      </c>
      <c r="C41" s="112">
        <v>0</v>
      </c>
    </row>
    <row r="42" spans="1:3" s="21" customFormat="1" ht="12" customHeight="1" x14ac:dyDescent="0.2">
      <c r="A42" s="87" t="s">
        <v>64</v>
      </c>
      <c r="B42" s="81" t="s">
        <v>115</v>
      </c>
      <c r="C42" s="112">
        <v>0</v>
      </c>
    </row>
    <row r="43" spans="1:3" s="21" customFormat="1" ht="12" customHeight="1" x14ac:dyDescent="0.2">
      <c r="A43" s="87" t="s">
        <v>65</v>
      </c>
      <c r="B43" s="81" t="s">
        <v>116</v>
      </c>
      <c r="C43" s="112">
        <v>0</v>
      </c>
    </row>
    <row r="44" spans="1:3" s="21" customFormat="1" ht="12" customHeight="1" x14ac:dyDescent="0.2">
      <c r="A44" s="87" t="s">
        <v>66</v>
      </c>
      <c r="B44" s="81" t="s">
        <v>117</v>
      </c>
      <c r="C44" s="112">
        <v>0</v>
      </c>
    </row>
    <row r="45" spans="1:3" s="21" customFormat="1" ht="12" customHeight="1" x14ac:dyDescent="0.2">
      <c r="A45" s="87" t="s">
        <v>67</v>
      </c>
      <c r="B45" s="81" t="s">
        <v>307</v>
      </c>
      <c r="C45" s="112">
        <v>0</v>
      </c>
    </row>
    <row r="46" spans="1:3" s="21" customFormat="1" ht="12" customHeight="1" x14ac:dyDescent="0.2">
      <c r="A46" s="87" t="s">
        <v>109</v>
      </c>
      <c r="B46" s="81" t="s">
        <v>119</v>
      </c>
      <c r="C46" s="116">
        <v>0</v>
      </c>
    </row>
    <row r="47" spans="1:3" s="21" customFormat="1" ht="12" customHeight="1" x14ac:dyDescent="0.2">
      <c r="A47" s="88" t="s">
        <v>110</v>
      </c>
      <c r="B47" s="82" t="s">
        <v>244</v>
      </c>
      <c r="C47" s="117">
        <v>0</v>
      </c>
    </row>
    <row r="48" spans="1:3" s="21" customFormat="1" ht="12" customHeight="1" thickBot="1" x14ac:dyDescent="0.25">
      <c r="A48" s="88" t="s">
        <v>243</v>
      </c>
      <c r="B48" s="82" t="s">
        <v>120</v>
      </c>
      <c r="C48" s="117">
        <v>0</v>
      </c>
    </row>
    <row r="49" spans="1:3" s="21" customFormat="1" ht="12" customHeight="1" thickBot="1" x14ac:dyDescent="0.3">
      <c r="A49" s="14" t="s">
        <v>7</v>
      </c>
      <c r="B49" s="11" t="s">
        <v>121</v>
      </c>
      <c r="C49" s="113">
        <f>SUM(C50:C54)</f>
        <v>0</v>
      </c>
    </row>
    <row r="50" spans="1:3" s="21" customFormat="1" ht="12" customHeight="1" x14ac:dyDescent="0.2">
      <c r="A50" s="86" t="s">
        <v>32</v>
      </c>
      <c r="B50" s="80" t="s">
        <v>125</v>
      </c>
      <c r="C50" s="118">
        <v>0</v>
      </c>
    </row>
    <row r="51" spans="1:3" s="21" customFormat="1" ht="12" customHeight="1" x14ac:dyDescent="0.2">
      <c r="A51" s="87" t="s">
        <v>33</v>
      </c>
      <c r="B51" s="81" t="s">
        <v>126</v>
      </c>
      <c r="C51" s="116">
        <v>0</v>
      </c>
    </row>
    <row r="52" spans="1:3" s="21" customFormat="1" ht="12" customHeight="1" x14ac:dyDescent="0.2">
      <c r="A52" s="87" t="s">
        <v>122</v>
      </c>
      <c r="B52" s="81" t="s">
        <v>127</v>
      </c>
      <c r="C52" s="116">
        <v>0</v>
      </c>
    </row>
    <row r="53" spans="1:3" s="21" customFormat="1" ht="12" customHeight="1" x14ac:dyDescent="0.2">
      <c r="A53" s="87" t="s">
        <v>123</v>
      </c>
      <c r="B53" s="81" t="s">
        <v>128</v>
      </c>
      <c r="C53" s="116">
        <v>0</v>
      </c>
    </row>
    <row r="54" spans="1:3" s="21" customFormat="1" ht="12" customHeight="1" thickBot="1" x14ac:dyDescent="0.25">
      <c r="A54" s="88" t="s">
        <v>124</v>
      </c>
      <c r="B54" s="106" t="s">
        <v>129</v>
      </c>
      <c r="C54" s="117">
        <v>0</v>
      </c>
    </row>
    <row r="55" spans="1:3" s="21" customFormat="1" ht="12" customHeight="1" thickBot="1" x14ac:dyDescent="0.3">
      <c r="A55" s="14" t="s">
        <v>68</v>
      </c>
      <c r="B55" s="11" t="s">
        <v>130</v>
      </c>
      <c r="C55" s="113">
        <f>SUM(C56:C58)</f>
        <v>0</v>
      </c>
    </row>
    <row r="56" spans="1:3" s="21" customFormat="1" ht="12" customHeight="1" x14ac:dyDescent="0.2">
      <c r="A56" s="86" t="s">
        <v>34</v>
      </c>
      <c r="B56" s="80" t="s">
        <v>131</v>
      </c>
      <c r="C56" s="111">
        <v>0</v>
      </c>
    </row>
    <row r="57" spans="1:3" s="21" customFormat="1" ht="12" customHeight="1" x14ac:dyDescent="0.2">
      <c r="A57" s="87" t="s">
        <v>35</v>
      </c>
      <c r="B57" s="81" t="s">
        <v>235</v>
      </c>
      <c r="C57" s="112">
        <v>0</v>
      </c>
    </row>
    <row r="58" spans="1:3" s="21" customFormat="1" ht="12" customHeight="1" x14ac:dyDescent="0.2">
      <c r="A58" s="87" t="s">
        <v>134</v>
      </c>
      <c r="B58" s="81" t="s">
        <v>132</v>
      </c>
      <c r="C58" s="112">
        <v>0</v>
      </c>
    </row>
    <row r="59" spans="1:3" s="21" customFormat="1" ht="12" customHeight="1" thickBot="1" x14ac:dyDescent="0.25">
      <c r="A59" s="88" t="s">
        <v>135</v>
      </c>
      <c r="B59" s="106" t="s">
        <v>133</v>
      </c>
      <c r="C59" s="114">
        <v>0</v>
      </c>
    </row>
    <row r="60" spans="1:3" s="21" customFormat="1" ht="12" customHeight="1" thickBot="1" x14ac:dyDescent="0.3">
      <c r="A60" s="14" t="s">
        <v>9</v>
      </c>
      <c r="B60" s="55" t="s">
        <v>136</v>
      </c>
      <c r="C60" s="113">
        <f>SUM(C61:C63)</f>
        <v>0</v>
      </c>
    </row>
    <row r="61" spans="1:3" s="21" customFormat="1" ht="12" customHeight="1" x14ac:dyDescent="0.2">
      <c r="A61" s="86" t="s">
        <v>69</v>
      </c>
      <c r="B61" s="80" t="s">
        <v>138</v>
      </c>
      <c r="C61" s="116">
        <v>0</v>
      </c>
    </row>
    <row r="62" spans="1:3" s="21" customFormat="1" ht="12" customHeight="1" x14ac:dyDescent="0.2">
      <c r="A62" s="87" t="s">
        <v>70</v>
      </c>
      <c r="B62" s="81" t="s">
        <v>236</v>
      </c>
      <c r="C62" s="116">
        <v>0</v>
      </c>
    </row>
    <row r="63" spans="1:3" s="21" customFormat="1" ht="12" customHeight="1" x14ac:dyDescent="0.2">
      <c r="A63" s="87" t="s">
        <v>84</v>
      </c>
      <c r="B63" s="81" t="s">
        <v>139</v>
      </c>
      <c r="C63" s="116">
        <v>0</v>
      </c>
    </row>
    <row r="64" spans="1:3" s="21" customFormat="1" ht="12" customHeight="1" thickBot="1" x14ac:dyDescent="0.25">
      <c r="A64" s="88" t="s">
        <v>137</v>
      </c>
      <c r="B64" s="106" t="s">
        <v>140</v>
      </c>
      <c r="C64" s="116">
        <v>0</v>
      </c>
    </row>
    <row r="65" spans="1:3" s="21" customFormat="1" ht="12" customHeight="1" thickBot="1" x14ac:dyDescent="0.3">
      <c r="A65" s="14" t="s">
        <v>10</v>
      </c>
      <c r="B65" s="11" t="s">
        <v>141</v>
      </c>
      <c r="C65" s="115">
        <f>+C8+C15+C22+C29+C37+C49+C55+C60</f>
        <v>0</v>
      </c>
    </row>
    <row r="66" spans="1:3" s="21" customFormat="1" ht="12" customHeight="1" thickBot="1" x14ac:dyDescent="0.25">
      <c r="A66" s="89" t="s">
        <v>209</v>
      </c>
      <c r="B66" s="55" t="s">
        <v>142</v>
      </c>
      <c r="C66" s="113">
        <f>SUM(C67:C69)</f>
        <v>0</v>
      </c>
    </row>
    <row r="67" spans="1:3" s="21" customFormat="1" ht="12" customHeight="1" x14ac:dyDescent="0.2">
      <c r="A67" s="86" t="s">
        <v>172</v>
      </c>
      <c r="B67" s="80" t="s">
        <v>143</v>
      </c>
      <c r="C67" s="116">
        <v>0</v>
      </c>
    </row>
    <row r="68" spans="1:3" s="21" customFormat="1" ht="12" customHeight="1" x14ac:dyDescent="0.2">
      <c r="A68" s="87" t="s">
        <v>181</v>
      </c>
      <c r="B68" s="81" t="s">
        <v>144</v>
      </c>
      <c r="C68" s="116">
        <v>0</v>
      </c>
    </row>
    <row r="69" spans="1:3" s="21" customFormat="1" ht="12" customHeight="1" thickBot="1" x14ac:dyDescent="0.25">
      <c r="A69" s="88" t="s">
        <v>182</v>
      </c>
      <c r="B69" s="107" t="s">
        <v>145</v>
      </c>
      <c r="C69" s="116">
        <v>0</v>
      </c>
    </row>
    <row r="70" spans="1:3" s="21" customFormat="1" ht="12" customHeight="1" thickBot="1" x14ac:dyDescent="0.25">
      <c r="A70" s="89" t="s">
        <v>146</v>
      </c>
      <c r="B70" s="55" t="s">
        <v>147</v>
      </c>
      <c r="C70" s="113">
        <f>SUM(C71:C74)</f>
        <v>0</v>
      </c>
    </row>
    <row r="71" spans="1:3" s="21" customFormat="1" ht="12" customHeight="1" x14ac:dyDescent="0.2">
      <c r="A71" s="86" t="s">
        <v>57</v>
      </c>
      <c r="B71" s="80" t="s">
        <v>148</v>
      </c>
      <c r="C71" s="116">
        <v>0</v>
      </c>
    </row>
    <row r="72" spans="1:3" s="21" customFormat="1" ht="12" customHeight="1" x14ac:dyDescent="0.2">
      <c r="A72" s="87" t="s">
        <v>58</v>
      </c>
      <c r="B72" s="81" t="s">
        <v>149</v>
      </c>
      <c r="C72" s="116">
        <v>0</v>
      </c>
    </row>
    <row r="73" spans="1:3" s="21" customFormat="1" ht="12" customHeight="1" x14ac:dyDescent="0.2">
      <c r="A73" s="87" t="s">
        <v>173</v>
      </c>
      <c r="B73" s="81" t="s">
        <v>150</v>
      </c>
      <c r="C73" s="116">
        <v>0</v>
      </c>
    </row>
    <row r="74" spans="1:3" s="21" customFormat="1" ht="12" customHeight="1" thickBot="1" x14ac:dyDescent="0.25">
      <c r="A74" s="88" t="s">
        <v>174</v>
      </c>
      <c r="B74" s="82" t="s">
        <v>151</v>
      </c>
      <c r="C74" s="116">
        <v>0</v>
      </c>
    </row>
    <row r="75" spans="1:3" s="21" customFormat="1" ht="12" customHeight="1" thickBot="1" x14ac:dyDescent="0.25">
      <c r="A75" s="89" t="s">
        <v>152</v>
      </c>
      <c r="B75" s="55" t="s">
        <v>153</v>
      </c>
      <c r="C75" s="113">
        <f>SUM(C76:C77)</f>
        <v>0</v>
      </c>
    </row>
    <row r="76" spans="1:3" s="21" customFormat="1" ht="12" customHeight="1" x14ac:dyDescent="0.2">
      <c r="A76" s="86" t="s">
        <v>175</v>
      </c>
      <c r="B76" s="80" t="s">
        <v>154</v>
      </c>
      <c r="C76" s="116">
        <v>0</v>
      </c>
    </row>
    <row r="77" spans="1:3" s="21" customFormat="1" ht="12" customHeight="1" thickBot="1" x14ac:dyDescent="0.25">
      <c r="A77" s="88" t="s">
        <v>176</v>
      </c>
      <c r="B77" s="82" t="s">
        <v>155</v>
      </c>
      <c r="C77" s="116">
        <v>0</v>
      </c>
    </row>
    <row r="78" spans="1:3" s="20" customFormat="1" ht="12" customHeight="1" thickBot="1" x14ac:dyDescent="0.25">
      <c r="A78" s="89" t="s">
        <v>156</v>
      </c>
      <c r="B78" s="55" t="s">
        <v>157</v>
      </c>
      <c r="C78" s="113">
        <f>SUM(C79:C81)</f>
        <v>0</v>
      </c>
    </row>
    <row r="79" spans="1:3" s="21" customFormat="1" ht="12" customHeight="1" x14ac:dyDescent="0.2">
      <c r="A79" s="86" t="s">
        <v>177</v>
      </c>
      <c r="B79" s="80" t="s">
        <v>158</v>
      </c>
      <c r="C79" s="116">
        <v>0</v>
      </c>
    </row>
    <row r="80" spans="1:3" s="21" customFormat="1" ht="12" customHeight="1" x14ac:dyDescent="0.2">
      <c r="A80" s="87" t="s">
        <v>178</v>
      </c>
      <c r="B80" s="81" t="s">
        <v>159</v>
      </c>
      <c r="C80" s="116">
        <v>0</v>
      </c>
    </row>
    <row r="81" spans="1:3" s="21" customFormat="1" ht="12" customHeight="1" thickBot="1" x14ac:dyDescent="0.25">
      <c r="A81" s="88" t="s">
        <v>179</v>
      </c>
      <c r="B81" s="82" t="s">
        <v>160</v>
      </c>
      <c r="C81" s="116">
        <v>0</v>
      </c>
    </row>
    <row r="82" spans="1:3" s="21" customFormat="1" ht="12" customHeight="1" thickBot="1" x14ac:dyDescent="0.25">
      <c r="A82" s="89" t="s">
        <v>161</v>
      </c>
      <c r="B82" s="55" t="s">
        <v>180</v>
      </c>
      <c r="C82" s="113">
        <f>SUM(C83:C86)</f>
        <v>0</v>
      </c>
    </row>
    <row r="83" spans="1:3" s="21" customFormat="1" ht="12" customHeight="1" x14ac:dyDescent="0.2">
      <c r="A83" s="90" t="s">
        <v>162</v>
      </c>
      <c r="B83" s="80" t="s">
        <v>163</v>
      </c>
      <c r="C83" s="116">
        <v>0</v>
      </c>
    </row>
    <row r="84" spans="1:3" s="21" customFormat="1" ht="12" customHeight="1" x14ac:dyDescent="0.2">
      <c r="A84" s="91" t="s">
        <v>164</v>
      </c>
      <c r="B84" s="81" t="s">
        <v>165</v>
      </c>
      <c r="C84" s="116">
        <v>0</v>
      </c>
    </row>
    <row r="85" spans="1:3" s="21" customFormat="1" ht="12" customHeight="1" x14ac:dyDescent="0.2">
      <c r="A85" s="91" t="s">
        <v>166</v>
      </c>
      <c r="B85" s="81" t="s">
        <v>167</v>
      </c>
      <c r="C85" s="116">
        <v>0</v>
      </c>
    </row>
    <row r="86" spans="1:3" s="20" customFormat="1" ht="12" customHeight="1" thickBot="1" x14ac:dyDescent="0.25">
      <c r="A86" s="92" t="s">
        <v>168</v>
      </c>
      <c r="B86" s="82" t="s">
        <v>169</v>
      </c>
      <c r="C86" s="116">
        <v>0</v>
      </c>
    </row>
    <row r="87" spans="1:3" s="20" customFormat="1" ht="12" customHeight="1" thickBot="1" x14ac:dyDescent="0.25">
      <c r="A87" s="89" t="s">
        <v>170</v>
      </c>
      <c r="B87" s="55" t="s">
        <v>272</v>
      </c>
      <c r="C87" s="119">
        <v>0</v>
      </c>
    </row>
    <row r="88" spans="1:3" s="20" customFormat="1" ht="12" customHeight="1" thickBot="1" x14ac:dyDescent="0.25">
      <c r="A88" s="89" t="s">
        <v>277</v>
      </c>
      <c r="B88" s="55" t="s">
        <v>171</v>
      </c>
      <c r="C88" s="119">
        <v>0</v>
      </c>
    </row>
    <row r="89" spans="1:3" s="20" customFormat="1" ht="12" customHeight="1" thickBot="1" x14ac:dyDescent="0.25">
      <c r="A89" s="89" t="s">
        <v>278</v>
      </c>
      <c r="B89" s="84" t="s">
        <v>273</v>
      </c>
      <c r="C89" s="115">
        <f>+C66+C70+C75+C78+C82+C88+C87</f>
        <v>0</v>
      </c>
    </row>
    <row r="90" spans="1:3" s="20" customFormat="1" ht="12" customHeight="1" thickBot="1" x14ac:dyDescent="0.25">
      <c r="A90" s="93" t="s">
        <v>279</v>
      </c>
      <c r="B90" s="85" t="s">
        <v>280</v>
      </c>
      <c r="C90" s="115">
        <f>+C65+C89</f>
        <v>0</v>
      </c>
    </row>
    <row r="91" spans="1:3" s="21" customFormat="1" ht="15" customHeight="1" thickBot="1" x14ac:dyDescent="0.3">
      <c r="A91" s="44"/>
      <c r="B91" s="45"/>
      <c r="C91" s="63"/>
    </row>
    <row r="92" spans="1:3" s="17" customFormat="1" ht="16.5" customHeight="1" thickBot="1" x14ac:dyDescent="0.3">
      <c r="A92" s="48"/>
      <c r="B92" s="49" t="s">
        <v>20</v>
      </c>
      <c r="C92" s="65"/>
    </row>
    <row r="93" spans="1:3" s="22" customFormat="1" ht="12" customHeight="1" thickBot="1" x14ac:dyDescent="0.3">
      <c r="A93" s="78" t="s">
        <v>2</v>
      </c>
      <c r="B93" s="13" t="s">
        <v>284</v>
      </c>
      <c r="C93" s="120">
        <f>+C94+C95+C96+C97+C98+C111</f>
        <v>0</v>
      </c>
    </row>
    <row r="94" spans="1:3" ht="12" customHeight="1" x14ac:dyDescent="0.25">
      <c r="A94" s="94" t="s">
        <v>36</v>
      </c>
      <c r="B94" s="7" t="s">
        <v>15</v>
      </c>
      <c r="C94" s="121">
        <v>0</v>
      </c>
    </row>
    <row r="95" spans="1:3" ht="12" customHeight="1" x14ac:dyDescent="0.25">
      <c r="A95" s="87" t="s">
        <v>37</v>
      </c>
      <c r="B95" s="5" t="s">
        <v>71</v>
      </c>
      <c r="C95" s="112">
        <v>0</v>
      </c>
    </row>
    <row r="96" spans="1:3" ht="12" customHeight="1" x14ac:dyDescent="0.25">
      <c r="A96" s="87" t="s">
        <v>38</v>
      </c>
      <c r="B96" s="5" t="s">
        <v>55</v>
      </c>
      <c r="C96" s="114">
        <v>0</v>
      </c>
    </row>
    <row r="97" spans="1:3" ht="12" customHeight="1" x14ac:dyDescent="0.25">
      <c r="A97" s="87" t="s">
        <v>39</v>
      </c>
      <c r="B97" s="8" t="s">
        <v>72</v>
      </c>
      <c r="C97" s="114">
        <v>0</v>
      </c>
    </row>
    <row r="98" spans="1:3" ht="12" customHeight="1" x14ac:dyDescent="0.25">
      <c r="A98" s="87" t="s">
        <v>47</v>
      </c>
      <c r="B98" s="10" t="s">
        <v>73</v>
      </c>
      <c r="C98" s="114">
        <v>0</v>
      </c>
    </row>
    <row r="99" spans="1:3" ht="12" customHeight="1" x14ac:dyDescent="0.25">
      <c r="A99" s="87" t="s">
        <v>40</v>
      </c>
      <c r="B99" s="5" t="s">
        <v>281</v>
      </c>
      <c r="C99" s="114">
        <v>0</v>
      </c>
    </row>
    <row r="100" spans="1:3" ht="12" customHeight="1" x14ac:dyDescent="0.2">
      <c r="A100" s="87" t="s">
        <v>41</v>
      </c>
      <c r="B100" s="26" t="s">
        <v>248</v>
      </c>
      <c r="C100" s="114">
        <v>0</v>
      </c>
    </row>
    <row r="101" spans="1:3" ht="12" customHeight="1" x14ac:dyDescent="0.2">
      <c r="A101" s="87" t="s">
        <v>48</v>
      </c>
      <c r="B101" s="26" t="s">
        <v>247</v>
      </c>
      <c r="C101" s="114">
        <v>0</v>
      </c>
    </row>
    <row r="102" spans="1:3" ht="12" customHeight="1" x14ac:dyDescent="0.2">
      <c r="A102" s="87" t="s">
        <v>49</v>
      </c>
      <c r="B102" s="26" t="s">
        <v>185</v>
      </c>
      <c r="C102" s="114">
        <v>0</v>
      </c>
    </row>
    <row r="103" spans="1:3" ht="12" customHeight="1" x14ac:dyDescent="0.25">
      <c r="A103" s="87" t="s">
        <v>50</v>
      </c>
      <c r="B103" s="27" t="s">
        <v>186</v>
      </c>
      <c r="C103" s="114">
        <v>0</v>
      </c>
    </row>
    <row r="104" spans="1:3" ht="12" customHeight="1" x14ac:dyDescent="0.25">
      <c r="A104" s="87" t="s">
        <v>51</v>
      </c>
      <c r="B104" s="27" t="s">
        <v>187</v>
      </c>
      <c r="C104" s="114">
        <v>0</v>
      </c>
    </row>
    <row r="105" spans="1:3" ht="12" customHeight="1" x14ac:dyDescent="0.2">
      <c r="A105" s="87" t="s">
        <v>53</v>
      </c>
      <c r="B105" s="26" t="s">
        <v>188</v>
      </c>
      <c r="C105" s="114">
        <v>0</v>
      </c>
    </row>
    <row r="106" spans="1:3" ht="12" customHeight="1" x14ac:dyDescent="0.2">
      <c r="A106" s="87" t="s">
        <v>74</v>
      </c>
      <c r="B106" s="26" t="s">
        <v>189</v>
      </c>
      <c r="C106" s="114">
        <v>0</v>
      </c>
    </row>
    <row r="107" spans="1:3" ht="12" customHeight="1" x14ac:dyDescent="0.25">
      <c r="A107" s="87" t="s">
        <v>183</v>
      </c>
      <c r="B107" s="27" t="s">
        <v>190</v>
      </c>
      <c r="C107" s="114">
        <v>0</v>
      </c>
    </row>
    <row r="108" spans="1:3" ht="12" customHeight="1" x14ac:dyDescent="0.25">
      <c r="A108" s="95" t="s">
        <v>184</v>
      </c>
      <c r="B108" s="28" t="s">
        <v>191</v>
      </c>
      <c r="C108" s="114">
        <v>0</v>
      </c>
    </row>
    <row r="109" spans="1:3" ht="12" customHeight="1" x14ac:dyDescent="0.25">
      <c r="A109" s="87" t="s">
        <v>245</v>
      </c>
      <c r="B109" s="28" t="s">
        <v>192</v>
      </c>
      <c r="C109" s="114">
        <v>0</v>
      </c>
    </row>
    <row r="110" spans="1:3" ht="12" customHeight="1" x14ac:dyDescent="0.25">
      <c r="A110" s="87" t="s">
        <v>246</v>
      </c>
      <c r="B110" s="27" t="s">
        <v>193</v>
      </c>
      <c r="C110" s="112">
        <v>0</v>
      </c>
    </row>
    <row r="111" spans="1:3" ht="12" customHeight="1" x14ac:dyDescent="0.25">
      <c r="A111" s="87" t="s">
        <v>249</v>
      </c>
      <c r="B111" s="8" t="s">
        <v>16</v>
      </c>
      <c r="C111" s="112">
        <v>0</v>
      </c>
    </row>
    <row r="112" spans="1:3" ht="12" customHeight="1" x14ac:dyDescent="0.25">
      <c r="A112" s="88" t="s">
        <v>250</v>
      </c>
      <c r="B112" s="5" t="s">
        <v>282</v>
      </c>
      <c r="C112" s="114">
        <v>0</v>
      </c>
    </row>
    <row r="113" spans="1:3" ht="12" customHeight="1" thickBot="1" x14ac:dyDescent="0.3">
      <c r="A113" s="96" t="s">
        <v>251</v>
      </c>
      <c r="B113" s="29" t="s">
        <v>283</v>
      </c>
      <c r="C113" s="122">
        <v>0</v>
      </c>
    </row>
    <row r="114" spans="1:3" ht="12" customHeight="1" thickBot="1" x14ac:dyDescent="0.3">
      <c r="A114" s="14" t="s">
        <v>3</v>
      </c>
      <c r="B114" s="12" t="s">
        <v>194</v>
      </c>
      <c r="C114" s="113">
        <f>+C115+C117+C119</f>
        <v>0</v>
      </c>
    </row>
    <row r="115" spans="1:3" ht="12" customHeight="1" x14ac:dyDescent="0.25">
      <c r="A115" s="86" t="s">
        <v>42</v>
      </c>
      <c r="B115" s="5" t="s">
        <v>83</v>
      </c>
      <c r="C115" s="111">
        <v>0</v>
      </c>
    </row>
    <row r="116" spans="1:3" ht="12" customHeight="1" x14ac:dyDescent="0.25">
      <c r="A116" s="86" t="s">
        <v>43</v>
      </c>
      <c r="B116" s="9" t="s">
        <v>198</v>
      </c>
      <c r="C116" s="111">
        <v>0</v>
      </c>
    </row>
    <row r="117" spans="1:3" ht="12" customHeight="1" x14ac:dyDescent="0.25">
      <c r="A117" s="86" t="s">
        <v>44</v>
      </c>
      <c r="B117" s="9" t="s">
        <v>75</v>
      </c>
      <c r="C117" s="112">
        <v>0</v>
      </c>
    </row>
    <row r="118" spans="1:3" ht="12" customHeight="1" x14ac:dyDescent="0.25">
      <c r="A118" s="86" t="s">
        <v>45</v>
      </c>
      <c r="B118" s="9" t="s">
        <v>199</v>
      </c>
      <c r="C118" s="123">
        <v>0</v>
      </c>
    </row>
    <row r="119" spans="1:3" ht="12" customHeight="1" x14ac:dyDescent="0.25">
      <c r="A119" s="86" t="s">
        <v>46</v>
      </c>
      <c r="B119" s="57" t="s">
        <v>85</v>
      </c>
      <c r="C119" s="123">
        <v>0</v>
      </c>
    </row>
    <row r="120" spans="1:3" ht="12" customHeight="1" x14ac:dyDescent="0.25">
      <c r="A120" s="86" t="s">
        <v>52</v>
      </c>
      <c r="B120" s="56" t="s">
        <v>237</v>
      </c>
      <c r="C120" s="123">
        <v>0</v>
      </c>
    </row>
    <row r="121" spans="1:3" ht="12" customHeight="1" x14ac:dyDescent="0.25">
      <c r="A121" s="86" t="s">
        <v>54</v>
      </c>
      <c r="B121" s="79" t="s">
        <v>204</v>
      </c>
      <c r="C121" s="123">
        <v>0</v>
      </c>
    </row>
    <row r="122" spans="1:3" ht="12" customHeight="1" x14ac:dyDescent="0.25">
      <c r="A122" s="86" t="s">
        <v>76</v>
      </c>
      <c r="B122" s="27" t="s">
        <v>187</v>
      </c>
      <c r="C122" s="123">
        <v>0</v>
      </c>
    </row>
    <row r="123" spans="1:3" ht="12" customHeight="1" x14ac:dyDescent="0.25">
      <c r="A123" s="86" t="s">
        <v>77</v>
      </c>
      <c r="B123" s="27" t="s">
        <v>203</v>
      </c>
      <c r="C123" s="123">
        <v>0</v>
      </c>
    </row>
    <row r="124" spans="1:3" ht="12" customHeight="1" x14ac:dyDescent="0.25">
      <c r="A124" s="86" t="s">
        <v>78</v>
      </c>
      <c r="B124" s="27" t="s">
        <v>202</v>
      </c>
      <c r="C124" s="123">
        <v>0</v>
      </c>
    </row>
    <row r="125" spans="1:3" ht="12" customHeight="1" x14ac:dyDescent="0.25">
      <c r="A125" s="86" t="s">
        <v>195</v>
      </c>
      <c r="B125" s="27" t="s">
        <v>190</v>
      </c>
      <c r="C125" s="123">
        <v>0</v>
      </c>
    </row>
    <row r="126" spans="1:3" ht="12" customHeight="1" x14ac:dyDescent="0.25">
      <c r="A126" s="86" t="s">
        <v>196</v>
      </c>
      <c r="B126" s="27" t="s">
        <v>201</v>
      </c>
      <c r="C126" s="123">
        <v>0</v>
      </c>
    </row>
    <row r="127" spans="1:3" ht="12" customHeight="1" thickBot="1" x14ac:dyDescent="0.3">
      <c r="A127" s="95" t="s">
        <v>197</v>
      </c>
      <c r="B127" s="27" t="s">
        <v>200</v>
      </c>
      <c r="C127" s="124">
        <v>0</v>
      </c>
    </row>
    <row r="128" spans="1:3" ht="12" customHeight="1" thickBot="1" x14ac:dyDescent="0.3">
      <c r="A128" s="14" t="s">
        <v>4</v>
      </c>
      <c r="B128" s="24" t="s">
        <v>252</v>
      </c>
      <c r="C128" s="113">
        <f>+C93+C114</f>
        <v>0</v>
      </c>
    </row>
    <row r="129" spans="1:11" ht="12" customHeight="1" thickBot="1" x14ac:dyDescent="0.3">
      <c r="A129" s="14" t="s">
        <v>5</v>
      </c>
      <c r="B129" s="24" t="s">
        <v>253</v>
      </c>
      <c r="C129" s="113">
        <f>+C130+C131+C132</f>
        <v>0</v>
      </c>
    </row>
    <row r="130" spans="1:11" s="22" customFormat="1" ht="12" customHeight="1" x14ac:dyDescent="0.25">
      <c r="A130" s="86" t="s">
        <v>102</v>
      </c>
      <c r="B130" s="6" t="s">
        <v>287</v>
      </c>
      <c r="C130" s="123">
        <v>0</v>
      </c>
    </row>
    <row r="131" spans="1:11" ht="12" customHeight="1" x14ac:dyDescent="0.25">
      <c r="A131" s="86" t="s">
        <v>103</v>
      </c>
      <c r="B131" s="6" t="s">
        <v>259</v>
      </c>
      <c r="C131" s="123">
        <v>0</v>
      </c>
    </row>
    <row r="132" spans="1:11" ht="12" customHeight="1" thickBot="1" x14ac:dyDescent="0.3">
      <c r="A132" s="95" t="s">
        <v>104</v>
      </c>
      <c r="B132" s="4" t="s">
        <v>286</v>
      </c>
      <c r="C132" s="123">
        <v>0</v>
      </c>
    </row>
    <row r="133" spans="1:11" ht="12" customHeight="1" thickBot="1" x14ac:dyDescent="0.3">
      <c r="A133" s="14" t="s">
        <v>6</v>
      </c>
      <c r="B133" s="24" t="s">
        <v>254</v>
      </c>
      <c r="C133" s="113">
        <f>+C134+C135+C136+C137+C138+C139</f>
        <v>0</v>
      </c>
    </row>
    <row r="134" spans="1:11" ht="12" customHeight="1" x14ac:dyDescent="0.25">
      <c r="A134" s="86" t="s">
        <v>29</v>
      </c>
      <c r="B134" s="6" t="s">
        <v>260</v>
      </c>
      <c r="C134" s="123">
        <v>0</v>
      </c>
    </row>
    <row r="135" spans="1:11" ht="12" customHeight="1" x14ac:dyDescent="0.25">
      <c r="A135" s="86" t="s">
        <v>30</v>
      </c>
      <c r="B135" s="6" t="s">
        <v>255</v>
      </c>
      <c r="C135" s="123">
        <v>0</v>
      </c>
    </row>
    <row r="136" spans="1:11" ht="12" customHeight="1" x14ac:dyDescent="0.25">
      <c r="A136" s="86" t="s">
        <v>31</v>
      </c>
      <c r="B136" s="6" t="s">
        <v>256</v>
      </c>
      <c r="C136" s="123">
        <v>0</v>
      </c>
    </row>
    <row r="137" spans="1:11" ht="12" customHeight="1" x14ac:dyDescent="0.25">
      <c r="A137" s="86" t="s">
        <v>63</v>
      </c>
      <c r="B137" s="6" t="s">
        <v>285</v>
      </c>
      <c r="C137" s="123">
        <v>0</v>
      </c>
    </row>
    <row r="138" spans="1:11" ht="12" customHeight="1" x14ac:dyDescent="0.25">
      <c r="A138" s="86" t="s">
        <v>64</v>
      </c>
      <c r="B138" s="6" t="s">
        <v>257</v>
      </c>
      <c r="C138" s="123">
        <v>0</v>
      </c>
    </row>
    <row r="139" spans="1:11" s="22" customFormat="1" ht="12" customHeight="1" thickBot="1" x14ac:dyDescent="0.3">
      <c r="A139" s="95" t="s">
        <v>65</v>
      </c>
      <c r="B139" s="4" t="s">
        <v>258</v>
      </c>
      <c r="C139" s="123">
        <v>0</v>
      </c>
    </row>
    <row r="140" spans="1:11" ht="12" customHeight="1" thickBot="1" x14ac:dyDescent="0.3">
      <c r="A140" s="14" t="s">
        <v>7</v>
      </c>
      <c r="B140" s="24" t="s">
        <v>302</v>
      </c>
      <c r="C140" s="115">
        <f>+C141+C142+C144+C145+C143</f>
        <v>0</v>
      </c>
      <c r="K140" s="54"/>
    </row>
    <row r="141" spans="1:11" x14ac:dyDescent="0.25">
      <c r="A141" s="86" t="s">
        <v>32</v>
      </c>
      <c r="B141" s="6" t="s">
        <v>205</v>
      </c>
      <c r="C141" s="123">
        <v>0</v>
      </c>
    </row>
    <row r="142" spans="1:11" ht="12" customHeight="1" x14ac:dyDescent="0.25">
      <c r="A142" s="86" t="s">
        <v>33</v>
      </c>
      <c r="B142" s="6" t="s">
        <v>206</v>
      </c>
      <c r="C142" s="123">
        <v>0</v>
      </c>
    </row>
    <row r="143" spans="1:11" s="22" customFormat="1" ht="12" customHeight="1" x14ac:dyDescent="0.25">
      <c r="A143" s="86" t="s">
        <v>122</v>
      </c>
      <c r="B143" s="6" t="s">
        <v>301</v>
      </c>
      <c r="C143" s="123">
        <v>0</v>
      </c>
    </row>
    <row r="144" spans="1:11" s="22" customFormat="1" ht="12" customHeight="1" x14ac:dyDescent="0.25">
      <c r="A144" s="86" t="s">
        <v>123</v>
      </c>
      <c r="B144" s="6" t="s">
        <v>263</v>
      </c>
      <c r="C144" s="123">
        <v>0</v>
      </c>
    </row>
    <row r="145" spans="1:3" s="22" customFormat="1" ht="12" customHeight="1" thickBot="1" x14ac:dyDescent="0.3">
      <c r="A145" s="95" t="s">
        <v>124</v>
      </c>
      <c r="B145" s="4" t="s">
        <v>208</v>
      </c>
      <c r="C145" s="123">
        <v>0</v>
      </c>
    </row>
    <row r="146" spans="1:3" s="22" customFormat="1" ht="12" customHeight="1" thickBot="1" x14ac:dyDescent="0.3">
      <c r="A146" s="14" t="s">
        <v>8</v>
      </c>
      <c r="B146" s="24" t="s">
        <v>264</v>
      </c>
      <c r="C146" s="125">
        <f>+C147+C148+C149+C150+C151</f>
        <v>0</v>
      </c>
    </row>
    <row r="147" spans="1:3" s="22" customFormat="1" ht="12" customHeight="1" x14ac:dyDescent="0.25">
      <c r="A147" s="86" t="s">
        <v>34</v>
      </c>
      <c r="B147" s="6" t="s">
        <v>261</v>
      </c>
      <c r="C147" s="123">
        <v>0</v>
      </c>
    </row>
    <row r="148" spans="1:3" s="22" customFormat="1" ht="12" customHeight="1" x14ac:dyDescent="0.25">
      <c r="A148" s="86" t="s">
        <v>35</v>
      </c>
      <c r="B148" s="6" t="s">
        <v>266</v>
      </c>
      <c r="C148" s="123">
        <v>0</v>
      </c>
    </row>
    <row r="149" spans="1:3" s="22" customFormat="1" ht="12" customHeight="1" x14ac:dyDescent="0.25">
      <c r="A149" s="86" t="s">
        <v>134</v>
      </c>
      <c r="B149" s="6" t="s">
        <v>262</v>
      </c>
      <c r="C149" s="123">
        <v>0</v>
      </c>
    </row>
    <row r="150" spans="1:3" ht="12.75" customHeight="1" x14ac:dyDescent="0.25">
      <c r="A150" s="86" t="s">
        <v>135</v>
      </c>
      <c r="B150" s="6" t="s">
        <v>288</v>
      </c>
      <c r="C150" s="123">
        <v>0</v>
      </c>
    </row>
    <row r="151" spans="1:3" ht="12.75" customHeight="1" thickBot="1" x14ac:dyDescent="0.3">
      <c r="A151" s="95" t="s">
        <v>265</v>
      </c>
      <c r="B151" s="4" t="s">
        <v>267</v>
      </c>
      <c r="C151" s="124">
        <v>0</v>
      </c>
    </row>
    <row r="152" spans="1:3" ht="12.75" customHeight="1" thickBot="1" x14ac:dyDescent="0.3">
      <c r="A152" s="105" t="s">
        <v>9</v>
      </c>
      <c r="B152" s="24" t="s">
        <v>268</v>
      </c>
      <c r="C152" s="125">
        <v>0</v>
      </c>
    </row>
    <row r="153" spans="1:3" ht="12" customHeight="1" thickBot="1" x14ac:dyDescent="0.3">
      <c r="A153" s="105" t="s">
        <v>10</v>
      </c>
      <c r="B153" s="24" t="s">
        <v>269</v>
      </c>
      <c r="C153" s="125">
        <v>0</v>
      </c>
    </row>
    <row r="154" spans="1:3" ht="15" customHeight="1" thickBot="1" x14ac:dyDescent="0.3">
      <c r="A154" s="14" t="s">
        <v>11</v>
      </c>
      <c r="B154" s="24" t="s">
        <v>271</v>
      </c>
      <c r="C154" s="126">
        <f>+C129+C133+C140+C146+C152+C153</f>
        <v>0</v>
      </c>
    </row>
    <row r="155" spans="1:3" ht="13.8" thickBot="1" x14ac:dyDescent="0.3">
      <c r="A155" s="97" t="s">
        <v>12</v>
      </c>
      <c r="B155" s="69" t="s">
        <v>270</v>
      </c>
      <c r="C155" s="126">
        <f>+C128+C154</f>
        <v>0</v>
      </c>
    </row>
    <row r="156" spans="1:3" ht="15" customHeight="1" thickBot="1" x14ac:dyDescent="0.3">
      <c r="A156" s="70"/>
      <c r="B156" s="71"/>
      <c r="C156" s="72"/>
    </row>
    <row r="157" spans="1:3" ht="14.25" customHeight="1" thickBot="1" x14ac:dyDescent="0.3">
      <c r="A157" s="52" t="s">
        <v>289</v>
      </c>
      <c r="B157" s="53"/>
      <c r="C157" s="23">
        <v>0</v>
      </c>
    </row>
    <row r="158" spans="1:3" ht="13.8" thickBot="1" x14ac:dyDescent="0.3">
      <c r="A158" s="52" t="s">
        <v>82</v>
      </c>
      <c r="B158" s="53"/>
      <c r="C158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61"/>
  <sheetViews>
    <sheetView zoomScale="130" zoomScaleNormal="130" workbookViewId="0">
      <selection activeCell="C1" sqref="C1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tr">
        <f>+CONCATENATE("9.2. melléklet a 5/2021. (V.27.) önkormányzati rendelethez")</f>
        <v>9.2. melléklet a 5/2021. (V.27.) önkormányzati rendelethez</v>
      </c>
    </row>
    <row r="2" spans="1:3" s="18" customFormat="1" ht="30" customHeight="1" x14ac:dyDescent="0.25">
      <c r="A2" s="76" t="s">
        <v>80</v>
      </c>
      <c r="B2" s="58" t="s">
        <v>318</v>
      </c>
      <c r="C2" s="67" t="s">
        <v>22</v>
      </c>
    </row>
    <row r="3" spans="1:3" s="18" customFormat="1" ht="23.4" thickBot="1" x14ac:dyDescent="0.3">
      <c r="A3" s="98" t="s">
        <v>79</v>
      </c>
      <c r="B3" s="59" t="s">
        <v>210</v>
      </c>
      <c r="C3" s="68"/>
    </row>
    <row r="4" spans="1:3" s="19" customFormat="1" ht="16.2" customHeight="1" thickBot="1" x14ac:dyDescent="0.35">
      <c r="A4" s="35"/>
      <c r="B4" s="35"/>
      <c r="C4" s="3" t="e">
        <f>'9.1.3. sz. mell'!C4</f>
        <v>#REF!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11941000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11941000</v>
      </c>
    </row>
    <row r="24" spans="1:3" s="21" customFormat="1" ht="12" customHeight="1" thickBot="1" x14ac:dyDescent="0.3">
      <c r="A24" s="100" t="s">
        <v>45</v>
      </c>
      <c r="B24" s="5" t="s">
        <v>291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292</v>
      </c>
      <c r="C26" s="129">
        <f>+C27+C28+C29</f>
        <v>0</v>
      </c>
    </row>
    <row r="27" spans="1:3" s="21" customFormat="1" ht="12" customHeight="1" x14ac:dyDescent="0.25">
      <c r="A27" s="101" t="s">
        <v>102</v>
      </c>
      <c r="B27" s="102" t="s">
        <v>97</v>
      </c>
      <c r="C27" s="133">
        <v>0</v>
      </c>
    </row>
    <row r="28" spans="1:3" s="21" customFormat="1" ht="12" customHeight="1" x14ac:dyDescent="0.25">
      <c r="A28" s="101" t="s">
        <v>103</v>
      </c>
      <c r="B28" s="102" t="s">
        <v>214</v>
      </c>
      <c r="C28" s="127">
        <v>0</v>
      </c>
    </row>
    <row r="29" spans="1:3" s="21" customFormat="1" ht="12" customHeight="1" x14ac:dyDescent="0.25">
      <c r="A29" s="101" t="s">
        <v>104</v>
      </c>
      <c r="B29" s="103" t="s">
        <v>217</v>
      </c>
      <c r="C29" s="127">
        <v>0</v>
      </c>
    </row>
    <row r="30" spans="1:3" s="21" customFormat="1" ht="12" customHeight="1" thickBot="1" x14ac:dyDescent="0.3">
      <c r="A30" s="100" t="s">
        <v>105</v>
      </c>
      <c r="B30" s="25" t="s">
        <v>293</v>
      </c>
      <c r="C30" s="134">
        <v>0</v>
      </c>
    </row>
    <row r="31" spans="1:3" s="21" customFormat="1" ht="12" customHeight="1" thickBot="1" x14ac:dyDescent="0.3">
      <c r="A31" s="16" t="s">
        <v>6</v>
      </c>
      <c r="B31" s="24" t="s">
        <v>218</v>
      </c>
      <c r="C31" s="129">
        <f>+C32+C33+C34</f>
        <v>0</v>
      </c>
    </row>
    <row r="32" spans="1:3" s="21" customFormat="1" ht="12" customHeight="1" x14ac:dyDescent="0.25">
      <c r="A32" s="101" t="s">
        <v>29</v>
      </c>
      <c r="B32" s="102" t="s">
        <v>125</v>
      </c>
      <c r="C32" s="133">
        <v>0</v>
      </c>
    </row>
    <row r="33" spans="1:3" s="21" customFormat="1" ht="12" customHeight="1" x14ac:dyDescent="0.25">
      <c r="A33" s="101" t="s">
        <v>30</v>
      </c>
      <c r="B33" s="103" t="s">
        <v>126</v>
      </c>
      <c r="C33" s="130">
        <v>0</v>
      </c>
    </row>
    <row r="34" spans="1:3" s="21" customFormat="1" ht="12" customHeight="1" thickBot="1" x14ac:dyDescent="0.3">
      <c r="A34" s="100" t="s">
        <v>31</v>
      </c>
      <c r="B34" s="25" t="s">
        <v>127</v>
      </c>
      <c r="C34" s="134">
        <v>0</v>
      </c>
    </row>
    <row r="35" spans="1:3" s="20" customFormat="1" ht="12" customHeight="1" thickBot="1" x14ac:dyDescent="0.3">
      <c r="A35" s="16" t="s">
        <v>7</v>
      </c>
      <c r="B35" s="24" t="s">
        <v>207</v>
      </c>
      <c r="C35" s="139">
        <v>0</v>
      </c>
    </row>
    <row r="36" spans="1:3" s="20" customFormat="1" ht="12" customHeight="1" thickBot="1" x14ac:dyDescent="0.3">
      <c r="A36" s="16" t="s">
        <v>8</v>
      </c>
      <c r="B36" s="24" t="s">
        <v>219</v>
      </c>
      <c r="C36" s="140">
        <v>0</v>
      </c>
    </row>
    <row r="37" spans="1:3" s="20" customFormat="1" ht="12" customHeight="1" thickBot="1" x14ac:dyDescent="0.3">
      <c r="A37" s="15" t="s">
        <v>9</v>
      </c>
      <c r="B37" s="24" t="s">
        <v>220</v>
      </c>
      <c r="C37" s="141">
        <f>+C8+C20+C25+C26+C31+C35+C36</f>
        <v>11941000</v>
      </c>
    </row>
    <row r="38" spans="1:3" s="20" customFormat="1" ht="12" customHeight="1" thickBot="1" x14ac:dyDescent="0.3">
      <c r="A38" s="42" t="s">
        <v>10</v>
      </c>
      <c r="B38" s="24" t="s">
        <v>221</v>
      </c>
      <c r="C38" s="141">
        <f>+C39+C40+C41</f>
        <v>138541507</v>
      </c>
    </row>
    <row r="39" spans="1:3" s="20" customFormat="1" ht="12" customHeight="1" x14ac:dyDescent="0.25">
      <c r="A39" s="101" t="s">
        <v>222</v>
      </c>
      <c r="B39" s="102" t="s">
        <v>86</v>
      </c>
      <c r="C39" s="133">
        <v>8210324</v>
      </c>
    </row>
    <row r="40" spans="1:3" s="20" customFormat="1" ht="12" customHeight="1" x14ac:dyDescent="0.25">
      <c r="A40" s="101" t="s">
        <v>223</v>
      </c>
      <c r="B40" s="103" t="s">
        <v>0</v>
      </c>
      <c r="C40" s="130">
        <v>0</v>
      </c>
    </row>
    <row r="41" spans="1:3" s="21" customFormat="1" ht="12" customHeight="1" thickBot="1" x14ac:dyDescent="0.3">
      <c r="A41" s="100" t="s">
        <v>224</v>
      </c>
      <c r="B41" s="25" t="s">
        <v>225</v>
      </c>
      <c r="C41" s="134">
        <v>130331183</v>
      </c>
    </row>
    <row r="42" spans="1:3" s="21" customFormat="1" ht="15" customHeight="1" thickBot="1" x14ac:dyDescent="0.25">
      <c r="A42" s="42" t="s">
        <v>11</v>
      </c>
      <c r="B42" s="43" t="s">
        <v>226</v>
      </c>
      <c r="C42" s="137">
        <f>+C37+C38</f>
        <v>150482507</v>
      </c>
    </row>
    <row r="43" spans="1:3" s="21" customFormat="1" ht="15" customHeight="1" x14ac:dyDescent="0.25">
      <c r="A43" s="44"/>
      <c r="B43" s="45"/>
      <c r="C43" s="63"/>
    </row>
    <row r="44" spans="1:3" ht="13.8" thickBot="1" x14ac:dyDescent="0.3">
      <c r="A44" s="46"/>
      <c r="B44" s="47"/>
      <c r="C44" s="64"/>
    </row>
    <row r="45" spans="1:3" s="17" customFormat="1" ht="16.5" customHeight="1" thickBot="1" x14ac:dyDescent="0.3">
      <c r="A45" s="48"/>
      <c r="B45" s="49" t="s">
        <v>20</v>
      </c>
      <c r="C45" s="65"/>
    </row>
    <row r="46" spans="1:3" s="22" customFormat="1" ht="12" customHeight="1" thickBot="1" x14ac:dyDescent="0.3">
      <c r="A46" s="16" t="s">
        <v>2</v>
      </c>
      <c r="B46" s="24" t="s">
        <v>227</v>
      </c>
      <c r="C46" s="129">
        <f>SUM(C47:C51)</f>
        <v>150006507</v>
      </c>
    </row>
    <row r="47" spans="1:3" ht="12" customHeight="1" x14ac:dyDescent="0.25">
      <c r="A47" s="100" t="s">
        <v>36</v>
      </c>
      <c r="B47" s="6" t="s">
        <v>15</v>
      </c>
      <c r="C47" s="133">
        <v>112260000</v>
      </c>
    </row>
    <row r="48" spans="1:3" ht="12" customHeight="1" x14ac:dyDescent="0.25">
      <c r="A48" s="100" t="s">
        <v>37</v>
      </c>
      <c r="B48" s="5" t="s">
        <v>71</v>
      </c>
      <c r="C48" s="131">
        <v>21676507</v>
      </c>
    </row>
    <row r="49" spans="1:3" ht="12" customHeight="1" x14ac:dyDescent="0.25">
      <c r="A49" s="100" t="s">
        <v>38</v>
      </c>
      <c r="B49" s="5" t="s">
        <v>55</v>
      </c>
      <c r="C49" s="131">
        <v>16070000</v>
      </c>
    </row>
    <row r="50" spans="1:3" ht="12" customHeight="1" x14ac:dyDescent="0.25">
      <c r="A50" s="100" t="s">
        <v>39</v>
      </c>
      <c r="B50" s="5" t="s">
        <v>72</v>
      </c>
      <c r="C50" s="131">
        <v>0</v>
      </c>
    </row>
    <row r="51" spans="1:3" ht="12" customHeight="1" thickBot="1" x14ac:dyDescent="0.3">
      <c r="A51" s="100" t="s">
        <v>56</v>
      </c>
      <c r="B51" s="5" t="s">
        <v>73</v>
      </c>
      <c r="C51" s="131">
        <v>0</v>
      </c>
    </row>
    <row r="52" spans="1:3" ht="12" customHeight="1" thickBot="1" x14ac:dyDescent="0.3">
      <c r="A52" s="16" t="s">
        <v>3</v>
      </c>
      <c r="B52" s="24" t="s">
        <v>228</v>
      </c>
      <c r="C52" s="129">
        <f>SUM(C53:C55)</f>
        <v>476000</v>
      </c>
    </row>
    <row r="53" spans="1:3" s="22" customFormat="1" ht="12" customHeight="1" x14ac:dyDescent="0.25">
      <c r="A53" s="100" t="s">
        <v>42</v>
      </c>
      <c r="B53" s="6" t="s">
        <v>83</v>
      </c>
      <c r="C53" s="133">
        <v>476000</v>
      </c>
    </row>
    <row r="54" spans="1:3" ht="12" customHeight="1" x14ac:dyDescent="0.25">
      <c r="A54" s="100" t="s">
        <v>43</v>
      </c>
      <c r="B54" s="5" t="s">
        <v>75</v>
      </c>
      <c r="C54" s="131">
        <v>0</v>
      </c>
    </row>
    <row r="55" spans="1:3" ht="12" customHeight="1" x14ac:dyDescent="0.25">
      <c r="A55" s="100" t="s">
        <v>44</v>
      </c>
      <c r="B55" s="5" t="s">
        <v>21</v>
      </c>
      <c r="C55" s="131">
        <v>0</v>
      </c>
    </row>
    <row r="56" spans="1:3" ht="12" customHeight="1" thickBot="1" x14ac:dyDescent="0.3">
      <c r="A56" s="100" t="s">
        <v>45</v>
      </c>
      <c r="B56" s="5" t="s">
        <v>294</v>
      </c>
      <c r="C56" s="131">
        <v>0</v>
      </c>
    </row>
    <row r="57" spans="1:3" ht="12" customHeight="1" thickBot="1" x14ac:dyDescent="0.3">
      <c r="A57" s="16" t="s">
        <v>4</v>
      </c>
      <c r="B57" s="24" t="s">
        <v>1</v>
      </c>
      <c r="C57" s="139">
        <v>0</v>
      </c>
    </row>
    <row r="58" spans="1:3" ht="15" customHeight="1" thickBot="1" x14ac:dyDescent="0.3">
      <c r="A58" s="16" t="s">
        <v>5</v>
      </c>
      <c r="B58" s="50" t="s">
        <v>299</v>
      </c>
      <c r="C58" s="142">
        <f>+C46+C52+C57</f>
        <v>150482507</v>
      </c>
    </row>
    <row r="59" spans="1:3" ht="13.8" thickBot="1" x14ac:dyDescent="0.3">
      <c r="C59" s="66"/>
    </row>
    <row r="60" spans="1:3" ht="15" customHeight="1" thickBot="1" x14ac:dyDescent="0.3">
      <c r="A60" s="52" t="s">
        <v>289</v>
      </c>
      <c r="B60" s="53"/>
      <c r="C60" s="23">
        <v>29</v>
      </c>
    </row>
    <row r="61" spans="1:3" ht="14.25" customHeight="1" thickBot="1" x14ac:dyDescent="0.3">
      <c r="A61" s="52" t="s">
        <v>82</v>
      </c>
      <c r="B61" s="53"/>
      <c r="C61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61"/>
  <sheetViews>
    <sheetView topLeftCell="B1" zoomScale="130" zoomScaleNormal="130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tr">
        <f>+CONCATENATE("9.2.1. melléklet a 5/2021. (V.27.) önkormányzati rendelethez")</f>
        <v>9.2.1. melléklet a 5/2021. (V.27.) önkormányzati rendelethez</v>
      </c>
    </row>
    <row r="2" spans="1:3" s="18" customFormat="1" ht="25.5" customHeight="1" x14ac:dyDescent="0.25">
      <c r="A2" s="76" t="s">
        <v>80</v>
      </c>
      <c r="B2" s="58" t="s">
        <v>318</v>
      </c>
      <c r="C2" s="67" t="s">
        <v>22</v>
      </c>
    </row>
    <row r="3" spans="1:3" s="18" customFormat="1" ht="23.4" thickBot="1" x14ac:dyDescent="0.3">
      <c r="A3" s="98" t="s">
        <v>79</v>
      </c>
      <c r="B3" s="59" t="s">
        <v>229</v>
      </c>
      <c r="C3" s="68" t="s">
        <v>17</v>
      </c>
    </row>
    <row r="4" spans="1:3" s="19" customFormat="1" ht="16.2" customHeight="1" thickBot="1" x14ac:dyDescent="0.35">
      <c r="A4" s="35"/>
      <c r="B4" s="35"/>
      <c r="C4" s="3" t="e">
        <f>'9.2. sz. mell'!C4</f>
        <v>#REF!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11941000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11941000</v>
      </c>
    </row>
    <row r="24" spans="1:3" s="21" customFormat="1" ht="12" customHeight="1" thickBot="1" x14ac:dyDescent="0.3">
      <c r="A24" s="100" t="s">
        <v>45</v>
      </c>
      <c r="B24" s="5" t="s">
        <v>291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292</v>
      </c>
      <c r="C26" s="129">
        <f>+C27+C28+C29</f>
        <v>0</v>
      </c>
    </row>
    <row r="27" spans="1:3" s="21" customFormat="1" ht="12" customHeight="1" x14ac:dyDescent="0.25">
      <c r="A27" s="101" t="s">
        <v>102</v>
      </c>
      <c r="B27" s="102" t="s">
        <v>97</v>
      </c>
      <c r="C27" s="133">
        <v>0</v>
      </c>
    </row>
    <row r="28" spans="1:3" s="21" customFormat="1" ht="12" customHeight="1" x14ac:dyDescent="0.25">
      <c r="A28" s="101" t="s">
        <v>103</v>
      </c>
      <c r="B28" s="102" t="s">
        <v>214</v>
      </c>
      <c r="C28" s="127">
        <v>0</v>
      </c>
    </row>
    <row r="29" spans="1:3" s="21" customFormat="1" ht="12" customHeight="1" x14ac:dyDescent="0.25">
      <c r="A29" s="101" t="s">
        <v>104</v>
      </c>
      <c r="B29" s="103" t="s">
        <v>217</v>
      </c>
      <c r="C29" s="127">
        <v>0</v>
      </c>
    </row>
    <row r="30" spans="1:3" s="21" customFormat="1" ht="12" customHeight="1" thickBot="1" x14ac:dyDescent="0.3">
      <c r="A30" s="100" t="s">
        <v>105</v>
      </c>
      <c r="B30" s="25" t="s">
        <v>293</v>
      </c>
      <c r="C30" s="134">
        <v>0</v>
      </c>
    </row>
    <row r="31" spans="1:3" s="21" customFormat="1" ht="12" customHeight="1" thickBot="1" x14ac:dyDescent="0.3">
      <c r="A31" s="16" t="s">
        <v>6</v>
      </c>
      <c r="B31" s="24" t="s">
        <v>218</v>
      </c>
      <c r="C31" s="129">
        <f>+C32+C33+C34</f>
        <v>0</v>
      </c>
    </row>
    <row r="32" spans="1:3" s="21" customFormat="1" ht="12" customHeight="1" x14ac:dyDescent="0.25">
      <c r="A32" s="101" t="s">
        <v>29</v>
      </c>
      <c r="B32" s="102" t="s">
        <v>125</v>
      </c>
      <c r="C32" s="133">
        <v>0</v>
      </c>
    </row>
    <row r="33" spans="1:3" s="21" customFormat="1" ht="12" customHeight="1" x14ac:dyDescent="0.25">
      <c r="A33" s="101" t="s">
        <v>30</v>
      </c>
      <c r="B33" s="103" t="s">
        <v>126</v>
      </c>
      <c r="C33" s="130">
        <v>0</v>
      </c>
    </row>
    <row r="34" spans="1:3" s="21" customFormat="1" ht="12" customHeight="1" thickBot="1" x14ac:dyDescent="0.3">
      <c r="A34" s="100" t="s">
        <v>31</v>
      </c>
      <c r="B34" s="25" t="s">
        <v>127</v>
      </c>
      <c r="C34" s="134">
        <v>0</v>
      </c>
    </row>
    <row r="35" spans="1:3" s="20" customFormat="1" ht="12" customHeight="1" thickBot="1" x14ac:dyDescent="0.3">
      <c r="A35" s="16" t="s">
        <v>7</v>
      </c>
      <c r="B35" s="24" t="s">
        <v>207</v>
      </c>
      <c r="C35" s="139">
        <v>0</v>
      </c>
    </row>
    <row r="36" spans="1:3" s="20" customFormat="1" ht="12" customHeight="1" thickBot="1" x14ac:dyDescent="0.3">
      <c r="A36" s="16" t="s">
        <v>8</v>
      </c>
      <c r="B36" s="24" t="s">
        <v>219</v>
      </c>
      <c r="C36" s="140">
        <v>0</v>
      </c>
    </row>
    <row r="37" spans="1:3" s="20" customFormat="1" ht="12" customHeight="1" thickBot="1" x14ac:dyDescent="0.3">
      <c r="A37" s="15" t="s">
        <v>9</v>
      </c>
      <c r="B37" s="24" t="s">
        <v>220</v>
      </c>
      <c r="C37" s="141">
        <f>+C8+C20+C25+C26+C31+C35+C36</f>
        <v>11941000</v>
      </c>
    </row>
    <row r="38" spans="1:3" s="20" customFormat="1" ht="12" customHeight="1" thickBot="1" x14ac:dyDescent="0.3">
      <c r="A38" s="42" t="s">
        <v>10</v>
      </c>
      <c r="B38" s="24" t="s">
        <v>221</v>
      </c>
      <c r="C38" s="141">
        <f>+C39+C40+C41</f>
        <v>138541507</v>
      </c>
    </row>
    <row r="39" spans="1:3" s="20" customFormat="1" ht="12" customHeight="1" x14ac:dyDescent="0.25">
      <c r="A39" s="101" t="s">
        <v>222</v>
      </c>
      <c r="B39" s="102" t="s">
        <v>86</v>
      </c>
      <c r="C39" s="133">
        <v>8210324</v>
      </c>
    </row>
    <row r="40" spans="1:3" s="20" customFormat="1" ht="12" customHeight="1" x14ac:dyDescent="0.25">
      <c r="A40" s="101" t="s">
        <v>223</v>
      </c>
      <c r="B40" s="103" t="s">
        <v>0</v>
      </c>
      <c r="C40" s="130">
        <v>0</v>
      </c>
    </row>
    <row r="41" spans="1:3" s="21" customFormat="1" ht="12" customHeight="1" thickBot="1" x14ac:dyDescent="0.3">
      <c r="A41" s="100" t="s">
        <v>224</v>
      </c>
      <c r="B41" s="25" t="s">
        <v>225</v>
      </c>
      <c r="C41" s="134">
        <v>130331183</v>
      </c>
    </row>
    <row r="42" spans="1:3" s="21" customFormat="1" ht="15" customHeight="1" thickBot="1" x14ac:dyDescent="0.25">
      <c r="A42" s="42" t="s">
        <v>11</v>
      </c>
      <c r="B42" s="43" t="s">
        <v>226</v>
      </c>
      <c r="C42" s="137">
        <f>+C37+C38</f>
        <v>150482507</v>
      </c>
    </row>
    <row r="43" spans="1:3" s="21" customFormat="1" ht="15" customHeight="1" x14ac:dyDescent="0.25">
      <c r="A43" s="44"/>
      <c r="B43" s="45"/>
      <c r="C43" s="63"/>
    </row>
    <row r="44" spans="1:3" ht="13.8" thickBot="1" x14ac:dyDescent="0.3">
      <c r="A44" s="46"/>
      <c r="B44" s="47"/>
      <c r="C44" s="64"/>
    </row>
    <row r="45" spans="1:3" s="17" customFormat="1" ht="16.5" customHeight="1" thickBot="1" x14ac:dyDescent="0.3">
      <c r="A45" s="48"/>
      <c r="B45" s="49" t="s">
        <v>20</v>
      </c>
      <c r="C45" s="65"/>
    </row>
    <row r="46" spans="1:3" s="22" customFormat="1" ht="12" customHeight="1" thickBot="1" x14ac:dyDescent="0.3">
      <c r="A46" s="16" t="s">
        <v>2</v>
      </c>
      <c r="B46" s="24" t="s">
        <v>227</v>
      </c>
      <c r="C46" s="129">
        <f>SUM(C47:C51)</f>
        <v>150006507</v>
      </c>
    </row>
    <row r="47" spans="1:3" ht="12" customHeight="1" x14ac:dyDescent="0.25">
      <c r="A47" s="100" t="s">
        <v>36</v>
      </c>
      <c r="B47" s="6" t="s">
        <v>15</v>
      </c>
      <c r="C47" s="133">
        <v>112260000</v>
      </c>
    </row>
    <row r="48" spans="1:3" ht="12" customHeight="1" x14ac:dyDescent="0.25">
      <c r="A48" s="100" t="s">
        <v>37</v>
      </c>
      <c r="B48" s="5" t="s">
        <v>71</v>
      </c>
      <c r="C48" s="131">
        <v>21676507</v>
      </c>
    </row>
    <row r="49" spans="1:3" ht="12" customHeight="1" x14ac:dyDescent="0.25">
      <c r="A49" s="100" t="s">
        <v>38</v>
      </c>
      <c r="B49" s="5" t="s">
        <v>55</v>
      </c>
      <c r="C49" s="131">
        <v>16070000</v>
      </c>
    </row>
    <row r="50" spans="1:3" ht="12" customHeight="1" x14ac:dyDescent="0.25">
      <c r="A50" s="100" t="s">
        <v>39</v>
      </c>
      <c r="B50" s="5" t="s">
        <v>72</v>
      </c>
      <c r="C50" s="131">
        <v>0</v>
      </c>
    </row>
    <row r="51" spans="1:3" ht="12" customHeight="1" thickBot="1" x14ac:dyDescent="0.3">
      <c r="A51" s="100" t="s">
        <v>56</v>
      </c>
      <c r="B51" s="5" t="s">
        <v>73</v>
      </c>
      <c r="C51" s="131">
        <v>0</v>
      </c>
    </row>
    <row r="52" spans="1:3" ht="12" customHeight="1" thickBot="1" x14ac:dyDescent="0.3">
      <c r="A52" s="16" t="s">
        <v>3</v>
      </c>
      <c r="B52" s="24" t="s">
        <v>228</v>
      </c>
      <c r="C52" s="129">
        <f>SUM(C53:C55)</f>
        <v>476000</v>
      </c>
    </row>
    <row r="53" spans="1:3" s="22" customFormat="1" ht="12" customHeight="1" x14ac:dyDescent="0.25">
      <c r="A53" s="100" t="s">
        <v>42</v>
      </c>
      <c r="B53" s="6" t="s">
        <v>83</v>
      </c>
      <c r="C53" s="133">
        <v>476000</v>
      </c>
    </row>
    <row r="54" spans="1:3" ht="12" customHeight="1" x14ac:dyDescent="0.25">
      <c r="A54" s="100" t="s">
        <v>43</v>
      </c>
      <c r="B54" s="5" t="s">
        <v>75</v>
      </c>
      <c r="C54" s="131">
        <v>0</v>
      </c>
    </row>
    <row r="55" spans="1:3" ht="12" customHeight="1" x14ac:dyDescent="0.25">
      <c r="A55" s="100" t="s">
        <v>44</v>
      </c>
      <c r="B55" s="5" t="s">
        <v>21</v>
      </c>
      <c r="C55" s="131">
        <v>0</v>
      </c>
    </row>
    <row r="56" spans="1:3" ht="12" customHeight="1" thickBot="1" x14ac:dyDescent="0.3">
      <c r="A56" s="100" t="s">
        <v>45</v>
      </c>
      <c r="B56" s="5" t="s">
        <v>294</v>
      </c>
      <c r="C56" s="131">
        <v>0</v>
      </c>
    </row>
    <row r="57" spans="1:3" ht="15" customHeight="1" thickBot="1" x14ac:dyDescent="0.3">
      <c r="A57" s="16" t="s">
        <v>4</v>
      </c>
      <c r="B57" s="24" t="s">
        <v>1</v>
      </c>
      <c r="C57" s="139">
        <v>0</v>
      </c>
    </row>
    <row r="58" spans="1:3" ht="13.8" thickBot="1" x14ac:dyDescent="0.3">
      <c r="A58" s="16" t="s">
        <v>5</v>
      </c>
      <c r="B58" s="50" t="s">
        <v>299</v>
      </c>
      <c r="C58" s="142">
        <f>+C46+C52+C57</f>
        <v>150482507</v>
      </c>
    </row>
    <row r="59" spans="1:3" ht="15" customHeight="1" thickBot="1" x14ac:dyDescent="0.3">
      <c r="C59" s="66"/>
    </row>
    <row r="60" spans="1:3" ht="14.25" customHeight="1" thickBot="1" x14ac:dyDescent="0.3">
      <c r="A60" s="52" t="s">
        <v>289</v>
      </c>
      <c r="B60" s="53"/>
      <c r="C60" s="23">
        <v>29</v>
      </c>
    </row>
    <row r="61" spans="1:3" ht="13.8" thickBot="1" x14ac:dyDescent="0.3">
      <c r="A61" s="52" t="s">
        <v>82</v>
      </c>
      <c r="B61" s="53"/>
      <c r="C61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61"/>
  <sheetViews>
    <sheetView topLeftCell="B1" zoomScale="130" zoomScaleNormal="130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tr">
        <f>+CONCATENATE("9.2.2. melléklet a 5/2021. (V.27.) önkormányzati rendelethez")</f>
        <v>9.2.2. melléklet a 5/2021. (V.27.) önkormányzati rendelethez</v>
      </c>
    </row>
    <row r="2" spans="1:3" s="18" customFormat="1" ht="25.5" customHeight="1" x14ac:dyDescent="0.25">
      <c r="A2" s="76" t="s">
        <v>80</v>
      </c>
      <c r="B2" s="58" t="s">
        <v>318</v>
      </c>
      <c r="C2" s="67" t="s">
        <v>22</v>
      </c>
    </row>
    <row r="3" spans="1:3" s="18" customFormat="1" ht="23.4" thickBot="1" x14ac:dyDescent="0.3">
      <c r="A3" s="98" t="s">
        <v>79</v>
      </c>
      <c r="B3" s="59" t="s">
        <v>230</v>
      </c>
      <c r="C3" s="68" t="s">
        <v>22</v>
      </c>
    </row>
    <row r="4" spans="1:3" s="19" customFormat="1" ht="16.2" customHeight="1" thickBot="1" x14ac:dyDescent="0.35">
      <c r="A4" s="35"/>
      <c r="B4" s="35"/>
      <c r="C4" s="3" t="e">
        <f>'9.2.1. sz. mell'!C4</f>
        <v>#REF!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291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292</v>
      </c>
      <c r="C26" s="129">
        <f>+C27+C28+C29</f>
        <v>0</v>
      </c>
    </row>
    <row r="27" spans="1:3" s="21" customFormat="1" ht="12" customHeight="1" x14ac:dyDescent="0.25">
      <c r="A27" s="101" t="s">
        <v>102</v>
      </c>
      <c r="B27" s="102" t="s">
        <v>97</v>
      </c>
      <c r="C27" s="133">
        <v>0</v>
      </c>
    </row>
    <row r="28" spans="1:3" s="21" customFormat="1" ht="12" customHeight="1" x14ac:dyDescent="0.25">
      <c r="A28" s="101" t="s">
        <v>103</v>
      </c>
      <c r="B28" s="102" t="s">
        <v>214</v>
      </c>
      <c r="C28" s="127">
        <v>0</v>
      </c>
    </row>
    <row r="29" spans="1:3" s="21" customFormat="1" ht="12" customHeight="1" x14ac:dyDescent="0.25">
      <c r="A29" s="101" t="s">
        <v>104</v>
      </c>
      <c r="B29" s="103" t="s">
        <v>217</v>
      </c>
      <c r="C29" s="127">
        <v>0</v>
      </c>
    </row>
    <row r="30" spans="1:3" s="21" customFormat="1" ht="12" customHeight="1" thickBot="1" x14ac:dyDescent="0.3">
      <c r="A30" s="100" t="s">
        <v>105</v>
      </c>
      <c r="B30" s="25" t="s">
        <v>293</v>
      </c>
      <c r="C30" s="134">
        <v>0</v>
      </c>
    </row>
    <row r="31" spans="1:3" s="21" customFormat="1" ht="12" customHeight="1" thickBot="1" x14ac:dyDescent="0.3">
      <c r="A31" s="16" t="s">
        <v>6</v>
      </c>
      <c r="B31" s="24" t="s">
        <v>218</v>
      </c>
      <c r="C31" s="129">
        <f>+C32+C33+C34</f>
        <v>0</v>
      </c>
    </row>
    <row r="32" spans="1:3" s="21" customFormat="1" ht="12" customHeight="1" x14ac:dyDescent="0.25">
      <c r="A32" s="101" t="s">
        <v>29</v>
      </c>
      <c r="B32" s="102" t="s">
        <v>125</v>
      </c>
      <c r="C32" s="133">
        <v>0</v>
      </c>
    </row>
    <row r="33" spans="1:3" s="21" customFormat="1" ht="12" customHeight="1" x14ac:dyDescent="0.25">
      <c r="A33" s="101" t="s">
        <v>30</v>
      </c>
      <c r="B33" s="103" t="s">
        <v>126</v>
      </c>
      <c r="C33" s="130">
        <v>0</v>
      </c>
    </row>
    <row r="34" spans="1:3" s="21" customFormat="1" ht="12" customHeight="1" thickBot="1" x14ac:dyDescent="0.3">
      <c r="A34" s="100" t="s">
        <v>31</v>
      </c>
      <c r="B34" s="25" t="s">
        <v>127</v>
      </c>
      <c r="C34" s="134">
        <v>0</v>
      </c>
    </row>
    <row r="35" spans="1:3" s="20" customFormat="1" ht="12" customHeight="1" thickBot="1" x14ac:dyDescent="0.3">
      <c r="A35" s="16" t="s">
        <v>7</v>
      </c>
      <c r="B35" s="24" t="s">
        <v>207</v>
      </c>
      <c r="C35" s="139">
        <v>0</v>
      </c>
    </row>
    <row r="36" spans="1:3" s="20" customFormat="1" ht="12" customHeight="1" thickBot="1" x14ac:dyDescent="0.3">
      <c r="A36" s="16" t="s">
        <v>8</v>
      </c>
      <c r="B36" s="24" t="s">
        <v>219</v>
      </c>
      <c r="C36" s="140">
        <v>0</v>
      </c>
    </row>
    <row r="37" spans="1:3" s="20" customFormat="1" ht="12" customHeight="1" thickBot="1" x14ac:dyDescent="0.3">
      <c r="A37" s="15" t="s">
        <v>9</v>
      </c>
      <c r="B37" s="24" t="s">
        <v>220</v>
      </c>
      <c r="C37" s="141">
        <f>+C8+C20+C25+C26+C31+C35+C36</f>
        <v>0</v>
      </c>
    </row>
    <row r="38" spans="1:3" s="20" customFormat="1" ht="12" customHeight="1" thickBot="1" x14ac:dyDescent="0.3">
      <c r="A38" s="42" t="s">
        <v>10</v>
      </c>
      <c r="B38" s="24" t="s">
        <v>221</v>
      </c>
      <c r="C38" s="141">
        <f>+C39+C40+C41</f>
        <v>0</v>
      </c>
    </row>
    <row r="39" spans="1:3" s="20" customFormat="1" ht="12" customHeight="1" x14ac:dyDescent="0.25">
      <c r="A39" s="101" t="s">
        <v>222</v>
      </c>
      <c r="B39" s="102" t="s">
        <v>86</v>
      </c>
      <c r="C39" s="133">
        <v>0</v>
      </c>
    </row>
    <row r="40" spans="1:3" s="20" customFormat="1" ht="12" customHeight="1" x14ac:dyDescent="0.25">
      <c r="A40" s="101" t="s">
        <v>223</v>
      </c>
      <c r="B40" s="103" t="s">
        <v>0</v>
      </c>
      <c r="C40" s="130">
        <v>0</v>
      </c>
    </row>
    <row r="41" spans="1:3" s="21" customFormat="1" ht="12" customHeight="1" thickBot="1" x14ac:dyDescent="0.3">
      <c r="A41" s="100" t="s">
        <v>224</v>
      </c>
      <c r="B41" s="25" t="s">
        <v>225</v>
      </c>
      <c r="C41" s="134">
        <v>0</v>
      </c>
    </row>
    <row r="42" spans="1:3" s="21" customFormat="1" ht="15" customHeight="1" thickBot="1" x14ac:dyDescent="0.25">
      <c r="A42" s="42" t="s">
        <v>11</v>
      </c>
      <c r="B42" s="43" t="s">
        <v>226</v>
      </c>
      <c r="C42" s="137">
        <f>+C37+C38</f>
        <v>0</v>
      </c>
    </row>
    <row r="43" spans="1:3" s="21" customFormat="1" ht="15" customHeight="1" x14ac:dyDescent="0.25">
      <c r="A43" s="44"/>
      <c r="B43" s="45"/>
      <c r="C43" s="63"/>
    </row>
    <row r="44" spans="1:3" ht="13.8" thickBot="1" x14ac:dyDescent="0.3">
      <c r="A44" s="46"/>
      <c r="B44" s="47"/>
      <c r="C44" s="64"/>
    </row>
    <row r="45" spans="1:3" s="17" customFormat="1" ht="16.5" customHeight="1" thickBot="1" x14ac:dyDescent="0.3">
      <c r="A45" s="48"/>
      <c r="B45" s="49" t="s">
        <v>20</v>
      </c>
      <c r="C45" s="65"/>
    </row>
    <row r="46" spans="1:3" s="22" customFormat="1" ht="12" customHeight="1" thickBot="1" x14ac:dyDescent="0.3">
      <c r="A46" s="16" t="s">
        <v>2</v>
      </c>
      <c r="B46" s="24" t="s">
        <v>227</v>
      </c>
      <c r="C46" s="129">
        <f>SUM(C47:C51)</f>
        <v>0</v>
      </c>
    </row>
    <row r="47" spans="1:3" ht="12" customHeight="1" x14ac:dyDescent="0.25">
      <c r="A47" s="100" t="s">
        <v>36</v>
      </c>
      <c r="B47" s="6" t="s">
        <v>15</v>
      </c>
      <c r="C47" s="133">
        <v>0</v>
      </c>
    </row>
    <row r="48" spans="1:3" ht="12" customHeight="1" x14ac:dyDescent="0.25">
      <c r="A48" s="100" t="s">
        <v>37</v>
      </c>
      <c r="B48" s="5" t="s">
        <v>71</v>
      </c>
      <c r="C48" s="131">
        <v>0</v>
      </c>
    </row>
    <row r="49" spans="1:3" ht="12" customHeight="1" x14ac:dyDescent="0.25">
      <c r="A49" s="100" t="s">
        <v>38</v>
      </c>
      <c r="B49" s="5" t="s">
        <v>55</v>
      </c>
      <c r="C49" s="131">
        <v>0</v>
      </c>
    </row>
    <row r="50" spans="1:3" ht="12" customHeight="1" x14ac:dyDescent="0.25">
      <c r="A50" s="100" t="s">
        <v>39</v>
      </c>
      <c r="B50" s="5" t="s">
        <v>72</v>
      </c>
      <c r="C50" s="131">
        <v>0</v>
      </c>
    </row>
    <row r="51" spans="1:3" ht="12" customHeight="1" thickBot="1" x14ac:dyDescent="0.3">
      <c r="A51" s="100" t="s">
        <v>56</v>
      </c>
      <c r="B51" s="5" t="s">
        <v>73</v>
      </c>
      <c r="C51" s="131">
        <v>0</v>
      </c>
    </row>
    <row r="52" spans="1:3" ht="12" customHeight="1" thickBot="1" x14ac:dyDescent="0.3">
      <c r="A52" s="16" t="s">
        <v>3</v>
      </c>
      <c r="B52" s="24" t="s">
        <v>228</v>
      </c>
      <c r="C52" s="129">
        <f>SUM(C53:C55)</f>
        <v>0</v>
      </c>
    </row>
    <row r="53" spans="1:3" s="22" customFormat="1" ht="12" customHeight="1" x14ac:dyDescent="0.25">
      <c r="A53" s="100" t="s">
        <v>42</v>
      </c>
      <c r="B53" s="6" t="s">
        <v>83</v>
      </c>
      <c r="C53" s="133">
        <v>0</v>
      </c>
    </row>
    <row r="54" spans="1:3" ht="12" customHeight="1" x14ac:dyDescent="0.25">
      <c r="A54" s="100" t="s">
        <v>43</v>
      </c>
      <c r="B54" s="5" t="s">
        <v>75</v>
      </c>
      <c r="C54" s="131">
        <v>0</v>
      </c>
    </row>
    <row r="55" spans="1:3" ht="12" customHeight="1" x14ac:dyDescent="0.25">
      <c r="A55" s="100" t="s">
        <v>44</v>
      </c>
      <c r="B55" s="5" t="s">
        <v>21</v>
      </c>
      <c r="C55" s="131">
        <v>0</v>
      </c>
    </row>
    <row r="56" spans="1:3" ht="12" customHeight="1" thickBot="1" x14ac:dyDescent="0.3">
      <c r="A56" s="100" t="s">
        <v>45</v>
      </c>
      <c r="B56" s="5" t="s">
        <v>294</v>
      </c>
      <c r="C56" s="131">
        <v>0</v>
      </c>
    </row>
    <row r="57" spans="1:3" ht="15" customHeight="1" thickBot="1" x14ac:dyDescent="0.3">
      <c r="A57" s="16" t="s">
        <v>4</v>
      </c>
      <c r="B57" s="24" t="s">
        <v>1</v>
      </c>
      <c r="C57" s="139">
        <v>0</v>
      </c>
    </row>
    <row r="58" spans="1:3" ht="13.8" thickBot="1" x14ac:dyDescent="0.3">
      <c r="A58" s="16" t="s">
        <v>5</v>
      </c>
      <c r="B58" s="50" t="s">
        <v>299</v>
      </c>
      <c r="C58" s="142">
        <f>+C46+C52+C57</f>
        <v>0</v>
      </c>
    </row>
    <row r="59" spans="1:3" ht="15" customHeight="1" thickBot="1" x14ac:dyDescent="0.3">
      <c r="C59" s="66"/>
    </row>
    <row r="60" spans="1:3" ht="14.25" customHeight="1" thickBot="1" x14ac:dyDescent="0.3">
      <c r="A60" s="52" t="s">
        <v>289</v>
      </c>
      <c r="B60" s="53"/>
      <c r="C60" s="23">
        <v>0</v>
      </c>
    </row>
    <row r="61" spans="1:3" ht="13.8" thickBot="1" x14ac:dyDescent="0.3">
      <c r="A61" s="52" t="s">
        <v>82</v>
      </c>
      <c r="B61" s="53"/>
      <c r="C61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61"/>
  <sheetViews>
    <sheetView topLeftCell="B1" zoomScale="130" zoomScaleNormal="130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tr">
        <f>+CONCATENATE("9.2.3. melléklet a 5/2021. (V.27.) önkormányzati rendelethez")</f>
        <v>9.2.3. melléklet a 5/2021. (V.27.) önkormányzati rendelethez</v>
      </c>
    </row>
    <row r="2" spans="1:3" s="18" customFormat="1" ht="25.5" customHeight="1" x14ac:dyDescent="0.25">
      <c r="A2" s="76" t="s">
        <v>80</v>
      </c>
      <c r="B2" s="58" t="s">
        <v>318</v>
      </c>
      <c r="C2" s="67" t="s">
        <v>22</v>
      </c>
    </row>
    <row r="3" spans="1:3" s="18" customFormat="1" ht="23.4" thickBot="1" x14ac:dyDescent="0.3">
      <c r="A3" s="98" t="s">
        <v>79</v>
      </c>
      <c r="B3" s="59" t="s">
        <v>300</v>
      </c>
      <c r="C3" s="68" t="s">
        <v>23</v>
      </c>
    </row>
    <row r="4" spans="1:3" s="19" customFormat="1" ht="16.2" customHeight="1" thickBot="1" x14ac:dyDescent="0.35">
      <c r="A4" s="35"/>
      <c r="B4" s="35"/>
      <c r="C4" s="3" t="e">
        <f>'9.2.2. sz.  mell'!C4</f>
        <v>#REF!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291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292</v>
      </c>
      <c r="C26" s="129">
        <f>+C27+C28+C29</f>
        <v>0</v>
      </c>
    </row>
    <row r="27" spans="1:3" s="21" customFormat="1" ht="12" customHeight="1" x14ac:dyDescent="0.25">
      <c r="A27" s="101" t="s">
        <v>102</v>
      </c>
      <c r="B27" s="102" t="s">
        <v>97</v>
      </c>
      <c r="C27" s="133">
        <v>0</v>
      </c>
    </row>
    <row r="28" spans="1:3" s="21" customFormat="1" ht="12" customHeight="1" x14ac:dyDescent="0.25">
      <c r="A28" s="101" t="s">
        <v>103</v>
      </c>
      <c r="B28" s="102" t="s">
        <v>214</v>
      </c>
      <c r="C28" s="127">
        <v>0</v>
      </c>
    </row>
    <row r="29" spans="1:3" s="21" customFormat="1" ht="12" customHeight="1" x14ac:dyDescent="0.25">
      <c r="A29" s="101" t="s">
        <v>104</v>
      </c>
      <c r="B29" s="103" t="s">
        <v>217</v>
      </c>
      <c r="C29" s="127">
        <v>0</v>
      </c>
    </row>
    <row r="30" spans="1:3" s="21" customFormat="1" ht="12" customHeight="1" thickBot="1" x14ac:dyDescent="0.3">
      <c r="A30" s="100" t="s">
        <v>105</v>
      </c>
      <c r="B30" s="25" t="s">
        <v>293</v>
      </c>
      <c r="C30" s="134">
        <v>0</v>
      </c>
    </row>
    <row r="31" spans="1:3" s="21" customFormat="1" ht="12" customHeight="1" thickBot="1" x14ac:dyDescent="0.3">
      <c r="A31" s="16" t="s">
        <v>6</v>
      </c>
      <c r="B31" s="24" t="s">
        <v>218</v>
      </c>
      <c r="C31" s="129">
        <f>+C32+C33+C34</f>
        <v>0</v>
      </c>
    </row>
    <row r="32" spans="1:3" s="21" customFormat="1" ht="12" customHeight="1" x14ac:dyDescent="0.25">
      <c r="A32" s="101" t="s">
        <v>29</v>
      </c>
      <c r="B32" s="102" t="s">
        <v>125</v>
      </c>
      <c r="C32" s="133">
        <v>0</v>
      </c>
    </row>
    <row r="33" spans="1:3" s="21" customFormat="1" ht="12" customHeight="1" x14ac:dyDescent="0.25">
      <c r="A33" s="101" t="s">
        <v>30</v>
      </c>
      <c r="B33" s="103" t="s">
        <v>126</v>
      </c>
      <c r="C33" s="130">
        <v>0</v>
      </c>
    </row>
    <row r="34" spans="1:3" s="21" customFormat="1" ht="12" customHeight="1" thickBot="1" x14ac:dyDescent="0.3">
      <c r="A34" s="100" t="s">
        <v>31</v>
      </c>
      <c r="B34" s="25" t="s">
        <v>127</v>
      </c>
      <c r="C34" s="134">
        <v>0</v>
      </c>
    </row>
    <row r="35" spans="1:3" s="20" customFormat="1" ht="12" customHeight="1" thickBot="1" x14ac:dyDescent="0.3">
      <c r="A35" s="16" t="s">
        <v>7</v>
      </c>
      <c r="B35" s="24" t="s">
        <v>207</v>
      </c>
      <c r="C35" s="139">
        <v>0</v>
      </c>
    </row>
    <row r="36" spans="1:3" s="20" customFormat="1" ht="12" customHeight="1" thickBot="1" x14ac:dyDescent="0.3">
      <c r="A36" s="16" t="s">
        <v>8</v>
      </c>
      <c r="B36" s="24" t="s">
        <v>219</v>
      </c>
      <c r="C36" s="140">
        <v>0</v>
      </c>
    </row>
    <row r="37" spans="1:3" s="20" customFormat="1" ht="12" customHeight="1" thickBot="1" x14ac:dyDescent="0.3">
      <c r="A37" s="15" t="s">
        <v>9</v>
      </c>
      <c r="B37" s="24" t="s">
        <v>220</v>
      </c>
      <c r="C37" s="141">
        <f>+C8+C20+C25+C26+C31+C35+C36</f>
        <v>0</v>
      </c>
    </row>
    <row r="38" spans="1:3" s="20" customFormat="1" ht="12" customHeight="1" thickBot="1" x14ac:dyDescent="0.3">
      <c r="A38" s="42" t="s">
        <v>10</v>
      </c>
      <c r="B38" s="24" t="s">
        <v>221</v>
      </c>
      <c r="C38" s="141">
        <f>+C39+C40+C41</f>
        <v>0</v>
      </c>
    </row>
    <row r="39" spans="1:3" s="20" customFormat="1" ht="12" customHeight="1" x14ac:dyDescent="0.25">
      <c r="A39" s="101" t="s">
        <v>222</v>
      </c>
      <c r="B39" s="102" t="s">
        <v>86</v>
      </c>
      <c r="C39" s="133">
        <v>0</v>
      </c>
    </row>
    <row r="40" spans="1:3" s="20" customFormat="1" ht="12" customHeight="1" x14ac:dyDescent="0.25">
      <c r="A40" s="101" t="s">
        <v>223</v>
      </c>
      <c r="B40" s="103" t="s">
        <v>0</v>
      </c>
      <c r="C40" s="130">
        <v>0</v>
      </c>
    </row>
    <row r="41" spans="1:3" s="21" customFormat="1" ht="12" customHeight="1" thickBot="1" x14ac:dyDescent="0.3">
      <c r="A41" s="100" t="s">
        <v>224</v>
      </c>
      <c r="B41" s="25" t="s">
        <v>225</v>
      </c>
      <c r="C41" s="134">
        <v>0</v>
      </c>
    </row>
    <row r="42" spans="1:3" s="21" customFormat="1" ht="15" customHeight="1" thickBot="1" x14ac:dyDescent="0.25">
      <c r="A42" s="42" t="s">
        <v>11</v>
      </c>
      <c r="B42" s="43" t="s">
        <v>226</v>
      </c>
      <c r="C42" s="137">
        <f>+C37+C38</f>
        <v>0</v>
      </c>
    </row>
    <row r="43" spans="1:3" s="21" customFormat="1" ht="15" customHeight="1" x14ac:dyDescent="0.25">
      <c r="A43" s="44"/>
      <c r="B43" s="45"/>
      <c r="C43" s="63"/>
    </row>
    <row r="44" spans="1:3" ht="13.8" thickBot="1" x14ac:dyDescent="0.3">
      <c r="A44" s="46"/>
      <c r="B44" s="47"/>
      <c r="C44" s="64"/>
    </row>
    <row r="45" spans="1:3" s="17" customFormat="1" ht="16.5" customHeight="1" thickBot="1" x14ac:dyDescent="0.3">
      <c r="A45" s="48"/>
      <c r="B45" s="49" t="s">
        <v>20</v>
      </c>
      <c r="C45" s="65"/>
    </row>
    <row r="46" spans="1:3" s="22" customFormat="1" ht="12" customHeight="1" thickBot="1" x14ac:dyDescent="0.3">
      <c r="A46" s="16" t="s">
        <v>2</v>
      </c>
      <c r="B46" s="24" t="s">
        <v>227</v>
      </c>
      <c r="C46" s="129">
        <f>SUM(C47:C51)</f>
        <v>0</v>
      </c>
    </row>
    <row r="47" spans="1:3" ht="12" customHeight="1" x14ac:dyDescent="0.25">
      <c r="A47" s="100" t="s">
        <v>36</v>
      </c>
      <c r="B47" s="6" t="s">
        <v>15</v>
      </c>
      <c r="C47" s="133">
        <v>0</v>
      </c>
    </row>
    <row r="48" spans="1:3" ht="12" customHeight="1" x14ac:dyDescent="0.25">
      <c r="A48" s="100" t="s">
        <v>37</v>
      </c>
      <c r="B48" s="5" t="s">
        <v>71</v>
      </c>
      <c r="C48" s="131">
        <v>0</v>
      </c>
    </row>
    <row r="49" spans="1:3" ht="12" customHeight="1" x14ac:dyDescent="0.25">
      <c r="A49" s="100" t="s">
        <v>38</v>
      </c>
      <c r="B49" s="5" t="s">
        <v>55</v>
      </c>
      <c r="C49" s="131">
        <v>0</v>
      </c>
    </row>
    <row r="50" spans="1:3" ht="12" customHeight="1" x14ac:dyDescent="0.25">
      <c r="A50" s="100" t="s">
        <v>39</v>
      </c>
      <c r="B50" s="5" t="s">
        <v>72</v>
      </c>
      <c r="C50" s="131">
        <v>0</v>
      </c>
    </row>
    <row r="51" spans="1:3" ht="12" customHeight="1" thickBot="1" x14ac:dyDescent="0.3">
      <c r="A51" s="100" t="s">
        <v>56</v>
      </c>
      <c r="B51" s="5" t="s">
        <v>73</v>
      </c>
      <c r="C51" s="131">
        <v>0</v>
      </c>
    </row>
    <row r="52" spans="1:3" ht="12" customHeight="1" thickBot="1" x14ac:dyDescent="0.3">
      <c r="A52" s="16" t="s">
        <v>3</v>
      </c>
      <c r="B52" s="24" t="s">
        <v>228</v>
      </c>
      <c r="C52" s="129">
        <f>SUM(C53:C55)</f>
        <v>0</v>
      </c>
    </row>
    <row r="53" spans="1:3" s="22" customFormat="1" ht="12" customHeight="1" x14ac:dyDescent="0.25">
      <c r="A53" s="100" t="s">
        <v>42</v>
      </c>
      <c r="B53" s="6" t="s">
        <v>83</v>
      </c>
      <c r="C53" s="133">
        <v>0</v>
      </c>
    </row>
    <row r="54" spans="1:3" ht="12" customHeight="1" x14ac:dyDescent="0.25">
      <c r="A54" s="100" t="s">
        <v>43</v>
      </c>
      <c r="B54" s="5" t="s">
        <v>75</v>
      </c>
      <c r="C54" s="131">
        <v>0</v>
      </c>
    </row>
    <row r="55" spans="1:3" ht="12" customHeight="1" x14ac:dyDescent="0.25">
      <c r="A55" s="100" t="s">
        <v>44</v>
      </c>
      <c r="B55" s="5" t="s">
        <v>21</v>
      </c>
      <c r="C55" s="131">
        <v>0</v>
      </c>
    </row>
    <row r="56" spans="1:3" ht="12" customHeight="1" thickBot="1" x14ac:dyDescent="0.3">
      <c r="A56" s="100" t="s">
        <v>45</v>
      </c>
      <c r="B56" s="5" t="s">
        <v>294</v>
      </c>
      <c r="C56" s="131">
        <v>0</v>
      </c>
    </row>
    <row r="57" spans="1:3" ht="15" customHeight="1" thickBot="1" x14ac:dyDescent="0.3">
      <c r="A57" s="16" t="s">
        <v>4</v>
      </c>
      <c r="B57" s="24" t="s">
        <v>1</v>
      </c>
      <c r="C57" s="139">
        <v>0</v>
      </c>
    </row>
    <row r="58" spans="1:3" ht="13.8" thickBot="1" x14ac:dyDescent="0.3">
      <c r="A58" s="16" t="s">
        <v>5</v>
      </c>
      <c r="B58" s="50" t="s">
        <v>299</v>
      </c>
      <c r="C58" s="142">
        <f>+C46+C52+C57</f>
        <v>0</v>
      </c>
    </row>
    <row r="59" spans="1:3" ht="15" customHeight="1" thickBot="1" x14ac:dyDescent="0.3">
      <c r="C59" s="66"/>
    </row>
    <row r="60" spans="1:3" ht="14.25" customHeight="1" thickBot="1" x14ac:dyDescent="0.3">
      <c r="A60" s="52" t="s">
        <v>289</v>
      </c>
      <c r="B60" s="53"/>
      <c r="C60" s="23">
        <v>0</v>
      </c>
    </row>
    <row r="61" spans="1:3" ht="13.8" thickBot="1" x14ac:dyDescent="0.3">
      <c r="A61" s="52" t="s">
        <v>82</v>
      </c>
      <c r="B61" s="53"/>
      <c r="C61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C6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77734375" style="51" customWidth="1"/>
    <col min="2" max="2" width="79.109375" style="2" customWidth="1"/>
    <col min="3" max="3" width="25" style="2" customWidth="1"/>
    <col min="4" max="16384" width="9.33203125" style="2"/>
  </cols>
  <sheetData>
    <row r="1" spans="1:3" s="1" customFormat="1" ht="21" customHeight="1" thickBot="1" x14ac:dyDescent="0.3">
      <c r="A1" s="32"/>
      <c r="B1" s="33"/>
      <c r="C1" s="109" t="str">
        <f>+CONCATENATE("9.3. melléklet a 5/2021. (V.27.) önkormányzati rendelethez")</f>
        <v>9.3. melléklet a 5/2021. (V.27.) önkormányzati rendelethez</v>
      </c>
    </row>
    <row r="2" spans="1:3" s="18" customFormat="1" ht="25.5" customHeight="1" x14ac:dyDescent="0.25">
      <c r="A2" s="76" t="s">
        <v>80</v>
      </c>
      <c r="B2" s="58" t="s">
        <v>319</v>
      </c>
      <c r="C2" s="67" t="s">
        <v>23</v>
      </c>
    </row>
    <row r="3" spans="1:3" s="18" customFormat="1" ht="23.4" thickBot="1" x14ac:dyDescent="0.3">
      <c r="A3" s="98" t="s">
        <v>79</v>
      </c>
      <c r="B3" s="59" t="s">
        <v>210</v>
      </c>
      <c r="C3" s="68"/>
    </row>
    <row r="4" spans="1:3" s="19" customFormat="1" ht="16.2" customHeight="1" thickBot="1" x14ac:dyDescent="0.35">
      <c r="A4" s="35"/>
      <c r="B4" s="35"/>
      <c r="C4" s="3" t="e">
        <f>'9.2.3. sz. mell'!C4</f>
        <v>#REF!</v>
      </c>
    </row>
    <row r="5" spans="1:3" ht="13.8" thickBot="1" x14ac:dyDescent="0.3">
      <c r="A5" s="77" t="s">
        <v>81</v>
      </c>
      <c r="B5" s="36" t="s">
        <v>310</v>
      </c>
      <c r="C5" s="37" t="s">
        <v>18</v>
      </c>
    </row>
    <row r="6" spans="1:3" s="17" customFormat="1" ht="13.2" customHeight="1" thickBot="1" x14ac:dyDescent="0.3">
      <c r="A6" s="15"/>
      <c r="B6" s="30" t="s">
        <v>274</v>
      </c>
      <c r="C6" s="31" t="s">
        <v>275</v>
      </c>
    </row>
    <row r="7" spans="1:3" s="17" customFormat="1" ht="16.2" customHeight="1" thickBot="1" x14ac:dyDescent="0.3">
      <c r="A7" s="38"/>
      <c r="B7" s="39" t="s">
        <v>19</v>
      </c>
      <c r="C7" s="40"/>
    </row>
    <row r="8" spans="1:3" s="20" customFormat="1" ht="12" customHeight="1" thickBot="1" x14ac:dyDescent="0.3">
      <c r="A8" s="15" t="s">
        <v>2</v>
      </c>
      <c r="B8" s="41" t="s">
        <v>290</v>
      </c>
      <c r="C8" s="129">
        <f>SUM(C9:C19)</f>
        <v>0</v>
      </c>
    </row>
    <row r="9" spans="1:3" s="20" customFormat="1" ht="12" customHeight="1" x14ac:dyDescent="0.25">
      <c r="A9" s="99" t="s">
        <v>36</v>
      </c>
      <c r="B9" s="7" t="s">
        <v>111</v>
      </c>
      <c r="C9" s="138">
        <v>0</v>
      </c>
    </row>
    <row r="10" spans="1:3" s="20" customFormat="1" ht="12" customHeight="1" x14ac:dyDescent="0.25">
      <c r="A10" s="100" t="s">
        <v>37</v>
      </c>
      <c r="B10" s="5" t="s">
        <v>112</v>
      </c>
      <c r="C10" s="127">
        <v>0</v>
      </c>
    </row>
    <row r="11" spans="1:3" s="20" customFormat="1" ht="12" customHeight="1" x14ac:dyDescent="0.25">
      <c r="A11" s="100" t="s">
        <v>38</v>
      </c>
      <c r="B11" s="5" t="s">
        <v>113</v>
      </c>
      <c r="C11" s="127">
        <v>0</v>
      </c>
    </row>
    <row r="12" spans="1:3" s="20" customFormat="1" ht="12" customHeight="1" x14ac:dyDescent="0.25">
      <c r="A12" s="100" t="s">
        <v>39</v>
      </c>
      <c r="B12" s="5" t="s">
        <v>114</v>
      </c>
      <c r="C12" s="127">
        <v>0</v>
      </c>
    </row>
    <row r="13" spans="1:3" s="20" customFormat="1" ht="12" customHeight="1" x14ac:dyDescent="0.25">
      <c r="A13" s="100" t="s">
        <v>56</v>
      </c>
      <c r="B13" s="5" t="s">
        <v>115</v>
      </c>
      <c r="C13" s="127">
        <v>0</v>
      </c>
    </row>
    <row r="14" spans="1:3" s="20" customFormat="1" ht="12" customHeight="1" x14ac:dyDescent="0.25">
      <c r="A14" s="100" t="s">
        <v>40</v>
      </c>
      <c r="B14" s="5" t="s">
        <v>211</v>
      </c>
      <c r="C14" s="127">
        <v>0</v>
      </c>
    </row>
    <row r="15" spans="1:3" s="20" customFormat="1" ht="12" customHeight="1" x14ac:dyDescent="0.25">
      <c r="A15" s="100" t="s">
        <v>41</v>
      </c>
      <c r="B15" s="4" t="s">
        <v>212</v>
      </c>
      <c r="C15" s="127">
        <v>0</v>
      </c>
    </row>
    <row r="16" spans="1:3" s="20" customFormat="1" ht="12" customHeight="1" x14ac:dyDescent="0.25">
      <c r="A16" s="100" t="s">
        <v>48</v>
      </c>
      <c r="B16" s="5" t="s">
        <v>118</v>
      </c>
      <c r="C16" s="132">
        <v>0</v>
      </c>
    </row>
    <row r="17" spans="1:3" s="21" customFormat="1" ht="12" customHeight="1" x14ac:dyDescent="0.25">
      <c r="A17" s="100" t="s">
        <v>49</v>
      </c>
      <c r="B17" s="5" t="s">
        <v>119</v>
      </c>
      <c r="C17" s="127">
        <v>0</v>
      </c>
    </row>
    <row r="18" spans="1:3" s="21" customFormat="1" ht="12" customHeight="1" x14ac:dyDescent="0.25">
      <c r="A18" s="100" t="s">
        <v>50</v>
      </c>
      <c r="B18" s="5" t="s">
        <v>244</v>
      </c>
      <c r="C18" s="128">
        <v>0</v>
      </c>
    </row>
    <row r="19" spans="1:3" s="21" customFormat="1" ht="12" customHeight="1" thickBot="1" x14ac:dyDescent="0.3">
      <c r="A19" s="100" t="s">
        <v>51</v>
      </c>
      <c r="B19" s="4" t="s">
        <v>120</v>
      </c>
      <c r="C19" s="128">
        <v>0</v>
      </c>
    </row>
    <row r="20" spans="1:3" s="20" customFormat="1" ht="12" customHeight="1" thickBot="1" x14ac:dyDescent="0.3">
      <c r="A20" s="15" t="s">
        <v>3</v>
      </c>
      <c r="B20" s="41" t="s">
        <v>213</v>
      </c>
      <c r="C20" s="129">
        <f>SUM(C21:C23)</f>
        <v>0</v>
      </c>
    </row>
    <row r="21" spans="1:3" s="21" customFormat="1" ht="12" customHeight="1" x14ac:dyDescent="0.25">
      <c r="A21" s="100" t="s">
        <v>42</v>
      </c>
      <c r="B21" s="6" t="s">
        <v>92</v>
      </c>
      <c r="C21" s="127">
        <v>0</v>
      </c>
    </row>
    <row r="22" spans="1:3" s="21" customFormat="1" ht="12" customHeight="1" x14ac:dyDescent="0.25">
      <c r="A22" s="100" t="s">
        <v>43</v>
      </c>
      <c r="B22" s="5" t="s">
        <v>214</v>
      </c>
      <c r="C22" s="127">
        <v>0</v>
      </c>
    </row>
    <row r="23" spans="1:3" s="21" customFormat="1" ht="12" customHeight="1" x14ac:dyDescent="0.25">
      <c r="A23" s="100" t="s">
        <v>44</v>
      </c>
      <c r="B23" s="5" t="s">
        <v>215</v>
      </c>
      <c r="C23" s="127">
        <v>0</v>
      </c>
    </row>
    <row r="24" spans="1:3" s="21" customFormat="1" ht="12" customHeight="1" thickBot="1" x14ac:dyDescent="0.3">
      <c r="A24" s="100" t="s">
        <v>45</v>
      </c>
      <c r="B24" s="5" t="s">
        <v>295</v>
      </c>
      <c r="C24" s="127">
        <v>0</v>
      </c>
    </row>
    <row r="25" spans="1:3" s="21" customFormat="1" ht="12" customHeight="1" thickBot="1" x14ac:dyDescent="0.3">
      <c r="A25" s="16" t="s">
        <v>4</v>
      </c>
      <c r="B25" s="24" t="s">
        <v>62</v>
      </c>
      <c r="C25" s="139">
        <v>0</v>
      </c>
    </row>
    <row r="26" spans="1:3" s="21" customFormat="1" ht="12" customHeight="1" thickBot="1" x14ac:dyDescent="0.3">
      <c r="A26" s="16" t="s">
        <v>5</v>
      </c>
      <c r="B26" s="24" t="s">
        <v>216</v>
      </c>
      <c r="C26" s="129">
        <f>+C27+C28</f>
        <v>0</v>
      </c>
    </row>
    <row r="27" spans="1:3" s="21" customFormat="1" ht="12" customHeight="1" x14ac:dyDescent="0.25">
      <c r="A27" s="101" t="s">
        <v>102</v>
      </c>
      <c r="B27" s="102" t="s">
        <v>214</v>
      </c>
      <c r="C27" s="133">
        <v>0</v>
      </c>
    </row>
    <row r="28" spans="1:3" s="21" customFormat="1" ht="12" customHeight="1" x14ac:dyDescent="0.25">
      <c r="A28" s="101" t="s">
        <v>103</v>
      </c>
      <c r="B28" s="103" t="s">
        <v>217</v>
      </c>
      <c r="C28" s="130">
        <v>0</v>
      </c>
    </row>
    <row r="29" spans="1:3" s="21" customFormat="1" ht="12" customHeight="1" thickBot="1" x14ac:dyDescent="0.3">
      <c r="A29" s="100" t="s">
        <v>104</v>
      </c>
      <c r="B29" s="25" t="s">
        <v>296</v>
      </c>
      <c r="C29" s="134">
        <v>0</v>
      </c>
    </row>
    <row r="30" spans="1:3" s="21" customFormat="1" ht="12" customHeight="1" thickBot="1" x14ac:dyDescent="0.3">
      <c r="A30" s="16" t="s">
        <v>6</v>
      </c>
      <c r="B30" s="24" t="s">
        <v>218</v>
      </c>
      <c r="C30" s="129">
        <f>+C31+C32+C33</f>
        <v>0</v>
      </c>
    </row>
    <row r="31" spans="1:3" s="21" customFormat="1" ht="12" customHeight="1" x14ac:dyDescent="0.25">
      <c r="A31" s="101" t="s">
        <v>29</v>
      </c>
      <c r="B31" s="102" t="s">
        <v>125</v>
      </c>
      <c r="C31" s="133">
        <v>0</v>
      </c>
    </row>
    <row r="32" spans="1:3" s="21" customFormat="1" ht="12" customHeight="1" x14ac:dyDescent="0.25">
      <c r="A32" s="101" t="s">
        <v>30</v>
      </c>
      <c r="B32" s="103" t="s">
        <v>126</v>
      </c>
      <c r="C32" s="130">
        <v>0</v>
      </c>
    </row>
    <row r="33" spans="1:3" s="21" customFormat="1" ht="12" customHeight="1" thickBot="1" x14ac:dyDescent="0.3">
      <c r="A33" s="100" t="s">
        <v>31</v>
      </c>
      <c r="B33" s="25" t="s">
        <v>127</v>
      </c>
      <c r="C33" s="134">
        <v>0</v>
      </c>
    </row>
    <row r="34" spans="1:3" s="20" customFormat="1" ht="12" customHeight="1" thickBot="1" x14ac:dyDescent="0.3">
      <c r="A34" s="16" t="s">
        <v>7</v>
      </c>
      <c r="B34" s="24" t="s">
        <v>207</v>
      </c>
      <c r="C34" s="139">
        <v>0</v>
      </c>
    </row>
    <row r="35" spans="1:3" s="20" customFormat="1" ht="12" customHeight="1" thickBot="1" x14ac:dyDescent="0.3">
      <c r="A35" s="16" t="s">
        <v>8</v>
      </c>
      <c r="B35" s="24" t="s">
        <v>219</v>
      </c>
      <c r="C35" s="140">
        <v>0</v>
      </c>
    </row>
    <row r="36" spans="1:3" s="20" customFormat="1" ht="12" customHeight="1" thickBot="1" x14ac:dyDescent="0.3">
      <c r="A36" s="15" t="s">
        <v>9</v>
      </c>
      <c r="B36" s="24" t="s">
        <v>297</v>
      </c>
      <c r="C36" s="141">
        <f>+C8+C20+C25+C26+C30+C34+C35</f>
        <v>0</v>
      </c>
    </row>
    <row r="37" spans="1:3" s="20" customFormat="1" ht="12" customHeight="1" thickBot="1" x14ac:dyDescent="0.3">
      <c r="A37" s="42" t="s">
        <v>10</v>
      </c>
      <c r="B37" s="24" t="s">
        <v>221</v>
      </c>
      <c r="C37" s="141">
        <f>+C38+C39+C40</f>
        <v>153134250</v>
      </c>
    </row>
    <row r="38" spans="1:3" s="20" customFormat="1" ht="12" customHeight="1" x14ac:dyDescent="0.25">
      <c r="A38" s="101" t="s">
        <v>222</v>
      </c>
      <c r="B38" s="102" t="s">
        <v>86</v>
      </c>
      <c r="C38" s="133">
        <v>1228719</v>
      </c>
    </row>
    <row r="39" spans="1:3" s="20" customFormat="1" ht="12" customHeight="1" x14ac:dyDescent="0.25">
      <c r="A39" s="101" t="s">
        <v>223</v>
      </c>
      <c r="B39" s="103" t="s">
        <v>0</v>
      </c>
      <c r="C39" s="130">
        <v>0</v>
      </c>
    </row>
    <row r="40" spans="1:3" s="21" customFormat="1" ht="12" customHeight="1" thickBot="1" x14ac:dyDescent="0.3">
      <c r="A40" s="100" t="s">
        <v>224</v>
      </c>
      <c r="B40" s="25" t="s">
        <v>225</v>
      </c>
      <c r="C40" s="134">
        <v>151905531</v>
      </c>
    </row>
    <row r="41" spans="1:3" s="21" customFormat="1" ht="15" customHeight="1" thickBot="1" x14ac:dyDescent="0.25">
      <c r="A41" s="42" t="s">
        <v>11</v>
      </c>
      <c r="B41" s="43" t="s">
        <v>226</v>
      </c>
      <c r="C41" s="137">
        <f>+C36+C37</f>
        <v>153134250</v>
      </c>
    </row>
    <row r="42" spans="1:3" s="21" customFormat="1" ht="15" customHeight="1" x14ac:dyDescent="0.25">
      <c r="A42" s="44"/>
      <c r="B42" s="45"/>
      <c r="C42" s="63"/>
    </row>
    <row r="43" spans="1:3" ht="13.8" thickBot="1" x14ac:dyDescent="0.3">
      <c r="A43" s="46"/>
      <c r="B43" s="47"/>
      <c r="C43" s="64"/>
    </row>
    <row r="44" spans="1:3" s="17" customFormat="1" ht="16.5" customHeight="1" thickBot="1" x14ac:dyDescent="0.3">
      <c r="A44" s="48"/>
      <c r="B44" s="49" t="s">
        <v>20</v>
      </c>
      <c r="C44" s="65"/>
    </row>
    <row r="45" spans="1:3" s="22" customFormat="1" ht="12" customHeight="1" thickBot="1" x14ac:dyDescent="0.3">
      <c r="A45" s="16" t="s">
        <v>2</v>
      </c>
      <c r="B45" s="24" t="s">
        <v>227</v>
      </c>
      <c r="C45" s="129">
        <f>SUM(C46:C50)</f>
        <v>151922250</v>
      </c>
    </row>
    <row r="46" spans="1:3" ht="12" customHeight="1" x14ac:dyDescent="0.25">
      <c r="A46" s="100" t="s">
        <v>36</v>
      </c>
      <c r="B46" s="6" t="s">
        <v>15</v>
      </c>
      <c r="C46" s="133">
        <v>113219031</v>
      </c>
    </row>
    <row r="47" spans="1:3" ht="12" customHeight="1" x14ac:dyDescent="0.25">
      <c r="A47" s="100" t="s">
        <v>37</v>
      </c>
      <c r="B47" s="5" t="s">
        <v>71</v>
      </c>
      <c r="C47" s="131">
        <v>20776914</v>
      </c>
    </row>
    <row r="48" spans="1:3" ht="12" customHeight="1" x14ac:dyDescent="0.25">
      <c r="A48" s="100" t="s">
        <v>38</v>
      </c>
      <c r="B48" s="5" t="s">
        <v>55</v>
      </c>
      <c r="C48" s="131">
        <v>17926305</v>
      </c>
    </row>
    <row r="49" spans="1:3" ht="12" customHeight="1" x14ac:dyDescent="0.25">
      <c r="A49" s="100" t="s">
        <v>39</v>
      </c>
      <c r="B49" s="5" t="s">
        <v>72</v>
      </c>
      <c r="C49" s="131">
        <v>0</v>
      </c>
    </row>
    <row r="50" spans="1:3" ht="12" customHeight="1" thickBot="1" x14ac:dyDescent="0.3">
      <c r="A50" s="100" t="s">
        <v>56</v>
      </c>
      <c r="B50" s="5" t="s">
        <v>73</v>
      </c>
      <c r="C50" s="131">
        <v>0</v>
      </c>
    </row>
    <row r="51" spans="1:3" ht="12" customHeight="1" thickBot="1" x14ac:dyDescent="0.3">
      <c r="A51" s="16" t="s">
        <v>3</v>
      </c>
      <c r="B51" s="24" t="s">
        <v>228</v>
      </c>
      <c r="C51" s="129">
        <f>SUM(C52:C54)</f>
        <v>1212000</v>
      </c>
    </row>
    <row r="52" spans="1:3" s="22" customFormat="1" ht="12" customHeight="1" x14ac:dyDescent="0.25">
      <c r="A52" s="100" t="s">
        <v>42</v>
      </c>
      <c r="B52" s="6" t="s">
        <v>83</v>
      </c>
      <c r="C52" s="133">
        <v>1212000</v>
      </c>
    </row>
    <row r="53" spans="1:3" ht="12" customHeight="1" x14ac:dyDescent="0.25">
      <c r="A53" s="100" t="s">
        <v>43</v>
      </c>
      <c r="B53" s="5" t="s">
        <v>75</v>
      </c>
      <c r="C53" s="131">
        <v>0</v>
      </c>
    </row>
    <row r="54" spans="1:3" ht="12" customHeight="1" x14ac:dyDescent="0.25">
      <c r="A54" s="100" t="s">
        <v>44</v>
      </c>
      <c r="B54" s="5" t="s">
        <v>21</v>
      </c>
      <c r="C54" s="131">
        <v>0</v>
      </c>
    </row>
    <row r="55" spans="1:3" ht="12" customHeight="1" thickBot="1" x14ac:dyDescent="0.3">
      <c r="A55" s="100" t="s">
        <v>45</v>
      </c>
      <c r="B55" s="5" t="s">
        <v>294</v>
      </c>
      <c r="C55" s="131">
        <v>0</v>
      </c>
    </row>
    <row r="56" spans="1:3" ht="15" customHeight="1" thickBot="1" x14ac:dyDescent="0.3">
      <c r="A56" s="16" t="s">
        <v>4</v>
      </c>
      <c r="B56" s="24" t="s">
        <v>1</v>
      </c>
      <c r="C56" s="139">
        <v>0</v>
      </c>
    </row>
    <row r="57" spans="1:3" ht="13.8" thickBot="1" x14ac:dyDescent="0.3">
      <c r="A57" s="16" t="s">
        <v>5</v>
      </c>
      <c r="B57" s="50" t="s">
        <v>299</v>
      </c>
      <c r="C57" s="142">
        <f>+C45+C51+C56</f>
        <v>153134250</v>
      </c>
    </row>
    <row r="58" spans="1:3" ht="15" customHeight="1" thickBot="1" x14ac:dyDescent="0.3">
      <c r="C58" s="66"/>
    </row>
    <row r="59" spans="1:3" ht="14.25" customHeight="1" thickBot="1" x14ac:dyDescent="0.3">
      <c r="A59" s="52" t="s">
        <v>289</v>
      </c>
      <c r="B59" s="53"/>
      <c r="C59" s="23">
        <v>31</v>
      </c>
    </row>
    <row r="60" spans="1:3" ht="13.8" thickBot="1" x14ac:dyDescent="0.3">
      <c r="A60" s="52" t="s">
        <v>82</v>
      </c>
      <c r="B60" s="53"/>
      <c r="C60" s="23">
        <v>0</v>
      </c>
    </row>
  </sheetData>
  <sheetProtection formatCells="0"/>
  <phoneticPr fontId="2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16</vt:i4>
      </vt:variant>
    </vt:vector>
  </HeadingPairs>
  <TitlesOfParts>
    <vt:vector size="33" baseType="lpstr"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9.4. sz. mell</vt:lpstr>
      <vt:lpstr>9.4.1. sz. mell</vt:lpstr>
      <vt:lpstr>9.4.2. sz. mell</vt:lpstr>
      <vt:lpstr>9.4.3. sz. mell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'9.4. sz. mell'!Nyomtatási_cím</vt:lpstr>
      <vt:lpstr>'9.4.1. sz. mell'!Nyomtatási_cím</vt:lpstr>
      <vt:lpstr>'9.4.2. sz. mell'!Nyomtatási_cím</vt:lpstr>
      <vt:lpstr>'9.4.3. sz. mell'!Nyomtatási_cím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2021-06-02T09:47:12Z</dcterms:modified>
</cp:coreProperties>
</file>