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 tabRatio="251"/>
  </bookViews>
  <sheets>
    <sheet name="Munka1" sheetId="1" r:id="rId1"/>
  </sheets>
  <definedNames>
    <definedName name="_xlnm.Print_Titles" localSheetId="0">Munka1!$8:$8</definedName>
    <definedName name="_xlnm.Print_Area" localSheetId="0">Munka1!$A$1:$E$234</definedName>
  </definedNames>
  <calcPr calcId="124519"/>
</workbook>
</file>

<file path=xl/calcChain.xml><?xml version="1.0" encoding="utf-8"?>
<calcChain xmlns="http://schemas.openxmlformats.org/spreadsheetml/2006/main">
  <c r="E142" i="1"/>
  <c r="E140" s="1"/>
  <c r="D140"/>
  <c r="C140"/>
  <c r="F140" s="1"/>
  <c r="E108"/>
  <c r="E106" s="1"/>
  <c r="D106"/>
  <c r="C106"/>
  <c r="F106" l="1"/>
  <c r="E104" l="1"/>
  <c r="E102" s="1"/>
  <c r="D102"/>
  <c r="C102"/>
  <c r="F102" l="1"/>
  <c r="D208" l="1"/>
  <c r="C208"/>
  <c r="E210"/>
  <c r="E214"/>
  <c r="D212"/>
  <c r="C212"/>
  <c r="E153" l="1"/>
  <c r="E151" s="1"/>
  <c r="D151"/>
  <c r="C151"/>
  <c r="F151" s="1"/>
  <c r="C132"/>
  <c r="D123"/>
  <c r="C123"/>
  <c r="E126"/>
  <c r="E125"/>
  <c r="D117"/>
  <c r="C117"/>
  <c r="E121"/>
  <c r="E120"/>
  <c r="E119"/>
  <c r="E100"/>
  <c r="E96"/>
  <c r="E92"/>
  <c r="E88"/>
  <c r="E84"/>
  <c r="E83"/>
  <c r="E79"/>
  <c r="E75"/>
  <c r="E71"/>
  <c r="E67"/>
  <c r="E63"/>
  <c r="E59"/>
  <c r="E55"/>
  <c r="E54"/>
  <c r="E53"/>
  <c r="E52"/>
  <c r="E51"/>
  <c r="E47"/>
  <c r="E46"/>
  <c r="E45"/>
  <c r="E44"/>
  <c r="E40"/>
  <c r="E39"/>
  <c r="E38"/>
  <c r="E37"/>
  <c r="E33"/>
  <c r="E32"/>
  <c r="E31"/>
  <c r="E30"/>
  <c r="E29"/>
  <c r="E25"/>
  <c r="E24"/>
  <c r="E23"/>
  <c r="E22"/>
  <c r="E18"/>
  <c r="E16" s="1"/>
  <c r="E14"/>
  <c r="D81"/>
  <c r="C81"/>
  <c r="D16"/>
  <c r="C16"/>
  <c r="E224"/>
  <c r="E217"/>
  <c r="D216"/>
  <c r="C216"/>
  <c r="E213"/>
  <c r="F212" s="1"/>
  <c r="E209"/>
  <c r="E208" s="1"/>
  <c r="E206"/>
  <c r="D205"/>
  <c r="C205"/>
  <c r="E212" l="1"/>
  <c r="E123"/>
  <c r="E117"/>
  <c r="F16"/>
  <c r="F208"/>
  <c r="C219"/>
  <c r="C226" s="1"/>
  <c r="D219"/>
  <c r="D226" s="1"/>
  <c r="F216"/>
  <c r="E205"/>
  <c r="F205"/>
  <c r="E216"/>
  <c r="E219" l="1"/>
  <c r="F226" s="1"/>
  <c r="F219"/>
  <c r="E226"/>
  <c r="E199"/>
  <c r="D195"/>
  <c r="C195"/>
  <c r="E193"/>
  <c r="E192"/>
  <c r="E191"/>
  <c r="C201" l="1"/>
  <c r="D201"/>
  <c r="F195"/>
  <c r="E195"/>
  <c r="E185"/>
  <c r="E179"/>
  <c r="E178"/>
  <c r="D177"/>
  <c r="C177"/>
  <c r="E175"/>
  <c r="D174"/>
  <c r="C174"/>
  <c r="E201" l="1"/>
  <c r="E177"/>
  <c r="C181"/>
  <c r="C187" s="1"/>
  <c r="D181"/>
  <c r="D187" s="1"/>
  <c r="E174"/>
  <c r="E187" l="1"/>
  <c r="E181"/>
  <c r="E168" l="1"/>
  <c r="D164"/>
  <c r="C164"/>
  <c r="E162"/>
  <c r="E161"/>
  <c r="F164" l="1"/>
  <c r="C170"/>
  <c r="D170"/>
  <c r="E164"/>
  <c r="E170" l="1"/>
  <c r="E138"/>
  <c r="E136" s="1"/>
  <c r="D136"/>
  <c r="C136"/>
  <c r="E134"/>
  <c r="D132"/>
  <c r="C77"/>
  <c r="D77"/>
  <c r="F136" l="1"/>
  <c r="F77"/>
  <c r="E132"/>
  <c r="F132"/>
  <c r="D11" l="1"/>
  <c r="C11"/>
  <c r="E13"/>
  <c r="F11" l="1"/>
  <c r="E149" l="1"/>
  <c r="E130"/>
  <c r="E115"/>
  <c r="E81"/>
  <c r="E77"/>
  <c r="E11"/>
  <c r="E20" l="1"/>
  <c r="E147"/>
  <c r="D147"/>
  <c r="D155" s="1"/>
  <c r="E128"/>
  <c r="D128"/>
  <c r="E113"/>
  <c r="D113"/>
  <c r="D144" s="1"/>
  <c r="E98"/>
  <c r="D98"/>
  <c r="E94"/>
  <c r="D94"/>
  <c r="E90"/>
  <c r="D90"/>
  <c r="E86"/>
  <c r="D86"/>
  <c r="E73"/>
  <c r="D73"/>
  <c r="E69"/>
  <c r="D69"/>
  <c r="E65"/>
  <c r="D65"/>
  <c r="E61"/>
  <c r="D61"/>
  <c r="E57"/>
  <c r="D57"/>
  <c r="E49"/>
  <c r="D49"/>
  <c r="E42"/>
  <c r="D42"/>
  <c r="E35"/>
  <c r="D35"/>
  <c r="E27"/>
  <c r="D27"/>
  <c r="D20"/>
  <c r="E144" l="1"/>
  <c r="E110"/>
  <c r="E230" s="1"/>
  <c r="D110"/>
  <c r="D230" s="1"/>
  <c r="E155"/>
  <c r="E232" s="1"/>
  <c r="D231"/>
  <c r="E231"/>
  <c r="D232"/>
  <c r="F233" l="1"/>
  <c r="E233"/>
  <c r="D233"/>
  <c r="E157"/>
  <c r="E228" s="1"/>
  <c r="D157"/>
  <c r="D228" s="1"/>
  <c r="C57"/>
  <c r="F57" s="1"/>
  <c r="C49"/>
  <c r="F49" s="1"/>
  <c r="C42"/>
  <c r="F42" s="1"/>
  <c r="C35"/>
  <c r="F35" s="1"/>
  <c r="C27"/>
  <c r="F27" s="1"/>
  <c r="C20"/>
  <c r="F20" l="1"/>
  <c r="C147" l="1"/>
  <c r="C155" s="1"/>
  <c r="C128"/>
  <c r="F128" s="1"/>
  <c r="F123"/>
  <c r="F117"/>
  <c r="C113"/>
  <c r="C144" s="1"/>
  <c r="C98"/>
  <c r="C94"/>
  <c r="F94" s="1"/>
  <c r="C90"/>
  <c r="F90" s="1"/>
  <c r="C86"/>
  <c r="F86" s="1"/>
  <c r="F81"/>
  <c r="C73"/>
  <c r="F73" s="1"/>
  <c r="C69"/>
  <c r="F69" s="1"/>
  <c r="C65"/>
  <c r="C61"/>
  <c r="C110" l="1"/>
  <c r="F65"/>
  <c r="C231"/>
  <c r="F113"/>
  <c r="F61"/>
  <c r="F98"/>
  <c r="F147"/>
  <c r="F144" l="1"/>
  <c r="F155"/>
  <c r="C232"/>
  <c r="F110"/>
  <c r="C230"/>
  <c r="C157"/>
  <c r="F157" l="1"/>
  <c r="C228"/>
  <c r="C233"/>
</calcChain>
</file>

<file path=xl/sharedStrings.xml><?xml version="1.0" encoding="utf-8"?>
<sst xmlns="http://schemas.openxmlformats.org/spreadsheetml/2006/main" count="249" uniqueCount="116">
  <si>
    <t>Megnevezés</t>
  </si>
  <si>
    <t>Eredeti előirányzat</t>
  </si>
  <si>
    <t>I.</t>
  </si>
  <si>
    <t>1.</t>
  </si>
  <si>
    <t>Forrás összetétele:</t>
  </si>
  <si>
    <t xml:space="preserve"> - Pályázaton igényelhető támogatás</t>
  </si>
  <si>
    <t xml:space="preserve"> - Önkormányzati saját forrás</t>
  </si>
  <si>
    <t>2.</t>
  </si>
  <si>
    <t xml:space="preserve"> - Hitel</t>
  </si>
  <si>
    <t>3.</t>
  </si>
  <si>
    <t>4.</t>
  </si>
  <si>
    <t>5.</t>
  </si>
  <si>
    <t>6.</t>
  </si>
  <si>
    <t>7.</t>
  </si>
  <si>
    <t>8.</t>
  </si>
  <si>
    <t xml:space="preserve"> - Előző évi maradvány: pályázaton elnyert támogatás</t>
  </si>
  <si>
    <t>9.</t>
  </si>
  <si>
    <t>10.</t>
  </si>
  <si>
    <t>11.</t>
  </si>
  <si>
    <t>12.</t>
  </si>
  <si>
    <t>13.</t>
  </si>
  <si>
    <t>14.</t>
  </si>
  <si>
    <t>15.</t>
  </si>
  <si>
    <t>16.</t>
  </si>
  <si>
    <t>TRV Zrt. eszközbeszerzés bérleti üzemeltetés alapján</t>
  </si>
  <si>
    <t>17.</t>
  </si>
  <si>
    <t>Térfigyelő rendszer fejlesztése</t>
  </si>
  <si>
    <t>18.</t>
  </si>
  <si>
    <t>II.</t>
  </si>
  <si>
    <t>Önkormányzati étkeztetési fejlesztések támogatása: Katica Tagóvoda konyhájának felújítása</t>
  </si>
  <si>
    <t>III.</t>
  </si>
  <si>
    <t xml:space="preserve">Fiatal házasok lakáshoz jutásának támogatása </t>
  </si>
  <si>
    <t xml:space="preserve"> - Pályázaton elnyert támogatás</t>
  </si>
  <si>
    <t>4. melléklet</t>
  </si>
  <si>
    <t>Fejlesztésekhez kapcsolódó tartalékalap</t>
  </si>
  <si>
    <t>Adatok Ft-ban</t>
  </si>
  <si>
    <t>"Humán szolgáltatások fejlesztése térségi szemléletben a püspökladányi konzorciumban" EFOP-1.5.3-16-2017-00017</t>
  </si>
  <si>
    <t xml:space="preserve"> - Többlettámogatás igénylés</t>
  </si>
  <si>
    <t>TRV Zrt. eszközbeszerzés pályázat</t>
  </si>
  <si>
    <t>Előirányzat módosítás</t>
  </si>
  <si>
    <t>"</t>
  </si>
  <si>
    <t>Déli sor Kinizsi utca és Wesselényi utca közötti szakaszának szilárd burkolattal történő ellátása</t>
  </si>
  <si>
    <t xml:space="preserve"> - Költségvetési támogatás</t>
  </si>
  <si>
    <t>Közfoglalkoztatás</t>
  </si>
  <si>
    <t>Játszótér fejlesztése Hungarocontrol Zrt. támogatásából, 2020. évi</t>
  </si>
  <si>
    <t>Móricz Zsigmond utca Debreceni utca és Gárdonyi Géza utca közötti szakaszának útalappal történő ellátása</t>
  </si>
  <si>
    <t>Püspökladány Város Önkormányzata</t>
  </si>
  <si>
    <t>-</t>
  </si>
  <si>
    <t>Tárgyi eszköz beszerzés, Püspökladány</t>
  </si>
  <si>
    <t>Tárgyi eszköz beszerzés, Szerep</t>
  </si>
  <si>
    <t>Beruházások összesen</t>
  </si>
  <si>
    <t>Püspökladányi Közös Önkormányzati Hivatal</t>
  </si>
  <si>
    <t>Püspökladány Város Önkormányzata összesen</t>
  </si>
  <si>
    <t>Püspökladányi Közös Önkormányzati Hivatal összesen</t>
  </si>
  <si>
    <t>Püspökladányi Egyesített Óvodai Intézmény</t>
  </si>
  <si>
    <t>a.</t>
  </si>
  <si>
    <t>Bölcsőde</t>
  </si>
  <si>
    <t>b.</t>
  </si>
  <si>
    <t>Óvoda</t>
  </si>
  <si>
    <t>Tárgyi eszköz beszerzés</t>
  </si>
  <si>
    <t xml:space="preserve">TOP-5.2.1-15-HB1-2016-00003 "Szociális városrehabilitácós program az Újtelepi városrészen" </t>
  </si>
  <si>
    <t>Püspökladányi Egyesített Óvodai Intézmény összesen</t>
  </si>
  <si>
    <t>Püspökladány Város Gazdasági Ellátó Szervezete</t>
  </si>
  <si>
    <t>Immateriális javak beszerzése</t>
  </si>
  <si>
    <t>Informatikai eszközök beszerzése</t>
  </si>
  <si>
    <t>Egyéb tárgyi eszközök beszerzése - konyhai eszközök</t>
  </si>
  <si>
    <t>Püspökladány Város Gazdasági Ellátó Szervezete összesen</t>
  </si>
  <si>
    <t>Püspökladányi Tájékoztató és Közművelődési Központ, Könyvtár, Múzeum</t>
  </si>
  <si>
    <t>Dorogi Márton Márton Művelődési Központ</t>
  </si>
  <si>
    <t>Kecskés Gyula Városi Könyvtár</t>
  </si>
  <si>
    <t>c.</t>
  </si>
  <si>
    <t>Karacs Ferenc Múzeum</t>
  </si>
  <si>
    <t>d.</t>
  </si>
  <si>
    <t>Püspökladányi Tájékoztató Központ</t>
  </si>
  <si>
    <t>Felújítások összesen</t>
  </si>
  <si>
    <t>Egyéb felhalmozási célú kiadások összesen</t>
  </si>
  <si>
    <t>Mindösszesen</t>
  </si>
  <si>
    <t>Püspökladány Város Önkormányzata mindösszesen</t>
  </si>
  <si>
    <t>Beruházások</t>
  </si>
  <si>
    <t>Felújítások</t>
  </si>
  <si>
    <t>Egyéb felhalmozási célú kiadások</t>
  </si>
  <si>
    <t>Püspökladányi Tájékoztató és Közművelődési Központ, Könyvtár, Múzeum összesen</t>
  </si>
  <si>
    <t>"4. melléklet a 2/2021. (III.11.) önkormányzati rendelethez</t>
  </si>
  <si>
    <t>2021. évi STARTmunka programok eszközbeszerzése</t>
  </si>
  <si>
    <t xml:space="preserve">TOP-1.4.1-15-HB1-2016-00014 "A Püspökladányi Egyesített Óvodai Intézmény fejlesztése a foglalkoztatás és életminőség javításáért, a munkába állás segítéséért" </t>
  </si>
  <si>
    <t xml:space="preserve"> - Önkormányzati saját forrás többletfeladatokra</t>
  </si>
  <si>
    <t xml:space="preserve">TOP-2.1.2-15-HB1-2016-00003 "Zöld város kialakítása Püspökladányban" </t>
  </si>
  <si>
    <t xml:space="preserve">TOP-3.1.1-15-HB1-2016-00006 "Kerékpárút fejlesztése Püspökladányban" </t>
  </si>
  <si>
    <t xml:space="preserve">TOP-4.1.1-15-HB1-2016-00011 "Püspökladány város egészségügyi alapellátásának fejlesztése" </t>
  </si>
  <si>
    <t>TOP-4.3.1-16-HB1-2017-00009 "Leromlott városi területek rehabilitációja"</t>
  </si>
  <si>
    <t xml:space="preserve">TOP-5.2.1-15-HB1-2016-00003 "Szociális városrehabilitációs program az Újtelepi városrészen" </t>
  </si>
  <si>
    <t>Egyéb városgazdálkodás: eszközbeszerzés</t>
  </si>
  <si>
    <t>Házi gyermekorvosi rendelő: eszközbeszerzés</t>
  </si>
  <si>
    <t>Tanuszodához szükséges infrastruktúra kialakítása</t>
  </si>
  <si>
    <t xml:space="preserve">EFOP-1.5.3-16-2017-00017 "Humán szolgáltatások fejlesztése térségi szemléletben a püspökladányi konzorciumban" </t>
  </si>
  <si>
    <t xml:space="preserve">TOP-7.1.1-16-H-034-1 "Harmonikus kulturálódás" (Kulcsprojekt) </t>
  </si>
  <si>
    <t>Püspökladány belterületi úthálózatának felújítása, 2020. évi (Haladás utca - Mikszáth utca)</t>
  </si>
  <si>
    <t xml:space="preserve"> - Előző évi maradvány</t>
  </si>
  <si>
    <t>Járásszékhely múzeumok 2020. évi szakmai támogatása: Karacs Ferenc Múzeum raktárhelyiségének felőjítása</t>
  </si>
  <si>
    <t>Püspökladányi Egészségügyi Szolgáltató Nonprofit Kft. támogatása: kardiológiai minimum eszközbeszerzés</t>
  </si>
  <si>
    <t>TOP-7.1.1-16-H-ERFA-2019-274 Kondipark az Ifjúsági Ház udvarán</t>
  </si>
  <si>
    <t>Encoder beszerzése</t>
  </si>
  <si>
    <t>TOP-7.1.1-16-H-ERFA-2020-00728 Honfoglalás kori jurta és a kapcsolódó múzeumpedagógiai foglalkozás eszközeinek fejlesztése a Karacs Ferenc Múzeumban</t>
  </si>
  <si>
    <t>TOP-7.1.1-16-H-ERFA-2020-00727 Múzeumpedagógiai eszköztár fejlesztése a Karacs Ferenc Múzeumban</t>
  </si>
  <si>
    <t>2021. június 30.</t>
  </si>
  <si>
    <t>Módosított előirányzat június 30-án</t>
  </si>
  <si>
    <t>Püspökladány Város Önkormányzata és Intézményei</t>
  </si>
  <si>
    <t>2021. évi felhalmozási kiadásai</t>
  </si>
  <si>
    <t>Tárgyi eszköz beszerzés: könyvtári érdekeltségnövelő támogatásból</t>
  </si>
  <si>
    <t>Tárgyi eszköz beszerzés: könyvtári dokumentum</t>
  </si>
  <si>
    <t>19.</t>
  </si>
  <si>
    <t>Mezőőri szolgálat eszköz beszerzés</t>
  </si>
  <si>
    <t>Közművelődéshez kapcsolódó kiadások NMI támogatásából</t>
  </si>
  <si>
    <t>20.</t>
  </si>
  <si>
    <t>Püspökladány belterületi úthálózatának felújítása, 2021. évi (Honvéd u.-Batthyányi u.- Vajda u.)</t>
  </si>
  <si>
    <t>a 9/2021. (VII. 1.) önkormányzati rendelethez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</si>
</sst>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4"/>
      <color indexed="8"/>
      <name val="Times New Roman"/>
      <family val="1"/>
    </font>
    <font>
      <b/>
      <u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8"/>
      <color rgb="FF002060"/>
      <name val="Times New Roman"/>
      <family val="1"/>
      <charset val="238"/>
    </font>
    <font>
      <b/>
      <sz val="16"/>
      <color indexed="8"/>
      <name val="Times New Roman"/>
      <family val="1"/>
      <charset val="1"/>
    </font>
    <font>
      <b/>
      <u/>
      <sz val="16"/>
      <color indexed="8"/>
      <name val="Times New Roman"/>
      <family val="1"/>
      <charset val="238"/>
    </font>
    <font>
      <i/>
      <sz val="16"/>
      <color indexed="8"/>
      <name val="Times New Roman"/>
      <family val="1"/>
      <charset val="238"/>
    </font>
    <font>
      <sz val="16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12"/>
      <name val="Times New Roman"/>
      <family val="1"/>
      <charset val="238"/>
    </font>
    <font>
      <sz val="14"/>
      <name val="Times New Roman"/>
      <family val="1"/>
      <charset val="238"/>
    </font>
    <font>
      <i/>
      <sz val="18"/>
      <name val="Times New Roman"/>
      <family val="1"/>
      <charset val="238"/>
    </font>
    <font>
      <sz val="1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i/>
      <sz val="18"/>
      <name val="Times New Roman"/>
      <family val="1"/>
      <charset val="238"/>
    </font>
    <font>
      <i/>
      <sz val="18"/>
      <color indexed="8"/>
      <name val="Times New Roman"/>
      <family val="1"/>
      <charset val="238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26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3" fontId="4" fillId="0" borderId="0" xfId="1" applyNumberFormat="1" applyFont="1" applyFill="1"/>
    <xf numFmtId="3" fontId="8" fillId="0" borderId="0" xfId="1" applyNumberFormat="1" applyFont="1" applyFill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8" fillId="0" borderId="1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Alignment="1">
      <alignment horizontal="right" vertical="center"/>
    </xf>
    <xf numFmtId="3" fontId="12" fillId="0" borderId="1" xfId="1" applyNumberFormat="1" applyFont="1" applyFill="1" applyBorder="1" applyAlignment="1">
      <alignment horizontal="right" vertical="center"/>
    </xf>
    <xf numFmtId="3" fontId="10" fillId="2" borderId="1" xfId="1" applyNumberFormat="1" applyFont="1" applyFill="1" applyBorder="1" applyAlignment="1">
      <alignment vertical="center"/>
    </xf>
    <xf numFmtId="3" fontId="12" fillId="0" borderId="1" xfId="1" applyNumberFormat="1" applyFont="1" applyFill="1" applyBorder="1" applyAlignment="1">
      <alignment vertical="center"/>
    </xf>
    <xf numFmtId="3" fontId="13" fillId="0" borderId="1" xfId="1" applyNumberFormat="1" applyFont="1" applyBorder="1" applyAlignment="1">
      <alignment vertical="center" wrapText="1"/>
    </xf>
    <xf numFmtId="3" fontId="13" fillId="0" borderId="1" xfId="1" applyNumberFormat="1" applyFont="1" applyFill="1" applyBorder="1" applyAlignment="1">
      <alignment vertical="center" wrapText="1"/>
    </xf>
    <xf numFmtId="3" fontId="13" fillId="0" borderId="1" xfId="1" applyNumberFormat="1" applyFont="1" applyFill="1" applyBorder="1" applyAlignment="1">
      <alignment vertical="center"/>
    </xf>
    <xf numFmtId="3" fontId="12" fillId="0" borderId="1" xfId="1" applyNumberFormat="1" applyFont="1" applyFill="1" applyBorder="1"/>
    <xf numFmtId="3" fontId="10" fillId="2" borderId="1" xfId="1" applyNumberFormat="1" applyFont="1" applyFill="1" applyBorder="1" applyAlignment="1">
      <alignment horizontal="right" vertical="center"/>
    </xf>
    <xf numFmtId="3" fontId="10" fillId="0" borderId="1" xfId="1" applyNumberFormat="1" applyFont="1" applyFill="1" applyBorder="1" applyAlignment="1">
      <alignment horizontal="right" vertical="center"/>
    </xf>
    <xf numFmtId="0" fontId="12" fillId="0" borderId="0" xfId="1" applyFont="1" applyFill="1"/>
    <xf numFmtId="3" fontId="10" fillId="3" borderId="1" xfId="1" applyNumberFormat="1" applyFont="1" applyFill="1" applyBorder="1" applyAlignment="1">
      <alignment horizontal="right" vertical="center"/>
    </xf>
    <xf numFmtId="3" fontId="10" fillId="0" borderId="1" xfId="1" applyNumberFormat="1" applyFont="1" applyFill="1" applyBorder="1" applyAlignment="1">
      <alignment vertical="center"/>
    </xf>
    <xf numFmtId="3" fontId="12" fillId="0" borderId="0" xfId="1" applyNumberFormat="1" applyFont="1" applyFill="1" applyAlignment="1">
      <alignment vertical="center"/>
    </xf>
    <xf numFmtId="0" fontId="15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0" fontId="16" fillId="0" borderId="1" xfId="1" applyFont="1" applyFill="1" applyBorder="1" applyAlignment="1">
      <alignment vertical="center"/>
    </xf>
    <xf numFmtId="0" fontId="17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3" fillId="0" borderId="1" xfId="1" applyFont="1" applyFill="1" applyBorder="1"/>
    <xf numFmtId="0" fontId="8" fillId="3" borderId="1" xfId="1" applyFont="1" applyFill="1" applyBorder="1" applyAlignment="1">
      <alignment horizontal="left" vertical="center"/>
    </xf>
    <xf numFmtId="0" fontId="3" fillId="0" borderId="0" xfId="1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1" fillId="0" borderId="0" xfId="0" applyFont="1"/>
    <xf numFmtId="0" fontId="22" fillId="0" borderId="1" xfId="0" applyFont="1" applyBorder="1" applyAlignment="1">
      <alignment horizontal="center" vertical="center"/>
    </xf>
    <xf numFmtId="0" fontId="23" fillId="0" borderId="0" xfId="0" applyFont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3" fontId="21" fillId="0" borderId="0" xfId="0" applyNumberFormat="1" applyFont="1"/>
    <xf numFmtId="0" fontId="20" fillId="0" borderId="0" xfId="0" applyFont="1"/>
    <xf numFmtId="0" fontId="19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justify" vertical="center"/>
    </xf>
    <xf numFmtId="3" fontId="11" fillId="0" borderId="1" xfId="0" applyNumberFormat="1" applyFont="1" applyBorder="1" applyAlignment="1">
      <alignment vertical="center"/>
    </xf>
    <xf numFmtId="3" fontId="25" fillId="0" borderId="1" xfId="0" applyNumberFormat="1" applyFont="1" applyBorder="1" applyAlignment="1">
      <alignment vertical="center"/>
    </xf>
    <xf numFmtId="3" fontId="26" fillId="0" borderId="1" xfId="0" applyNumberFormat="1" applyFont="1" applyBorder="1" applyAlignment="1">
      <alignment vertical="center"/>
    </xf>
    <xf numFmtId="0" fontId="27" fillId="0" borderId="0" xfId="0" applyFont="1"/>
    <xf numFmtId="0" fontId="9" fillId="0" borderId="1" xfId="0" applyFont="1" applyBorder="1" applyAlignment="1">
      <alignment horizontal="center" vertical="center"/>
    </xf>
    <xf numFmtId="0" fontId="17" fillId="0" borderId="0" xfId="0" applyFont="1"/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8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9" fillId="0" borderId="0" xfId="0" applyFont="1"/>
    <xf numFmtId="0" fontId="9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justify" vertical="center"/>
    </xf>
    <xf numFmtId="3" fontId="29" fillId="0" borderId="1" xfId="0" applyNumberFormat="1" applyFont="1" applyBorder="1" applyAlignment="1">
      <alignment vertical="center"/>
    </xf>
    <xf numFmtId="3" fontId="26" fillId="0" borderId="1" xfId="0" applyNumberFormat="1" applyFont="1" applyBorder="1" applyAlignment="1">
      <alignment vertical="center" wrapText="1"/>
    </xf>
    <xf numFmtId="3" fontId="30" fillId="0" borderId="1" xfId="0" applyNumberFormat="1" applyFont="1" applyBorder="1" applyAlignment="1">
      <alignment vertical="center" wrapText="1"/>
    </xf>
    <xf numFmtId="0" fontId="26" fillId="0" borderId="0" xfId="0" applyFont="1"/>
    <xf numFmtId="3" fontId="25" fillId="0" borderId="1" xfId="0" applyNumberFormat="1" applyFont="1" applyBorder="1" applyAlignment="1">
      <alignment vertical="center" wrapText="1"/>
    </xf>
    <xf numFmtId="0" fontId="25" fillId="0" borderId="0" xfId="0" applyFont="1"/>
    <xf numFmtId="0" fontId="11" fillId="0" borderId="0" xfId="0" applyFont="1"/>
    <xf numFmtId="0" fontId="16" fillId="4" borderId="1" xfId="1" applyFont="1" applyFill="1" applyBorder="1" applyAlignment="1">
      <alignment horizontal="right" vertical="center" wrapText="1"/>
    </xf>
    <xf numFmtId="0" fontId="5" fillId="4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center"/>
    </xf>
    <xf numFmtId="3" fontId="25" fillId="4" borderId="1" xfId="0" applyNumberFormat="1" applyFont="1" applyFill="1" applyBorder="1" applyAlignment="1">
      <alignment vertical="center"/>
    </xf>
    <xf numFmtId="0" fontId="31" fillId="0" borderId="0" xfId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17" fillId="0" borderId="1" xfId="0" applyFont="1" applyBorder="1"/>
    <xf numFmtId="0" fontId="17" fillId="0" borderId="2" xfId="0" applyFont="1" applyBorder="1"/>
    <xf numFmtId="0" fontId="28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vertical="center" wrapText="1"/>
    </xf>
    <xf numFmtId="0" fontId="34" fillId="3" borderId="1" xfId="1" applyFont="1" applyFill="1" applyBorder="1" applyAlignment="1">
      <alignment horizontal="center" vertical="center"/>
    </xf>
    <xf numFmtId="0" fontId="34" fillId="3" borderId="1" xfId="1" applyFont="1" applyFill="1" applyBorder="1" applyAlignment="1">
      <alignment horizontal="left" vertical="center"/>
    </xf>
    <xf numFmtId="0" fontId="33" fillId="0" borderId="1" xfId="0" applyFont="1" applyBorder="1" applyAlignment="1">
      <alignment horizontal="justify" vertical="center"/>
    </xf>
    <xf numFmtId="0" fontId="34" fillId="3" borderId="1" xfId="1" applyFont="1" applyFill="1" applyBorder="1" applyAlignment="1">
      <alignment horizontal="left" vertical="center" wrapText="1"/>
    </xf>
    <xf numFmtId="3" fontId="2" fillId="0" borderId="0" xfId="1" applyNumberFormat="1" applyFont="1" applyFill="1"/>
    <xf numFmtId="0" fontId="8" fillId="0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8" fillId="0" borderId="0" xfId="0" applyFont="1" applyAlignment="1"/>
  </cellXfs>
  <cellStyles count="2">
    <cellStyle name="Normál" xfId="0" builtinId="0"/>
    <cellStyle name="Normál_3. melléklet 2015" xfId="1"/>
  </cellStyles>
  <dxfs count="0"/>
  <tableStyles count="0" defaultTableStyle="TableStyleMedium9" defaultPivotStyle="PivotStyleLight16"/>
  <colors>
    <mruColors>
      <color rgb="FFFFFF66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F234"/>
  <sheetViews>
    <sheetView tabSelected="1" view="pageBreakPreview" zoomScale="82" zoomScaleSheetLayoutView="82" workbookViewId="0">
      <selection activeCell="A5" sqref="A5:E5"/>
    </sheetView>
  </sheetViews>
  <sheetFormatPr defaultColWidth="9.140625" defaultRowHeight="23.25"/>
  <cols>
    <col min="1" max="1" width="6.7109375" style="4" customWidth="1"/>
    <col min="2" max="2" width="99.28515625" style="2" customWidth="1"/>
    <col min="3" max="5" width="22.7109375" style="27" customWidth="1"/>
    <col min="6" max="6" width="15.140625" style="1" customWidth="1"/>
    <col min="7" max="16384" width="9.140625" style="1"/>
  </cols>
  <sheetData>
    <row r="1" spans="1:6" s="2" customFormat="1" ht="20.25">
      <c r="A1" s="76"/>
      <c r="C1" s="11"/>
      <c r="D1" s="11"/>
      <c r="E1" s="11" t="s">
        <v>33</v>
      </c>
    </row>
    <row r="2" spans="1:6" s="2" customFormat="1" ht="20.25">
      <c r="A2" s="76"/>
      <c r="C2" s="11"/>
      <c r="D2" s="11"/>
      <c r="E2" s="11" t="s">
        <v>115</v>
      </c>
    </row>
    <row r="3" spans="1:6" s="2" customFormat="1" ht="20.25">
      <c r="A3" s="76"/>
      <c r="C3" s="12"/>
      <c r="D3" s="12"/>
      <c r="E3" s="12" t="s">
        <v>82</v>
      </c>
    </row>
    <row r="4" spans="1:6" s="2" customFormat="1" ht="26.45" customHeight="1">
      <c r="A4" s="92" t="s">
        <v>106</v>
      </c>
      <c r="B4" s="92"/>
      <c r="C4" s="92"/>
      <c r="D4" s="93"/>
      <c r="E4" s="93"/>
    </row>
    <row r="5" spans="1:6" s="2" customFormat="1" ht="25.9" customHeight="1">
      <c r="A5" s="92" t="s">
        <v>107</v>
      </c>
      <c r="B5" s="92"/>
      <c r="C5" s="92"/>
      <c r="D5" s="93"/>
      <c r="E5" s="93"/>
    </row>
    <row r="6" spans="1:6" s="2" customFormat="1" ht="24" customHeight="1">
      <c r="A6" s="92" t="s">
        <v>104</v>
      </c>
      <c r="B6" s="92"/>
      <c r="C6" s="92"/>
      <c r="D6" s="93"/>
      <c r="E6" s="93"/>
    </row>
    <row r="7" spans="1:6" s="2" customFormat="1" ht="20.45" customHeight="1">
      <c r="A7" s="76"/>
      <c r="B7" s="40"/>
      <c r="C7" s="77"/>
      <c r="D7" s="77"/>
      <c r="E7" s="77" t="s">
        <v>35</v>
      </c>
    </row>
    <row r="8" spans="1:6" s="39" customFormat="1" ht="73.900000000000006" customHeight="1">
      <c r="A8" s="90" t="s">
        <v>0</v>
      </c>
      <c r="B8" s="91"/>
      <c r="C8" s="13" t="s">
        <v>1</v>
      </c>
      <c r="D8" s="13" t="s">
        <v>39</v>
      </c>
      <c r="E8" s="13" t="s">
        <v>105</v>
      </c>
    </row>
    <row r="9" spans="1:6" s="3" customFormat="1" ht="25.9" customHeight="1">
      <c r="A9" s="5"/>
      <c r="B9" s="28" t="s">
        <v>46</v>
      </c>
      <c r="C9" s="15"/>
      <c r="D9" s="15"/>
      <c r="E9" s="15"/>
    </row>
    <row r="10" spans="1:6" s="3" customFormat="1" ht="22.9" customHeight="1">
      <c r="A10" s="6" t="s">
        <v>2</v>
      </c>
      <c r="B10" s="29" t="s">
        <v>78</v>
      </c>
      <c r="C10" s="15"/>
      <c r="D10" s="15"/>
      <c r="E10" s="15"/>
    </row>
    <row r="11" spans="1:6" s="3" customFormat="1" ht="22.9" customHeight="1">
      <c r="A11" s="7" t="s">
        <v>3</v>
      </c>
      <c r="B11" s="30" t="s">
        <v>83</v>
      </c>
      <c r="C11" s="16">
        <f t="shared" ref="C11:E11" si="0">SUM(C13:C14)</f>
        <v>2987105</v>
      </c>
      <c r="D11" s="16">
        <f t="shared" si="0"/>
        <v>0</v>
      </c>
      <c r="E11" s="16">
        <f t="shared" si="0"/>
        <v>2987105</v>
      </c>
      <c r="F11" s="10">
        <f>SUM(C11:D11)</f>
        <v>2987105</v>
      </c>
    </row>
    <row r="12" spans="1:6" s="3" customFormat="1" ht="22.9" customHeight="1">
      <c r="A12" s="6"/>
      <c r="B12" s="31" t="s">
        <v>4</v>
      </c>
      <c r="C12" s="17"/>
      <c r="D12" s="17"/>
      <c r="E12" s="17"/>
    </row>
    <row r="13" spans="1:6" s="3" customFormat="1" ht="22.9" customHeight="1">
      <c r="A13" s="6"/>
      <c r="B13" s="32" t="s">
        <v>5</v>
      </c>
      <c r="C13" s="18">
        <v>2816660</v>
      </c>
      <c r="D13" s="18">
        <v>0</v>
      </c>
      <c r="E13" s="18">
        <f>SUM(C13:D13)</f>
        <v>2816660</v>
      </c>
    </row>
    <row r="14" spans="1:6" s="3" customFormat="1" ht="22.9" customHeight="1">
      <c r="A14" s="6"/>
      <c r="B14" s="32" t="s">
        <v>6</v>
      </c>
      <c r="C14" s="18">
        <v>170445</v>
      </c>
      <c r="D14" s="18">
        <v>0</v>
      </c>
      <c r="E14" s="18">
        <f>SUM(C14:D14)</f>
        <v>170445</v>
      </c>
    </row>
    <row r="15" spans="1:6" s="3" customFormat="1" ht="22.9" customHeight="1">
      <c r="A15" s="6"/>
      <c r="B15" s="33"/>
      <c r="C15" s="15"/>
      <c r="D15" s="15"/>
      <c r="E15" s="15"/>
    </row>
    <row r="16" spans="1:6" s="3" customFormat="1" ht="22.9" customHeight="1">
      <c r="A16" s="7" t="s">
        <v>7</v>
      </c>
      <c r="B16" s="30" t="s">
        <v>43</v>
      </c>
      <c r="C16" s="16">
        <f>SUM(C18)</f>
        <v>990004</v>
      </c>
      <c r="D16" s="16">
        <f t="shared" ref="D16:E16" si="1">SUM(D18)</f>
        <v>0</v>
      </c>
      <c r="E16" s="16">
        <f t="shared" si="1"/>
        <v>990004</v>
      </c>
      <c r="F16" s="10">
        <f>SUM(C16:D16)</f>
        <v>990004</v>
      </c>
    </row>
    <row r="17" spans="1:6" s="3" customFormat="1" ht="22.9" customHeight="1">
      <c r="A17" s="6"/>
      <c r="B17" s="31" t="s">
        <v>4</v>
      </c>
      <c r="C17" s="15"/>
      <c r="D17" s="15"/>
      <c r="E17" s="15"/>
    </row>
    <row r="18" spans="1:6" s="3" customFormat="1" ht="22.9" customHeight="1">
      <c r="A18" s="6"/>
      <c r="B18" s="33" t="s">
        <v>42</v>
      </c>
      <c r="C18" s="20">
        <v>990004</v>
      </c>
      <c r="D18" s="20">
        <v>0</v>
      </c>
      <c r="E18" s="18">
        <f>SUM(C18:D18)</f>
        <v>990004</v>
      </c>
    </row>
    <row r="19" spans="1:6" s="3" customFormat="1" ht="22.9" customHeight="1">
      <c r="A19" s="6"/>
      <c r="B19" s="33"/>
      <c r="C19" s="15"/>
      <c r="D19" s="15"/>
      <c r="E19" s="15"/>
    </row>
    <row r="20" spans="1:6" s="3" customFormat="1" ht="60.75">
      <c r="A20" s="7" t="s">
        <v>9</v>
      </c>
      <c r="B20" s="34" t="s">
        <v>84</v>
      </c>
      <c r="C20" s="16">
        <f>SUM(C22:C25)</f>
        <v>282383887</v>
      </c>
      <c r="D20" s="16">
        <f t="shared" ref="D20" si="2">SUM(D22:D25)</f>
        <v>0</v>
      </c>
      <c r="E20" s="16">
        <f>SUM(E22:E25)</f>
        <v>282383887</v>
      </c>
      <c r="F20" s="10">
        <f>SUM(C20:D20)</f>
        <v>282383887</v>
      </c>
    </row>
    <row r="21" spans="1:6" s="3" customFormat="1" ht="22.9" customHeight="1">
      <c r="A21" s="6"/>
      <c r="B21" s="31" t="s">
        <v>4</v>
      </c>
      <c r="C21" s="17"/>
      <c r="D21" s="17"/>
      <c r="E21" s="17"/>
    </row>
    <row r="22" spans="1:6" s="3" customFormat="1" ht="22.9" customHeight="1">
      <c r="A22" s="6"/>
      <c r="B22" s="32" t="s">
        <v>5</v>
      </c>
      <c r="C22" s="18">
        <v>183845536</v>
      </c>
      <c r="D22" s="18">
        <v>0</v>
      </c>
      <c r="E22" s="18">
        <f t="shared" ref="E22:E25" si="3">SUM(C22:D22)</f>
        <v>183845536</v>
      </c>
    </row>
    <row r="23" spans="1:6" s="3" customFormat="1" ht="22.9" customHeight="1">
      <c r="A23" s="6"/>
      <c r="B23" s="35" t="s">
        <v>85</v>
      </c>
      <c r="C23" s="19">
        <v>1152398</v>
      </c>
      <c r="D23" s="19">
        <v>0</v>
      </c>
      <c r="E23" s="18">
        <f t="shared" si="3"/>
        <v>1152398</v>
      </c>
    </row>
    <row r="24" spans="1:6" s="3" customFormat="1" ht="22.9" customHeight="1">
      <c r="A24" s="6"/>
      <c r="B24" s="35" t="s">
        <v>37</v>
      </c>
      <c r="C24" s="19">
        <v>23622047</v>
      </c>
      <c r="D24" s="19">
        <v>0</v>
      </c>
      <c r="E24" s="18">
        <f t="shared" si="3"/>
        <v>23622047</v>
      </c>
    </row>
    <row r="25" spans="1:6" s="3" customFormat="1" ht="22.9" customHeight="1">
      <c r="A25" s="6"/>
      <c r="B25" s="35" t="s">
        <v>8</v>
      </c>
      <c r="C25" s="19">
        <v>73763906</v>
      </c>
      <c r="D25" s="19">
        <v>0</v>
      </c>
      <c r="E25" s="18">
        <f t="shared" si="3"/>
        <v>73763906</v>
      </c>
    </row>
    <row r="26" spans="1:6" s="3" customFormat="1" ht="22.9" customHeight="1">
      <c r="A26" s="6"/>
      <c r="B26" s="33"/>
      <c r="C26" s="15"/>
      <c r="D26" s="15"/>
      <c r="E26" s="15"/>
    </row>
    <row r="27" spans="1:6" s="3" customFormat="1" ht="22.9" customHeight="1">
      <c r="A27" s="7" t="s">
        <v>10</v>
      </c>
      <c r="B27" s="34" t="s">
        <v>86</v>
      </c>
      <c r="C27" s="16">
        <f>SUM(C29:C33)</f>
        <v>112355554</v>
      </c>
      <c r="D27" s="16">
        <f t="shared" ref="D27:E27" si="4">SUM(D29:D33)</f>
        <v>0</v>
      </c>
      <c r="E27" s="16">
        <f t="shared" si="4"/>
        <v>112355554</v>
      </c>
      <c r="F27" s="10">
        <f>SUM(C27:D27)</f>
        <v>112355554</v>
      </c>
    </row>
    <row r="28" spans="1:6" s="3" customFormat="1" ht="22.9" customHeight="1">
      <c r="A28" s="6"/>
      <c r="B28" s="31" t="s">
        <v>4</v>
      </c>
      <c r="C28" s="17"/>
      <c r="D28" s="17"/>
      <c r="E28" s="17"/>
    </row>
    <row r="29" spans="1:6" s="3" customFormat="1" ht="22.9" customHeight="1">
      <c r="A29" s="6"/>
      <c r="B29" s="32" t="s">
        <v>15</v>
      </c>
      <c r="C29" s="19">
        <v>49815998</v>
      </c>
      <c r="D29" s="19">
        <v>0</v>
      </c>
      <c r="E29" s="18">
        <f t="shared" ref="E29:E33" si="5">SUM(C29:D29)</f>
        <v>49815998</v>
      </c>
    </row>
    <row r="30" spans="1:6" s="3" customFormat="1" ht="22.9" customHeight="1">
      <c r="A30" s="6"/>
      <c r="B30" s="32" t="s">
        <v>5</v>
      </c>
      <c r="C30" s="19">
        <v>18333762</v>
      </c>
      <c r="D30" s="19">
        <v>0</v>
      </c>
      <c r="E30" s="18">
        <f t="shared" si="5"/>
        <v>18333762</v>
      </c>
    </row>
    <row r="31" spans="1:6" s="3" customFormat="1" ht="22.9" customHeight="1">
      <c r="A31" s="6"/>
      <c r="B31" s="35" t="s">
        <v>85</v>
      </c>
      <c r="C31" s="19">
        <v>2041690</v>
      </c>
      <c r="D31" s="19">
        <v>0</v>
      </c>
      <c r="E31" s="18">
        <f t="shared" si="5"/>
        <v>2041690</v>
      </c>
    </row>
    <row r="32" spans="1:6" s="3" customFormat="1" ht="22.9" customHeight="1">
      <c r="A32" s="6"/>
      <c r="B32" s="35" t="s">
        <v>37</v>
      </c>
      <c r="C32" s="18">
        <v>17919878</v>
      </c>
      <c r="D32" s="18">
        <v>0</v>
      </c>
      <c r="E32" s="18">
        <f t="shared" si="5"/>
        <v>17919878</v>
      </c>
    </row>
    <row r="33" spans="1:6" s="3" customFormat="1" ht="22.9" customHeight="1">
      <c r="A33" s="6"/>
      <c r="B33" s="35" t="s">
        <v>8</v>
      </c>
      <c r="C33" s="19">
        <v>24244226</v>
      </c>
      <c r="D33" s="19">
        <v>0</v>
      </c>
      <c r="E33" s="18">
        <f t="shared" si="5"/>
        <v>24244226</v>
      </c>
    </row>
    <row r="34" spans="1:6" s="3" customFormat="1" ht="22.9" customHeight="1">
      <c r="A34" s="6"/>
      <c r="B34" s="33"/>
      <c r="C34" s="15"/>
      <c r="D34" s="15"/>
      <c r="E34" s="15"/>
    </row>
    <row r="35" spans="1:6" s="3" customFormat="1" ht="22.9" customHeight="1">
      <c r="A35" s="7" t="s">
        <v>11</v>
      </c>
      <c r="B35" s="34" t="s">
        <v>87</v>
      </c>
      <c r="C35" s="16">
        <f>SUM(C37:C40)</f>
        <v>201874202</v>
      </c>
      <c r="D35" s="16">
        <f t="shared" ref="D35:E35" si="6">SUM(D37:D40)</f>
        <v>0</v>
      </c>
      <c r="E35" s="16">
        <f t="shared" si="6"/>
        <v>201874202</v>
      </c>
      <c r="F35" s="10">
        <f>SUM(C35:D35)</f>
        <v>201874202</v>
      </c>
    </row>
    <row r="36" spans="1:6" s="3" customFormat="1" ht="22.9" customHeight="1">
      <c r="A36" s="6"/>
      <c r="B36" s="31" t="s">
        <v>4</v>
      </c>
      <c r="C36" s="17"/>
      <c r="D36" s="17"/>
      <c r="E36" s="17"/>
    </row>
    <row r="37" spans="1:6" s="3" customFormat="1" ht="22.9" customHeight="1">
      <c r="A37" s="6"/>
      <c r="B37" s="32" t="s">
        <v>5</v>
      </c>
      <c r="C37" s="18">
        <v>135912836</v>
      </c>
      <c r="D37" s="18">
        <v>0</v>
      </c>
      <c r="E37" s="18">
        <f t="shared" ref="E37:E40" si="7">SUM(C37:D37)</f>
        <v>135912836</v>
      </c>
    </row>
    <row r="38" spans="1:6" s="3" customFormat="1" ht="22.9" customHeight="1">
      <c r="A38" s="6"/>
      <c r="B38" s="35" t="s">
        <v>85</v>
      </c>
      <c r="C38" s="19">
        <v>4409351</v>
      </c>
      <c r="D38" s="19">
        <v>0</v>
      </c>
      <c r="E38" s="18">
        <f t="shared" si="7"/>
        <v>4409351</v>
      </c>
    </row>
    <row r="39" spans="1:6" s="3" customFormat="1" ht="22.9" customHeight="1">
      <c r="A39" s="6"/>
      <c r="B39" s="35" t="s">
        <v>37</v>
      </c>
      <c r="C39" s="19">
        <v>23622047</v>
      </c>
      <c r="D39" s="19">
        <v>0</v>
      </c>
      <c r="E39" s="18">
        <f t="shared" si="7"/>
        <v>23622047</v>
      </c>
    </row>
    <row r="40" spans="1:6" s="3" customFormat="1" ht="22.9" customHeight="1">
      <c r="A40" s="6"/>
      <c r="B40" s="35" t="s">
        <v>8</v>
      </c>
      <c r="C40" s="19">
        <v>37929968</v>
      </c>
      <c r="D40" s="19">
        <v>0</v>
      </c>
      <c r="E40" s="18">
        <f t="shared" si="7"/>
        <v>37929968</v>
      </c>
    </row>
    <row r="41" spans="1:6" s="3" customFormat="1" ht="22.9" customHeight="1">
      <c r="A41" s="6"/>
      <c r="B41" s="33"/>
      <c r="C41" s="15"/>
      <c r="D41" s="15"/>
      <c r="E41" s="15"/>
    </row>
    <row r="42" spans="1:6" s="3" customFormat="1" ht="40.5">
      <c r="A42" s="7" t="s">
        <v>12</v>
      </c>
      <c r="B42" s="34" t="s">
        <v>88</v>
      </c>
      <c r="C42" s="16">
        <f>SUM(C44:C47)</f>
        <v>130742757</v>
      </c>
      <c r="D42" s="16">
        <f t="shared" ref="D42:E42" si="8">SUM(D44:D47)</f>
        <v>0</v>
      </c>
      <c r="E42" s="16">
        <f t="shared" si="8"/>
        <v>130742757</v>
      </c>
      <c r="F42" s="10">
        <f>SUM(C42:D42)</f>
        <v>130742757</v>
      </c>
    </row>
    <row r="43" spans="1:6" s="3" customFormat="1" ht="22.9" customHeight="1">
      <c r="A43" s="6"/>
      <c r="B43" s="31" t="s">
        <v>4</v>
      </c>
      <c r="C43" s="17"/>
      <c r="D43" s="17"/>
      <c r="E43" s="17"/>
    </row>
    <row r="44" spans="1:6" s="3" customFormat="1" ht="22.9" customHeight="1">
      <c r="A44" s="6"/>
      <c r="B44" s="32" t="s">
        <v>15</v>
      </c>
      <c r="C44" s="18">
        <v>69913500</v>
      </c>
      <c r="D44" s="18">
        <v>0</v>
      </c>
      <c r="E44" s="18">
        <f t="shared" ref="E44:E47" si="9">SUM(C44:D44)</f>
        <v>69913500</v>
      </c>
    </row>
    <row r="45" spans="1:6" s="3" customFormat="1" ht="22.9" customHeight="1">
      <c r="A45" s="6"/>
      <c r="B45" s="32" t="s">
        <v>5</v>
      </c>
      <c r="C45" s="18">
        <v>39664727</v>
      </c>
      <c r="D45" s="18">
        <v>0</v>
      </c>
      <c r="E45" s="18">
        <f t="shared" si="9"/>
        <v>39664727</v>
      </c>
    </row>
    <row r="46" spans="1:6" s="3" customFormat="1" ht="22.9" customHeight="1">
      <c r="A46" s="6"/>
      <c r="B46" s="35" t="s">
        <v>85</v>
      </c>
      <c r="C46" s="18">
        <v>5194599</v>
      </c>
      <c r="D46" s="18">
        <v>0</v>
      </c>
      <c r="E46" s="18">
        <f t="shared" si="9"/>
        <v>5194599</v>
      </c>
    </row>
    <row r="47" spans="1:6" s="3" customFormat="1" ht="22.9" customHeight="1">
      <c r="A47" s="6"/>
      <c r="B47" s="35" t="s">
        <v>37</v>
      </c>
      <c r="C47" s="18">
        <v>15969931</v>
      </c>
      <c r="D47" s="18">
        <v>0</v>
      </c>
      <c r="E47" s="18">
        <f t="shared" si="9"/>
        <v>15969931</v>
      </c>
    </row>
    <row r="48" spans="1:6" s="3" customFormat="1" ht="22.9" customHeight="1">
      <c r="A48" s="6"/>
      <c r="B48" s="33"/>
      <c r="C48" s="15"/>
      <c r="D48" s="15"/>
      <c r="E48" s="15"/>
    </row>
    <row r="49" spans="1:6" s="3" customFormat="1" ht="22.9" customHeight="1">
      <c r="A49" s="7" t="s">
        <v>13</v>
      </c>
      <c r="B49" s="34" t="s">
        <v>89</v>
      </c>
      <c r="C49" s="16">
        <f>SUM(C51:C55)</f>
        <v>157469837</v>
      </c>
      <c r="D49" s="16">
        <f t="shared" ref="D49:E49" si="10">SUM(D51:D55)</f>
        <v>0</v>
      </c>
      <c r="E49" s="16">
        <f t="shared" si="10"/>
        <v>157469837</v>
      </c>
      <c r="F49" s="10">
        <f>SUM(C49:D49)</f>
        <v>157469837</v>
      </c>
    </row>
    <row r="50" spans="1:6" s="3" customFormat="1" ht="22.9" customHeight="1">
      <c r="A50" s="6"/>
      <c r="B50" s="31" t="s">
        <v>4</v>
      </c>
      <c r="C50" s="17"/>
      <c r="D50" s="17"/>
      <c r="E50" s="17"/>
    </row>
    <row r="51" spans="1:6" s="3" customFormat="1" ht="22.9" customHeight="1">
      <c r="A51" s="6"/>
      <c r="B51" s="32" t="s">
        <v>15</v>
      </c>
      <c r="C51" s="20">
        <v>838800</v>
      </c>
      <c r="D51" s="20">
        <v>0</v>
      </c>
      <c r="E51" s="18">
        <f t="shared" ref="E51:E55" si="11">SUM(C51:D51)</f>
        <v>838800</v>
      </c>
    </row>
    <row r="52" spans="1:6" s="3" customFormat="1" ht="22.9" customHeight="1">
      <c r="A52" s="6"/>
      <c r="B52" s="32" t="s">
        <v>5</v>
      </c>
      <c r="C52" s="18">
        <v>86864349</v>
      </c>
      <c r="D52" s="18">
        <v>0</v>
      </c>
      <c r="E52" s="18">
        <f t="shared" si="11"/>
        <v>86864349</v>
      </c>
    </row>
    <row r="53" spans="1:6" s="3" customFormat="1" ht="22.9" customHeight="1">
      <c r="A53" s="6"/>
      <c r="B53" s="35" t="s">
        <v>6</v>
      </c>
      <c r="C53" s="18">
        <v>3894320</v>
      </c>
      <c r="D53" s="18">
        <v>0</v>
      </c>
      <c r="E53" s="18">
        <f t="shared" si="11"/>
        <v>3894320</v>
      </c>
    </row>
    <row r="54" spans="1:6" s="3" customFormat="1" ht="22.9" customHeight="1">
      <c r="A54" s="6"/>
      <c r="B54" s="35" t="s">
        <v>37</v>
      </c>
      <c r="C54" s="18">
        <v>11022128</v>
      </c>
      <c r="D54" s="18">
        <v>0</v>
      </c>
      <c r="E54" s="18">
        <f t="shared" si="11"/>
        <v>11022128</v>
      </c>
    </row>
    <row r="55" spans="1:6" s="3" customFormat="1" ht="22.9" customHeight="1">
      <c r="A55" s="6"/>
      <c r="B55" s="35" t="s">
        <v>8</v>
      </c>
      <c r="C55" s="19">
        <v>54850240</v>
      </c>
      <c r="D55" s="19">
        <v>0</v>
      </c>
      <c r="E55" s="18">
        <f t="shared" si="11"/>
        <v>54850240</v>
      </c>
    </row>
    <row r="56" spans="1:6" s="3" customFormat="1" ht="22.9" customHeight="1">
      <c r="A56" s="6"/>
      <c r="B56" s="33"/>
      <c r="C56" s="21"/>
      <c r="D56" s="21"/>
      <c r="E56" s="21"/>
    </row>
    <row r="57" spans="1:6" s="3" customFormat="1" ht="40.5">
      <c r="A57" s="7" t="s">
        <v>14</v>
      </c>
      <c r="B57" s="34" t="s">
        <v>90</v>
      </c>
      <c r="C57" s="16">
        <f>SUM(C59)</f>
        <v>1123000</v>
      </c>
      <c r="D57" s="16">
        <f t="shared" ref="D57:E57" si="12">SUM(D59)</f>
        <v>0</v>
      </c>
      <c r="E57" s="16">
        <f t="shared" si="12"/>
        <v>1123000</v>
      </c>
      <c r="F57" s="10">
        <f>SUM(C57:D57)</f>
        <v>1123000</v>
      </c>
    </row>
    <row r="58" spans="1:6" s="3" customFormat="1" ht="22.9" customHeight="1">
      <c r="A58" s="6"/>
      <c r="B58" s="31" t="s">
        <v>4</v>
      </c>
      <c r="C58" s="17"/>
      <c r="D58" s="17"/>
      <c r="E58" s="17"/>
    </row>
    <row r="59" spans="1:6" s="3" customFormat="1" ht="22.9" customHeight="1">
      <c r="A59" s="6"/>
      <c r="B59" s="32" t="s">
        <v>15</v>
      </c>
      <c r="C59" s="18">
        <v>1123000</v>
      </c>
      <c r="D59" s="18">
        <v>0</v>
      </c>
      <c r="E59" s="18">
        <f>SUM(C59:D59)</f>
        <v>1123000</v>
      </c>
    </row>
    <row r="60" spans="1:6" s="3" customFormat="1" ht="22.9" customHeight="1">
      <c r="A60" s="6"/>
      <c r="B60" s="33"/>
      <c r="C60" s="15"/>
      <c r="D60" s="15"/>
      <c r="E60" s="15"/>
    </row>
    <row r="61" spans="1:6" s="3" customFormat="1" ht="22.9" customHeight="1">
      <c r="A61" s="7" t="s">
        <v>16</v>
      </c>
      <c r="B61" s="36" t="s">
        <v>91</v>
      </c>
      <c r="C61" s="22">
        <f>SUM(C63)</f>
        <v>254000</v>
      </c>
      <c r="D61" s="22">
        <f t="shared" ref="D61:E61" si="13">SUM(D63)</f>
        <v>0</v>
      </c>
      <c r="E61" s="22">
        <f t="shared" si="13"/>
        <v>254000</v>
      </c>
      <c r="F61" s="10">
        <f>SUM(C61:D61)</f>
        <v>254000</v>
      </c>
    </row>
    <row r="62" spans="1:6" s="3" customFormat="1" ht="22.9" customHeight="1">
      <c r="A62" s="6"/>
      <c r="B62" s="31" t="s">
        <v>4</v>
      </c>
      <c r="C62" s="15"/>
      <c r="D62" s="15"/>
      <c r="E62" s="15"/>
    </row>
    <row r="63" spans="1:6" s="3" customFormat="1" ht="22.9" customHeight="1">
      <c r="A63" s="6"/>
      <c r="B63" s="33" t="s">
        <v>6</v>
      </c>
      <c r="C63" s="20">
        <v>254000</v>
      </c>
      <c r="D63" s="20">
        <v>0</v>
      </c>
      <c r="E63" s="18">
        <f>SUM(C63:D63)</f>
        <v>254000</v>
      </c>
    </row>
    <row r="64" spans="1:6" s="3" customFormat="1" ht="22.9" customHeight="1">
      <c r="A64" s="6"/>
      <c r="B64" s="33"/>
      <c r="C64" s="15"/>
      <c r="D64" s="15"/>
      <c r="E64" s="15"/>
    </row>
    <row r="65" spans="1:6" s="3" customFormat="1" ht="22.9" customHeight="1">
      <c r="A65" s="7" t="s">
        <v>17</v>
      </c>
      <c r="B65" s="36" t="s">
        <v>92</v>
      </c>
      <c r="C65" s="22">
        <f>SUM(C67)</f>
        <v>635000</v>
      </c>
      <c r="D65" s="22">
        <f t="shared" ref="D65:E65" si="14">SUM(D67)</f>
        <v>0</v>
      </c>
      <c r="E65" s="22">
        <f t="shared" si="14"/>
        <v>635000</v>
      </c>
      <c r="F65" s="10">
        <f>SUM(C65:D65)</f>
        <v>635000</v>
      </c>
    </row>
    <row r="66" spans="1:6" s="3" customFormat="1" ht="22.9" customHeight="1">
      <c r="A66" s="6"/>
      <c r="B66" s="31" t="s">
        <v>4</v>
      </c>
      <c r="C66" s="23"/>
      <c r="D66" s="23"/>
      <c r="E66" s="23"/>
    </row>
    <row r="67" spans="1:6" s="3" customFormat="1" ht="22.9" customHeight="1">
      <c r="A67" s="6"/>
      <c r="B67" s="33" t="s">
        <v>6</v>
      </c>
      <c r="C67" s="20">
        <v>635000</v>
      </c>
      <c r="D67" s="20">
        <v>0</v>
      </c>
      <c r="E67" s="18">
        <f>SUM(C67:D67)</f>
        <v>635000</v>
      </c>
    </row>
    <row r="68" spans="1:6" s="3" customFormat="1" ht="22.9" customHeight="1">
      <c r="A68" s="6"/>
      <c r="B68" s="33"/>
      <c r="C68" s="15"/>
      <c r="D68" s="15"/>
      <c r="E68" s="15"/>
    </row>
    <row r="69" spans="1:6" s="3" customFormat="1" ht="22.9" customHeight="1">
      <c r="A69" s="7" t="s">
        <v>18</v>
      </c>
      <c r="B69" s="36" t="s">
        <v>24</v>
      </c>
      <c r="C69" s="22">
        <f>SUM(C71)</f>
        <v>6515892</v>
      </c>
      <c r="D69" s="22">
        <f t="shared" ref="D69:E69" si="15">SUM(D71)</f>
        <v>0</v>
      </c>
      <c r="E69" s="22">
        <f t="shared" si="15"/>
        <v>6515892</v>
      </c>
      <c r="F69" s="10">
        <f>SUM(C69:D69)</f>
        <v>6515892</v>
      </c>
    </row>
    <row r="70" spans="1:6" s="3" customFormat="1" ht="22.9" customHeight="1">
      <c r="A70" s="6"/>
      <c r="B70" s="31" t="s">
        <v>4</v>
      </c>
      <c r="C70" s="15"/>
      <c r="D70" s="15"/>
      <c r="E70" s="15"/>
    </row>
    <row r="71" spans="1:6" s="3" customFormat="1" ht="22.9" customHeight="1">
      <c r="A71" s="6"/>
      <c r="B71" s="33" t="s">
        <v>6</v>
      </c>
      <c r="C71" s="20">
        <v>6515892</v>
      </c>
      <c r="D71" s="20">
        <v>0</v>
      </c>
      <c r="E71" s="18">
        <f>SUM(C71:D71)</f>
        <v>6515892</v>
      </c>
    </row>
    <row r="72" spans="1:6" s="3" customFormat="1" ht="22.9" customHeight="1">
      <c r="A72" s="6"/>
      <c r="B72" s="33"/>
      <c r="C72" s="15"/>
      <c r="D72" s="15"/>
      <c r="E72" s="15"/>
    </row>
    <row r="73" spans="1:6" s="3" customFormat="1" ht="36.6" customHeight="1">
      <c r="A73" s="7" t="s">
        <v>19</v>
      </c>
      <c r="B73" s="34" t="s">
        <v>36</v>
      </c>
      <c r="C73" s="22">
        <f>SUM(C75)</f>
        <v>8499230</v>
      </c>
      <c r="D73" s="22">
        <f t="shared" ref="D73:E73" si="16">SUM(D75)</f>
        <v>0</v>
      </c>
      <c r="E73" s="22">
        <f t="shared" si="16"/>
        <v>8499230</v>
      </c>
      <c r="F73" s="10">
        <f>SUM(C73:D73)</f>
        <v>8499230</v>
      </c>
    </row>
    <row r="74" spans="1:6" s="3" customFormat="1" ht="22.9" customHeight="1">
      <c r="A74" s="6"/>
      <c r="B74" s="31" t="s">
        <v>4</v>
      </c>
      <c r="C74" s="15"/>
      <c r="D74" s="15"/>
      <c r="E74" s="15"/>
    </row>
    <row r="75" spans="1:6" s="3" customFormat="1" ht="22.9" customHeight="1">
      <c r="A75" s="6"/>
      <c r="B75" s="32" t="s">
        <v>32</v>
      </c>
      <c r="C75" s="20">
        <v>8499230</v>
      </c>
      <c r="D75" s="20">
        <v>0</v>
      </c>
      <c r="E75" s="18">
        <f>SUM(C75:D75)</f>
        <v>8499230</v>
      </c>
    </row>
    <row r="76" spans="1:6" s="3" customFormat="1" ht="22.9" customHeight="1">
      <c r="A76" s="8"/>
      <c r="B76" s="37"/>
      <c r="C76" s="21"/>
      <c r="D76" s="21"/>
      <c r="E76" s="21"/>
    </row>
    <row r="77" spans="1:6" s="3" customFormat="1" ht="37.15" customHeight="1">
      <c r="A77" s="7" t="s">
        <v>20</v>
      </c>
      <c r="B77" s="36" t="s">
        <v>29</v>
      </c>
      <c r="C77" s="22">
        <f>SUM(C79:C79)</f>
        <v>2660195</v>
      </c>
      <c r="D77" s="22">
        <f>SUM(D79:D79)</f>
        <v>-50000</v>
      </c>
      <c r="E77" s="22">
        <f>SUM(E79:E79)</f>
        <v>2610195</v>
      </c>
      <c r="F77" s="10">
        <f>SUM(C77:D77)</f>
        <v>2610195</v>
      </c>
    </row>
    <row r="78" spans="1:6" s="3" customFormat="1" ht="22.9" customHeight="1">
      <c r="A78" s="8"/>
      <c r="B78" s="31" t="s">
        <v>4</v>
      </c>
      <c r="C78" s="21"/>
      <c r="D78" s="21"/>
      <c r="E78" s="21"/>
    </row>
    <row r="79" spans="1:6" s="3" customFormat="1" ht="22.9" customHeight="1">
      <c r="A79" s="8"/>
      <c r="B79" s="33" t="s">
        <v>6</v>
      </c>
      <c r="C79" s="20">
        <v>2660195</v>
      </c>
      <c r="D79" s="20">
        <v>-50000</v>
      </c>
      <c r="E79" s="18">
        <f>SUM(C79:D79)</f>
        <v>2610195</v>
      </c>
    </row>
    <row r="80" spans="1:6" s="3" customFormat="1" ht="22.9" customHeight="1">
      <c r="A80" s="8"/>
      <c r="B80" s="37"/>
      <c r="C80" s="21"/>
      <c r="D80" s="21"/>
      <c r="E80" s="21"/>
    </row>
    <row r="81" spans="1:6" s="3" customFormat="1" ht="22.9" customHeight="1">
      <c r="A81" s="7" t="s">
        <v>21</v>
      </c>
      <c r="B81" s="36" t="s">
        <v>38</v>
      </c>
      <c r="C81" s="22">
        <f>SUM(C83:C84)</f>
        <v>5962650</v>
      </c>
      <c r="D81" s="22">
        <f t="shared" ref="D81:E81" si="17">SUM(D83:D84)</f>
        <v>0</v>
      </c>
      <c r="E81" s="22">
        <f t="shared" si="17"/>
        <v>5962650</v>
      </c>
      <c r="F81" s="10">
        <f>SUM(C81:D81)</f>
        <v>5962650</v>
      </c>
    </row>
    <row r="82" spans="1:6" s="3" customFormat="1" ht="22.9" customHeight="1">
      <c r="A82" s="8"/>
      <c r="B82" s="31" t="s">
        <v>4</v>
      </c>
      <c r="C82" s="21"/>
      <c r="D82" s="21"/>
      <c r="E82" s="21"/>
    </row>
    <row r="83" spans="1:6" s="3" customFormat="1" ht="22.9" customHeight="1">
      <c r="A83" s="8"/>
      <c r="B83" s="32" t="s">
        <v>15</v>
      </c>
      <c r="C83" s="20">
        <v>2981325</v>
      </c>
      <c r="D83" s="20">
        <v>0</v>
      </c>
      <c r="E83" s="18">
        <f t="shared" ref="E83:E84" si="18">SUM(C83:D83)</f>
        <v>2981325</v>
      </c>
    </row>
    <row r="84" spans="1:6" s="3" customFormat="1" ht="22.9" customHeight="1">
      <c r="A84" s="8"/>
      <c r="B84" s="33" t="s">
        <v>6</v>
      </c>
      <c r="C84" s="20">
        <v>2981325</v>
      </c>
      <c r="D84" s="20">
        <v>0</v>
      </c>
      <c r="E84" s="18">
        <f t="shared" si="18"/>
        <v>2981325</v>
      </c>
    </row>
    <row r="85" spans="1:6" s="3" customFormat="1" ht="22.9" customHeight="1">
      <c r="A85" s="8"/>
      <c r="C85" s="21"/>
      <c r="D85" s="21"/>
      <c r="E85" s="21"/>
    </row>
    <row r="86" spans="1:6" s="3" customFormat="1" ht="22.9" customHeight="1">
      <c r="A86" s="7" t="s">
        <v>22</v>
      </c>
      <c r="B86" s="30" t="s">
        <v>44</v>
      </c>
      <c r="C86" s="16">
        <f>SUM(C88:C88)</f>
        <v>2032000</v>
      </c>
      <c r="D86" s="16">
        <f t="shared" ref="D86:E86" si="19">SUM(D88:D88)</f>
        <v>0</v>
      </c>
      <c r="E86" s="16">
        <f t="shared" si="19"/>
        <v>2032000</v>
      </c>
      <c r="F86" s="10">
        <f>SUM(C86:D86)</f>
        <v>2032000</v>
      </c>
    </row>
    <row r="87" spans="1:6" s="3" customFormat="1" ht="22.9" customHeight="1">
      <c r="A87" s="6"/>
      <c r="B87" s="31" t="s">
        <v>4</v>
      </c>
      <c r="C87" s="15"/>
      <c r="D87" s="15"/>
      <c r="E87" s="15"/>
    </row>
    <row r="88" spans="1:6" s="3" customFormat="1" ht="22.9" customHeight="1">
      <c r="A88" s="6"/>
      <c r="B88" s="32" t="s">
        <v>15</v>
      </c>
      <c r="C88" s="20">
        <v>2032000</v>
      </c>
      <c r="D88" s="20">
        <v>0</v>
      </c>
      <c r="E88" s="18">
        <f>SUM(C88:D88)</f>
        <v>2032000</v>
      </c>
    </row>
    <row r="89" spans="1:6" s="3" customFormat="1" ht="22.9" customHeight="1">
      <c r="A89" s="6"/>
      <c r="B89" s="33"/>
      <c r="C89" s="20"/>
      <c r="D89" s="20"/>
      <c r="E89" s="20"/>
    </row>
    <row r="90" spans="1:6" s="3" customFormat="1" ht="22.5">
      <c r="A90" s="7" t="s">
        <v>23</v>
      </c>
      <c r="B90" s="30" t="s">
        <v>93</v>
      </c>
      <c r="C90" s="16">
        <f>SUM(C92)</f>
        <v>27787076</v>
      </c>
      <c r="D90" s="16">
        <f t="shared" ref="D90:E90" si="20">SUM(D92)</f>
        <v>0</v>
      </c>
      <c r="E90" s="16">
        <f t="shared" si="20"/>
        <v>27787076</v>
      </c>
      <c r="F90" s="10">
        <f>SUM(C90:D90)</f>
        <v>27787076</v>
      </c>
    </row>
    <row r="91" spans="1:6" s="3" customFormat="1" ht="22.9" customHeight="1">
      <c r="A91" s="6"/>
      <c r="B91" s="31" t="s">
        <v>4</v>
      </c>
      <c r="C91" s="15"/>
      <c r="D91" s="15"/>
      <c r="E91" s="15"/>
    </row>
    <row r="92" spans="1:6" s="3" customFormat="1" ht="22.9" customHeight="1">
      <c r="A92" s="6"/>
      <c r="B92" s="33" t="s">
        <v>6</v>
      </c>
      <c r="C92" s="20">
        <v>27787076</v>
      </c>
      <c r="D92" s="20">
        <v>0</v>
      </c>
      <c r="E92" s="18">
        <f>SUM(C92:D92)</f>
        <v>27787076</v>
      </c>
    </row>
    <row r="93" spans="1:6" s="3" customFormat="1" ht="22.9" customHeight="1">
      <c r="A93" s="6"/>
      <c r="B93" s="33"/>
      <c r="C93" s="20"/>
      <c r="D93" s="20"/>
      <c r="E93" s="20"/>
    </row>
    <row r="94" spans="1:6" s="3" customFormat="1" ht="22.9" customHeight="1">
      <c r="A94" s="7" t="s">
        <v>25</v>
      </c>
      <c r="B94" s="30" t="s">
        <v>26</v>
      </c>
      <c r="C94" s="16">
        <f>SUM(C96)</f>
        <v>1000000</v>
      </c>
      <c r="D94" s="16">
        <f t="shared" ref="D94:E94" si="21">SUM(D96)</f>
        <v>0</v>
      </c>
      <c r="E94" s="16">
        <f t="shared" si="21"/>
        <v>1000000</v>
      </c>
      <c r="F94" s="10">
        <f>SUM(C94:D94)</f>
        <v>1000000</v>
      </c>
    </row>
    <row r="95" spans="1:6" s="3" customFormat="1" ht="22.9" customHeight="1">
      <c r="A95" s="6"/>
      <c r="B95" s="31" t="s">
        <v>4</v>
      </c>
      <c r="C95" s="15"/>
      <c r="D95" s="15"/>
      <c r="E95" s="15"/>
    </row>
    <row r="96" spans="1:6" s="3" customFormat="1" ht="22.9" customHeight="1">
      <c r="A96" s="6"/>
      <c r="B96" s="33" t="s">
        <v>6</v>
      </c>
      <c r="C96" s="20">
        <v>1000000</v>
      </c>
      <c r="D96" s="20">
        <v>0</v>
      </c>
      <c r="E96" s="18">
        <f>SUM(C96:D96)</f>
        <v>1000000</v>
      </c>
    </row>
    <row r="97" spans="1:6" s="3" customFormat="1" ht="22.9" customHeight="1">
      <c r="A97" s="6"/>
      <c r="B97" s="33"/>
      <c r="C97" s="20"/>
      <c r="D97" s="20"/>
      <c r="E97" s="20"/>
    </row>
    <row r="98" spans="1:6" s="3" customFormat="1" ht="22.9" customHeight="1">
      <c r="A98" s="7" t="s">
        <v>27</v>
      </c>
      <c r="B98" s="30" t="s">
        <v>34</v>
      </c>
      <c r="C98" s="16">
        <f>SUM(C100)</f>
        <v>13000000</v>
      </c>
      <c r="D98" s="16">
        <f t="shared" ref="D98:E98" si="22">SUM(D100)</f>
        <v>-7058824</v>
      </c>
      <c r="E98" s="16">
        <f t="shared" si="22"/>
        <v>5941176</v>
      </c>
      <c r="F98" s="10">
        <f>SUM(C98:D98)</f>
        <v>5941176</v>
      </c>
    </row>
    <row r="99" spans="1:6" s="3" customFormat="1" ht="22.9" customHeight="1">
      <c r="A99" s="6"/>
      <c r="B99" s="31" t="s">
        <v>4</v>
      </c>
      <c r="C99" s="15"/>
      <c r="D99" s="15"/>
      <c r="E99" s="15"/>
    </row>
    <row r="100" spans="1:6" s="3" customFormat="1" ht="22.9" customHeight="1">
      <c r="A100" s="6"/>
      <c r="B100" s="33" t="s">
        <v>6</v>
      </c>
      <c r="C100" s="20">
        <v>13000000</v>
      </c>
      <c r="D100" s="20">
        <v>-7058824</v>
      </c>
      <c r="E100" s="18">
        <f>SUM(C100:D100)</f>
        <v>5941176</v>
      </c>
    </row>
    <row r="101" spans="1:6" s="3" customFormat="1" ht="22.9" customHeight="1">
      <c r="A101" s="6"/>
      <c r="B101" s="33"/>
      <c r="C101" s="24"/>
      <c r="D101" s="24"/>
      <c r="E101" s="24"/>
    </row>
    <row r="102" spans="1:6" s="3" customFormat="1" ht="22.9" customHeight="1">
      <c r="A102" s="7" t="s">
        <v>110</v>
      </c>
      <c r="B102" s="30" t="s">
        <v>111</v>
      </c>
      <c r="C102" s="16">
        <f>SUM(C104)</f>
        <v>0</v>
      </c>
      <c r="D102" s="16">
        <f t="shared" ref="D102:E102" si="23">SUM(D104)</f>
        <v>147800</v>
      </c>
      <c r="E102" s="16">
        <f t="shared" si="23"/>
        <v>147800</v>
      </c>
      <c r="F102" s="10">
        <f>SUM(C102:D102)</f>
        <v>147800</v>
      </c>
    </row>
    <row r="103" spans="1:6" s="3" customFormat="1" ht="22.9" customHeight="1">
      <c r="A103" s="6"/>
      <c r="B103" s="31" t="s">
        <v>4</v>
      </c>
      <c r="C103" s="15"/>
      <c r="D103" s="15"/>
      <c r="E103" s="15"/>
    </row>
    <row r="104" spans="1:6" s="3" customFormat="1" ht="22.9" customHeight="1">
      <c r="A104" s="6"/>
      <c r="B104" s="33" t="s">
        <v>6</v>
      </c>
      <c r="C104" s="20">
        <v>0</v>
      </c>
      <c r="D104" s="20">
        <v>147800</v>
      </c>
      <c r="E104" s="18">
        <f>SUM(C104:D104)</f>
        <v>147800</v>
      </c>
    </row>
    <row r="105" spans="1:6" s="3" customFormat="1" ht="22.9" customHeight="1">
      <c r="A105" s="6"/>
      <c r="B105" s="33"/>
      <c r="C105" s="20"/>
      <c r="D105" s="20"/>
      <c r="E105" s="18"/>
    </row>
    <row r="106" spans="1:6" s="3" customFormat="1" ht="22.9" customHeight="1">
      <c r="A106" s="7" t="s">
        <v>113</v>
      </c>
      <c r="B106" s="30" t="s">
        <v>112</v>
      </c>
      <c r="C106" s="16">
        <f>SUM(C108)</f>
        <v>0</v>
      </c>
      <c r="D106" s="16">
        <f t="shared" ref="D106:E106" si="24">SUM(D108)</f>
        <v>3700000</v>
      </c>
      <c r="E106" s="16">
        <f t="shared" si="24"/>
        <v>3700000</v>
      </c>
      <c r="F106" s="10">
        <f>SUM(C106:D106)</f>
        <v>3700000</v>
      </c>
    </row>
    <row r="107" spans="1:6" s="3" customFormat="1" ht="22.9" customHeight="1">
      <c r="A107" s="6"/>
      <c r="B107" s="31" t="s">
        <v>4</v>
      </c>
      <c r="C107" s="15"/>
      <c r="D107" s="15"/>
      <c r="E107" s="15"/>
    </row>
    <row r="108" spans="1:6" s="3" customFormat="1" ht="22.9" customHeight="1">
      <c r="A108" s="6"/>
      <c r="B108" s="33" t="s">
        <v>32</v>
      </c>
      <c r="C108" s="20">
        <v>0</v>
      </c>
      <c r="D108" s="20">
        <v>3700000</v>
      </c>
      <c r="E108" s="18">
        <f>SUM(C108:D108)</f>
        <v>3700000</v>
      </c>
    </row>
    <row r="109" spans="1:6" s="3" customFormat="1" ht="22.9" customHeight="1">
      <c r="A109" s="6"/>
      <c r="B109" s="33"/>
      <c r="C109" s="20"/>
      <c r="D109" s="20"/>
      <c r="E109" s="18"/>
    </row>
    <row r="110" spans="1:6" s="3" customFormat="1" ht="28.15" customHeight="1">
      <c r="A110" s="9" t="s">
        <v>2</v>
      </c>
      <c r="B110" s="38" t="s">
        <v>50</v>
      </c>
      <c r="C110" s="25">
        <f>SUM(C11,C16,C20,C27,C35,C42,C49,C57,C61,C65,C69,C73,C77,C81,C86,C90,C94,C98,C102,C106)</f>
        <v>958272389</v>
      </c>
      <c r="D110" s="25">
        <f>SUM(D11,D16,D20,D27,D35,D42,D49,D57,D61,D65,D69,D73,D77,D81,D86,D90,D94,D98,D102,D106)</f>
        <v>-3261024</v>
      </c>
      <c r="E110" s="25">
        <f>SUM(E11,E16,E20,E27,E35,E42,E49,E57,E61,E65,E69,E73,E77,E81,E86,E90,E94,E98,E102,E106)</f>
        <v>955011365</v>
      </c>
      <c r="F110" s="10">
        <f>SUM(C110+D110)</f>
        <v>955011365</v>
      </c>
    </row>
    <row r="111" spans="1:6" s="3" customFormat="1" ht="16.149999999999999" customHeight="1">
      <c r="A111" s="6"/>
      <c r="B111" s="33"/>
      <c r="C111" s="15"/>
      <c r="D111" s="15"/>
      <c r="E111" s="15"/>
    </row>
    <row r="112" spans="1:6" s="3" customFormat="1" ht="22.9" customHeight="1">
      <c r="A112" s="6" t="s">
        <v>28</v>
      </c>
      <c r="B112" s="29" t="s">
        <v>79</v>
      </c>
      <c r="C112" s="17"/>
      <c r="D112" s="17"/>
      <c r="E112" s="17"/>
    </row>
    <row r="113" spans="1:6" s="3" customFormat="1" ht="42.6" customHeight="1">
      <c r="A113" s="7" t="s">
        <v>3</v>
      </c>
      <c r="B113" s="34" t="s">
        <v>94</v>
      </c>
      <c r="C113" s="22">
        <f>SUM(C115:C115)</f>
        <v>23000770</v>
      </c>
      <c r="D113" s="22">
        <f t="shared" ref="D113:E113" si="25">SUM(D115:D115)</f>
        <v>0</v>
      </c>
      <c r="E113" s="22">
        <f t="shared" si="25"/>
        <v>23000770</v>
      </c>
      <c r="F113" s="10">
        <f>SUM(C113:D113)</f>
        <v>23000770</v>
      </c>
    </row>
    <row r="114" spans="1:6" s="3" customFormat="1" ht="22.9" customHeight="1">
      <c r="A114" s="6"/>
      <c r="B114" s="31" t="s">
        <v>4</v>
      </c>
      <c r="C114" s="23"/>
      <c r="D114" s="23"/>
      <c r="E114" s="23"/>
    </row>
    <row r="115" spans="1:6" s="3" customFormat="1" ht="22.9" customHeight="1">
      <c r="A115" s="6"/>
      <c r="B115" s="32" t="s">
        <v>5</v>
      </c>
      <c r="C115" s="18">
        <v>23000770</v>
      </c>
      <c r="D115" s="18">
        <v>0</v>
      </c>
      <c r="E115" s="18">
        <f>SUM(C115:D115)</f>
        <v>23000770</v>
      </c>
    </row>
    <row r="116" spans="1:6" s="3" customFormat="1" ht="22.9" customHeight="1">
      <c r="A116" s="6"/>
      <c r="B116" s="35"/>
      <c r="C116" s="23"/>
      <c r="D116" s="23"/>
      <c r="E116" s="23"/>
    </row>
    <row r="117" spans="1:6" s="3" customFormat="1" ht="22.9" customHeight="1">
      <c r="A117" s="7" t="s">
        <v>7</v>
      </c>
      <c r="B117" s="36" t="s">
        <v>95</v>
      </c>
      <c r="C117" s="22">
        <f>SUM(C119:C121)</f>
        <v>46420876</v>
      </c>
      <c r="D117" s="22">
        <f t="shared" ref="D117:E117" si="26">SUM(D119:D121)</f>
        <v>0</v>
      </c>
      <c r="E117" s="22">
        <f t="shared" si="26"/>
        <v>46420876</v>
      </c>
      <c r="F117" s="10">
        <f>SUM(C117:D117)</f>
        <v>46420876</v>
      </c>
    </row>
    <row r="118" spans="1:6" s="3" customFormat="1" ht="22.9" customHeight="1">
      <c r="A118" s="6"/>
      <c r="B118" s="31" t="s">
        <v>4</v>
      </c>
      <c r="C118" s="23"/>
      <c r="D118" s="23"/>
      <c r="E118" s="23"/>
    </row>
    <row r="119" spans="1:6" s="3" customFormat="1" ht="22.9" customHeight="1">
      <c r="A119" s="6"/>
      <c r="B119" s="32" t="s">
        <v>15</v>
      </c>
      <c r="C119" s="20">
        <v>46191201</v>
      </c>
      <c r="D119" s="20">
        <v>0</v>
      </c>
      <c r="E119" s="18">
        <f t="shared" ref="E119:E121" si="27">SUM(C119:D119)</f>
        <v>46191201</v>
      </c>
    </row>
    <row r="120" spans="1:6" s="3" customFormat="1" ht="22.9" customHeight="1">
      <c r="A120" s="6"/>
      <c r="B120" s="32" t="s">
        <v>5</v>
      </c>
      <c r="C120" s="18">
        <v>63875</v>
      </c>
      <c r="D120" s="18">
        <v>0</v>
      </c>
      <c r="E120" s="18">
        <f t="shared" si="27"/>
        <v>63875</v>
      </c>
    </row>
    <row r="121" spans="1:6" s="3" customFormat="1" ht="22.9" customHeight="1">
      <c r="A121" s="6"/>
      <c r="B121" s="35" t="s">
        <v>6</v>
      </c>
      <c r="C121" s="18">
        <v>165800</v>
      </c>
      <c r="D121" s="18">
        <v>0</v>
      </c>
      <c r="E121" s="18">
        <f t="shared" si="27"/>
        <v>165800</v>
      </c>
    </row>
    <row r="122" spans="1:6" s="3" customFormat="1" ht="22.9" customHeight="1">
      <c r="A122" s="6"/>
      <c r="B122" s="33"/>
      <c r="C122" s="20"/>
      <c r="D122" s="20"/>
      <c r="E122" s="20"/>
    </row>
    <row r="123" spans="1:6" s="3" customFormat="1" ht="49.9" customHeight="1">
      <c r="A123" s="7" t="s">
        <v>9</v>
      </c>
      <c r="B123" s="36" t="s">
        <v>96</v>
      </c>
      <c r="C123" s="16">
        <f>SUM(C125:C126)</f>
        <v>47058823</v>
      </c>
      <c r="D123" s="16">
        <f t="shared" ref="D123:E123" si="28">SUM(D125:D126)</f>
        <v>0</v>
      </c>
      <c r="E123" s="16">
        <f t="shared" si="28"/>
        <v>47058823</v>
      </c>
      <c r="F123" s="10">
        <f>SUM(C123:D123)</f>
        <v>47058823</v>
      </c>
    </row>
    <row r="124" spans="1:6" s="3" customFormat="1" ht="22.9" customHeight="1">
      <c r="A124" s="6"/>
      <c r="B124" s="31" t="s">
        <v>4</v>
      </c>
      <c r="C124" s="15"/>
      <c r="D124" s="15"/>
      <c r="E124" s="15"/>
    </row>
    <row r="125" spans="1:6" s="3" customFormat="1" ht="22.9" customHeight="1">
      <c r="A125" s="6"/>
      <c r="B125" s="32" t="s">
        <v>15</v>
      </c>
      <c r="C125" s="20">
        <v>40000000</v>
      </c>
      <c r="D125" s="20">
        <v>0</v>
      </c>
      <c r="E125" s="18">
        <f t="shared" ref="E125:E126" si="29">SUM(C125:D125)</f>
        <v>40000000</v>
      </c>
    </row>
    <row r="126" spans="1:6" s="3" customFormat="1" ht="22.9" customHeight="1">
      <c r="A126" s="6"/>
      <c r="B126" s="33" t="s">
        <v>6</v>
      </c>
      <c r="C126" s="20">
        <v>7058823</v>
      </c>
      <c r="D126" s="20">
        <v>0</v>
      </c>
      <c r="E126" s="18">
        <f t="shared" si="29"/>
        <v>7058823</v>
      </c>
    </row>
    <row r="127" spans="1:6" s="3" customFormat="1" ht="22.9" customHeight="1">
      <c r="A127" s="6"/>
      <c r="B127" s="33"/>
      <c r="C127" s="20"/>
      <c r="D127" s="20"/>
      <c r="E127" s="20"/>
    </row>
    <row r="128" spans="1:6" s="3" customFormat="1" ht="40.15" customHeight="1">
      <c r="A128" s="7" t="s">
        <v>10</v>
      </c>
      <c r="B128" s="34" t="s">
        <v>41</v>
      </c>
      <c r="C128" s="16">
        <f>SUM(C130:C130)</f>
        <v>1892300</v>
      </c>
      <c r="D128" s="16">
        <f t="shared" ref="D128:E128" si="30">SUM(D130:D130)</f>
        <v>0</v>
      </c>
      <c r="E128" s="16">
        <f t="shared" si="30"/>
        <v>1892300</v>
      </c>
      <c r="F128" s="10">
        <f>SUM(C128:D128)</f>
        <v>1892300</v>
      </c>
    </row>
    <row r="129" spans="1:6" s="3" customFormat="1" ht="22.9" customHeight="1">
      <c r="A129" s="6"/>
      <c r="B129" s="31" t="s">
        <v>4</v>
      </c>
      <c r="C129" s="17"/>
      <c r="D129" s="17"/>
      <c r="E129" s="17"/>
    </row>
    <row r="130" spans="1:6" s="3" customFormat="1" ht="22.9" customHeight="1">
      <c r="A130" s="6"/>
      <c r="B130" s="32" t="s">
        <v>97</v>
      </c>
      <c r="C130" s="20">
        <v>1892300</v>
      </c>
      <c r="D130" s="20">
        <v>0</v>
      </c>
      <c r="E130" s="18">
        <f>SUM(C130:D130)</f>
        <v>1892300</v>
      </c>
    </row>
    <row r="131" spans="1:6" s="3" customFormat="1" ht="22.9" customHeight="1">
      <c r="A131" s="6"/>
      <c r="B131" s="32"/>
      <c r="C131" s="18"/>
      <c r="D131" s="18"/>
      <c r="E131" s="18"/>
    </row>
    <row r="132" spans="1:6" s="3" customFormat="1" ht="46.15" customHeight="1">
      <c r="A132" s="7" t="s">
        <v>11</v>
      </c>
      <c r="B132" s="36" t="s">
        <v>45</v>
      </c>
      <c r="C132" s="22">
        <f>SUM(C134:C134)</f>
        <v>4279900</v>
      </c>
      <c r="D132" s="22">
        <f>SUM(D134:D134)</f>
        <v>0</v>
      </c>
      <c r="E132" s="22">
        <f>SUM(E134:E134)</f>
        <v>4279900</v>
      </c>
      <c r="F132" s="10">
        <f>SUM(C132:D132)</f>
        <v>4279900</v>
      </c>
    </row>
    <row r="133" spans="1:6" s="3" customFormat="1" ht="22.9" customHeight="1">
      <c r="A133" s="6"/>
      <c r="B133" s="31" t="s">
        <v>4</v>
      </c>
      <c r="C133" s="15"/>
      <c r="D133" s="15"/>
      <c r="E133" s="15"/>
    </row>
    <row r="134" spans="1:6" s="3" customFormat="1" ht="22.9" customHeight="1">
      <c r="A134" s="6"/>
      <c r="B134" s="32" t="s">
        <v>97</v>
      </c>
      <c r="C134" s="20">
        <v>4279900</v>
      </c>
      <c r="D134" s="20">
        <v>0</v>
      </c>
      <c r="E134" s="18">
        <f t="shared" ref="E134" si="31">SUM(C134:D134)</f>
        <v>4279900</v>
      </c>
    </row>
    <row r="135" spans="1:6" s="3" customFormat="1" ht="22.9" customHeight="1">
      <c r="A135" s="6"/>
      <c r="B135" s="32"/>
      <c r="C135" s="18"/>
      <c r="D135" s="18"/>
      <c r="E135" s="18"/>
    </row>
    <row r="136" spans="1:6" s="3" customFormat="1" ht="43.9" customHeight="1">
      <c r="A136" s="7" t="s">
        <v>12</v>
      </c>
      <c r="B136" s="36" t="s">
        <v>98</v>
      </c>
      <c r="C136" s="22">
        <f t="shared" ref="C136:E136" si="32">SUM(C138:C138)</f>
        <v>2500000</v>
      </c>
      <c r="D136" s="22">
        <f t="shared" si="32"/>
        <v>0</v>
      </c>
      <c r="E136" s="22">
        <f t="shared" si="32"/>
        <v>2500000</v>
      </c>
      <c r="F136" s="10">
        <f>SUM(C136:D136)</f>
        <v>2500000</v>
      </c>
    </row>
    <row r="137" spans="1:6" s="3" customFormat="1" ht="22.9" customHeight="1">
      <c r="A137" s="6"/>
      <c r="B137" s="31" t="s">
        <v>4</v>
      </c>
      <c r="C137" s="15"/>
      <c r="D137" s="15"/>
      <c r="E137" s="15"/>
    </row>
    <row r="138" spans="1:6" s="3" customFormat="1" ht="22.9" customHeight="1">
      <c r="A138" s="6"/>
      <c r="B138" s="32" t="s">
        <v>15</v>
      </c>
      <c r="C138" s="20">
        <v>2500000</v>
      </c>
      <c r="D138" s="20">
        <v>0</v>
      </c>
      <c r="E138" s="18">
        <f t="shared" ref="E138" si="33">SUM(C138:D138)</f>
        <v>2500000</v>
      </c>
    </row>
    <row r="139" spans="1:6" s="3" customFormat="1" ht="22.9" customHeight="1">
      <c r="A139" s="6"/>
      <c r="B139" s="32"/>
      <c r="C139" s="18"/>
      <c r="D139" s="18"/>
      <c r="E139" s="18"/>
    </row>
    <row r="140" spans="1:6" s="3" customFormat="1" ht="49.9" customHeight="1">
      <c r="A140" s="7" t="s">
        <v>13</v>
      </c>
      <c r="B140" s="36" t="s">
        <v>114</v>
      </c>
      <c r="C140" s="16">
        <f>SUM(C142:C142)</f>
        <v>0</v>
      </c>
      <c r="D140" s="16">
        <f>SUM(D142:D142)</f>
        <v>7058824</v>
      </c>
      <c r="E140" s="16">
        <f>SUM(E142:E142)</f>
        <v>7058824</v>
      </c>
      <c r="F140" s="10">
        <f>SUM(C140:D140)</f>
        <v>7058824</v>
      </c>
    </row>
    <row r="141" spans="1:6" s="3" customFormat="1" ht="22.9" customHeight="1">
      <c r="A141" s="6"/>
      <c r="B141" s="31" t="s">
        <v>4</v>
      </c>
      <c r="C141" s="15"/>
      <c r="D141" s="15"/>
      <c r="E141" s="15"/>
    </row>
    <row r="142" spans="1:6" s="3" customFormat="1" ht="22.9" customHeight="1">
      <c r="A142" s="6"/>
      <c r="B142" s="33" t="s">
        <v>6</v>
      </c>
      <c r="C142" s="20">
        <v>0</v>
      </c>
      <c r="D142" s="20">
        <v>7058824</v>
      </c>
      <c r="E142" s="18">
        <f t="shared" ref="E142" si="34">SUM(C142:D142)</f>
        <v>7058824</v>
      </c>
    </row>
    <row r="143" spans="1:6" s="3" customFormat="1" ht="22.9" customHeight="1">
      <c r="A143" s="6"/>
      <c r="B143" s="33"/>
      <c r="C143" s="20"/>
      <c r="D143" s="20"/>
      <c r="E143" s="18"/>
    </row>
    <row r="144" spans="1:6" s="3" customFormat="1" ht="22.9" customHeight="1">
      <c r="A144" s="9" t="s">
        <v>28</v>
      </c>
      <c r="B144" s="38" t="s">
        <v>74</v>
      </c>
      <c r="C144" s="25">
        <f>SUM(C113,C117,C123,C128,C132,C136,C140)</f>
        <v>125152669</v>
      </c>
      <c r="D144" s="25">
        <f t="shared" ref="D144:E144" si="35">SUM(D113,D117,D123,D128,D132,D136,D140)</f>
        <v>7058824</v>
      </c>
      <c r="E144" s="25">
        <f t="shared" si="35"/>
        <v>132211493</v>
      </c>
      <c r="F144" s="10">
        <f>SUM(C144+D144)</f>
        <v>132211493</v>
      </c>
    </row>
    <row r="145" spans="1:6" s="3" customFormat="1" ht="22.9" customHeight="1">
      <c r="A145" s="6"/>
      <c r="B145" s="32"/>
      <c r="C145" s="18"/>
      <c r="D145" s="18"/>
      <c r="E145" s="18"/>
    </row>
    <row r="146" spans="1:6" s="3" customFormat="1" ht="22.9" customHeight="1">
      <c r="A146" s="6" t="s">
        <v>30</v>
      </c>
      <c r="B146" s="29" t="s">
        <v>80</v>
      </c>
      <c r="C146" s="17"/>
      <c r="D146" s="17"/>
      <c r="E146" s="17"/>
    </row>
    <row r="147" spans="1:6" s="3" customFormat="1" ht="22.9" customHeight="1">
      <c r="A147" s="7" t="s">
        <v>3</v>
      </c>
      <c r="B147" s="36" t="s">
        <v>31</v>
      </c>
      <c r="C147" s="22">
        <f>SUM(C149)</f>
        <v>15000000</v>
      </c>
      <c r="D147" s="22">
        <f t="shared" ref="D147:E147" si="36">SUM(D149)</f>
        <v>0</v>
      </c>
      <c r="E147" s="22">
        <f t="shared" si="36"/>
        <v>15000000</v>
      </c>
      <c r="F147" s="10">
        <f>SUM(C147:D147)</f>
        <v>15000000</v>
      </c>
    </row>
    <row r="148" spans="1:6" s="3" customFormat="1" ht="22.9" customHeight="1">
      <c r="A148" s="6"/>
      <c r="B148" s="31" t="s">
        <v>4</v>
      </c>
      <c r="C148" s="26"/>
      <c r="D148" s="26"/>
      <c r="E148" s="26"/>
    </row>
    <row r="149" spans="1:6" s="3" customFormat="1">
      <c r="A149" s="6"/>
      <c r="B149" s="33" t="s">
        <v>6</v>
      </c>
      <c r="C149" s="20">
        <v>15000000</v>
      </c>
      <c r="D149" s="20">
        <v>0</v>
      </c>
      <c r="E149" s="18">
        <f>SUM(C149:D149)</f>
        <v>15000000</v>
      </c>
    </row>
    <row r="150" spans="1:6" s="3" customFormat="1">
      <c r="A150" s="6"/>
      <c r="B150" s="33"/>
      <c r="C150" s="20"/>
      <c r="D150" s="20"/>
      <c r="E150" s="18"/>
    </row>
    <row r="151" spans="1:6" s="3" customFormat="1" ht="46.9" customHeight="1">
      <c r="A151" s="7" t="s">
        <v>7</v>
      </c>
      <c r="B151" s="36" t="s">
        <v>99</v>
      </c>
      <c r="C151" s="22">
        <f>SUM(C153)</f>
        <v>7000000</v>
      </c>
      <c r="D151" s="22">
        <f t="shared" ref="D151:E151" si="37">SUM(D153)</f>
        <v>0</v>
      </c>
      <c r="E151" s="22">
        <f t="shared" si="37"/>
        <v>7000000</v>
      </c>
      <c r="F151" s="10">
        <f>SUM(C151:D151)</f>
        <v>7000000</v>
      </c>
    </row>
    <row r="152" spans="1:6" s="3" customFormat="1" ht="22.9" customHeight="1">
      <c r="A152" s="6"/>
      <c r="B152" s="31" t="s">
        <v>4</v>
      </c>
      <c r="C152" s="26"/>
      <c r="D152" s="26"/>
      <c r="E152" s="26"/>
    </row>
    <row r="153" spans="1:6" s="3" customFormat="1">
      <c r="A153" s="6"/>
      <c r="B153" s="33" t="s">
        <v>6</v>
      </c>
      <c r="C153" s="20">
        <v>7000000</v>
      </c>
      <c r="D153" s="20">
        <v>0</v>
      </c>
      <c r="E153" s="18">
        <f>SUM(C153:D153)</f>
        <v>7000000</v>
      </c>
    </row>
    <row r="154" spans="1:6" s="3" customFormat="1" ht="18.600000000000001" customHeight="1">
      <c r="A154" s="6"/>
      <c r="B154" s="33"/>
      <c r="C154" s="17"/>
      <c r="D154" s="17"/>
      <c r="E154" s="17"/>
    </row>
    <row r="155" spans="1:6" s="3" customFormat="1" ht="25.15" customHeight="1">
      <c r="A155" s="9" t="s">
        <v>30</v>
      </c>
      <c r="B155" s="38" t="s">
        <v>75</v>
      </c>
      <c r="C155" s="25">
        <f>SUM(C147,C151)</f>
        <v>22000000</v>
      </c>
      <c r="D155" s="25">
        <f t="shared" ref="D155:E155" si="38">SUM(D147,D151)</f>
        <v>0</v>
      </c>
      <c r="E155" s="25">
        <f t="shared" si="38"/>
        <v>22000000</v>
      </c>
      <c r="F155" s="10">
        <f>SUM(C155+D155)</f>
        <v>22000000</v>
      </c>
    </row>
    <row r="156" spans="1:6" s="3" customFormat="1" ht="22.9" customHeight="1">
      <c r="A156" s="6"/>
      <c r="B156" s="33"/>
      <c r="C156" s="17"/>
      <c r="D156" s="17"/>
      <c r="E156" s="17"/>
    </row>
    <row r="157" spans="1:6" s="3" customFormat="1" ht="32.450000000000003" customHeight="1">
      <c r="A157" s="9"/>
      <c r="B157" s="38" t="s">
        <v>52</v>
      </c>
      <c r="C157" s="25">
        <f>C110+C144+C155</f>
        <v>1105425058</v>
      </c>
      <c r="D157" s="25">
        <f>D110+D144+D155</f>
        <v>3797800</v>
      </c>
      <c r="E157" s="25">
        <f>E110+E144+E155</f>
        <v>1109222858</v>
      </c>
      <c r="F157" s="10">
        <f>SUM(C157+D157)</f>
        <v>1109222858</v>
      </c>
    </row>
    <row r="158" spans="1:6" s="3" customFormat="1" ht="22.9" customHeight="1">
      <c r="A158" s="6"/>
      <c r="B158" s="33"/>
      <c r="C158" s="17"/>
      <c r="D158" s="17"/>
      <c r="E158" s="17"/>
    </row>
    <row r="159" spans="1:6" s="3" customFormat="1">
      <c r="A159" s="5"/>
      <c r="B159" s="28" t="s">
        <v>51</v>
      </c>
      <c r="C159" s="15"/>
      <c r="D159" s="15"/>
      <c r="E159" s="15"/>
    </row>
    <row r="160" spans="1:6" s="42" customFormat="1" ht="24" customHeight="1">
      <c r="A160" s="41" t="s">
        <v>2</v>
      </c>
      <c r="B160" s="74" t="s">
        <v>78</v>
      </c>
      <c r="C160" s="51"/>
      <c r="D160" s="51"/>
      <c r="E160" s="51"/>
    </row>
    <row r="161" spans="1:6" s="44" customFormat="1" ht="24" customHeight="1">
      <c r="A161" s="43" t="s">
        <v>47</v>
      </c>
      <c r="B161" s="33" t="s">
        <v>48</v>
      </c>
      <c r="C161" s="52">
        <v>2863189</v>
      </c>
      <c r="D161" s="52">
        <v>0</v>
      </c>
      <c r="E161" s="52">
        <f>SUM(C161:D161)</f>
        <v>2863189</v>
      </c>
    </row>
    <row r="162" spans="1:6" s="44" customFormat="1" ht="24" customHeight="1">
      <c r="A162" s="43" t="s">
        <v>47</v>
      </c>
      <c r="B162" s="33" t="s">
        <v>49</v>
      </c>
      <c r="C162" s="52">
        <v>207206</v>
      </c>
      <c r="D162" s="52">
        <v>0</v>
      </c>
      <c r="E162" s="52">
        <f>SUM(C162:D162)</f>
        <v>207206</v>
      </c>
    </row>
    <row r="163" spans="1:6" s="42" customFormat="1" ht="24" customHeight="1">
      <c r="A163" s="45"/>
      <c r="B163" s="46"/>
      <c r="C163" s="53"/>
      <c r="D163" s="53"/>
      <c r="E163" s="53"/>
    </row>
    <row r="164" spans="1:6" s="3" customFormat="1" ht="24.6" customHeight="1">
      <c r="A164" s="9" t="s">
        <v>2</v>
      </c>
      <c r="B164" s="38" t="s">
        <v>50</v>
      </c>
      <c r="C164" s="25">
        <f>SUM(C161:C162)</f>
        <v>3070395</v>
      </c>
      <c r="D164" s="25">
        <f>SUM(D161:D162)</f>
        <v>0</v>
      </c>
      <c r="E164" s="25">
        <f>SUM(C164:D164)</f>
        <v>3070395</v>
      </c>
      <c r="F164" s="10">
        <f>SUM(E161:E162)</f>
        <v>3070395</v>
      </c>
    </row>
    <row r="165" spans="1:6" s="48" customFormat="1" ht="24.6" customHeight="1">
      <c r="A165" s="41"/>
      <c r="B165" s="49"/>
      <c r="C165" s="51"/>
      <c r="D165" s="51"/>
      <c r="E165" s="51"/>
    </row>
    <row r="166" spans="1:6" s="3" customFormat="1" ht="24.6" customHeight="1">
      <c r="A166" s="9" t="s">
        <v>28</v>
      </c>
      <c r="B166" s="38" t="s">
        <v>79</v>
      </c>
      <c r="C166" s="25">
        <v>0</v>
      </c>
      <c r="D166" s="25">
        <v>0</v>
      </c>
      <c r="E166" s="25">
        <v>0</v>
      </c>
      <c r="F166" s="10"/>
    </row>
    <row r="167" spans="1:6" s="48" customFormat="1" ht="24.6" customHeight="1">
      <c r="A167" s="41"/>
      <c r="B167" s="49"/>
      <c r="C167" s="51"/>
      <c r="D167" s="51"/>
      <c r="E167" s="51"/>
    </row>
    <row r="168" spans="1:6" s="3" customFormat="1" ht="24.6" customHeight="1">
      <c r="A168" s="9" t="s">
        <v>30</v>
      </c>
      <c r="B168" s="38" t="s">
        <v>80</v>
      </c>
      <c r="C168" s="25">
        <v>0</v>
      </c>
      <c r="D168" s="25">
        <v>0</v>
      </c>
      <c r="E168" s="25">
        <f>SUM(C168:D168)</f>
        <v>0</v>
      </c>
      <c r="F168" s="10"/>
    </row>
    <row r="169" spans="1:6" s="48" customFormat="1" ht="24.6" customHeight="1">
      <c r="A169" s="41"/>
      <c r="B169" s="50"/>
      <c r="C169" s="51"/>
      <c r="D169" s="51"/>
      <c r="E169" s="51"/>
    </row>
    <row r="170" spans="1:6" s="3" customFormat="1" ht="24.6" customHeight="1">
      <c r="A170" s="9"/>
      <c r="B170" s="38" t="s">
        <v>53</v>
      </c>
      <c r="C170" s="25">
        <f>SUM(C164,C166,C168)</f>
        <v>3070395</v>
      </c>
      <c r="D170" s="25">
        <f>SUM(D164,D166,D168)</f>
        <v>0</v>
      </c>
      <c r="E170" s="25">
        <f>SUM(C170:D170)</f>
        <v>3070395</v>
      </c>
      <c r="F170" s="10"/>
    </row>
    <row r="171" spans="1:6" s="3" customFormat="1" ht="24.6" customHeight="1">
      <c r="A171" s="6"/>
      <c r="B171" s="33"/>
      <c r="C171" s="17"/>
      <c r="D171" s="17"/>
      <c r="E171" s="17"/>
    </row>
    <row r="172" spans="1:6" s="3" customFormat="1" ht="24.6" customHeight="1">
      <c r="A172" s="5"/>
      <c r="B172" s="28" t="s">
        <v>54</v>
      </c>
      <c r="C172" s="15"/>
      <c r="D172" s="15"/>
      <c r="E172" s="15"/>
    </row>
    <row r="173" spans="1:6" s="56" customFormat="1" ht="24.6" customHeight="1">
      <c r="A173" s="55" t="s">
        <v>2</v>
      </c>
      <c r="B173" s="74" t="s">
        <v>78</v>
      </c>
      <c r="C173" s="51"/>
      <c r="D173" s="51"/>
      <c r="E173" s="51"/>
    </row>
    <row r="174" spans="1:6" s="59" customFormat="1" ht="24.6" customHeight="1">
      <c r="A174" s="57" t="s">
        <v>55</v>
      </c>
      <c r="B174" s="58" t="s">
        <v>56</v>
      </c>
      <c r="C174" s="65">
        <f t="shared" ref="C174:D174" si="39">SUM(C175)</f>
        <v>0</v>
      </c>
      <c r="D174" s="65">
        <f t="shared" si="39"/>
        <v>0</v>
      </c>
      <c r="E174" s="65">
        <f>SUM(C174:D174)</f>
        <v>0</v>
      </c>
    </row>
    <row r="175" spans="1:6" s="56" customFormat="1" ht="24.6" customHeight="1">
      <c r="A175" s="60" t="s">
        <v>47</v>
      </c>
      <c r="B175" s="61" t="s">
        <v>59</v>
      </c>
      <c r="C175" s="66">
        <v>0</v>
      </c>
      <c r="D175" s="66">
        <v>0</v>
      </c>
      <c r="E175" s="66">
        <f>SUM(C175:D175)</f>
        <v>0</v>
      </c>
    </row>
    <row r="176" spans="1:6" s="56" customFormat="1" ht="24.6" customHeight="1">
      <c r="A176" s="60"/>
      <c r="B176" s="61"/>
      <c r="C176" s="53"/>
      <c r="D176" s="53"/>
      <c r="E176" s="53"/>
    </row>
    <row r="177" spans="1:6" s="59" customFormat="1" ht="24.6" customHeight="1">
      <c r="A177" s="57" t="s">
        <v>57</v>
      </c>
      <c r="B177" s="58" t="s">
        <v>58</v>
      </c>
      <c r="C177" s="65">
        <f>SUM(C178:C179)</f>
        <v>953020</v>
      </c>
      <c r="D177" s="65">
        <f>SUM(D178:D179)</f>
        <v>500000</v>
      </c>
      <c r="E177" s="65">
        <f>SUM(C177:D177)</f>
        <v>1453020</v>
      </c>
    </row>
    <row r="178" spans="1:6" s="56" customFormat="1" ht="24.6" customHeight="1">
      <c r="A178" s="60" t="s">
        <v>47</v>
      </c>
      <c r="B178" s="61" t="s">
        <v>59</v>
      </c>
      <c r="C178" s="66">
        <v>653020</v>
      </c>
      <c r="D178" s="66">
        <v>500000</v>
      </c>
      <c r="E178" s="66">
        <f>SUM(C178:D178)</f>
        <v>1153020</v>
      </c>
    </row>
    <row r="179" spans="1:6" s="56" customFormat="1" ht="41.45" customHeight="1">
      <c r="A179" s="60" t="s">
        <v>47</v>
      </c>
      <c r="B179" s="61" t="s">
        <v>60</v>
      </c>
      <c r="C179" s="53">
        <v>300000</v>
      </c>
      <c r="D179" s="53">
        <v>0</v>
      </c>
      <c r="E179" s="66">
        <f>SUM(C179:D179)</f>
        <v>300000</v>
      </c>
    </row>
    <row r="180" spans="1:6" s="56" customFormat="1" ht="24.6" customHeight="1">
      <c r="A180" s="60"/>
      <c r="B180" s="61"/>
      <c r="C180" s="53"/>
      <c r="D180" s="53"/>
      <c r="E180" s="53"/>
    </row>
    <row r="181" spans="1:6" s="3" customFormat="1" ht="24.6" customHeight="1">
      <c r="A181" s="9" t="s">
        <v>2</v>
      </c>
      <c r="B181" s="38" t="s">
        <v>50</v>
      </c>
      <c r="C181" s="25">
        <f>SUM(C174,C177)</f>
        <v>953020</v>
      </c>
      <c r="D181" s="25">
        <f>SUM(D174,D177)</f>
        <v>500000</v>
      </c>
      <c r="E181" s="25">
        <f>SUM(C181:D181)</f>
        <v>1453020</v>
      </c>
      <c r="F181" s="10"/>
    </row>
    <row r="182" spans="1:6" s="62" customFormat="1" ht="24.6" customHeight="1">
      <c r="A182" s="55"/>
      <c r="B182" s="63"/>
      <c r="C182" s="51"/>
      <c r="D182" s="51"/>
      <c r="E182" s="51"/>
    </row>
    <row r="183" spans="1:6" s="3" customFormat="1" ht="24.6" customHeight="1">
      <c r="A183" s="9" t="s">
        <v>28</v>
      </c>
      <c r="B183" s="38" t="s">
        <v>79</v>
      </c>
      <c r="C183" s="25">
        <v>0</v>
      </c>
      <c r="D183" s="25">
        <v>0</v>
      </c>
      <c r="E183" s="25">
        <v>0</v>
      </c>
      <c r="F183" s="10"/>
    </row>
    <row r="184" spans="1:6" s="62" customFormat="1" ht="24.6" customHeight="1">
      <c r="A184" s="55"/>
      <c r="B184" s="63"/>
      <c r="C184" s="51"/>
      <c r="D184" s="51"/>
      <c r="E184" s="51"/>
    </row>
    <row r="185" spans="1:6" s="3" customFormat="1" ht="24.6" customHeight="1">
      <c r="A185" s="9" t="s">
        <v>30</v>
      </c>
      <c r="B185" s="38" t="s">
        <v>80</v>
      </c>
      <c r="C185" s="25">
        <v>0</v>
      </c>
      <c r="D185" s="25">
        <v>0</v>
      </c>
      <c r="E185" s="25">
        <f>SUM(C185:D185)</f>
        <v>0</v>
      </c>
      <c r="F185" s="10"/>
    </row>
    <row r="186" spans="1:6" s="62" customFormat="1" ht="24.6" customHeight="1">
      <c r="A186" s="55"/>
      <c r="B186" s="64"/>
      <c r="C186" s="51"/>
      <c r="D186" s="51"/>
      <c r="E186" s="51"/>
    </row>
    <row r="187" spans="1:6" s="3" customFormat="1" ht="24.6" customHeight="1">
      <c r="A187" s="9"/>
      <c r="B187" s="38" t="s">
        <v>61</v>
      </c>
      <c r="C187" s="25">
        <f>SUM(C181,C183,C185)</f>
        <v>953020</v>
      </c>
      <c r="D187" s="25">
        <f>SUM(D181,D183,D185)</f>
        <v>500000</v>
      </c>
      <c r="E187" s="25">
        <f>SUM(C187:D187)</f>
        <v>1453020</v>
      </c>
      <c r="F187" s="10"/>
    </row>
    <row r="188" spans="1:6" s="3" customFormat="1" ht="24.6" customHeight="1">
      <c r="A188" s="6"/>
      <c r="B188" s="33"/>
      <c r="C188" s="17"/>
      <c r="D188" s="17"/>
      <c r="E188" s="17"/>
    </row>
    <row r="189" spans="1:6" s="3" customFormat="1" ht="24.6" customHeight="1">
      <c r="A189" s="5"/>
      <c r="B189" s="28" t="s">
        <v>62</v>
      </c>
      <c r="C189" s="15"/>
      <c r="D189" s="15"/>
      <c r="E189" s="15"/>
    </row>
    <row r="190" spans="1:6" s="68" customFormat="1" ht="24.6" customHeight="1">
      <c r="A190" s="55" t="s">
        <v>2</v>
      </c>
      <c r="B190" s="74" t="s">
        <v>78</v>
      </c>
      <c r="C190" s="51"/>
      <c r="D190" s="51"/>
      <c r="E190" s="51"/>
    </row>
    <row r="191" spans="1:6" s="70" customFormat="1" ht="24.6" customHeight="1">
      <c r="A191" s="60" t="s">
        <v>47</v>
      </c>
      <c r="B191" s="78" t="s">
        <v>63</v>
      </c>
      <c r="C191" s="69">
        <v>67999</v>
      </c>
      <c r="D191" s="69">
        <v>0</v>
      </c>
      <c r="E191" s="69">
        <f>SUM(C191:D191)</f>
        <v>67999</v>
      </c>
    </row>
    <row r="192" spans="1:6" s="70" customFormat="1" ht="24.6" customHeight="1">
      <c r="A192" s="60" t="s">
        <v>47</v>
      </c>
      <c r="B192" s="61" t="s">
        <v>64</v>
      </c>
      <c r="C192" s="69">
        <v>200000</v>
      </c>
      <c r="D192" s="69">
        <v>0</v>
      </c>
      <c r="E192" s="69">
        <f t="shared" ref="E192:E193" si="40">SUM(C192:D192)</f>
        <v>200000</v>
      </c>
    </row>
    <row r="193" spans="1:6" s="71" customFormat="1" ht="24.6" customHeight="1">
      <c r="A193" s="55" t="s">
        <v>47</v>
      </c>
      <c r="B193" s="61" t="s">
        <v>65</v>
      </c>
      <c r="C193" s="67">
        <v>500000</v>
      </c>
      <c r="D193" s="67">
        <v>400000</v>
      </c>
      <c r="E193" s="69">
        <f t="shared" si="40"/>
        <v>900000</v>
      </c>
      <c r="F193" s="68"/>
    </row>
    <row r="194" spans="1:6" s="68" customFormat="1" ht="24.6" customHeight="1">
      <c r="A194" s="60"/>
      <c r="B194" s="61"/>
      <c r="C194" s="53"/>
      <c r="D194" s="53"/>
      <c r="E194" s="53"/>
    </row>
    <row r="195" spans="1:6" s="3" customFormat="1" ht="24.6" customHeight="1">
      <c r="A195" s="9" t="s">
        <v>2</v>
      </c>
      <c r="B195" s="38" t="s">
        <v>50</v>
      </c>
      <c r="C195" s="25">
        <f>SUM(C191:C193)</f>
        <v>767999</v>
      </c>
      <c r="D195" s="25">
        <f>SUM(D191:D193)</f>
        <v>400000</v>
      </c>
      <c r="E195" s="25">
        <f>SUM(C195:D195)</f>
        <v>1167999</v>
      </c>
      <c r="F195" s="10">
        <f>SUM(E191:E193)</f>
        <v>1167999</v>
      </c>
    </row>
    <row r="196" spans="1:6" s="71" customFormat="1" ht="24.6" customHeight="1">
      <c r="A196" s="55"/>
      <c r="B196" s="63"/>
      <c r="C196" s="51"/>
      <c r="D196" s="51"/>
      <c r="E196" s="51"/>
      <c r="F196" s="68"/>
    </row>
    <row r="197" spans="1:6" s="3" customFormat="1" ht="24.6" customHeight="1">
      <c r="A197" s="9" t="s">
        <v>28</v>
      </c>
      <c r="B197" s="38" t="s">
        <v>79</v>
      </c>
      <c r="C197" s="25">
        <v>0</v>
      </c>
      <c r="D197" s="25">
        <v>0</v>
      </c>
      <c r="E197" s="25">
        <v>0</v>
      </c>
      <c r="F197" s="10"/>
    </row>
    <row r="198" spans="1:6" s="71" customFormat="1" ht="24.6" customHeight="1">
      <c r="A198" s="55"/>
      <c r="B198" s="63"/>
      <c r="C198" s="51"/>
      <c r="D198" s="51"/>
      <c r="E198" s="51"/>
      <c r="F198" s="68"/>
    </row>
    <row r="199" spans="1:6" s="3" customFormat="1" ht="24.6" customHeight="1">
      <c r="A199" s="9" t="s">
        <v>30</v>
      </c>
      <c r="B199" s="38" t="s">
        <v>80</v>
      </c>
      <c r="C199" s="25">
        <v>0</v>
      </c>
      <c r="D199" s="25">
        <v>0</v>
      </c>
      <c r="E199" s="25">
        <f>SUM(C199:D199)</f>
        <v>0</v>
      </c>
      <c r="F199" s="10"/>
    </row>
    <row r="200" spans="1:6" s="71" customFormat="1" ht="24.6" customHeight="1">
      <c r="A200" s="55"/>
      <c r="B200" s="64"/>
      <c r="C200" s="51"/>
      <c r="D200" s="51"/>
      <c r="E200" s="51"/>
      <c r="F200" s="68"/>
    </row>
    <row r="201" spans="1:6" s="3" customFormat="1" ht="24.6" customHeight="1">
      <c r="A201" s="9"/>
      <c r="B201" s="38" t="s">
        <v>66</v>
      </c>
      <c r="C201" s="25">
        <f>SUM(C195,C197,C199)</f>
        <v>767999</v>
      </c>
      <c r="D201" s="25">
        <f>SUM(D195,D197,D199)</f>
        <v>400000</v>
      </c>
      <c r="E201" s="25">
        <f>SUM(C201:D201)</f>
        <v>1167999</v>
      </c>
      <c r="F201" s="10"/>
    </row>
    <row r="202" spans="1:6" s="3" customFormat="1" ht="24.6" customHeight="1">
      <c r="A202" s="6"/>
      <c r="B202" s="33"/>
      <c r="C202" s="17"/>
      <c r="D202" s="17"/>
      <c r="E202" s="17"/>
    </row>
    <row r="203" spans="1:6" s="3" customFormat="1" ht="24.6" customHeight="1">
      <c r="A203" s="5"/>
      <c r="B203" s="28" t="s">
        <v>67</v>
      </c>
      <c r="C203" s="15"/>
      <c r="D203" s="15"/>
      <c r="E203" s="15"/>
    </row>
    <row r="204" spans="1:6" s="42" customFormat="1" ht="24.6" customHeight="1">
      <c r="A204" s="41" t="s">
        <v>2</v>
      </c>
      <c r="B204" s="74" t="s">
        <v>78</v>
      </c>
      <c r="C204" s="51"/>
      <c r="D204" s="51"/>
      <c r="E204" s="51"/>
    </row>
    <row r="205" spans="1:6" s="54" customFormat="1" ht="24.6" customHeight="1">
      <c r="A205" s="57" t="s">
        <v>55</v>
      </c>
      <c r="B205" s="58" t="s">
        <v>68</v>
      </c>
      <c r="C205" s="65">
        <f>SUM(C206:C206)</f>
        <v>2812700</v>
      </c>
      <c r="D205" s="65">
        <f>SUM(D206:D206)</f>
        <v>-10000</v>
      </c>
      <c r="E205" s="65">
        <f t="shared" ref="E205:E206" si="41">SUM(C205:D205)</f>
        <v>2802700</v>
      </c>
      <c r="F205" s="47">
        <f>SUM(E206:E206)</f>
        <v>2802700</v>
      </c>
    </row>
    <row r="206" spans="1:6" s="42" customFormat="1" ht="31.9" customHeight="1">
      <c r="A206" s="60" t="s">
        <v>47</v>
      </c>
      <c r="B206" s="61" t="s">
        <v>100</v>
      </c>
      <c r="C206" s="53">
        <v>2812700</v>
      </c>
      <c r="D206" s="53">
        <v>-10000</v>
      </c>
      <c r="E206" s="66">
        <f t="shared" si="41"/>
        <v>2802700</v>
      </c>
    </row>
    <row r="207" spans="1:6" s="42" customFormat="1" ht="24.6" customHeight="1">
      <c r="A207" s="60"/>
      <c r="B207" s="61"/>
      <c r="C207" s="53"/>
      <c r="D207" s="53"/>
      <c r="E207" s="66"/>
    </row>
    <row r="208" spans="1:6" s="54" customFormat="1" ht="24.6" customHeight="1">
      <c r="A208" s="57" t="s">
        <v>57</v>
      </c>
      <c r="B208" s="58" t="s">
        <v>69</v>
      </c>
      <c r="C208" s="65">
        <f>SUM(C209:C210)</f>
        <v>0</v>
      </c>
      <c r="D208" s="65">
        <f t="shared" ref="D208:E208" si="42">SUM(D209:D210)</f>
        <v>3550000</v>
      </c>
      <c r="E208" s="65">
        <f t="shared" si="42"/>
        <v>3550000</v>
      </c>
      <c r="F208" s="47">
        <f>SUM(E209:E209)</f>
        <v>2800000</v>
      </c>
    </row>
    <row r="209" spans="1:6" s="42" customFormat="1" ht="28.9" customHeight="1">
      <c r="A209" s="60" t="s">
        <v>47</v>
      </c>
      <c r="B209" s="79" t="s">
        <v>109</v>
      </c>
      <c r="C209" s="53">
        <v>0</v>
      </c>
      <c r="D209" s="53">
        <v>2800000</v>
      </c>
      <c r="E209" s="53">
        <f>SUM(C209:D209)</f>
        <v>2800000</v>
      </c>
    </row>
    <row r="210" spans="1:6" s="42" customFormat="1" ht="28.9" customHeight="1">
      <c r="A210" s="60" t="s">
        <v>47</v>
      </c>
      <c r="B210" s="80" t="s">
        <v>108</v>
      </c>
      <c r="C210" s="53">
        <v>0</v>
      </c>
      <c r="D210" s="53">
        <v>750000</v>
      </c>
      <c r="E210" s="53">
        <f>SUM(C210:D210)</f>
        <v>750000</v>
      </c>
    </row>
    <row r="211" spans="1:6" s="42" customFormat="1" ht="24.6" customHeight="1">
      <c r="A211" s="60"/>
      <c r="B211" s="80"/>
      <c r="C211" s="53"/>
      <c r="D211" s="53"/>
      <c r="E211" s="53"/>
      <c r="F211" s="47"/>
    </row>
    <row r="212" spans="1:6" s="54" customFormat="1" ht="24.6" customHeight="1">
      <c r="A212" s="57" t="s">
        <v>70</v>
      </c>
      <c r="B212" s="81" t="s">
        <v>71</v>
      </c>
      <c r="C212" s="65">
        <f>SUM(C213:C214)</f>
        <v>6000000</v>
      </c>
      <c r="D212" s="65">
        <f t="shared" ref="D212:E212" si="43">SUM(D213:D214)</f>
        <v>0</v>
      </c>
      <c r="E212" s="65">
        <f t="shared" si="43"/>
        <v>6000000</v>
      </c>
      <c r="F212" s="47">
        <f>SUM(E213:E214)</f>
        <v>6000000</v>
      </c>
    </row>
    <row r="213" spans="1:6" s="54" customFormat="1" ht="70.150000000000006" customHeight="1">
      <c r="A213" s="60" t="s">
        <v>47</v>
      </c>
      <c r="B213" s="61" t="s">
        <v>102</v>
      </c>
      <c r="C213" s="53">
        <v>3000000</v>
      </c>
      <c r="D213" s="53">
        <v>0</v>
      </c>
      <c r="E213" s="53">
        <f>SUM(C213:D213)</f>
        <v>3000000</v>
      </c>
      <c r="F213" s="42"/>
    </row>
    <row r="214" spans="1:6" s="54" customFormat="1" ht="41.45" customHeight="1">
      <c r="A214" s="60" t="s">
        <v>47</v>
      </c>
      <c r="B214" s="61" t="s">
        <v>103</v>
      </c>
      <c r="C214" s="53">
        <v>3000000</v>
      </c>
      <c r="D214" s="53">
        <v>0</v>
      </c>
      <c r="E214" s="53">
        <f>SUM(C214:D214)</f>
        <v>3000000</v>
      </c>
      <c r="F214" s="42"/>
    </row>
    <row r="215" spans="1:6" s="42" customFormat="1" ht="24.6" customHeight="1">
      <c r="A215" s="60"/>
      <c r="B215" s="82"/>
      <c r="C215" s="66"/>
      <c r="D215" s="66"/>
      <c r="E215" s="66"/>
    </row>
    <row r="216" spans="1:6" s="54" customFormat="1" ht="24.6" customHeight="1">
      <c r="A216" s="57" t="s">
        <v>72</v>
      </c>
      <c r="B216" s="58" t="s">
        <v>73</v>
      </c>
      <c r="C216" s="65">
        <f>SUM(C217:C217)</f>
        <v>1552131</v>
      </c>
      <c r="D216" s="65">
        <f>SUM(D217:D217)</f>
        <v>0</v>
      </c>
      <c r="E216" s="65">
        <f>SUM(C216:D216)</f>
        <v>1552131</v>
      </c>
      <c r="F216" s="47">
        <f>SUM(E217:E217)</f>
        <v>1552131</v>
      </c>
    </row>
    <row r="217" spans="1:6" s="42" customFormat="1" ht="24.6" customHeight="1">
      <c r="A217" s="60" t="s">
        <v>47</v>
      </c>
      <c r="B217" s="79" t="s">
        <v>101</v>
      </c>
      <c r="C217" s="66">
        <v>1552131</v>
      </c>
      <c r="D217" s="66">
        <v>0</v>
      </c>
      <c r="E217" s="66">
        <f>SUM(C217:D217)</f>
        <v>1552131</v>
      </c>
    </row>
    <row r="218" spans="1:6" s="42" customFormat="1" ht="24.6" customHeight="1">
      <c r="A218" s="45"/>
      <c r="B218" s="46"/>
      <c r="C218" s="53"/>
      <c r="D218" s="53"/>
      <c r="E218" s="53"/>
    </row>
    <row r="219" spans="1:6" s="3" customFormat="1" ht="24.6" customHeight="1">
      <c r="A219" s="9" t="s">
        <v>2</v>
      </c>
      <c r="B219" s="38" t="s">
        <v>50</v>
      </c>
      <c r="C219" s="25">
        <f>SUM(C205,C208,C212,C216)</f>
        <v>10364831</v>
      </c>
      <c r="D219" s="25">
        <f>SUM(D205,D208,D212,D216)</f>
        <v>3540000</v>
      </c>
      <c r="E219" s="25">
        <f>SUM(C219:D219)</f>
        <v>13904831</v>
      </c>
      <c r="F219" s="10">
        <f>SUM(E205,E208,E212,E216)</f>
        <v>13904831</v>
      </c>
    </row>
    <row r="220" spans="1:6" s="48" customFormat="1" ht="24.6" customHeight="1">
      <c r="A220" s="83"/>
      <c r="B220" s="84"/>
      <c r="C220" s="51"/>
      <c r="D220" s="51"/>
      <c r="E220" s="51"/>
      <c r="F220" s="42"/>
    </row>
    <row r="221" spans="1:6" s="48" customFormat="1" ht="24.6" customHeight="1">
      <c r="A221" s="83"/>
      <c r="B221" s="84"/>
      <c r="C221" s="51"/>
      <c r="D221" s="51"/>
      <c r="E221" s="51"/>
      <c r="F221" s="42"/>
    </row>
    <row r="222" spans="1:6" s="3" customFormat="1" ht="24.6" customHeight="1">
      <c r="A222" s="85" t="s">
        <v>28</v>
      </c>
      <c r="B222" s="86" t="s">
        <v>79</v>
      </c>
      <c r="C222" s="25">
        <v>0</v>
      </c>
      <c r="D222" s="25">
        <v>0</v>
      </c>
      <c r="E222" s="25">
        <v>0</v>
      </c>
      <c r="F222" s="10"/>
    </row>
    <row r="223" spans="1:6" s="48" customFormat="1" ht="24.6" customHeight="1">
      <c r="A223" s="83"/>
      <c r="B223" s="84"/>
      <c r="C223" s="51"/>
      <c r="D223" s="51"/>
      <c r="E223" s="51"/>
      <c r="F223" s="42"/>
    </row>
    <row r="224" spans="1:6" s="3" customFormat="1" ht="24.6" customHeight="1">
      <c r="A224" s="85" t="s">
        <v>30</v>
      </c>
      <c r="B224" s="86" t="s">
        <v>80</v>
      </c>
      <c r="C224" s="25">
        <v>0</v>
      </c>
      <c r="D224" s="25">
        <v>0</v>
      </c>
      <c r="E224" s="25">
        <f>SUM(C224:D224)</f>
        <v>0</v>
      </c>
      <c r="F224" s="10"/>
    </row>
    <row r="225" spans="1:6" s="48" customFormat="1" ht="24.6" customHeight="1">
      <c r="A225" s="83"/>
      <c r="B225" s="87"/>
      <c r="C225" s="51"/>
      <c r="D225" s="51"/>
      <c r="E225" s="51"/>
      <c r="F225" s="42"/>
    </row>
    <row r="226" spans="1:6" s="3" customFormat="1" ht="44.45" customHeight="1">
      <c r="A226" s="85"/>
      <c r="B226" s="88" t="s">
        <v>81</v>
      </c>
      <c r="C226" s="25">
        <f>SUM(C219,C222,C224)</f>
        <v>10364831</v>
      </c>
      <c r="D226" s="25">
        <f>SUM(D219,D222,D224)</f>
        <v>3540000</v>
      </c>
      <c r="E226" s="25">
        <f>SUM(C226:D226)</f>
        <v>13904831</v>
      </c>
      <c r="F226" s="10">
        <f>SUM(E219,E222,E224)</f>
        <v>13904831</v>
      </c>
    </row>
    <row r="227" spans="1:6" ht="24.6" customHeight="1">
      <c r="E227" s="14"/>
    </row>
    <row r="228" spans="1:6" s="3" customFormat="1" ht="35.450000000000003" customHeight="1">
      <c r="A228" s="9"/>
      <c r="B228" s="38" t="s">
        <v>77</v>
      </c>
      <c r="C228" s="25">
        <f>SUM(C157,C170,C187,C201,C226)</f>
        <v>1120581303</v>
      </c>
      <c r="D228" s="25">
        <f>SUM(D157,D170,D187,D201,D226)</f>
        <v>8237800</v>
      </c>
      <c r="E228" s="25">
        <f>SUM(E157,E170,E187,E201,E226)</f>
        <v>1128819103</v>
      </c>
      <c r="F228" s="10"/>
    </row>
    <row r="229" spans="1:6">
      <c r="E229" s="14"/>
    </row>
    <row r="230" spans="1:6">
      <c r="A230" s="73"/>
      <c r="B230" s="72" t="s">
        <v>50</v>
      </c>
      <c r="C230" s="75">
        <f>SUM(C110,C164,C181,C195,C219)</f>
        <v>973428634</v>
      </c>
      <c r="D230" s="75">
        <f>SUM(D110,D164,D181,D195,D219)</f>
        <v>1178976</v>
      </c>
      <c r="E230" s="75">
        <f>SUM(E110,E164,E181,E195,E219)</f>
        <v>974607610</v>
      </c>
    </row>
    <row r="231" spans="1:6">
      <c r="A231" s="73"/>
      <c r="B231" s="72" t="s">
        <v>74</v>
      </c>
      <c r="C231" s="75">
        <f>SUM(C144,C166,C183,C197,C222)</f>
        <v>125152669</v>
      </c>
      <c r="D231" s="75">
        <f>SUM(D144,D166,D183,D197,D222)</f>
        <v>7058824</v>
      </c>
      <c r="E231" s="75">
        <f>SUM(E144,E166,E183,E197,E222)</f>
        <v>132211493</v>
      </c>
    </row>
    <row r="232" spans="1:6">
      <c r="A232" s="73"/>
      <c r="B232" s="72" t="s">
        <v>75</v>
      </c>
      <c r="C232" s="75">
        <f>SUM(C155,C167,C185,C199,C224)</f>
        <v>22000000</v>
      </c>
      <c r="D232" s="75">
        <f>SUM(D155,D167,D185,D199,D224)</f>
        <v>0</v>
      </c>
      <c r="E232" s="75">
        <f>SUM(E155,E167,E185,E199,E224)</f>
        <v>22000000</v>
      </c>
    </row>
    <row r="233" spans="1:6">
      <c r="A233" s="73"/>
      <c r="B233" s="72" t="s">
        <v>76</v>
      </c>
      <c r="C233" s="75">
        <f t="shared" ref="C233:E233" si="44">SUM(C230:C232)</f>
        <v>1120581303</v>
      </c>
      <c r="D233" s="75">
        <f t="shared" si="44"/>
        <v>8237800</v>
      </c>
      <c r="E233" s="75">
        <f t="shared" si="44"/>
        <v>1128819103</v>
      </c>
      <c r="F233" s="89">
        <f>SUM(E230:E232)</f>
        <v>1128819103</v>
      </c>
    </row>
    <row r="234" spans="1:6">
      <c r="E234" s="14" t="s">
        <v>40</v>
      </c>
    </row>
  </sheetData>
  <mergeCells count="4">
    <mergeCell ref="A8:B8"/>
    <mergeCell ref="A4:E4"/>
    <mergeCell ref="A5:E5"/>
    <mergeCell ref="A6:E6"/>
  </mergeCells>
  <pageMargins left="0.74803149606299213" right="0.74803149606299213" top="0.78740157480314965" bottom="0.9055118110236221" header="0.51181102362204722" footer="0.35433070866141736"/>
  <pageSetup paperSize="9" scale="49" fitToHeight="0" orientation="portrait" r:id="rId1"/>
  <headerFooter alignWithMargins="0">
    <oddFooter>&amp;P. oldal</oddFooter>
  </headerFooter>
  <ignoredErrors>
    <ignoredError sqref="E86:E87 E78 E127:E131 E82 E154 E15 E20:E21 E48:E50 E34:E36 E26:E28 E41:E43 E56:E58 E60:E62 E64:E66 E68:E70 E72:E74 E76 E89:E91 E93:E95 E97:E99 E101 E111:E116 E118 E122 E124 E145:E149 E156:E1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Munka1</vt:lpstr>
      <vt:lpstr>Munka1!Nyomtatási_cím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B_Pisti</dc:creator>
  <cp:lastModifiedBy>KZ</cp:lastModifiedBy>
  <cp:lastPrinted>2021-04-30T06:16:50Z</cp:lastPrinted>
  <dcterms:created xsi:type="dcterms:W3CDTF">2019-02-07T14:28:16Z</dcterms:created>
  <dcterms:modified xsi:type="dcterms:W3CDTF">2021-07-05T07:33:24Z</dcterms:modified>
</cp:coreProperties>
</file>