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03\Desktop\Veszélyhelyzet_2.0\10_2021_2020_évi_zárszámadás_elfogadásáról\feltöltésre\"/>
    </mc:Choice>
  </mc:AlternateContent>
  <bookViews>
    <workbookView xWindow="0" yWindow="0" windowWidth="24000" windowHeight="9600"/>
  </bookViews>
  <sheets>
    <sheet name="Munka1" sheetId="1" r:id="rId1"/>
    <sheet name="Munka3" sheetId="3" r:id="rId2"/>
  </sheets>
  <calcPr calcId="162913"/>
</workbook>
</file>

<file path=xl/calcChain.xml><?xml version="1.0" encoding="utf-8"?>
<calcChain xmlns="http://schemas.openxmlformats.org/spreadsheetml/2006/main">
  <c r="I64" i="1" l="1"/>
  <c r="H64" i="1"/>
  <c r="G64" i="1"/>
  <c r="E58" i="1"/>
  <c r="D58" i="1"/>
  <c r="C58" i="1"/>
  <c r="E52" i="1"/>
  <c r="E64" i="1" s="1"/>
  <c r="D52" i="1"/>
  <c r="D64" i="1"/>
  <c r="C52" i="1"/>
  <c r="I51" i="1"/>
  <c r="H51" i="1"/>
  <c r="H65" i="1" s="1"/>
  <c r="G51" i="1"/>
  <c r="G65" i="1"/>
  <c r="G67" i="1"/>
  <c r="E51" i="1"/>
  <c r="D51" i="1"/>
  <c r="D65" i="1"/>
  <c r="C51" i="1"/>
  <c r="I31" i="1"/>
  <c r="H31" i="1"/>
  <c r="G31" i="1"/>
  <c r="E28" i="1"/>
  <c r="D28" i="1"/>
  <c r="C28" i="1"/>
  <c r="E23" i="1"/>
  <c r="E31" i="1" s="1"/>
  <c r="D23" i="1"/>
  <c r="D31" i="1" s="1"/>
  <c r="D32" i="1" s="1"/>
  <c r="C23" i="1"/>
  <c r="C31" i="1" s="1"/>
  <c r="I22" i="1"/>
  <c r="E33" i="1" s="1"/>
  <c r="H22" i="1"/>
  <c r="H32" i="1" s="1"/>
  <c r="G22" i="1"/>
  <c r="E22" i="1"/>
  <c r="E32" i="1" s="1"/>
  <c r="D22" i="1"/>
  <c r="C22" i="1"/>
  <c r="C64" i="1"/>
  <c r="C65" i="1" s="1"/>
  <c r="C67" i="1" s="1"/>
  <c r="G32" i="1"/>
  <c r="I66" i="1"/>
  <c r="I65" i="1"/>
  <c r="G66" i="1"/>
  <c r="C66" i="1"/>
  <c r="D33" i="1"/>
  <c r="H66" i="1"/>
  <c r="D66" i="1"/>
  <c r="H33" i="1"/>
  <c r="G33" i="1"/>
  <c r="C33" i="1"/>
  <c r="E65" i="1" l="1"/>
  <c r="H67" i="1"/>
  <c r="D67" i="1"/>
  <c r="E34" i="1"/>
  <c r="I34" i="1"/>
  <c r="H34" i="1"/>
  <c r="D34" i="1"/>
  <c r="C32" i="1"/>
  <c r="I32" i="1"/>
  <c r="E66" i="1"/>
  <c r="I33" i="1"/>
  <c r="C34" i="1" l="1"/>
  <c r="G34" i="1"/>
  <c r="I67" i="1"/>
  <c r="E67" i="1"/>
</calcChain>
</file>

<file path=xl/sharedStrings.xml><?xml version="1.0" encoding="utf-8"?>
<sst xmlns="http://schemas.openxmlformats.org/spreadsheetml/2006/main" count="183" uniqueCount="124">
  <si>
    <t>Bevételek</t>
  </si>
  <si>
    <t>Kiadások</t>
  </si>
  <si>
    <t>Megnevezés</t>
  </si>
  <si>
    <t>Felújítások</t>
  </si>
  <si>
    <t>Tartalékok</t>
  </si>
  <si>
    <t>Értékpapír vásárlása, visszavásárlása</t>
  </si>
  <si>
    <t>Hitelek törlesztése</t>
  </si>
  <si>
    <t>Rövid lejáratú hitelek törlesztése</t>
  </si>
  <si>
    <t>Hosszú lejáratú hitelek törlesztése</t>
  </si>
  <si>
    <t>Befektetési célú belföldi, külföldi értékpapírok vásárlása</t>
  </si>
  <si>
    <t>Betét elhelyezése</t>
  </si>
  <si>
    <t>Költségvetési hiány:</t>
  </si>
  <si>
    <t>Költségvetési többlet:</t>
  </si>
  <si>
    <t>Személyi juttatások</t>
  </si>
  <si>
    <t>Közhatalmi bevételek</t>
  </si>
  <si>
    <t>Egyéb működési célú kiadások</t>
  </si>
  <si>
    <t>Forgatási célú belföldi, külföldi értékpapírok vásárlása</t>
  </si>
  <si>
    <t>Sor-
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</si>
  <si>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</si>
  <si>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</si>
  <si>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</si>
  <si>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</si>
  <si>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</si>
  <si>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</si>
  <si>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</si>
  <si>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</si>
  <si>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</si>
  <si>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</si>
  <si>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Önkormányzatok működési támogatásai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</si>
  <si>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</si>
  <si>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</si>
  <si>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</si>
  <si>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</si>
  <si>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</si>
  <si>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</si>
  <si>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</si>
  <si>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Ellátottak pénzbeli juttatásai</t>
  </si>
  <si>
    <t>5.</t>
  </si>
  <si>
    <t>Működési célú átvett pénzeszközök</t>
  </si>
  <si>
    <t>6.</t>
  </si>
  <si>
    <t>5.-ből EU-s támogatás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</si>
  <si>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</si>
  <si>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</si>
  <si>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</si>
  <si>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</si>
  <si>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</si>
  <si>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</si>
  <si>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</si>
  <si>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</si>
  <si>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</si>
  <si>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</si>
  <si>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</si>
  <si>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</si>
  <si>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</si>
  <si>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</si>
  <si>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</si>
  <si>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</si>
  <si>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</si>
  <si>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17.</t>
  </si>
  <si>
    <t xml:space="preserve">   Betét visszavonásából származó bevétel </t>
  </si>
  <si>
    <t>18.</t>
  </si>
  <si>
    <t xml:space="preserve">   Egyéb belső finanszírozási bevételek</t>
  </si>
  <si>
    <t>19.</t>
  </si>
  <si>
    <t xml:space="preserve">Hiány külső finanszírozásának bevételei (20.+…+21.) 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</si>
  <si>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</si>
  <si>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</si>
  <si>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</si>
  <si>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</si>
  <si>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</si>
  <si>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</si>
  <si>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</si>
  <si>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</si>
  <si>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</si>
  <si>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</si>
  <si>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</si>
  <si>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25.</t>
  </si>
  <si>
    <t>Tárgyévi  hiány:</t>
  </si>
  <si>
    <t>Tárgyévi  többlet: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</si>
  <si>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</si>
  <si>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</si>
  <si>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</si>
  <si>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</si>
  <si>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</si>
  <si>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</si>
  <si>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</si>
  <si>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</si>
  <si>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</si>
  <si>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</si>
  <si>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</si>
  <si>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</si>
  <si>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</si>
  <si>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</si>
  <si>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</si>
  <si>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</si>
  <si>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</si>
  <si>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</si>
  <si>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</si>
  <si>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</si>
  <si>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</si>
  <si>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</si>
  <si>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</si>
  <si>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</si>
  <si>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</si>
  <si>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</si>
  <si>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</si>
  <si>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</si>
  <si>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</si>
  <si>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</si>
  <si>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</si>
  <si>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28.</t>
  </si>
  <si>
    <t>II. Felhalmozási célú bevételek-kiadások</t>
  </si>
  <si>
    <t>I. Működési célú bevételek-kiadások</t>
  </si>
  <si>
    <t>9. táblázat</t>
  </si>
  <si>
    <t>Kölcsön visszatérülés</t>
  </si>
  <si>
    <t>Céltartalék</t>
  </si>
  <si>
    <t>Általános tartalék</t>
  </si>
  <si>
    <t>Kölcsön nyújtása</t>
  </si>
  <si>
    <t>Egyéb finanszírozási kiadás</t>
  </si>
  <si>
    <t>Állami megelőlegezés visszafizetése</t>
  </si>
  <si>
    <t xml:space="preserve"> Ft-ban</t>
  </si>
  <si>
    <t>Előleg visszafizetése</t>
  </si>
  <si>
    <t>2020. évi eredeti előirányzat</t>
  </si>
  <si>
    <t>2020. évi módosított előirányzat</t>
  </si>
  <si>
    <t>2020. évi 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</si>
</sst>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#"/>
  </numFmts>
  <fonts count="15" x14ac:knownFonts="1">
    <font>
      <sz val="10"/>
      <name val="Arial CE"/>
      <charset val="238"/>
    </font>
    <font>
      <b/>
      <i/>
      <sz val="10"/>
      <name val="Arial CE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family val="1"/>
      <charset val="238"/>
    </font>
    <font>
      <sz val="8"/>
      <name val="Arial CE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i/>
      <sz val="9"/>
      <name val="Times New Roman CE"/>
      <charset val="238"/>
    </font>
    <font>
      <b/>
      <sz val="9"/>
      <name val="Times New Roman CE"/>
      <family val="1"/>
      <charset val="238"/>
    </font>
    <font>
      <i/>
      <sz val="9"/>
      <name val="Times New Roman CE"/>
      <family val="1"/>
      <charset val="238"/>
    </font>
    <font>
      <b/>
      <sz val="11"/>
      <name val="Times New Roman CE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172" fontId="3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72" fontId="5" fillId="0" borderId="5" xfId="0" applyNumberFormat="1" applyFont="1" applyFill="1" applyBorder="1" applyAlignment="1" applyProtection="1">
      <alignment horizontal="center" vertical="center" wrapText="1"/>
    </xf>
    <xf numFmtId="172" fontId="5" fillId="0" borderId="6" xfId="0" applyNumberFormat="1" applyFont="1" applyFill="1" applyBorder="1" applyAlignment="1" applyProtection="1">
      <alignment horizontal="center" vertical="center" wrapText="1"/>
    </xf>
    <xf numFmtId="172" fontId="5" fillId="0" borderId="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172" fontId="2" fillId="0" borderId="8" xfId="0" applyNumberFormat="1" applyFont="1" applyFill="1" applyBorder="1" applyAlignment="1" applyProtection="1">
      <alignment horizontal="center" vertical="center" wrapText="1"/>
    </xf>
    <xf numFmtId="172" fontId="2" fillId="0" borderId="6" xfId="0" applyNumberFormat="1" applyFont="1" applyFill="1" applyBorder="1" applyAlignment="1" applyProtection="1">
      <alignment horizontal="center" vertical="center" wrapText="1"/>
    </xf>
    <xf numFmtId="172" fontId="2" fillId="0" borderId="7" xfId="0" applyNumberFormat="1" applyFont="1" applyFill="1" applyBorder="1" applyAlignment="1" applyProtection="1">
      <alignment horizontal="center" vertical="center" wrapText="1"/>
    </xf>
    <xf numFmtId="172" fontId="2" fillId="0" borderId="9" xfId="0" applyNumberFormat="1" applyFont="1" applyFill="1" applyBorder="1" applyAlignment="1" applyProtection="1">
      <alignment horizontal="center" vertical="center" wrapText="1"/>
    </xf>
    <xf numFmtId="172" fontId="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5" fillId="0" borderId="6" xfId="0" applyNumberFormat="1" applyFont="1" applyFill="1" applyBorder="1" applyAlignment="1" applyProtection="1">
      <alignment horizontal="centerContinuous" vertical="center" wrapText="1"/>
    </xf>
    <xf numFmtId="172" fontId="5" fillId="0" borderId="7" xfId="0" applyNumberFormat="1" applyFont="1" applyFill="1" applyBorder="1" applyAlignment="1" applyProtection="1">
      <alignment horizontal="centerContinuous" vertical="center" wrapText="1"/>
    </xf>
    <xf numFmtId="172" fontId="5" fillId="0" borderId="9" xfId="0" applyNumberFormat="1" applyFont="1" applyFill="1" applyBorder="1" applyAlignment="1" applyProtection="1">
      <alignment horizontal="centerContinuous" vertical="center" wrapText="1"/>
    </xf>
    <xf numFmtId="172" fontId="6" fillId="0" borderId="13" xfId="0" applyNumberFormat="1" applyFont="1" applyFill="1" applyBorder="1" applyAlignment="1" applyProtection="1">
      <alignment horizontal="left" vertical="center" wrapText="1" indent="1"/>
    </xf>
    <xf numFmtId="172" fontId="6" fillId="0" borderId="14" xfId="0" applyNumberFormat="1" applyFont="1" applyFill="1" applyBorder="1" applyAlignment="1" applyProtection="1">
      <alignment horizontal="left" vertical="center" wrapText="1" indent="1"/>
    </xf>
    <xf numFmtId="172" fontId="2" fillId="0" borderId="8" xfId="0" applyNumberFormat="1" applyFont="1" applyFill="1" applyBorder="1" applyAlignment="1" applyProtection="1">
      <alignment horizontal="left" vertical="center" wrapText="1" indent="1"/>
    </xf>
    <xf numFmtId="172" fontId="4" fillId="0" borderId="15" xfId="0" applyNumberFormat="1" applyFont="1" applyFill="1" applyBorder="1" applyAlignment="1" applyProtection="1">
      <alignment horizontal="left" vertical="center" wrapText="1" indent="1"/>
    </xf>
    <xf numFmtId="172" fontId="4" fillId="0" borderId="14" xfId="0" applyNumberFormat="1" applyFont="1" applyFill="1" applyBorder="1" applyAlignment="1" applyProtection="1">
      <alignment horizontal="left" vertical="center" wrapText="1" indent="1"/>
    </xf>
    <xf numFmtId="172" fontId="2" fillId="0" borderId="16" xfId="0" applyNumberFormat="1" applyFont="1" applyFill="1" applyBorder="1" applyAlignment="1" applyProtection="1">
      <alignment horizontal="left" vertical="center" wrapText="1" indent="1"/>
    </xf>
    <xf numFmtId="172" fontId="2" fillId="0" borderId="16" xfId="0" applyNumberFormat="1" applyFont="1" applyFill="1" applyBorder="1" applyAlignment="1" applyProtection="1">
      <alignment horizontal="right" vertical="center" wrapText="1" indent="1"/>
    </xf>
    <xf numFmtId="172" fontId="6" fillId="0" borderId="15" xfId="0" applyNumberFormat="1" applyFont="1" applyFill="1" applyBorder="1" applyAlignment="1" applyProtection="1">
      <alignment horizontal="left" vertical="center" wrapText="1" indent="1"/>
    </xf>
    <xf numFmtId="172" fontId="7" fillId="0" borderId="17" xfId="0" applyNumberFormat="1" applyFont="1" applyFill="1" applyBorder="1" applyAlignment="1" applyProtection="1">
      <alignment horizontal="left" vertical="center" wrapText="1" indent="1"/>
    </xf>
    <xf numFmtId="172" fontId="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4" xfId="0" applyNumberFormat="1" applyFont="1" applyFill="1" applyBorder="1" applyAlignment="1" applyProtection="1">
      <alignment horizontal="left" vertical="center" wrapText="1" indent="1"/>
    </xf>
    <xf numFmtId="172" fontId="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20" xfId="0" applyNumberFormat="1" applyFont="1" applyFill="1" applyBorder="1" applyAlignment="1" applyProtection="1">
      <alignment horizontal="left" vertical="center" wrapText="1" indent="1"/>
    </xf>
    <xf numFmtId="172" fontId="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72" fontId="8" fillId="0" borderId="6" xfId="0" applyNumberFormat="1" applyFont="1" applyFill="1" applyBorder="1" applyAlignment="1" applyProtection="1">
      <alignment horizontal="left" vertical="center" wrapText="1" indent="1"/>
    </xf>
    <xf numFmtId="172" fontId="8" fillId="0" borderId="7" xfId="0" applyNumberFormat="1" applyFont="1" applyFill="1" applyBorder="1" applyAlignment="1" applyProtection="1">
      <alignment horizontal="right" vertical="center" wrapText="1" indent="1"/>
    </xf>
    <xf numFmtId="172" fontId="9" fillId="0" borderId="21" xfId="0" applyNumberFormat="1" applyFont="1" applyFill="1" applyBorder="1" applyAlignment="1" applyProtection="1">
      <alignment horizontal="left" vertical="center" wrapText="1" indent="1"/>
    </xf>
    <xf numFmtId="172" fontId="10" fillId="0" borderId="22" xfId="0" applyNumberFormat="1" applyFont="1" applyFill="1" applyBorder="1" applyAlignment="1" applyProtection="1">
      <alignment horizontal="right" vertical="center" wrapText="1" indent="1"/>
    </xf>
    <xf numFmtId="172" fontId="9" fillId="0" borderId="4" xfId="0" applyNumberFormat="1" applyFont="1" applyFill="1" applyBorder="1" applyAlignment="1" applyProtection="1">
      <alignment horizontal="left" vertical="center" wrapText="1" indent="1"/>
    </xf>
    <xf numFmtId="172" fontId="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1" xfId="0" applyNumberFormat="1" applyFont="1" applyFill="1" applyBorder="1" applyAlignment="1" applyProtection="1">
      <alignment horizontal="right" vertical="center" wrapText="1" indent="1"/>
    </xf>
    <xf numFmtId="172" fontId="9" fillId="0" borderId="17" xfId="0" applyNumberFormat="1" applyFont="1" applyFill="1" applyBorder="1" applyAlignment="1" applyProtection="1">
      <alignment horizontal="left" vertical="center" wrapText="1" indent="1"/>
    </xf>
    <xf numFmtId="172" fontId="9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72" fontId="8" fillId="0" borderId="23" xfId="0" applyNumberFormat="1" applyFont="1" applyFill="1" applyBorder="1" applyAlignment="1" applyProtection="1">
      <alignment horizontal="right" vertical="center" wrapText="1" indent="1"/>
    </xf>
    <xf numFmtId="172" fontId="7" fillId="0" borderId="4" xfId="0" quotePrefix="1" applyNumberFormat="1" applyFont="1" applyFill="1" applyBorder="1" applyAlignment="1" applyProtection="1">
      <alignment horizontal="left" vertical="center" wrapText="1" indent="6"/>
      <protection locked="0"/>
    </xf>
    <xf numFmtId="172" fontId="7" fillId="0" borderId="4" xfId="0" quotePrefix="1" applyNumberFormat="1" applyFont="1" applyFill="1" applyBorder="1" applyAlignment="1" applyProtection="1">
      <alignment horizontal="left" vertical="center" wrapText="1" indent="3"/>
      <protection locked="0"/>
    </xf>
    <xf numFmtId="172" fontId="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21" xfId="0" applyNumberFormat="1" applyFont="1" applyFill="1" applyBorder="1" applyAlignment="1" applyProtection="1">
      <alignment horizontal="left" vertical="center" wrapText="1" indent="1"/>
    </xf>
    <xf numFmtId="172" fontId="11" fillId="0" borderId="6" xfId="0" applyNumberFormat="1" applyFont="1" applyFill="1" applyBorder="1" applyAlignment="1" applyProtection="1">
      <alignment horizontal="left" vertical="center" wrapText="1" indent="1"/>
    </xf>
    <xf numFmtId="172" fontId="11" fillId="0" borderId="7" xfId="0" applyNumberFormat="1" applyFont="1" applyFill="1" applyBorder="1" applyAlignment="1" applyProtection="1">
      <alignment horizontal="right" vertical="center" wrapText="1" indent="1"/>
    </xf>
    <xf numFmtId="172" fontId="11" fillId="0" borderId="9" xfId="0" applyNumberFormat="1" applyFont="1" applyFill="1" applyBorder="1" applyAlignment="1" applyProtection="1">
      <alignment horizontal="right" vertical="center" wrapText="1" indent="1"/>
    </xf>
    <xf numFmtId="172" fontId="12" fillId="0" borderId="21" xfId="0" applyNumberFormat="1" applyFont="1" applyFill="1" applyBorder="1" applyAlignment="1" applyProtection="1">
      <alignment horizontal="left" vertical="center" wrapText="1" indent="1"/>
    </xf>
    <xf numFmtId="172" fontId="12" fillId="0" borderId="18" xfId="0" applyNumberFormat="1" applyFont="1" applyFill="1" applyBorder="1" applyAlignment="1" applyProtection="1">
      <alignment horizontal="right" vertical="center" wrapText="1" indent="1"/>
    </xf>
    <xf numFmtId="172" fontId="7" fillId="0" borderId="4" xfId="0" applyNumberFormat="1" applyFont="1" applyFill="1" applyBorder="1" applyAlignment="1" applyProtection="1">
      <alignment horizontal="left" vertical="center" wrapText="1" indent="2"/>
    </xf>
    <xf numFmtId="172" fontId="7" fillId="0" borderId="1" xfId="0" applyNumberFormat="1" applyFont="1" applyFill="1" applyBorder="1" applyAlignment="1" applyProtection="1">
      <alignment horizontal="left" vertical="center" wrapText="1" indent="2"/>
    </xf>
    <xf numFmtId="172" fontId="12" fillId="0" borderId="1" xfId="0" applyNumberFormat="1" applyFont="1" applyFill="1" applyBorder="1" applyAlignment="1" applyProtection="1">
      <alignment horizontal="left" vertical="center" wrapText="1" indent="1"/>
    </xf>
    <xf numFmtId="172" fontId="12" fillId="0" borderId="1" xfId="0" applyNumberFormat="1" applyFont="1" applyFill="1" applyBorder="1" applyAlignment="1" applyProtection="1">
      <alignment horizontal="right" vertical="center" wrapText="1" indent="1"/>
    </xf>
    <xf numFmtId="172" fontId="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7" fillId="0" borderId="17" xfId="0" applyNumberFormat="1" applyFont="1" applyFill="1" applyBorder="1" applyAlignment="1" applyProtection="1">
      <alignment horizontal="left" vertical="center" wrapText="1" indent="2"/>
    </xf>
    <xf numFmtId="172" fontId="7" fillId="0" borderId="10" xfId="0" applyNumberFormat="1" applyFont="1" applyFill="1" applyBorder="1" applyAlignment="1" applyProtection="1">
      <alignment horizontal="left" vertical="center" wrapText="1" indent="2"/>
    </xf>
    <xf numFmtId="172" fontId="11" fillId="0" borderId="23" xfId="0" applyNumberFormat="1" applyFont="1" applyFill="1" applyBorder="1" applyAlignment="1" applyProtection="1">
      <alignment horizontal="right" vertical="center" wrapText="1" indent="1"/>
    </xf>
    <xf numFmtId="0" fontId="1" fillId="0" borderId="0" xfId="0" applyFont="1" applyFill="1"/>
    <xf numFmtId="0" fontId="14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2" fillId="0" borderId="28" xfId="0" applyNumberFormat="1" applyFont="1" applyFill="1" applyBorder="1" applyAlignment="1" applyProtection="1">
      <alignment horizontal="center" vertical="center" wrapText="1"/>
    </xf>
    <xf numFmtId="172" fontId="2" fillId="0" borderId="29" xfId="0" applyNumberFormat="1" applyFont="1" applyFill="1" applyBorder="1" applyAlignment="1" applyProtection="1">
      <alignment horizontal="center" vertical="center" wrapText="1"/>
    </xf>
    <xf numFmtId="172" fontId="2" fillId="0" borderId="30" xfId="0" applyNumberFormat="1" applyFont="1" applyFill="1" applyBorder="1" applyAlignment="1" applyProtection="1">
      <alignment horizontal="center" vertical="center" wrapText="1"/>
    </xf>
    <xf numFmtId="172" fontId="2" fillId="0" borderId="31" xfId="0" applyNumberFormat="1" applyFont="1" applyFill="1" applyBorder="1" applyAlignment="1" applyProtection="1">
      <alignment horizontal="center" vertical="center" wrapText="1"/>
    </xf>
    <xf numFmtId="172" fontId="13" fillId="0" borderId="27" xfId="0" applyNumberFormat="1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28576</xdr:rowOff>
    </xdr:from>
    <xdr:to>
      <xdr:col>8</xdr:col>
      <xdr:colOff>647700</xdr:colOff>
      <xdr:row>2</xdr:row>
      <xdr:rowOff>114300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28576"/>
          <a:ext cx="8591550" cy="409574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0">
            <a:lnSpc>
              <a:spcPts val="1300"/>
            </a:lnSpc>
            <a:defRPr sz="1000"/>
          </a:pPr>
          <a:r>
            <a:rPr lang="hu-HU" sz="1400" b="1" i="1" u="none" strike="noStrike" baseline="0">
              <a:solidFill>
                <a:srgbClr val="008080"/>
              </a:solidFill>
              <a:latin typeface="Times New Roman"/>
              <a:cs typeface="Times New Roman"/>
            </a:rPr>
            <a:t>Jászberény Városi Önkormányzat 2020. évi működési és fejlesztési célú bevételeinek és kiadásainak alakulását bemutató mérleg</a:t>
          </a:r>
          <a:endParaRPr lang="hu-HU" sz="1400" b="0" i="1" u="none" strike="noStrike" baseline="0">
            <a:solidFill>
              <a:srgbClr val="00808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hu-H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workbookViewId="0">
      <selection activeCell="E32" sqref="E32"/>
    </sheetView>
  </sheetViews>
  <sheetFormatPr defaultRowHeight="12.75" x14ac:dyDescent="0.2"/>
  <cols>
    <col min="1" max="1" width="5.28515625" style="1" customWidth="1"/>
    <col min="2" max="2" width="31.7109375" style="1" customWidth="1"/>
    <col min="3" max="3" width="14.140625" style="1" customWidth="1"/>
    <col min="4" max="4" width="15.85546875" style="1" customWidth="1"/>
    <col min="5" max="5" width="14.140625" style="1" customWidth="1"/>
    <col min="6" max="6" width="25.42578125" style="1" customWidth="1"/>
    <col min="7" max="7" width="13.28515625" style="1" customWidth="1"/>
    <col min="8" max="8" width="15.42578125" style="1" customWidth="1"/>
    <col min="9" max="9" width="13" style="1" customWidth="1"/>
    <col min="10" max="16384" width="9.140625" style="1"/>
  </cols>
  <sheetData>
    <row r="1" spans="1:9" ht="21" customHeight="1" x14ac:dyDescent="0.2"/>
    <row r="3" spans="1:9" x14ac:dyDescent="0.2">
      <c r="A3" s="71"/>
      <c r="B3" s="71"/>
      <c r="C3" s="71"/>
      <c r="D3" s="71"/>
    </row>
    <row r="4" spans="1:9" ht="18.75" customHeight="1" x14ac:dyDescent="0.2">
      <c r="A4" s="71"/>
      <c r="B4" s="71"/>
      <c r="C4" s="71"/>
      <c r="D4" s="71"/>
      <c r="I4" s="1" t="s">
        <v>112</v>
      </c>
    </row>
    <row r="5" spans="1:9" ht="11.25" customHeight="1" x14ac:dyDescent="0.2">
      <c r="A5" s="9"/>
      <c r="B5" s="9"/>
      <c r="C5" s="9"/>
      <c r="D5" s="9"/>
      <c r="I5" s="69" t="s">
        <v>119</v>
      </c>
    </row>
    <row r="6" spans="1:9" ht="15" customHeight="1" thickBot="1" x14ac:dyDescent="0.25">
      <c r="A6" s="70" t="s">
        <v>111</v>
      </c>
      <c r="B6" s="70"/>
      <c r="C6" s="70"/>
      <c r="D6" s="70"/>
      <c r="E6" s="70"/>
      <c r="F6" s="70"/>
      <c r="G6" s="70"/>
      <c r="H6" s="70"/>
      <c r="I6" s="70"/>
    </row>
    <row r="7" spans="1:9" ht="15" customHeight="1" thickBot="1" x14ac:dyDescent="0.25">
      <c r="A7" s="72" t="s">
        <v>17</v>
      </c>
      <c r="B7" s="18" t="s">
        <v>0</v>
      </c>
      <c r="C7" s="19"/>
      <c r="D7" s="19"/>
      <c r="E7" s="19"/>
      <c r="F7" s="18" t="s">
        <v>1</v>
      </c>
      <c r="G7" s="20"/>
      <c r="H7" s="20"/>
      <c r="I7" s="20"/>
    </row>
    <row r="8" spans="1:9" ht="26.25" customHeight="1" thickBot="1" x14ac:dyDescent="0.25">
      <c r="A8" s="73"/>
      <c r="B8" s="7" t="s">
        <v>2</v>
      </c>
      <c r="C8" s="8" t="s">
        <v>121</v>
      </c>
      <c r="D8" s="6" t="s">
        <v>122</v>
      </c>
      <c r="E8" s="8" t="s">
        <v>123</v>
      </c>
      <c r="F8" s="7" t="s">
        <v>2</v>
      </c>
      <c r="G8" s="8" t="s">
        <v>121</v>
      </c>
      <c r="H8" s="6" t="s">
        <v>122</v>
      </c>
      <c r="I8" s="8" t="s">
        <v>123</v>
      </c>
    </row>
    <row r="9" spans="1:9" ht="19.5" customHeight="1" thickBot="1" x14ac:dyDescent="0.25">
      <c r="A9" s="10" t="s">
        <v>18</v>
      </c>
      <c r="B9" s="11" t="s">
        <v>19</v>
      </c>
      <c r="C9" s="12" t="s">
        <v>20</v>
      </c>
      <c r="D9" s="12" t="s">
        <v>21</v>
      </c>
      <c r="E9" s="12" t="s">
        <v>22</v>
      </c>
      <c r="F9" s="11" t="s">
        <v>23</v>
      </c>
      <c r="G9" s="12" t="s">
        <v>24</v>
      </c>
      <c r="H9" s="12" t="s">
        <v>25</v>
      </c>
      <c r="I9" s="13" t="s">
        <v>26</v>
      </c>
    </row>
    <row r="10" spans="1:9" ht="17.25" customHeight="1" x14ac:dyDescent="0.2">
      <c r="A10" s="21" t="s">
        <v>27</v>
      </c>
      <c r="B10" s="29" t="s">
        <v>28</v>
      </c>
      <c r="C10" s="30">
        <v>1217449278</v>
      </c>
      <c r="D10" s="30">
        <v>1350287273</v>
      </c>
      <c r="E10" s="30">
        <v>1350287273</v>
      </c>
      <c r="F10" s="29" t="s">
        <v>13</v>
      </c>
      <c r="G10" s="30">
        <v>1525824000</v>
      </c>
      <c r="H10" s="30">
        <v>1749293483</v>
      </c>
      <c r="I10" s="31">
        <v>1672952733</v>
      </c>
    </row>
    <row r="11" spans="1:9" ht="21" customHeight="1" x14ac:dyDescent="0.2">
      <c r="A11" s="22" t="s">
        <v>29</v>
      </c>
      <c r="B11" s="32" t="s">
        <v>30</v>
      </c>
      <c r="C11" s="33">
        <v>246041000</v>
      </c>
      <c r="D11" s="33">
        <v>392463402</v>
      </c>
      <c r="E11" s="33">
        <v>327911997</v>
      </c>
      <c r="F11" s="32" t="s">
        <v>31</v>
      </c>
      <c r="G11" s="33">
        <v>310460000</v>
      </c>
      <c r="H11" s="33">
        <v>317797028</v>
      </c>
      <c r="I11" s="34">
        <v>301500279</v>
      </c>
    </row>
    <row r="12" spans="1:9" ht="20.25" customHeight="1" x14ac:dyDescent="0.2">
      <c r="A12" s="22" t="s">
        <v>32</v>
      </c>
      <c r="B12" s="32" t="s">
        <v>33</v>
      </c>
      <c r="C12" s="33"/>
      <c r="D12" s="33"/>
      <c r="E12" s="33"/>
      <c r="F12" s="32" t="s">
        <v>34</v>
      </c>
      <c r="G12" s="33">
        <v>1930157000</v>
      </c>
      <c r="H12" s="33">
        <v>2358805157</v>
      </c>
      <c r="I12" s="34">
        <v>2004543486</v>
      </c>
    </row>
    <row r="13" spans="1:9" ht="14.25" customHeight="1" x14ac:dyDescent="0.2">
      <c r="A13" s="22" t="s">
        <v>35</v>
      </c>
      <c r="B13" s="32" t="s">
        <v>14</v>
      </c>
      <c r="C13" s="33">
        <v>2944650000</v>
      </c>
      <c r="D13" s="33">
        <v>2750650000</v>
      </c>
      <c r="E13" s="33">
        <v>2963999936</v>
      </c>
      <c r="F13" s="32" t="s">
        <v>36</v>
      </c>
      <c r="G13" s="33">
        <v>100460000</v>
      </c>
      <c r="H13" s="33">
        <v>103511460</v>
      </c>
      <c r="I13" s="34">
        <v>81983931</v>
      </c>
    </row>
    <row r="14" spans="1:9" ht="17.25" customHeight="1" x14ac:dyDescent="0.2">
      <c r="A14" s="22" t="s">
        <v>37</v>
      </c>
      <c r="B14" s="35" t="s">
        <v>38</v>
      </c>
      <c r="C14" s="33"/>
      <c r="D14" s="33">
        <v>4584800</v>
      </c>
      <c r="E14" s="33">
        <v>15721101</v>
      </c>
      <c r="F14" s="32" t="s">
        <v>15</v>
      </c>
      <c r="G14" s="33">
        <v>723981160</v>
      </c>
      <c r="H14" s="33">
        <v>836382889</v>
      </c>
      <c r="I14" s="34">
        <v>776301229</v>
      </c>
    </row>
    <row r="15" spans="1:9" ht="18.75" customHeight="1" x14ac:dyDescent="0.2">
      <c r="A15" s="22" t="s">
        <v>39</v>
      </c>
      <c r="B15" s="32" t="s">
        <v>40</v>
      </c>
      <c r="C15" s="36"/>
      <c r="D15" s="36"/>
      <c r="E15" s="36"/>
      <c r="F15" s="32" t="s">
        <v>114</v>
      </c>
      <c r="G15" s="33">
        <v>230532000</v>
      </c>
      <c r="H15" s="33">
        <v>62608946</v>
      </c>
      <c r="I15" s="34"/>
    </row>
    <row r="16" spans="1:9" ht="18.75" customHeight="1" x14ac:dyDescent="0.2">
      <c r="A16" s="22" t="s">
        <v>41</v>
      </c>
      <c r="B16" s="32" t="s">
        <v>42</v>
      </c>
      <c r="C16" s="33">
        <v>1094826000</v>
      </c>
      <c r="D16" s="33">
        <v>1153054770</v>
      </c>
      <c r="E16" s="33">
        <v>487698914</v>
      </c>
      <c r="F16" s="37" t="s">
        <v>115</v>
      </c>
      <c r="G16" s="33">
        <v>40000000</v>
      </c>
      <c r="H16" s="44">
        <v>82823032</v>
      </c>
      <c r="I16" s="34"/>
    </row>
    <row r="17" spans="1:9" ht="15" customHeight="1" x14ac:dyDescent="0.2">
      <c r="A17" s="22" t="s">
        <v>43</v>
      </c>
      <c r="B17" s="37" t="s">
        <v>113</v>
      </c>
      <c r="C17" s="33">
        <v>23000000</v>
      </c>
      <c r="D17" s="33">
        <v>23000000</v>
      </c>
      <c r="E17" s="33">
        <v>5546954</v>
      </c>
      <c r="F17" s="37" t="s">
        <v>116</v>
      </c>
      <c r="G17" s="33"/>
      <c r="H17" s="33"/>
      <c r="I17" s="34"/>
    </row>
    <row r="18" spans="1:9" ht="12.75" customHeight="1" x14ac:dyDescent="0.2">
      <c r="A18" s="22" t="s">
        <v>44</v>
      </c>
      <c r="B18" s="14"/>
      <c r="C18" s="4"/>
      <c r="D18" s="4"/>
      <c r="E18" s="4"/>
      <c r="F18" s="5"/>
      <c r="G18" s="2"/>
      <c r="H18" s="2"/>
      <c r="I18" s="3"/>
    </row>
    <row r="19" spans="1:9" ht="9" customHeight="1" x14ac:dyDescent="0.2">
      <c r="A19" s="22" t="s">
        <v>45</v>
      </c>
      <c r="B19" s="5"/>
      <c r="C19" s="2"/>
      <c r="D19" s="2"/>
      <c r="E19" s="2"/>
      <c r="F19" s="5"/>
      <c r="G19" s="2"/>
      <c r="H19" s="2"/>
      <c r="I19" s="3"/>
    </row>
    <row r="20" spans="1:9" ht="11.25" customHeight="1" x14ac:dyDescent="0.2">
      <c r="A20" s="22" t="s">
        <v>46</v>
      </c>
      <c r="B20" s="5"/>
      <c r="C20" s="2"/>
      <c r="D20" s="2"/>
      <c r="E20" s="2"/>
      <c r="F20" s="5"/>
      <c r="G20" s="2"/>
      <c r="H20" s="2"/>
      <c r="I20" s="3"/>
    </row>
    <row r="21" spans="1:9" ht="15" customHeight="1" thickBot="1" x14ac:dyDescent="0.25">
      <c r="A21" s="22" t="s">
        <v>47</v>
      </c>
      <c r="B21" s="15"/>
      <c r="C21" s="16"/>
      <c r="D21" s="16"/>
      <c r="E21" s="16"/>
      <c r="F21" s="5"/>
      <c r="G21" s="16"/>
      <c r="H21" s="16"/>
      <c r="I21" s="17"/>
    </row>
    <row r="22" spans="1:9" ht="36" customHeight="1" thickBot="1" x14ac:dyDescent="0.25">
      <c r="A22" s="23" t="s">
        <v>48</v>
      </c>
      <c r="B22" s="38" t="s">
        <v>49</v>
      </c>
      <c r="C22" s="39">
        <f>+C10+C11+C13+C14+C16+C17+C18+C19+C20+C21</f>
        <v>5525966278</v>
      </c>
      <c r="D22" s="39">
        <f>+D10+D11+D13+D14+D16+D17+D18+D19+D20+D21</f>
        <v>5674040245</v>
      </c>
      <c r="E22" s="39">
        <f>+E10+E11+E13+E14+E16+E17+E18+E19+E20+E21</f>
        <v>5151166175</v>
      </c>
      <c r="F22" s="38" t="s">
        <v>50</v>
      </c>
      <c r="G22" s="39">
        <f>SUM(G10:G21)</f>
        <v>4861414160</v>
      </c>
      <c r="H22" s="39">
        <f>SUM(H10:H21)</f>
        <v>5511221995</v>
      </c>
      <c r="I22" s="39">
        <f>SUM(I10:I21)</f>
        <v>4837281658</v>
      </c>
    </row>
    <row r="23" spans="1:9" ht="24" customHeight="1" x14ac:dyDescent="0.2">
      <c r="A23" s="24" t="s">
        <v>51</v>
      </c>
      <c r="B23" s="40" t="s">
        <v>52</v>
      </c>
      <c r="C23" s="41">
        <f>+C24+C25+C26+C27</f>
        <v>355175000</v>
      </c>
      <c r="D23" s="41">
        <f>+D24+D25+D26+D27</f>
        <v>355175000</v>
      </c>
      <c r="E23" s="41">
        <f>+E24+E25+E26+E27</f>
        <v>429334683</v>
      </c>
      <c r="F23" s="42" t="s">
        <v>5</v>
      </c>
      <c r="G23" s="43"/>
      <c r="H23" s="43"/>
      <c r="I23" s="43"/>
    </row>
    <row r="24" spans="1:9" ht="23.25" customHeight="1" x14ac:dyDescent="0.2">
      <c r="A24" s="25" t="s">
        <v>53</v>
      </c>
      <c r="B24" s="42" t="s">
        <v>54</v>
      </c>
      <c r="C24" s="44">
        <v>355175000</v>
      </c>
      <c r="D24" s="44">
        <v>355175000</v>
      </c>
      <c r="E24" s="44">
        <v>355175000</v>
      </c>
      <c r="F24" s="42" t="s">
        <v>55</v>
      </c>
      <c r="G24" s="44"/>
      <c r="H24" s="44"/>
      <c r="I24" s="44"/>
    </row>
    <row r="25" spans="1:9" ht="17.25" customHeight="1" x14ac:dyDescent="0.2">
      <c r="A25" s="25" t="s">
        <v>56</v>
      </c>
      <c r="B25" s="42" t="s">
        <v>57</v>
      </c>
      <c r="C25" s="44"/>
      <c r="D25" s="44"/>
      <c r="E25" s="44"/>
      <c r="F25" s="42" t="s">
        <v>7</v>
      </c>
      <c r="G25" s="44"/>
      <c r="H25" s="44"/>
      <c r="I25" s="44"/>
    </row>
    <row r="26" spans="1:9" ht="21.75" customHeight="1" x14ac:dyDescent="0.2">
      <c r="A26" s="25" t="s">
        <v>58</v>
      </c>
      <c r="B26" s="42" t="s">
        <v>59</v>
      </c>
      <c r="C26" s="44"/>
      <c r="D26" s="44"/>
      <c r="E26" s="44"/>
      <c r="F26" s="42" t="s">
        <v>8</v>
      </c>
      <c r="G26" s="44"/>
      <c r="H26" s="44"/>
      <c r="I26" s="44"/>
    </row>
    <row r="27" spans="1:9" ht="17.25" customHeight="1" x14ac:dyDescent="0.2">
      <c r="A27" s="25" t="s">
        <v>60</v>
      </c>
      <c r="B27" s="42" t="s">
        <v>61</v>
      </c>
      <c r="C27" s="44"/>
      <c r="D27" s="44"/>
      <c r="E27" s="44">
        <v>74159683</v>
      </c>
      <c r="F27" s="40" t="s">
        <v>120</v>
      </c>
      <c r="G27" s="44">
        <v>48040371</v>
      </c>
      <c r="H27" s="44">
        <v>48040371</v>
      </c>
      <c r="I27" s="44">
        <v>48040371</v>
      </c>
    </row>
    <row r="28" spans="1:9" ht="26.25" customHeight="1" x14ac:dyDescent="0.2">
      <c r="A28" s="25" t="s">
        <v>62</v>
      </c>
      <c r="B28" s="42" t="s">
        <v>63</v>
      </c>
      <c r="C28" s="45">
        <f>+C29+C30</f>
        <v>0</v>
      </c>
      <c r="D28" s="45">
        <f>+D29+D30</f>
        <v>0</v>
      </c>
      <c r="E28" s="45">
        <f>+E29+E30</f>
        <v>0</v>
      </c>
      <c r="F28" s="42" t="s">
        <v>16</v>
      </c>
      <c r="G28" s="44"/>
      <c r="H28" s="44"/>
      <c r="I28" s="44"/>
    </row>
    <row r="29" spans="1:9" ht="23.25" customHeight="1" x14ac:dyDescent="0.2">
      <c r="A29" s="24" t="s">
        <v>64</v>
      </c>
      <c r="B29" s="40" t="s">
        <v>65</v>
      </c>
      <c r="C29" s="43"/>
      <c r="D29" s="43"/>
      <c r="E29" s="43"/>
      <c r="F29" s="46" t="s">
        <v>10</v>
      </c>
      <c r="G29" s="43"/>
      <c r="H29" s="43"/>
      <c r="I29" s="43"/>
    </row>
    <row r="30" spans="1:9" ht="18" customHeight="1" thickBot="1" x14ac:dyDescent="0.25">
      <c r="A30" s="25" t="s">
        <v>66</v>
      </c>
      <c r="B30" s="42" t="s">
        <v>67</v>
      </c>
      <c r="C30" s="44"/>
      <c r="D30" s="44"/>
      <c r="E30" s="44"/>
      <c r="F30" s="47" t="s">
        <v>117</v>
      </c>
      <c r="G30" s="44"/>
      <c r="H30" s="44"/>
      <c r="I30" s="44"/>
    </row>
    <row r="31" spans="1:9" ht="27" customHeight="1" thickBot="1" x14ac:dyDescent="0.25">
      <c r="A31" s="23" t="s">
        <v>68</v>
      </c>
      <c r="B31" s="38" t="s">
        <v>69</v>
      </c>
      <c r="C31" s="39">
        <f>+C23+C28</f>
        <v>355175000</v>
      </c>
      <c r="D31" s="39">
        <f>+D23+D28</f>
        <v>355175000</v>
      </c>
      <c r="E31" s="39">
        <f>+E23+E28</f>
        <v>429334683</v>
      </c>
      <c r="F31" s="38" t="s">
        <v>70</v>
      </c>
      <c r="G31" s="39">
        <f>SUM(G23:G30)</f>
        <v>48040371</v>
      </c>
      <c r="H31" s="39">
        <f>SUM(H23:H30)</f>
        <v>48040371</v>
      </c>
      <c r="I31" s="39">
        <f>SUM(I23:I30)</f>
        <v>48040371</v>
      </c>
    </row>
    <row r="32" spans="1:9" ht="25.5" customHeight="1" thickBot="1" x14ac:dyDescent="0.25">
      <c r="A32" s="23" t="s">
        <v>71</v>
      </c>
      <c r="B32" s="38" t="s">
        <v>72</v>
      </c>
      <c r="C32" s="39">
        <f>+C22+C31</f>
        <v>5881141278</v>
      </c>
      <c r="D32" s="39">
        <f>+D22+D31</f>
        <v>6029215245</v>
      </c>
      <c r="E32" s="48">
        <f>+E22+E31</f>
        <v>5580500858</v>
      </c>
      <c r="F32" s="38" t="s">
        <v>73</v>
      </c>
      <c r="G32" s="39">
        <f>+G22+G31</f>
        <v>4909454531</v>
      </c>
      <c r="H32" s="39">
        <f>+H22+H31</f>
        <v>5559262366</v>
      </c>
      <c r="I32" s="39">
        <f>+I22+I31</f>
        <v>4885322029</v>
      </c>
    </row>
    <row r="33" spans="1:9" ht="18" customHeight="1" thickBot="1" x14ac:dyDescent="0.25">
      <c r="A33" s="23" t="s">
        <v>74</v>
      </c>
      <c r="B33" s="38" t="s">
        <v>11</v>
      </c>
      <c r="C33" s="39" t="str">
        <f>IF(C22-G22&lt;0,G22-C22,"-")</f>
        <v>-</v>
      </c>
      <c r="D33" s="39" t="str">
        <f>IF(D22-H22&lt;0,H22-D22,"-")</f>
        <v>-</v>
      </c>
      <c r="E33" s="48" t="str">
        <f>IF(E22-I22&lt;0,I22-E22,"-")</f>
        <v>-</v>
      </c>
      <c r="F33" s="38" t="s">
        <v>12</v>
      </c>
      <c r="G33" s="39">
        <f>IF(C22-G22&gt;0,C22-G22,"-")</f>
        <v>664552118</v>
      </c>
      <c r="H33" s="39">
        <f>IF(D22-H22&gt;0,D22-H22,"-")</f>
        <v>162818250</v>
      </c>
      <c r="I33" s="39">
        <f>IF(E22-I22&gt;0,E22-I22,"-")</f>
        <v>313884517</v>
      </c>
    </row>
    <row r="34" spans="1:9" ht="13.5" customHeight="1" thickBot="1" x14ac:dyDescent="0.25">
      <c r="A34" s="23" t="s">
        <v>75</v>
      </c>
      <c r="B34" s="38" t="s">
        <v>76</v>
      </c>
      <c r="C34" s="39" t="str">
        <f>IF(C32-G32&lt;0,G32-C32,"-")</f>
        <v>-</v>
      </c>
      <c r="D34" s="39" t="str">
        <f>IF(D32-H32&lt;0,H32-D32,"-")</f>
        <v>-</v>
      </c>
      <c r="E34" s="48" t="str">
        <f>IF(E32-I32&lt;0,I32-E32,"-")</f>
        <v>-</v>
      </c>
      <c r="F34" s="38" t="s">
        <v>77</v>
      </c>
      <c r="G34" s="39">
        <f>IF(C32-G32&gt;0,C32-G32,"-")</f>
        <v>971686747</v>
      </c>
      <c r="H34" s="39">
        <f>IF(D32-H32&gt;0,D32-H32,"-")</f>
        <v>469952879</v>
      </c>
      <c r="I34" s="39">
        <f>IF(E32-I32&gt;0,E32-I32,"-")</f>
        <v>695178829</v>
      </c>
    </row>
    <row r="35" spans="1:9" ht="12" customHeight="1" x14ac:dyDescent="0.2">
      <c r="A35" s="26"/>
      <c r="B35" s="26"/>
      <c r="C35" s="27"/>
      <c r="D35" s="27"/>
      <c r="E35" s="27"/>
      <c r="F35" s="26"/>
      <c r="G35" s="27"/>
      <c r="H35" s="27"/>
      <c r="I35" s="27"/>
    </row>
    <row r="36" spans="1:9" ht="21.75" customHeight="1" thickBot="1" x14ac:dyDescent="0.25">
      <c r="A36" s="76" t="s">
        <v>110</v>
      </c>
      <c r="B36" s="76"/>
      <c r="C36" s="76"/>
      <c r="D36" s="76"/>
      <c r="E36" s="76"/>
      <c r="F36" s="76"/>
      <c r="G36" s="76"/>
      <c r="H36" s="76"/>
      <c r="I36" s="76"/>
    </row>
    <row r="37" spans="1:9" ht="21.75" customHeight="1" thickBot="1" x14ac:dyDescent="0.25">
      <c r="A37" s="74" t="s">
        <v>17</v>
      </c>
      <c r="B37" s="18" t="s">
        <v>0</v>
      </c>
      <c r="C37" s="19"/>
      <c r="D37" s="19"/>
      <c r="E37" s="19"/>
      <c r="F37" s="18" t="s">
        <v>1</v>
      </c>
      <c r="G37" s="20"/>
      <c r="H37" s="20"/>
      <c r="I37" s="20"/>
    </row>
    <row r="38" spans="1:9" ht="35.25" customHeight="1" thickBot="1" x14ac:dyDescent="0.25">
      <c r="A38" s="75"/>
      <c r="B38" s="7" t="s">
        <v>2</v>
      </c>
      <c r="C38" s="8" t="s">
        <v>121</v>
      </c>
      <c r="D38" s="6" t="s">
        <v>122</v>
      </c>
      <c r="E38" s="8" t="s">
        <v>123</v>
      </c>
      <c r="F38" s="7" t="s">
        <v>2</v>
      </c>
      <c r="G38" s="8" t="s">
        <v>121</v>
      </c>
      <c r="H38" s="6" t="s">
        <v>122</v>
      </c>
      <c r="I38" s="8" t="s">
        <v>123</v>
      </c>
    </row>
    <row r="39" spans="1:9" ht="13.5" thickBot="1" x14ac:dyDescent="0.25">
      <c r="A39" s="10" t="s">
        <v>18</v>
      </c>
      <c r="B39" s="11" t="s">
        <v>19</v>
      </c>
      <c r="C39" s="12" t="s">
        <v>20</v>
      </c>
      <c r="D39" s="12" t="s">
        <v>21</v>
      </c>
      <c r="E39" s="12" t="s">
        <v>22</v>
      </c>
      <c r="F39" s="11" t="s">
        <v>23</v>
      </c>
      <c r="G39" s="12" t="s">
        <v>24</v>
      </c>
      <c r="H39" s="12" t="s">
        <v>25</v>
      </c>
      <c r="I39" s="13" t="s">
        <v>26</v>
      </c>
    </row>
    <row r="40" spans="1:9" ht="27.75" customHeight="1" x14ac:dyDescent="0.2">
      <c r="A40" s="21" t="s">
        <v>27</v>
      </c>
      <c r="B40" s="29" t="s">
        <v>78</v>
      </c>
      <c r="C40" s="30">
        <v>761146840</v>
      </c>
      <c r="D40" s="30">
        <v>758299432</v>
      </c>
      <c r="E40" s="30">
        <v>299032950</v>
      </c>
      <c r="F40" s="29" t="s">
        <v>79</v>
      </c>
      <c r="G40" s="30">
        <v>2737919000</v>
      </c>
      <c r="H40" s="30">
        <v>2344484908</v>
      </c>
      <c r="I40" s="31">
        <v>944095108</v>
      </c>
    </row>
    <row r="41" spans="1:9" ht="21" customHeight="1" x14ac:dyDescent="0.2">
      <c r="A41" s="22" t="s">
        <v>29</v>
      </c>
      <c r="B41" s="32" t="s">
        <v>80</v>
      </c>
      <c r="C41" s="33"/>
      <c r="D41" s="33"/>
      <c r="E41" s="33"/>
      <c r="F41" s="32" t="s">
        <v>81</v>
      </c>
      <c r="G41" s="33"/>
      <c r="H41" s="33"/>
      <c r="I41" s="34"/>
    </row>
    <row r="42" spans="1:9" ht="21.75" customHeight="1" x14ac:dyDescent="0.2">
      <c r="A42" s="22" t="s">
        <v>32</v>
      </c>
      <c r="B42" s="32" t="s">
        <v>82</v>
      </c>
      <c r="C42" s="33">
        <v>203043000</v>
      </c>
      <c r="D42" s="33">
        <v>58043000</v>
      </c>
      <c r="E42" s="33">
        <v>50494444</v>
      </c>
      <c r="F42" s="32" t="s">
        <v>3</v>
      </c>
      <c r="G42" s="33">
        <v>1986037000</v>
      </c>
      <c r="H42" s="33">
        <v>2300549602</v>
      </c>
      <c r="I42" s="34">
        <v>915678846</v>
      </c>
    </row>
    <row r="43" spans="1:9" ht="26.25" customHeight="1" x14ac:dyDescent="0.2">
      <c r="A43" s="22" t="s">
        <v>35</v>
      </c>
      <c r="B43" s="32" t="s">
        <v>83</v>
      </c>
      <c r="C43" s="33">
        <v>3000000</v>
      </c>
      <c r="D43" s="33">
        <v>3000000</v>
      </c>
      <c r="E43" s="33"/>
      <c r="F43" s="32" t="s">
        <v>84</v>
      </c>
      <c r="G43" s="33"/>
      <c r="H43" s="33"/>
      <c r="I43" s="34"/>
    </row>
    <row r="44" spans="1:9" ht="19.5" customHeight="1" x14ac:dyDescent="0.2">
      <c r="A44" s="22" t="s">
        <v>37</v>
      </c>
      <c r="B44" s="32" t="s">
        <v>85</v>
      </c>
      <c r="C44" s="33"/>
      <c r="D44" s="33"/>
      <c r="E44" s="33"/>
      <c r="F44" s="32" t="s">
        <v>86</v>
      </c>
      <c r="G44" s="33">
        <v>77069000</v>
      </c>
      <c r="H44" s="33">
        <v>288114000</v>
      </c>
      <c r="I44" s="34">
        <v>284000000</v>
      </c>
    </row>
    <row r="45" spans="1:9" x14ac:dyDescent="0.2">
      <c r="A45" s="22" t="s">
        <v>39</v>
      </c>
      <c r="B45" s="32" t="s">
        <v>87</v>
      </c>
      <c r="C45" s="36"/>
      <c r="D45" s="36"/>
      <c r="E45" s="36"/>
      <c r="F45" s="32" t="s">
        <v>116</v>
      </c>
      <c r="G45" s="33">
        <v>20780000</v>
      </c>
      <c r="H45" s="33">
        <v>780000</v>
      </c>
      <c r="I45" s="34"/>
    </row>
    <row r="46" spans="1:9" x14ac:dyDescent="0.2">
      <c r="A46" s="22" t="s">
        <v>41</v>
      </c>
      <c r="B46" s="37" t="s">
        <v>113</v>
      </c>
      <c r="C46" s="33">
        <v>10404000</v>
      </c>
      <c r="D46" s="33">
        <v>10404000</v>
      </c>
      <c r="E46" s="33">
        <v>13766736</v>
      </c>
      <c r="F46" s="55" t="s">
        <v>4</v>
      </c>
      <c r="G46" s="33">
        <v>77834000</v>
      </c>
      <c r="H46" s="33">
        <v>20009579</v>
      </c>
      <c r="I46" s="34"/>
    </row>
    <row r="47" spans="1:9" x14ac:dyDescent="0.2">
      <c r="A47" s="22" t="s">
        <v>43</v>
      </c>
      <c r="B47" s="37"/>
      <c r="C47" s="33"/>
      <c r="D47" s="33"/>
      <c r="E47" s="33"/>
      <c r="F47" s="49"/>
      <c r="G47" s="33"/>
      <c r="H47" s="33"/>
      <c r="I47" s="34"/>
    </row>
    <row r="48" spans="1:9" ht="12.75" customHeight="1" x14ac:dyDescent="0.2">
      <c r="A48" s="22" t="s">
        <v>44</v>
      </c>
      <c r="B48" s="50"/>
      <c r="C48" s="36"/>
      <c r="D48" s="36"/>
      <c r="E48" s="36"/>
      <c r="F48" s="49"/>
      <c r="G48" s="33"/>
      <c r="H48" s="33"/>
      <c r="I48" s="34"/>
    </row>
    <row r="49" spans="1:9" ht="10.5" customHeight="1" x14ac:dyDescent="0.2">
      <c r="A49" s="22" t="s">
        <v>45</v>
      </c>
      <c r="B49" s="37"/>
      <c r="C49" s="36"/>
      <c r="D49" s="36"/>
      <c r="E49" s="36"/>
      <c r="F49" s="49"/>
      <c r="G49" s="33"/>
      <c r="H49" s="33"/>
      <c r="I49" s="34"/>
    </row>
    <row r="50" spans="1:9" ht="12" customHeight="1" thickBot="1" x14ac:dyDescent="0.25">
      <c r="A50" s="28" t="s">
        <v>46</v>
      </c>
      <c r="B50" s="51"/>
      <c r="C50" s="52"/>
      <c r="D50" s="53"/>
      <c r="E50" s="54"/>
      <c r="F50" s="55"/>
      <c r="G50" s="33"/>
      <c r="H50" s="33"/>
      <c r="I50" s="34"/>
    </row>
    <row r="51" spans="1:9" ht="26.25" customHeight="1" thickBot="1" x14ac:dyDescent="0.25">
      <c r="A51" s="23" t="s">
        <v>47</v>
      </c>
      <c r="B51" s="56" t="s">
        <v>88</v>
      </c>
      <c r="C51" s="57">
        <f>+C40+C42+C43+C45+C46+C47+C48+C49+C50</f>
        <v>977593840</v>
      </c>
      <c r="D51" s="57">
        <f>+D40+D42+D43+D45+D46+D47+D48+D49+D50</f>
        <v>829746432</v>
      </c>
      <c r="E51" s="57">
        <f>+E40+E42+E43+E45+E46+E47+E48+E49+E50</f>
        <v>363294130</v>
      </c>
      <c r="F51" s="56" t="s">
        <v>89</v>
      </c>
      <c r="G51" s="57">
        <f>+G40+G42+G44+G45+G46+G47+G48+G49+G50</f>
        <v>4899639000</v>
      </c>
      <c r="H51" s="57">
        <f>+H40+H42+H44+H45+H46+H47+H48+H49+H50</f>
        <v>4953938089</v>
      </c>
      <c r="I51" s="58">
        <f>+I40+I42+I44+I45+I46+I47+I48+I49+I50</f>
        <v>2143773954</v>
      </c>
    </row>
    <row r="52" spans="1:9" ht="21.75" customHeight="1" x14ac:dyDescent="0.2">
      <c r="A52" s="21" t="s">
        <v>48</v>
      </c>
      <c r="B52" s="59" t="s">
        <v>90</v>
      </c>
      <c r="C52" s="60">
        <f>+C53+C54+C55+C56+C57</f>
        <v>1872739000</v>
      </c>
      <c r="D52" s="60">
        <f>+D53+D54+D55+D56+D57</f>
        <v>2628123365</v>
      </c>
      <c r="E52" s="60">
        <f>+E53+E54+E55+E56+E57</f>
        <v>2628123365</v>
      </c>
      <c r="F52" s="32" t="s">
        <v>5</v>
      </c>
      <c r="G52" s="30"/>
      <c r="H52" s="30"/>
      <c r="I52" s="31"/>
    </row>
    <row r="53" spans="1:9" ht="17.25" customHeight="1" x14ac:dyDescent="0.2">
      <c r="A53" s="22" t="s">
        <v>51</v>
      </c>
      <c r="B53" s="61" t="s">
        <v>91</v>
      </c>
      <c r="C53" s="33">
        <v>1872739000</v>
      </c>
      <c r="D53" s="33">
        <v>2628123365</v>
      </c>
      <c r="E53" s="33">
        <v>2628123365</v>
      </c>
      <c r="F53" s="32" t="s">
        <v>6</v>
      </c>
      <c r="G53" s="33"/>
      <c r="H53" s="33"/>
      <c r="I53" s="34"/>
    </row>
    <row r="54" spans="1:9" ht="19.5" customHeight="1" x14ac:dyDescent="0.2">
      <c r="A54" s="21" t="s">
        <v>53</v>
      </c>
      <c r="B54" s="61" t="s">
        <v>92</v>
      </c>
      <c r="C54" s="33"/>
      <c r="D54" s="33"/>
      <c r="E54" s="33"/>
      <c r="F54" s="32" t="s">
        <v>7</v>
      </c>
      <c r="G54" s="33"/>
      <c r="H54" s="33"/>
      <c r="I54" s="34"/>
    </row>
    <row r="55" spans="1:9" ht="23.25" customHeight="1" x14ac:dyDescent="0.2">
      <c r="A55" s="22" t="s">
        <v>56</v>
      </c>
      <c r="B55" s="61" t="s">
        <v>93</v>
      </c>
      <c r="C55" s="33"/>
      <c r="D55" s="33"/>
      <c r="E55" s="33"/>
      <c r="F55" s="32" t="s">
        <v>8</v>
      </c>
      <c r="G55" s="33">
        <v>84760587</v>
      </c>
      <c r="H55" s="33">
        <v>84760587</v>
      </c>
      <c r="I55" s="34">
        <v>74730563</v>
      </c>
    </row>
    <row r="56" spans="1:9" ht="25.5" customHeight="1" x14ac:dyDescent="0.2">
      <c r="A56" s="21" t="s">
        <v>58</v>
      </c>
      <c r="B56" s="61" t="s">
        <v>94</v>
      </c>
      <c r="C56" s="33"/>
      <c r="D56" s="33"/>
      <c r="E56" s="33"/>
      <c r="F56" s="55" t="s">
        <v>118</v>
      </c>
      <c r="G56" s="33"/>
      <c r="H56" s="33"/>
      <c r="I56" s="34"/>
    </row>
    <row r="57" spans="1:9" ht="21.75" customHeight="1" x14ac:dyDescent="0.2">
      <c r="A57" s="22" t="s">
        <v>60</v>
      </c>
      <c r="B57" s="62" t="s">
        <v>95</v>
      </c>
      <c r="C57" s="33"/>
      <c r="D57" s="33"/>
      <c r="E57" s="33"/>
      <c r="F57" s="32" t="s">
        <v>9</v>
      </c>
      <c r="G57" s="33"/>
      <c r="H57" s="33"/>
      <c r="I57" s="34"/>
    </row>
    <row r="58" spans="1:9" ht="31.5" customHeight="1" x14ac:dyDescent="0.2">
      <c r="A58" s="21" t="s">
        <v>62</v>
      </c>
      <c r="B58" s="63" t="s">
        <v>96</v>
      </c>
      <c r="C58" s="64">
        <f>+C59+C60+C61+C62+C63</f>
        <v>1162380000</v>
      </c>
      <c r="D58" s="64">
        <f>+D59+D60+D61+D62+D63</f>
        <v>1110876000</v>
      </c>
      <c r="E58" s="64">
        <f>+E59+E60+E61+E62+E63</f>
        <v>421330000</v>
      </c>
      <c r="F58" s="29" t="s">
        <v>10</v>
      </c>
      <c r="G58" s="33"/>
      <c r="H58" s="33"/>
      <c r="I58" s="34"/>
    </row>
    <row r="59" spans="1:9" ht="24" customHeight="1" x14ac:dyDescent="0.2">
      <c r="A59" s="22" t="s">
        <v>64</v>
      </c>
      <c r="B59" s="62" t="s">
        <v>97</v>
      </c>
      <c r="C59" s="33">
        <v>1162380000</v>
      </c>
      <c r="D59" s="33">
        <v>1110876000</v>
      </c>
      <c r="E59" s="33">
        <v>421330000</v>
      </c>
      <c r="F59" s="29" t="s">
        <v>98</v>
      </c>
      <c r="G59" s="33"/>
      <c r="H59" s="33"/>
      <c r="I59" s="34"/>
    </row>
    <row r="60" spans="1:9" ht="22.5" customHeight="1" x14ac:dyDescent="0.2">
      <c r="A60" s="21" t="s">
        <v>66</v>
      </c>
      <c r="B60" s="62" t="s">
        <v>99</v>
      </c>
      <c r="C60" s="33"/>
      <c r="D60" s="33"/>
      <c r="E60" s="33"/>
      <c r="F60" s="65"/>
      <c r="G60" s="33"/>
      <c r="H60" s="33"/>
      <c r="I60" s="34"/>
    </row>
    <row r="61" spans="1:9" ht="22.5" customHeight="1" x14ac:dyDescent="0.2">
      <c r="A61" s="22" t="s">
        <v>68</v>
      </c>
      <c r="B61" s="61" t="s">
        <v>100</v>
      </c>
      <c r="C61" s="33"/>
      <c r="D61" s="33"/>
      <c r="E61" s="33"/>
      <c r="F61" s="65"/>
      <c r="G61" s="33"/>
      <c r="H61" s="33"/>
      <c r="I61" s="34"/>
    </row>
    <row r="62" spans="1:9" ht="18" customHeight="1" x14ac:dyDescent="0.2">
      <c r="A62" s="21" t="s">
        <v>71</v>
      </c>
      <c r="B62" s="66" t="s">
        <v>101</v>
      </c>
      <c r="C62" s="33"/>
      <c r="D62" s="33"/>
      <c r="E62" s="33"/>
      <c r="F62" s="37"/>
      <c r="G62" s="33"/>
      <c r="H62" s="33"/>
      <c r="I62" s="34"/>
    </row>
    <row r="63" spans="1:9" ht="15.75" customHeight="1" thickBot="1" x14ac:dyDescent="0.25">
      <c r="A63" s="22" t="s">
        <v>74</v>
      </c>
      <c r="B63" s="67" t="s">
        <v>102</v>
      </c>
      <c r="C63" s="33"/>
      <c r="D63" s="33"/>
      <c r="E63" s="33"/>
      <c r="F63" s="65"/>
      <c r="G63" s="33"/>
      <c r="H63" s="33"/>
      <c r="I63" s="34"/>
    </row>
    <row r="64" spans="1:9" ht="36.75" customHeight="1" thickBot="1" x14ac:dyDescent="0.25">
      <c r="A64" s="23" t="s">
        <v>75</v>
      </c>
      <c r="B64" s="56" t="s">
        <v>103</v>
      </c>
      <c r="C64" s="57">
        <f>+C52+C58</f>
        <v>3035119000</v>
      </c>
      <c r="D64" s="57">
        <f>+D52+D58</f>
        <v>3738999365</v>
      </c>
      <c r="E64" s="57">
        <f>+E52+E58</f>
        <v>3049453365</v>
      </c>
      <c r="F64" s="56" t="s">
        <v>104</v>
      </c>
      <c r="G64" s="57">
        <f>SUM(G52:G63)</f>
        <v>84760587</v>
      </c>
      <c r="H64" s="57">
        <f>SUM(H52:H63)</f>
        <v>84760587</v>
      </c>
      <c r="I64" s="58">
        <f>SUM(I52:I63)</f>
        <v>74730563</v>
      </c>
    </row>
    <row r="65" spans="1:9" ht="27" customHeight="1" thickBot="1" x14ac:dyDescent="0.25">
      <c r="A65" s="23" t="s">
        <v>105</v>
      </c>
      <c r="B65" s="56" t="s">
        <v>106</v>
      </c>
      <c r="C65" s="57">
        <f>+C51+C64</f>
        <v>4012712840</v>
      </c>
      <c r="D65" s="57">
        <f>+D51+D64</f>
        <v>4568745797</v>
      </c>
      <c r="E65" s="68">
        <f>+E51+E64</f>
        <v>3412747495</v>
      </c>
      <c r="F65" s="56" t="s">
        <v>107</v>
      </c>
      <c r="G65" s="57">
        <f>+G51+G64</f>
        <v>4984399587</v>
      </c>
      <c r="H65" s="57">
        <f>+H51+H64</f>
        <v>5038698676</v>
      </c>
      <c r="I65" s="58">
        <f>+I51+I64</f>
        <v>2218504517</v>
      </c>
    </row>
    <row r="66" spans="1:9" ht="16.5" customHeight="1" thickBot="1" x14ac:dyDescent="0.25">
      <c r="A66" s="23" t="s">
        <v>108</v>
      </c>
      <c r="B66" s="56" t="s">
        <v>11</v>
      </c>
      <c r="C66" s="57">
        <f>IF(C51-G51&lt;0,G51-C51,"-")</f>
        <v>3922045160</v>
      </c>
      <c r="D66" s="57">
        <f>IF(D51-H51&lt;0,H51-D51,"-")</f>
        <v>4124191657</v>
      </c>
      <c r="E66" s="68">
        <f>IF(E51-I51&lt;0,I51-E51,"-")</f>
        <v>1780479824</v>
      </c>
      <c r="F66" s="56" t="s">
        <v>12</v>
      </c>
      <c r="G66" s="57" t="str">
        <f>IF(C51-G51&gt;0,C51-G51,"-")</f>
        <v>-</v>
      </c>
      <c r="H66" s="57" t="str">
        <f>IF(D51-H51&gt;0,D51-H51,"-")</f>
        <v>-</v>
      </c>
      <c r="I66" s="58" t="str">
        <f>IF(E51-I51&gt;0,E51-I51,"-")</f>
        <v>-</v>
      </c>
    </row>
    <row r="67" spans="1:9" ht="15" customHeight="1" thickBot="1" x14ac:dyDescent="0.25">
      <c r="A67" s="23" t="s">
        <v>109</v>
      </c>
      <c r="B67" s="56" t="s">
        <v>76</v>
      </c>
      <c r="C67" s="57">
        <f>IF(C65-G65&lt;0,G65-C65,"-")</f>
        <v>971686747</v>
      </c>
      <c r="D67" s="57">
        <f>IF(D65-H65&lt;0,H65-D65,"-")</f>
        <v>469952879</v>
      </c>
      <c r="E67" s="57" t="str">
        <f>IF(E65-I65&lt;0,I65-E65,"-")</f>
        <v>-</v>
      </c>
      <c r="F67" s="56" t="s">
        <v>77</v>
      </c>
      <c r="G67" s="57" t="str">
        <f>IF(G65-K65&lt;0,K65-G65,"-")</f>
        <v>-</v>
      </c>
      <c r="H67" s="57" t="str">
        <f>IF(H65-L65&lt;0,L65-H65,"-")</f>
        <v>-</v>
      </c>
      <c r="I67" s="57">
        <f>IF(E65-I65 &gt;0,E65-I65,"-")</f>
        <v>1194242978</v>
      </c>
    </row>
  </sheetData>
  <mergeCells count="6">
    <mergeCell ref="A6:I6"/>
    <mergeCell ref="A3:D3"/>
    <mergeCell ref="A4:D4"/>
    <mergeCell ref="A7:A8"/>
    <mergeCell ref="A37:A38"/>
    <mergeCell ref="A36:I36"/>
  </mergeCells>
  <phoneticPr fontId="0" type="noConversion"/>
  <pageMargins left="0.35433070866141736" right="0.35433070866141736" top="0.19685039370078741" bottom="0.19685039370078741" header="0.51181102362204722" footer="0.51181102362204722"/>
  <pageSetup paperSize="9" scale="63" firstPageNumber="31" orientation="portrait" useFirstPageNumber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PH.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</dc:creator>
  <cp:lastModifiedBy>Kovács Szilvia</cp:lastModifiedBy>
  <cp:lastPrinted>2021-05-20T06:39:51Z</cp:lastPrinted>
  <dcterms:created xsi:type="dcterms:W3CDTF">2000-04-05T06:53:27Z</dcterms:created>
  <dcterms:modified xsi:type="dcterms:W3CDTF">2021-05-31T11:41:52Z</dcterms:modified>
</cp:coreProperties>
</file>