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Váradiné Ildi\költségvetési rendelet Nagyrév 2020\2020 évi költségvetés módosítás\"/>
    </mc:Choice>
  </mc:AlternateContent>
  <bookViews>
    <workbookView xWindow="-120" yWindow="-120" windowWidth="20730" windowHeight="11160"/>
  </bookViews>
  <sheets>
    <sheet name="2. mell._ Önkormányza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C15" i="2"/>
  <c r="C9" i="2"/>
  <c r="D9" i="2"/>
  <c r="D31" i="2" l="1"/>
  <c r="F31" i="2"/>
  <c r="F50" i="2"/>
  <c r="C50" i="2"/>
  <c r="C31" i="2"/>
  <c r="E45" i="2" l="1"/>
  <c r="D76" i="2" l="1"/>
  <c r="D74" i="2"/>
  <c r="D59" i="2" l="1"/>
  <c r="D58" i="2"/>
  <c r="E41" i="2"/>
  <c r="F41" i="2"/>
  <c r="E47" i="2"/>
  <c r="F47" i="2"/>
  <c r="E54" i="2"/>
  <c r="E50" i="2" s="1"/>
  <c r="E37" i="2"/>
  <c r="E38" i="2"/>
  <c r="E36" i="2"/>
  <c r="E94" i="2"/>
  <c r="E93" i="2"/>
  <c r="E92" i="2"/>
  <c r="E91" i="2"/>
  <c r="E90" i="2"/>
  <c r="E89" i="2"/>
  <c r="E88" i="2"/>
  <c r="F84" i="2"/>
  <c r="E86" i="2"/>
  <c r="E85" i="2"/>
  <c r="E82" i="2"/>
  <c r="E81" i="2"/>
  <c r="E83" i="2"/>
  <c r="D56" i="2"/>
  <c r="D55" i="2"/>
  <c r="D53" i="2"/>
  <c r="D51" i="2"/>
  <c r="D77" i="2"/>
  <c r="D72" i="2"/>
  <c r="D71" i="2"/>
  <c r="D70" i="2"/>
  <c r="D69" i="2"/>
  <c r="D68" i="2"/>
  <c r="D67" i="2"/>
  <c r="E31" i="2" l="1"/>
  <c r="C63" i="2"/>
  <c r="C62" i="2" s="1"/>
  <c r="D87" i="2" l="1"/>
  <c r="E87" i="2"/>
  <c r="F87" i="2"/>
  <c r="D84" i="2"/>
  <c r="E84" i="2"/>
  <c r="D44" i="2"/>
  <c r="E44" i="2"/>
  <c r="F44" i="2"/>
  <c r="E9" i="2"/>
  <c r="F9" i="2"/>
  <c r="E15" i="2"/>
  <c r="F15" i="2"/>
  <c r="E20" i="2"/>
  <c r="F20" i="2"/>
  <c r="E27" i="2"/>
  <c r="F27" i="2"/>
  <c r="F40" i="2" l="1"/>
  <c r="E40" i="2"/>
  <c r="F95" i="2"/>
  <c r="E95" i="2"/>
  <c r="C87" i="2"/>
  <c r="C84" i="2"/>
  <c r="E101" i="2" l="1"/>
  <c r="F101" i="2"/>
  <c r="D95" i="2"/>
  <c r="C95" i="2"/>
  <c r="D97" i="2" l="1"/>
  <c r="D101" i="2" l="1"/>
  <c r="D65" i="2"/>
  <c r="D66" i="2"/>
  <c r="D73" i="2"/>
  <c r="D64" i="2"/>
  <c r="E63" i="2"/>
  <c r="F63" i="2"/>
  <c r="D52" i="2"/>
  <c r="D49" i="2"/>
  <c r="D48" i="2"/>
  <c r="D27" i="2"/>
  <c r="C27" i="2"/>
  <c r="D20" i="2"/>
  <c r="C20" i="2"/>
  <c r="C8" i="2" s="1"/>
  <c r="C7" i="2" s="1"/>
  <c r="C97" i="2"/>
  <c r="C47" i="2"/>
  <c r="C44" i="2"/>
  <c r="C41" i="2"/>
  <c r="D8" i="2" l="1"/>
  <c r="D7" i="2" s="1"/>
  <c r="D50" i="2"/>
  <c r="D63" i="2"/>
  <c r="D62" i="2" s="1"/>
  <c r="C101" i="2"/>
  <c r="F62" i="2"/>
  <c r="E62" i="2"/>
  <c r="D47" i="2"/>
  <c r="D41" i="2"/>
  <c r="F8" i="2"/>
  <c r="C40" i="2"/>
  <c r="E8" i="2"/>
  <c r="E7" i="2" l="1"/>
  <c r="C61" i="2"/>
  <c r="D40" i="2"/>
  <c r="F7" i="2"/>
  <c r="F61" i="2" l="1"/>
  <c r="E61" i="2"/>
  <c r="D61" i="2"/>
  <c r="F102" i="2" l="1"/>
  <c r="E102" i="2"/>
  <c r="D102" i="2"/>
  <c r="E78" i="2"/>
  <c r="D78" i="2"/>
  <c r="F78" i="2"/>
  <c r="C102" i="2"/>
  <c r="C78" i="2"/>
  <c r="E103" i="2" l="1"/>
  <c r="D103" i="2"/>
  <c r="F103" i="2"/>
  <c r="C103" i="2"/>
</calcChain>
</file>

<file path=xl/sharedStrings.xml><?xml version="1.0" encoding="utf-8"?>
<sst xmlns="http://schemas.openxmlformats.org/spreadsheetml/2006/main" count="120" uniqueCount="119">
  <si>
    <t>Rovatrend</t>
  </si>
  <si>
    <t>Megnevezés</t>
  </si>
  <si>
    <t>ebből</t>
  </si>
  <si>
    <t>Kötelező feladatok</t>
  </si>
  <si>
    <t>Önként vállalt feladatok</t>
  </si>
  <si>
    <t>Államigazgatási feladatok</t>
  </si>
  <si>
    <t>Kötelező, önként vállalt és államigazgatási feladat szerint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</si>
  <si>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</si>
  <si>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</si>
  <si>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</si>
  <si>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</si>
  <si>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</si>
  <si>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Ellátottak pénzbeli juttatásai</t>
  </si>
  <si>
    <t>Beruházások</t>
  </si>
  <si>
    <t>Felújítások</t>
  </si>
  <si>
    <t>Finanszírozási kiadások</t>
  </si>
  <si>
    <t>Működési célú támogatások államháztartáson belülről</t>
  </si>
  <si>
    <t>Dologi kiadások</t>
  </si>
  <si>
    <t>Egyéb működési célú kiadások</t>
  </si>
  <si>
    <t>KÖLTSÉGVETÉSI BEVÉTELEK ÖSSZESEN</t>
  </si>
  <si>
    <t>KÖLTSÉGVETÉSI KIADÁSOK ÖSSZESEN</t>
  </si>
  <si>
    <t>B1</t>
  </si>
  <si>
    <t>B11 Önkormányzatok működési támogatásai</t>
  </si>
  <si>
    <t>Település-üzemeltetéshez kapcs. feladatellátás támogatása</t>
  </si>
  <si>
    <t>B111 Helyi önkormányzatok működésének általános támogatása</t>
  </si>
  <si>
    <t>B112 Települési önkormányzatok egyes köznevelési fel. Támogatása</t>
  </si>
  <si>
    <t>Óvodaműködtetés támogatása</t>
  </si>
  <si>
    <t>Kiegészítő támogatás az óvodapedagógusok min-ből adódó többletkiad.hoz</t>
  </si>
  <si>
    <t>B113. Telep. önkorm.szociális, gyermekjóléti és gyermekétkeztetési feldatainak támogatása</t>
  </si>
  <si>
    <t>Települési önkormányzatok szociális fela.egyéb támogatása</t>
  </si>
  <si>
    <t>Egyes szociális és gyermekjóléti feladatok támogatása</t>
  </si>
  <si>
    <t>Intézményi gyermekétkeztetés támogatása</t>
  </si>
  <si>
    <t>Rászoruló gyermekek szünidei étkeztetésének támogatása</t>
  </si>
  <si>
    <t>B114. Települési önkormányzatok kulturális feladatainak támogatása</t>
  </si>
  <si>
    <t>Könyvtári, közművelődési és múzeumi feladatok támogatása</t>
  </si>
  <si>
    <t>B115. Működési célú költségvetési támogatások és kiegészítő támogatások</t>
  </si>
  <si>
    <t>B16. Egyéb működési célú támogatások bevételei áht-n belülről</t>
  </si>
  <si>
    <t>Közfoglalkoztatás támogatása</t>
  </si>
  <si>
    <t>Felhalmozási célú támogatások áht. belülről</t>
  </si>
  <si>
    <t>B2</t>
  </si>
  <si>
    <t>B3</t>
  </si>
  <si>
    <t>B34. Vagyoni típusú adók</t>
  </si>
  <si>
    <t>építményadó</t>
  </si>
  <si>
    <t>magánszemélyek kommunális adója</t>
  </si>
  <si>
    <t>B35. Termékek és szolgáltatások adói</t>
  </si>
  <si>
    <t>iparűzési adó</t>
  </si>
  <si>
    <t>gépjárműadó</t>
  </si>
  <si>
    <t>pótlékok, bírságok,igazg. szolg.díjak</t>
  </si>
  <si>
    <t>B36. Egyéb közhatalmi bevételek</t>
  </si>
  <si>
    <t>B4</t>
  </si>
  <si>
    <t>B5</t>
  </si>
  <si>
    <t>B6</t>
  </si>
  <si>
    <t>B7</t>
  </si>
  <si>
    <t>B8</t>
  </si>
  <si>
    <t>Finanszírozási bevételek</t>
  </si>
  <si>
    <t>B813 Maradvány igénybevétele</t>
  </si>
  <si>
    <t>BEVÉTELEK ÖSSZESEN</t>
  </si>
  <si>
    <t>K1</t>
  </si>
  <si>
    <t>Személyi juttatatások</t>
  </si>
  <si>
    <t>K2</t>
  </si>
  <si>
    <t>Munkaadót terhelő járulék</t>
  </si>
  <si>
    <t>K3</t>
  </si>
  <si>
    <t>K4</t>
  </si>
  <si>
    <t>települési támogatás</t>
  </si>
  <si>
    <t xml:space="preserve">K5 </t>
  </si>
  <si>
    <t>K6</t>
  </si>
  <si>
    <t xml:space="preserve">K7 </t>
  </si>
  <si>
    <t>K8</t>
  </si>
  <si>
    <t>Egyéb felhalmozási kiadások</t>
  </si>
  <si>
    <t>K9</t>
  </si>
  <si>
    <t>K914 Államháztartási megelőlegezések visszafizetése</t>
  </si>
  <si>
    <t>K915 Központi irányító szervi támogatások folyósítása</t>
  </si>
  <si>
    <t>Költségvetési bevételek és kiadások egyenlege</t>
  </si>
  <si>
    <t>Bevételek és Kiadások egyenlege</t>
  </si>
  <si>
    <t>talajterhelési díj</t>
  </si>
  <si>
    <t>B401.Készletértékesítés ellentértéke</t>
  </si>
  <si>
    <t>B402. Szolgátatások ellenértéke</t>
  </si>
  <si>
    <t xml:space="preserve">B405. Ellátási díj </t>
  </si>
  <si>
    <t xml:space="preserve">B406. Kiszámlázott áltanos forgalmi adó </t>
  </si>
  <si>
    <t>KIADÁSOK ÖSSZESEN</t>
  </si>
  <si>
    <t>Polgármesteri illetmény támogatása</t>
  </si>
  <si>
    <t>B404. Tulajdonosi bevételek</t>
  </si>
  <si>
    <t>Nagyrév Község Önkormányzat bevételei és kiadásai előirányzat-csoportok, kiemelt előirányzatok szerint</t>
  </si>
  <si>
    <t>Egyéb önkormányzati feladatok támogatása</t>
  </si>
  <si>
    <t>Lakott külterülettel kapcsolatos feladatok támogatása</t>
  </si>
  <si>
    <t>NEAK támogatás</t>
  </si>
  <si>
    <t>Területalapú támogatás</t>
  </si>
  <si>
    <t>B403. Közvetített szolgátatások ellenértéke</t>
  </si>
  <si>
    <t>Előzetes kötelezettségvállalással nem terhelt maradvány igénybevétele</t>
  </si>
  <si>
    <t>Egyéb befizetési kötelezettség</t>
  </si>
  <si>
    <t>Egyéb működési célú támogatás államháztartáson belülre</t>
  </si>
  <si>
    <t>Egyéb működési célú támogatás államháztartáson kívülre</t>
  </si>
  <si>
    <t>Tartalék</t>
  </si>
  <si>
    <t>Óvodaped. és óvodaped. munk. közv. segítők bértámogatása</t>
  </si>
  <si>
    <t>Szociális tüzelőanyag, téli rezsi csökkentés támogatás</t>
  </si>
  <si>
    <t>TOP konyha pályázat támogatás működési maradványa</t>
  </si>
  <si>
    <t>TOP konyha pályázat támogatás felhalmozási maradványa</t>
  </si>
  <si>
    <t>TOP Kunszentmárton konz. működési támogatás maradványa</t>
  </si>
  <si>
    <t>EFOP Kunszentmárton konz. működési támogatás maradványa</t>
  </si>
  <si>
    <t>Komp pályázati támogatás+önerő felhalmozási</t>
  </si>
  <si>
    <t>Magyar Faluprogram óvoda fejlesztés működési támogatás</t>
  </si>
  <si>
    <t>Magyar Faluprogram óvoda fejlesztés felhalmozási támogatás</t>
  </si>
  <si>
    <t>Magyar Faluprogram tanyagond jármű beszerzés működési támogatás</t>
  </si>
  <si>
    <t>Magyar Faluprogram tanyagond jármű felhalmozási támogatás</t>
  </si>
  <si>
    <t>Téli rezsicsökkentés fel nem használt maradvány visszafizetése</t>
  </si>
  <si>
    <t>Fel nem használt kulturális érdekeltségnövelő támogatás visszafizetése</t>
  </si>
  <si>
    <t>Magyar Faluprogram támogatás fel nem használt áfa tartalom visszafizetése</t>
  </si>
  <si>
    <t>2020. évi módosított előirányzat</t>
  </si>
  <si>
    <t>2019. végleges maradvány</t>
  </si>
  <si>
    <t>B116. Elszámolásból származó bevételek</t>
  </si>
  <si>
    <t xml:space="preserve">   Védőnői egyszeri juttatás támogatása</t>
  </si>
  <si>
    <t xml:space="preserve">   Háziorvosi Szolgálat finanszírozása</t>
  </si>
  <si>
    <t xml:space="preserve">   Nyári diákfoglalkoztatás támogatása</t>
  </si>
  <si>
    <t xml:space="preserve">B408. Egyéb kapott kamatok </t>
  </si>
  <si>
    <t xml:space="preserve">   Magyar Faluprogram-rendezvényszervezés támogatása</t>
  </si>
  <si>
    <t>Bérkompenzáció támogatása</t>
  </si>
  <si>
    <t>Kiegészítő támogatás</t>
  </si>
  <si>
    <t>Szociális ágazati pótlék</t>
  </si>
  <si>
    <t xml:space="preserve">2. melléklet Nagyrév Község Önk Képv-test…/2021.(…) rend a 2020. évi költségvetésről szóló  1/2020. (II.15) sz. rend módhoz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</si>
</sst>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charset val="238"/>
    </font>
    <font>
      <i/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0" fontId="6" fillId="0" borderId="0" xfId="0" applyFont="1"/>
    <xf numFmtId="0" fontId="6" fillId="0" borderId="1" xfId="0" applyFont="1" applyBorder="1" applyAlignment="1">
      <alignment horizontal="left" indent="3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 applyBorder="1"/>
    <xf numFmtId="0" fontId="2" fillId="0" borderId="1" xfId="0" applyFont="1" applyFill="1" applyBorder="1"/>
    <xf numFmtId="0" fontId="2" fillId="0" borderId="0" xfId="0" applyFont="1" applyFill="1"/>
    <xf numFmtId="165" fontId="2" fillId="0" borderId="1" xfId="1" applyNumberFormat="1" applyFont="1" applyBorder="1"/>
    <xf numFmtId="165" fontId="2" fillId="2" borderId="1" xfId="1" applyNumberFormat="1" applyFont="1" applyFill="1" applyBorder="1"/>
    <xf numFmtId="165" fontId="6" fillId="0" borderId="1" xfId="1" applyNumberFormat="1" applyFont="1" applyBorder="1"/>
    <xf numFmtId="165" fontId="2" fillId="0" borderId="1" xfId="1" applyNumberFormat="1" applyFont="1" applyFill="1" applyBorder="1"/>
    <xf numFmtId="165" fontId="2" fillId="3" borderId="1" xfId="1" applyNumberFormat="1" applyFont="1" applyFill="1" applyBorder="1"/>
    <xf numFmtId="165" fontId="6" fillId="0" borderId="1" xfId="1" applyNumberFormat="1" applyFont="1" applyBorder="1" applyAlignment="1">
      <alignment horizontal="left" indent="1"/>
    </xf>
    <xf numFmtId="165" fontId="2" fillId="0" borderId="0" xfId="1" applyNumberFormat="1" applyFont="1" applyBorder="1"/>
    <xf numFmtId="165" fontId="2" fillId="0" borderId="0" xfId="1" applyNumberFormat="1" applyFont="1"/>
    <xf numFmtId="165" fontId="2" fillId="0" borderId="0" xfId="1" applyNumberFormat="1" applyFont="1" applyAlignment="1">
      <alignment horizontal="center"/>
    </xf>
    <xf numFmtId="165" fontId="3" fillId="0" borderId="1" xfId="1" applyNumberFormat="1" applyFont="1" applyBorder="1" applyAlignment="1">
      <alignment horizontal="center" wrapText="1"/>
    </xf>
    <xf numFmtId="165" fontId="3" fillId="4" borderId="1" xfId="1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165" fontId="6" fillId="0" borderId="0" xfId="1" applyNumberFormat="1" applyFont="1" applyAlignment="1">
      <alignment horizontal="righ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7">
    <cellStyle name="Ezres" xfId="1" builtinId="3"/>
    <cellStyle name="Ezres 2" xfId="3"/>
    <cellStyle name="Ezres 3" xfId="5"/>
    <cellStyle name="Normál" xfId="0" builtinId="0"/>
    <cellStyle name="Normál 2" xfId="2"/>
    <cellStyle name="Normál 3" xfId="6"/>
    <cellStyle name="Normál 3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zoomScaleNormal="100" workbookViewId="0">
      <selection activeCell="A2" sqref="A2:F2"/>
    </sheetView>
  </sheetViews>
  <sheetFormatPr defaultRowHeight="15.75" x14ac:dyDescent="0.25"/>
  <cols>
    <col min="1" max="1" width="4.42578125" style="1" customWidth="1"/>
    <col min="2" max="2" width="83.28515625" style="1" bestFit="1" customWidth="1"/>
    <col min="3" max="3" width="19" style="22" customWidth="1"/>
    <col min="4" max="4" width="19" style="22" bestFit="1" customWidth="1"/>
    <col min="5" max="5" width="15.5703125" style="22" bestFit="1" customWidth="1"/>
    <col min="6" max="6" width="16.28515625" style="22" customWidth="1"/>
    <col min="7" max="16384" width="9.140625" style="1"/>
  </cols>
  <sheetData>
    <row r="1" spans="1:6" x14ac:dyDescent="0.25">
      <c r="B1" s="29" t="s">
        <v>118</v>
      </c>
      <c r="C1" s="29"/>
      <c r="D1" s="29"/>
      <c r="E1" s="29"/>
      <c r="F1" s="29"/>
    </row>
    <row r="2" spans="1:6" s="3" customFormat="1" x14ac:dyDescent="0.25">
      <c r="A2" s="33" t="s">
        <v>82</v>
      </c>
      <c r="B2" s="33"/>
      <c r="C2" s="33"/>
      <c r="D2" s="33"/>
      <c r="E2" s="33"/>
      <c r="F2" s="33"/>
    </row>
    <row r="3" spans="1:6" x14ac:dyDescent="0.25">
      <c r="A3" s="34" t="s">
        <v>6</v>
      </c>
      <c r="B3" s="34"/>
      <c r="C3" s="34"/>
      <c r="D3" s="34"/>
      <c r="E3" s="34"/>
      <c r="F3" s="34"/>
    </row>
    <row r="4" spans="1:6" x14ac:dyDescent="0.25">
      <c r="A4" s="2"/>
      <c r="B4" s="2"/>
      <c r="C4" s="23"/>
      <c r="D4" s="23"/>
      <c r="E4" s="23"/>
      <c r="F4" s="23"/>
    </row>
    <row r="5" spans="1:6" s="3" customFormat="1" x14ac:dyDescent="0.25">
      <c r="A5" s="35" t="s">
        <v>0</v>
      </c>
      <c r="B5" s="36" t="s">
        <v>1</v>
      </c>
      <c r="C5" s="31" t="s">
        <v>107</v>
      </c>
      <c r="D5" s="30" t="s">
        <v>2</v>
      </c>
      <c r="E5" s="30"/>
      <c r="F5" s="30"/>
    </row>
    <row r="6" spans="1:6" s="3" customFormat="1" ht="47.25" x14ac:dyDescent="0.25">
      <c r="A6" s="35"/>
      <c r="B6" s="36"/>
      <c r="C6" s="31"/>
      <c r="D6" s="24" t="s">
        <v>3</v>
      </c>
      <c r="E6" s="24" t="s">
        <v>4</v>
      </c>
      <c r="F6" s="24" t="s">
        <v>5</v>
      </c>
    </row>
    <row r="7" spans="1:6" x14ac:dyDescent="0.25">
      <c r="A7" s="26" t="s">
        <v>21</v>
      </c>
      <c r="B7" s="26" t="s">
        <v>16</v>
      </c>
      <c r="C7" s="25">
        <f>C8+C31</f>
        <v>112065736</v>
      </c>
      <c r="D7" s="25">
        <f>D8+D31</f>
        <v>111950166</v>
      </c>
      <c r="E7" s="25">
        <f>E8+E31</f>
        <v>115570</v>
      </c>
      <c r="F7" s="25">
        <f>F8+F30+F31</f>
        <v>0</v>
      </c>
    </row>
    <row r="8" spans="1:6" x14ac:dyDescent="0.25">
      <c r="A8" s="4"/>
      <c r="B8" s="4" t="s">
        <v>22</v>
      </c>
      <c r="C8" s="15">
        <f>C9+C15+C20+C27+C29+C30</f>
        <v>65144070</v>
      </c>
      <c r="D8" s="15">
        <f>D9+D15+D20+D27+D29+D30</f>
        <v>65144070</v>
      </c>
      <c r="E8" s="15">
        <f>E9+E15+E20+E27+E29</f>
        <v>0</v>
      </c>
      <c r="F8" s="15">
        <f>F9+F15+F20+F27+F29</f>
        <v>0</v>
      </c>
    </row>
    <row r="9" spans="1:6" x14ac:dyDescent="0.25">
      <c r="A9" s="9"/>
      <c r="B9" s="10" t="s">
        <v>24</v>
      </c>
      <c r="C9" s="16">
        <f>SUM(C10:C14)</f>
        <v>18088379</v>
      </c>
      <c r="D9" s="16">
        <f>SUM(D10:D14)</f>
        <v>18088379</v>
      </c>
      <c r="E9" s="16">
        <f>SUM(E10:E13)</f>
        <v>0</v>
      </c>
      <c r="F9" s="16">
        <f>SUM(F10:F13)</f>
        <v>0</v>
      </c>
    </row>
    <row r="10" spans="1:6" s="7" customFormat="1" x14ac:dyDescent="0.25">
      <c r="A10" s="5"/>
      <c r="B10" s="8" t="s">
        <v>84</v>
      </c>
      <c r="C10" s="17">
        <v>204000</v>
      </c>
      <c r="D10" s="17">
        <v>204000</v>
      </c>
      <c r="E10" s="17">
        <v>0</v>
      </c>
      <c r="F10" s="17">
        <v>0</v>
      </c>
    </row>
    <row r="11" spans="1:6" s="7" customFormat="1" x14ac:dyDescent="0.25">
      <c r="A11" s="5"/>
      <c r="B11" s="8" t="s">
        <v>23</v>
      </c>
      <c r="C11" s="17">
        <v>13089790</v>
      </c>
      <c r="D11" s="17">
        <v>13089790</v>
      </c>
      <c r="E11" s="17">
        <v>0</v>
      </c>
      <c r="F11" s="17">
        <v>0</v>
      </c>
    </row>
    <row r="12" spans="1:6" s="7" customFormat="1" x14ac:dyDescent="0.25">
      <c r="A12" s="5"/>
      <c r="B12" s="8" t="s">
        <v>80</v>
      </c>
      <c r="C12" s="17">
        <v>512400</v>
      </c>
      <c r="D12" s="17">
        <v>512400</v>
      </c>
      <c r="E12" s="17">
        <v>0</v>
      </c>
      <c r="F12" s="17">
        <v>0</v>
      </c>
    </row>
    <row r="13" spans="1:6" s="7" customFormat="1" x14ac:dyDescent="0.25">
      <c r="A13" s="5"/>
      <c r="B13" s="8" t="s">
        <v>83</v>
      </c>
      <c r="C13" s="17">
        <v>4145086</v>
      </c>
      <c r="D13" s="17">
        <v>4145086</v>
      </c>
      <c r="E13" s="17">
        <v>0</v>
      </c>
      <c r="F13" s="17">
        <v>0</v>
      </c>
    </row>
    <row r="14" spans="1:6" s="7" customFormat="1" x14ac:dyDescent="0.25">
      <c r="A14" s="5"/>
      <c r="B14" s="8" t="s">
        <v>115</v>
      </c>
      <c r="C14" s="17">
        <v>137103</v>
      </c>
      <c r="D14" s="17">
        <v>137103</v>
      </c>
      <c r="E14" s="17">
        <v>0</v>
      </c>
      <c r="F14" s="17">
        <v>0</v>
      </c>
    </row>
    <row r="15" spans="1:6" x14ac:dyDescent="0.25">
      <c r="A15" s="9"/>
      <c r="B15" s="10" t="s">
        <v>25</v>
      </c>
      <c r="C15" s="16">
        <f>SUM(C16:C19)</f>
        <v>14450370</v>
      </c>
      <c r="D15" s="16">
        <f>SUM(D16:D19)</f>
        <v>14450370</v>
      </c>
      <c r="E15" s="16">
        <f t="shared" ref="E15:F15" si="0">SUM(E16:E18)</f>
        <v>0</v>
      </c>
      <c r="F15" s="16">
        <f t="shared" si="0"/>
        <v>0</v>
      </c>
    </row>
    <row r="16" spans="1:6" x14ac:dyDescent="0.25">
      <c r="A16" s="4"/>
      <c r="B16" s="6" t="s">
        <v>93</v>
      </c>
      <c r="C16" s="15">
        <v>11143000</v>
      </c>
      <c r="D16" s="15">
        <v>11143000</v>
      </c>
      <c r="E16" s="15">
        <v>0</v>
      </c>
      <c r="F16" s="15">
        <v>0</v>
      </c>
    </row>
    <row r="17" spans="1:6" x14ac:dyDescent="0.25">
      <c r="A17" s="4"/>
      <c r="B17" s="6" t="s">
        <v>26</v>
      </c>
      <c r="C17" s="15">
        <v>1587620</v>
      </c>
      <c r="D17" s="15">
        <v>1587620</v>
      </c>
      <c r="E17" s="15">
        <v>0</v>
      </c>
      <c r="F17" s="15">
        <v>0</v>
      </c>
    </row>
    <row r="18" spans="1:6" x14ac:dyDescent="0.25">
      <c r="A18" s="4"/>
      <c r="B18" s="6" t="s">
        <v>27</v>
      </c>
      <c r="C18" s="15">
        <v>793400</v>
      </c>
      <c r="D18" s="15">
        <v>793400</v>
      </c>
      <c r="E18" s="15">
        <v>0</v>
      </c>
      <c r="F18" s="15">
        <v>0</v>
      </c>
    </row>
    <row r="19" spans="1:6" x14ac:dyDescent="0.25">
      <c r="A19" s="4"/>
      <c r="B19" s="6" t="s">
        <v>116</v>
      </c>
      <c r="C19" s="15">
        <v>926350</v>
      </c>
      <c r="D19" s="15">
        <v>926350</v>
      </c>
      <c r="E19" s="15">
        <v>0</v>
      </c>
      <c r="F19" s="15">
        <v>0</v>
      </c>
    </row>
    <row r="20" spans="1:6" x14ac:dyDescent="0.25">
      <c r="A20" s="9"/>
      <c r="B20" s="10" t="s">
        <v>28</v>
      </c>
      <c r="C20" s="16">
        <f>SUM(C21:C26)</f>
        <v>22448583</v>
      </c>
      <c r="D20" s="16">
        <f>SUM(D21:D26)</f>
        <v>22448583</v>
      </c>
      <c r="E20" s="16">
        <f t="shared" ref="E20:F20" si="1">SUM(E21:E26)</f>
        <v>0</v>
      </c>
      <c r="F20" s="16">
        <f t="shared" si="1"/>
        <v>0</v>
      </c>
    </row>
    <row r="21" spans="1:6" x14ac:dyDescent="0.25">
      <c r="A21" s="4"/>
      <c r="B21" s="6" t="s">
        <v>29</v>
      </c>
      <c r="C21" s="15">
        <v>6506176</v>
      </c>
      <c r="D21" s="15">
        <v>6506176</v>
      </c>
      <c r="E21" s="15">
        <v>0</v>
      </c>
      <c r="F21" s="15">
        <v>0</v>
      </c>
    </row>
    <row r="22" spans="1:6" x14ac:dyDescent="0.25">
      <c r="A22" s="4"/>
      <c r="B22" s="6" t="s">
        <v>30</v>
      </c>
      <c r="C22" s="15">
        <v>6899000</v>
      </c>
      <c r="D22" s="15">
        <v>6899000</v>
      </c>
      <c r="E22" s="15">
        <v>0</v>
      </c>
      <c r="F22" s="15">
        <v>0</v>
      </c>
    </row>
    <row r="23" spans="1:6" x14ac:dyDescent="0.25">
      <c r="A23" s="4"/>
      <c r="B23" s="6" t="s">
        <v>117</v>
      </c>
      <c r="C23" s="15">
        <v>1969891</v>
      </c>
      <c r="D23" s="15">
        <v>1969891</v>
      </c>
      <c r="E23" s="15">
        <v>0</v>
      </c>
      <c r="F23" s="15">
        <v>0</v>
      </c>
    </row>
    <row r="24" spans="1:6" x14ac:dyDescent="0.25">
      <c r="A24" s="4"/>
      <c r="B24" s="6" t="s">
        <v>116</v>
      </c>
      <c r="C24" s="15">
        <v>562440</v>
      </c>
      <c r="D24" s="15">
        <v>562440</v>
      </c>
      <c r="E24" s="15">
        <v>0</v>
      </c>
      <c r="F24" s="15">
        <v>0</v>
      </c>
    </row>
    <row r="25" spans="1:6" x14ac:dyDescent="0.25">
      <c r="A25" s="4"/>
      <c r="B25" s="6" t="s">
        <v>31</v>
      </c>
      <c r="C25" s="15">
        <v>5642396</v>
      </c>
      <c r="D25" s="15">
        <v>5642396</v>
      </c>
      <c r="E25" s="15">
        <v>0</v>
      </c>
      <c r="F25" s="15">
        <v>0</v>
      </c>
    </row>
    <row r="26" spans="1:6" x14ac:dyDescent="0.25">
      <c r="A26" s="4"/>
      <c r="B26" s="6" t="s">
        <v>32</v>
      </c>
      <c r="C26" s="15">
        <v>868680</v>
      </c>
      <c r="D26" s="15">
        <v>868680</v>
      </c>
      <c r="E26" s="15">
        <v>0</v>
      </c>
      <c r="F26" s="15">
        <v>0</v>
      </c>
    </row>
    <row r="27" spans="1:6" s="14" customFormat="1" x14ac:dyDescent="0.25">
      <c r="A27" s="9"/>
      <c r="B27" s="9" t="s">
        <v>33</v>
      </c>
      <c r="C27" s="16">
        <f>SUM(C28)</f>
        <v>2236433</v>
      </c>
      <c r="D27" s="16">
        <f t="shared" ref="D27:F27" si="2">SUM(D28)</f>
        <v>2236433</v>
      </c>
      <c r="E27" s="16">
        <f t="shared" si="2"/>
        <v>0</v>
      </c>
      <c r="F27" s="16">
        <f t="shared" si="2"/>
        <v>0</v>
      </c>
    </row>
    <row r="28" spans="1:6" s="14" customFormat="1" x14ac:dyDescent="0.25">
      <c r="A28" s="13"/>
      <c r="B28" s="13" t="s">
        <v>34</v>
      </c>
      <c r="C28" s="18">
        <v>2236433</v>
      </c>
      <c r="D28" s="18">
        <v>2236433</v>
      </c>
      <c r="E28" s="18">
        <v>0</v>
      </c>
      <c r="F28" s="18">
        <v>0</v>
      </c>
    </row>
    <row r="29" spans="1:6" s="14" customFormat="1" x14ac:dyDescent="0.25">
      <c r="A29" s="9"/>
      <c r="B29" s="9" t="s">
        <v>35</v>
      </c>
      <c r="C29" s="16">
        <v>7886115</v>
      </c>
      <c r="D29" s="16">
        <v>7886115</v>
      </c>
      <c r="E29" s="16"/>
      <c r="F29" s="16"/>
    </row>
    <row r="30" spans="1:6" x14ac:dyDescent="0.25">
      <c r="A30" s="4"/>
      <c r="B30" s="4" t="s">
        <v>109</v>
      </c>
      <c r="C30" s="15">
        <v>34190</v>
      </c>
      <c r="D30" s="15">
        <v>34190</v>
      </c>
      <c r="E30" s="15">
        <v>0</v>
      </c>
      <c r="F30" s="15">
        <v>0</v>
      </c>
    </row>
    <row r="31" spans="1:6" x14ac:dyDescent="0.25">
      <c r="A31" s="4"/>
      <c r="B31" s="4" t="s">
        <v>36</v>
      </c>
      <c r="C31" s="15">
        <f>SUM(C32:C38)</f>
        <v>46921666</v>
      </c>
      <c r="D31" s="15">
        <f t="shared" ref="D31:F31" si="3">SUM(D32:D38)</f>
        <v>46806096</v>
      </c>
      <c r="E31" s="15">
        <f t="shared" si="3"/>
        <v>115570</v>
      </c>
      <c r="F31" s="15">
        <f t="shared" si="3"/>
        <v>0</v>
      </c>
    </row>
    <row r="32" spans="1:6" x14ac:dyDescent="0.25">
      <c r="A32" s="4"/>
      <c r="B32" s="4" t="s">
        <v>110</v>
      </c>
      <c r="C32" s="17">
        <v>587500</v>
      </c>
      <c r="D32" s="17">
        <v>587500</v>
      </c>
      <c r="E32" s="15"/>
      <c r="F32" s="15"/>
    </row>
    <row r="33" spans="1:6" x14ac:dyDescent="0.25">
      <c r="A33" s="4"/>
      <c r="B33" s="4" t="s">
        <v>112</v>
      </c>
      <c r="C33" s="17">
        <v>470665</v>
      </c>
      <c r="D33" s="17">
        <v>470665</v>
      </c>
      <c r="E33" s="15"/>
      <c r="F33" s="15"/>
    </row>
    <row r="34" spans="1:6" x14ac:dyDescent="0.25">
      <c r="A34" s="4"/>
      <c r="B34" s="4" t="s">
        <v>114</v>
      </c>
      <c r="C34" s="17">
        <v>2969460</v>
      </c>
      <c r="D34" s="17">
        <v>2969460</v>
      </c>
      <c r="E34" s="15"/>
      <c r="F34" s="15"/>
    </row>
    <row r="35" spans="1:6" x14ac:dyDescent="0.25">
      <c r="A35" s="4"/>
      <c r="B35" s="4" t="s">
        <v>111</v>
      </c>
      <c r="C35" s="17">
        <v>2400000</v>
      </c>
      <c r="D35" s="17">
        <v>2400000</v>
      </c>
      <c r="E35" s="15"/>
      <c r="F35" s="15"/>
    </row>
    <row r="36" spans="1:6" s="7" customFormat="1" x14ac:dyDescent="0.25">
      <c r="A36" s="5"/>
      <c r="B36" s="6" t="s">
        <v>85</v>
      </c>
      <c r="C36" s="17">
        <v>5000000</v>
      </c>
      <c r="D36" s="17">
        <v>5000000</v>
      </c>
      <c r="E36" s="17">
        <f t="shared" ref="E36:E37" si="4">(C36-D36)</f>
        <v>0</v>
      </c>
      <c r="F36" s="17">
        <v>0</v>
      </c>
    </row>
    <row r="37" spans="1:6" s="7" customFormat="1" x14ac:dyDescent="0.25">
      <c r="A37" s="5"/>
      <c r="B37" s="6" t="s">
        <v>86</v>
      </c>
      <c r="C37" s="17">
        <v>3000000</v>
      </c>
      <c r="D37" s="17">
        <v>2884430</v>
      </c>
      <c r="E37" s="17">
        <f t="shared" si="4"/>
        <v>115570</v>
      </c>
      <c r="F37" s="17">
        <v>0</v>
      </c>
    </row>
    <row r="38" spans="1:6" s="7" customFormat="1" x14ac:dyDescent="0.25">
      <c r="A38" s="5"/>
      <c r="B38" s="6" t="s">
        <v>37</v>
      </c>
      <c r="C38" s="17">
        <v>32494041</v>
      </c>
      <c r="D38" s="17">
        <v>32494041</v>
      </c>
      <c r="E38" s="17">
        <f t="shared" ref="E38" si="5">(C38-D38)</f>
        <v>0</v>
      </c>
      <c r="F38" s="17">
        <v>0</v>
      </c>
    </row>
    <row r="39" spans="1:6" x14ac:dyDescent="0.25">
      <c r="A39" s="26" t="s">
        <v>39</v>
      </c>
      <c r="B39" s="26" t="s">
        <v>38</v>
      </c>
      <c r="C39" s="25">
        <v>9424908</v>
      </c>
      <c r="D39" s="25">
        <v>9424908</v>
      </c>
      <c r="E39" s="25">
        <v>0</v>
      </c>
      <c r="F39" s="25">
        <v>0</v>
      </c>
    </row>
    <row r="40" spans="1:6" x14ac:dyDescent="0.25">
      <c r="A40" s="26" t="s">
        <v>40</v>
      </c>
      <c r="B40" s="26" t="s">
        <v>7</v>
      </c>
      <c r="C40" s="25">
        <f>C41+C44+C47</f>
        <v>22300000</v>
      </c>
      <c r="D40" s="25">
        <f>D41+D44+D47</f>
        <v>21871343</v>
      </c>
      <c r="E40" s="25">
        <f t="shared" ref="E40:F40" si="6">E41+E44+E47</f>
        <v>428657</v>
      </c>
      <c r="F40" s="25">
        <f t="shared" si="6"/>
        <v>0</v>
      </c>
    </row>
    <row r="41" spans="1:6" x14ac:dyDescent="0.25">
      <c r="A41" s="4"/>
      <c r="B41" s="4" t="s">
        <v>41</v>
      </c>
      <c r="C41" s="15">
        <f>SUM(C42:C43)</f>
        <v>8300000</v>
      </c>
      <c r="D41" s="15">
        <f>SUM(D42:D43)</f>
        <v>8300000</v>
      </c>
      <c r="E41" s="15">
        <f t="shared" ref="E41:F41" si="7">SUM(E42:E43)</f>
        <v>0</v>
      </c>
      <c r="F41" s="15">
        <f t="shared" si="7"/>
        <v>0</v>
      </c>
    </row>
    <row r="42" spans="1:6" s="7" customFormat="1" x14ac:dyDescent="0.25">
      <c r="A42" s="5"/>
      <c r="B42" s="6" t="s">
        <v>42</v>
      </c>
      <c r="C42" s="17">
        <v>8000000</v>
      </c>
      <c r="D42" s="17">
        <v>8000000</v>
      </c>
      <c r="E42" s="17">
        <v>0</v>
      </c>
      <c r="F42" s="17">
        <v>0</v>
      </c>
    </row>
    <row r="43" spans="1:6" s="7" customFormat="1" x14ac:dyDescent="0.25">
      <c r="A43" s="5"/>
      <c r="B43" s="6" t="s">
        <v>43</v>
      </c>
      <c r="C43" s="17">
        <v>300000</v>
      </c>
      <c r="D43" s="17">
        <v>300000</v>
      </c>
      <c r="E43" s="17">
        <v>0</v>
      </c>
      <c r="F43" s="17">
        <v>0</v>
      </c>
    </row>
    <row r="44" spans="1:6" x14ac:dyDescent="0.25">
      <c r="A44" s="4"/>
      <c r="B44" s="4" t="s">
        <v>44</v>
      </c>
      <c r="C44" s="15">
        <f>SUM(C45:C46)</f>
        <v>14000000</v>
      </c>
      <c r="D44" s="15">
        <f t="shared" ref="D44:F44" si="8">SUM(D45:D46)</f>
        <v>13571343</v>
      </c>
      <c r="E44" s="15">
        <f t="shared" si="8"/>
        <v>428657</v>
      </c>
      <c r="F44" s="15">
        <f t="shared" si="8"/>
        <v>0</v>
      </c>
    </row>
    <row r="45" spans="1:6" s="7" customFormat="1" x14ac:dyDescent="0.25">
      <c r="A45" s="5"/>
      <c r="B45" s="6" t="s">
        <v>45</v>
      </c>
      <c r="C45" s="17">
        <v>14000000</v>
      </c>
      <c r="D45" s="17">
        <v>13571343</v>
      </c>
      <c r="E45" s="15">
        <f t="shared" ref="E45" si="9">(C45-D45)</f>
        <v>428657</v>
      </c>
      <c r="F45" s="17">
        <v>0</v>
      </c>
    </row>
    <row r="46" spans="1:6" s="7" customFormat="1" x14ac:dyDescent="0.25">
      <c r="A46" s="5"/>
      <c r="B46" s="6" t="s">
        <v>46</v>
      </c>
      <c r="C46" s="17">
        <v>0</v>
      </c>
      <c r="D46" s="17">
        <v>0</v>
      </c>
      <c r="E46" s="17">
        <v>0</v>
      </c>
      <c r="F46" s="17">
        <v>0</v>
      </c>
    </row>
    <row r="47" spans="1:6" x14ac:dyDescent="0.25">
      <c r="A47" s="4"/>
      <c r="B47" s="4" t="s">
        <v>48</v>
      </c>
      <c r="C47" s="15">
        <f>SUM(C48:C49)</f>
        <v>0</v>
      </c>
      <c r="D47" s="15">
        <f>SUM(D48:D49)</f>
        <v>0</v>
      </c>
      <c r="E47" s="15">
        <f t="shared" ref="E47:F47" si="10">SUM(E48:E49)</f>
        <v>0</v>
      </c>
      <c r="F47" s="15">
        <f t="shared" si="10"/>
        <v>0</v>
      </c>
    </row>
    <row r="48" spans="1:6" s="7" customFormat="1" x14ac:dyDescent="0.25">
      <c r="A48" s="5"/>
      <c r="B48" s="6" t="s">
        <v>47</v>
      </c>
      <c r="C48" s="17"/>
      <c r="D48" s="17">
        <f>C48</f>
        <v>0</v>
      </c>
      <c r="E48" s="17">
        <v>0</v>
      </c>
      <c r="F48" s="17">
        <v>0</v>
      </c>
    </row>
    <row r="49" spans="1:6" s="7" customFormat="1" x14ac:dyDescent="0.25">
      <c r="A49" s="5"/>
      <c r="B49" s="6" t="s">
        <v>74</v>
      </c>
      <c r="C49" s="17"/>
      <c r="D49" s="17">
        <f>C49</f>
        <v>0</v>
      </c>
      <c r="E49" s="17">
        <v>0</v>
      </c>
      <c r="F49" s="17">
        <v>0</v>
      </c>
    </row>
    <row r="50" spans="1:6" s="3" customFormat="1" x14ac:dyDescent="0.25">
      <c r="A50" s="26" t="s">
        <v>49</v>
      </c>
      <c r="B50" s="26" t="s">
        <v>8</v>
      </c>
      <c r="C50" s="25">
        <f>SUM(C51:C57)</f>
        <v>16614138</v>
      </c>
      <c r="D50" s="25">
        <f>SUM(D51:D57)</f>
        <v>16614138</v>
      </c>
      <c r="E50" s="25">
        <f t="shared" ref="E50:F50" si="11">SUM(E51:E57)</f>
        <v>0</v>
      </c>
      <c r="F50" s="25">
        <f t="shared" si="11"/>
        <v>0</v>
      </c>
    </row>
    <row r="51" spans="1:6" x14ac:dyDescent="0.25">
      <c r="A51" s="4"/>
      <c r="B51" s="4" t="s">
        <v>75</v>
      </c>
      <c r="C51" s="15">
        <v>1200000</v>
      </c>
      <c r="D51" s="15">
        <f>C51</f>
        <v>1200000</v>
      </c>
      <c r="E51" s="15">
        <v>0</v>
      </c>
      <c r="F51" s="15">
        <v>0</v>
      </c>
    </row>
    <row r="52" spans="1:6" x14ac:dyDescent="0.25">
      <c r="A52" s="4"/>
      <c r="B52" s="4" t="s">
        <v>76</v>
      </c>
      <c r="C52" s="15">
        <v>4945254</v>
      </c>
      <c r="D52" s="15">
        <f>C52</f>
        <v>4945254</v>
      </c>
      <c r="E52" s="15">
        <v>0</v>
      </c>
      <c r="F52" s="15">
        <v>0</v>
      </c>
    </row>
    <row r="53" spans="1:6" x14ac:dyDescent="0.25">
      <c r="A53" s="4"/>
      <c r="B53" s="4" t="s">
        <v>87</v>
      </c>
      <c r="C53" s="15">
        <v>2956260</v>
      </c>
      <c r="D53" s="15">
        <f t="shared" ref="D53:D59" si="12">C53</f>
        <v>2956260</v>
      </c>
      <c r="E53" s="15">
        <v>0</v>
      </c>
      <c r="F53" s="15">
        <v>0</v>
      </c>
    </row>
    <row r="54" spans="1:6" x14ac:dyDescent="0.25">
      <c r="A54" s="4"/>
      <c r="B54" s="4" t="s">
        <v>81</v>
      </c>
      <c r="C54" s="15">
        <v>1115160</v>
      </c>
      <c r="D54" s="15">
        <v>1115160</v>
      </c>
      <c r="E54" s="15">
        <f t="shared" ref="E54" si="13">(C54-D54)</f>
        <v>0</v>
      </c>
      <c r="F54" s="15">
        <v>0</v>
      </c>
    </row>
    <row r="55" spans="1:6" x14ac:dyDescent="0.25">
      <c r="A55" s="4"/>
      <c r="B55" s="4" t="s">
        <v>77</v>
      </c>
      <c r="C55" s="15">
        <v>3300000</v>
      </c>
      <c r="D55" s="15">
        <f t="shared" si="12"/>
        <v>3300000</v>
      </c>
      <c r="E55" s="15">
        <v>0</v>
      </c>
      <c r="F55" s="15">
        <v>0</v>
      </c>
    </row>
    <row r="56" spans="1:6" x14ac:dyDescent="0.25">
      <c r="A56" s="4"/>
      <c r="B56" s="4" t="s">
        <v>78</v>
      </c>
      <c r="C56" s="15">
        <v>3096793</v>
      </c>
      <c r="D56" s="15">
        <f t="shared" si="12"/>
        <v>3096793</v>
      </c>
      <c r="E56" s="15">
        <v>0</v>
      </c>
      <c r="F56" s="15">
        <v>0</v>
      </c>
    </row>
    <row r="57" spans="1:6" x14ac:dyDescent="0.25">
      <c r="A57" s="4"/>
      <c r="B57" s="4" t="s">
        <v>113</v>
      </c>
      <c r="C57" s="15">
        <v>671</v>
      </c>
      <c r="D57" s="15">
        <v>671</v>
      </c>
      <c r="E57" s="15">
        <v>0</v>
      </c>
      <c r="F57" s="15">
        <v>0</v>
      </c>
    </row>
    <row r="58" spans="1:6" s="3" customFormat="1" x14ac:dyDescent="0.25">
      <c r="A58" s="26" t="s">
        <v>50</v>
      </c>
      <c r="B58" s="26" t="s">
        <v>9</v>
      </c>
      <c r="C58" s="25">
        <v>0</v>
      </c>
      <c r="D58" s="25">
        <f t="shared" si="12"/>
        <v>0</v>
      </c>
      <c r="E58" s="25">
        <v>0</v>
      </c>
      <c r="F58" s="15">
        <v>0</v>
      </c>
    </row>
    <row r="59" spans="1:6" x14ac:dyDescent="0.25">
      <c r="A59" s="26" t="s">
        <v>51</v>
      </c>
      <c r="B59" s="26" t="s">
        <v>10</v>
      </c>
      <c r="C59" s="25">
        <v>0</v>
      </c>
      <c r="D59" s="25">
        <f t="shared" si="12"/>
        <v>0</v>
      </c>
      <c r="E59" s="25">
        <v>0</v>
      </c>
      <c r="F59" s="15">
        <v>0</v>
      </c>
    </row>
    <row r="60" spans="1:6" x14ac:dyDescent="0.25">
      <c r="A60" s="26" t="s">
        <v>52</v>
      </c>
      <c r="B60" s="26" t="s">
        <v>11</v>
      </c>
      <c r="C60" s="25">
        <v>0</v>
      </c>
      <c r="D60" s="25">
        <v>0</v>
      </c>
      <c r="E60" s="25">
        <v>0</v>
      </c>
      <c r="F60" s="15">
        <v>0</v>
      </c>
    </row>
    <row r="61" spans="1:6" x14ac:dyDescent="0.25">
      <c r="A61" s="37" t="s">
        <v>19</v>
      </c>
      <c r="B61" s="38"/>
      <c r="C61" s="19">
        <f>C7+C39+C40+C50+C58+C59+C60</f>
        <v>160404782</v>
      </c>
      <c r="D61" s="19">
        <f>D7+D39+D40+D50+D58+D59+D60</f>
        <v>159860555</v>
      </c>
      <c r="E61" s="19">
        <f>E7+E39+E40+E50+E58+E59+E60</f>
        <v>544227</v>
      </c>
      <c r="F61" s="19">
        <f>F7+F39+F40+F50+F58+F59+F60</f>
        <v>0</v>
      </c>
    </row>
    <row r="62" spans="1:6" x14ac:dyDescent="0.25">
      <c r="A62" s="28" t="s">
        <v>53</v>
      </c>
      <c r="B62" s="28" t="s">
        <v>54</v>
      </c>
      <c r="C62" s="27">
        <f>C63</f>
        <v>76856996</v>
      </c>
      <c r="D62" s="27">
        <f>D63</f>
        <v>76856996</v>
      </c>
      <c r="E62" s="27">
        <f>E63+E77</f>
        <v>0</v>
      </c>
      <c r="F62" s="27">
        <f>F63+F77</f>
        <v>0</v>
      </c>
    </row>
    <row r="63" spans="1:6" s="7" customFormat="1" x14ac:dyDescent="0.25">
      <c r="A63" s="5"/>
      <c r="B63" s="5" t="s">
        <v>55</v>
      </c>
      <c r="C63" s="17">
        <f>SUM(C64:C77)</f>
        <v>76856996</v>
      </c>
      <c r="D63" s="17">
        <f>SUM(D64:D77)</f>
        <v>76856996</v>
      </c>
      <c r="E63" s="17">
        <f>SUM(E64:E73)</f>
        <v>0</v>
      </c>
      <c r="F63" s="17">
        <f>SUM(F64:F73)</f>
        <v>0</v>
      </c>
    </row>
    <row r="64" spans="1:6" s="11" customFormat="1" x14ac:dyDescent="0.25">
      <c r="A64" s="6"/>
      <c r="B64" s="6" t="s">
        <v>95</v>
      </c>
      <c r="C64" s="20">
        <v>1151290</v>
      </c>
      <c r="D64" s="20">
        <f>C64</f>
        <v>1151290</v>
      </c>
      <c r="E64" s="20">
        <v>0</v>
      </c>
      <c r="F64" s="20">
        <v>0</v>
      </c>
    </row>
    <row r="65" spans="1:6" s="11" customFormat="1" x14ac:dyDescent="0.25">
      <c r="A65" s="6"/>
      <c r="B65" s="6" t="s">
        <v>96</v>
      </c>
      <c r="C65" s="20">
        <v>38431097</v>
      </c>
      <c r="D65" s="20">
        <f t="shared" ref="D65:D77" si="14">C65</f>
        <v>38431097</v>
      </c>
      <c r="E65" s="20">
        <v>0</v>
      </c>
      <c r="F65" s="20">
        <v>0</v>
      </c>
    </row>
    <row r="66" spans="1:6" s="11" customFormat="1" x14ac:dyDescent="0.25">
      <c r="A66" s="6"/>
      <c r="B66" s="6" t="s">
        <v>97</v>
      </c>
      <c r="C66" s="20">
        <v>1871200</v>
      </c>
      <c r="D66" s="20">
        <f t="shared" si="14"/>
        <v>1871200</v>
      </c>
      <c r="E66" s="20">
        <v>0</v>
      </c>
      <c r="F66" s="20">
        <v>0</v>
      </c>
    </row>
    <row r="67" spans="1:6" s="11" customFormat="1" x14ac:dyDescent="0.25">
      <c r="A67" s="6"/>
      <c r="B67" s="6" t="s">
        <v>98</v>
      </c>
      <c r="C67" s="20">
        <v>2373770</v>
      </c>
      <c r="D67" s="20">
        <f t="shared" si="14"/>
        <v>2373770</v>
      </c>
      <c r="E67" s="20">
        <v>0</v>
      </c>
      <c r="F67" s="20">
        <v>0</v>
      </c>
    </row>
    <row r="68" spans="1:6" s="11" customFormat="1" x14ac:dyDescent="0.25">
      <c r="A68" s="6"/>
      <c r="B68" s="6" t="s">
        <v>99</v>
      </c>
      <c r="C68" s="20">
        <v>737616</v>
      </c>
      <c r="D68" s="20">
        <f t="shared" si="14"/>
        <v>737616</v>
      </c>
      <c r="E68" s="20">
        <v>0</v>
      </c>
      <c r="F68" s="20">
        <v>0</v>
      </c>
    </row>
    <row r="69" spans="1:6" s="11" customFormat="1" x14ac:dyDescent="0.25">
      <c r="A69" s="6"/>
      <c r="B69" s="6" t="s">
        <v>100</v>
      </c>
      <c r="C69" s="20">
        <v>118000</v>
      </c>
      <c r="D69" s="20">
        <f t="shared" si="14"/>
        <v>118000</v>
      </c>
      <c r="E69" s="20">
        <v>0</v>
      </c>
      <c r="F69" s="20">
        <v>0</v>
      </c>
    </row>
    <row r="70" spans="1:6" s="11" customFormat="1" x14ac:dyDescent="0.25">
      <c r="A70" s="6"/>
      <c r="B70" s="6" t="s">
        <v>101</v>
      </c>
      <c r="C70" s="20">
        <v>4876773</v>
      </c>
      <c r="D70" s="20">
        <f t="shared" si="14"/>
        <v>4876773</v>
      </c>
      <c r="E70" s="20">
        <v>0</v>
      </c>
      <c r="F70" s="20">
        <v>0</v>
      </c>
    </row>
    <row r="71" spans="1:6" s="11" customFormat="1" x14ac:dyDescent="0.25">
      <c r="A71" s="6"/>
      <c r="B71" s="6" t="s">
        <v>102</v>
      </c>
      <c r="C71" s="20">
        <v>265900</v>
      </c>
      <c r="D71" s="20">
        <f t="shared" si="14"/>
        <v>265900</v>
      </c>
      <c r="E71" s="20">
        <v>0</v>
      </c>
      <c r="F71" s="20">
        <v>0</v>
      </c>
    </row>
    <row r="72" spans="1:6" s="11" customFormat="1" x14ac:dyDescent="0.25">
      <c r="A72" s="6"/>
      <c r="B72" s="6" t="s">
        <v>103</v>
      </c>
      <c r="C72" s="20">
        <v>12830149</v>
      </c>
      <c r="D72" s="20">
        <f t="shared" si="14"/>
        <v>12830149</v>
      </c>
      <c r="E72" s="20">
        <v>0</v>
      </c>
      <c r="F72" s="20">
        <v>0</v>
      </c>
    </row>
    <row r="73" spans="1:6" s="11" customFormat="1" x14ac:dyDescent="0.25">
      <c r="A73" s="6"/>
      <c r="B73" s="6" t="s">
        <v>106</v>
      </c>
      <c r="C73" s="20">
        <v>40500</v>
      </c>
      <c r="D73" s="20">
        <f t="shared" si="14"/>
        <v>40500</v>
      </c>
      <c r="E73" s="20">
        <v>0</v>
      </c>
      <c r="F73" s="20">
        <v>0</v>
      </c>
    </row>
    <row r="74" spans="1:6" s="11" customFormat="1" x14ac:dyDescent="0.25">
      <c r="A74" s="6"/>
      <c r="B74" s="6" t="s">
        <v>105</v>
      </c>
      <c r="C74" s="20">
        <v>322000</v>
      </c>
      <c r="D74" s="20">
        <f t="shared" ref="D74" si="15">C74</f>
        <v>322000</v>
      </c>
      <c r="E74" s="20">
        <v>0</v>
      </c>
      <c r="F74" s="20">
        <v>0</v>
      </c>
    </row>
    <row r="75" spans="1:6" s="11" customFormat="1" x14ac:dyDescent="0.25">
      <c r="A75" s="6"/>
      <c r="B75" s="6" t="s">
        <v>108</v>
      </c>
      <c r="C75" s="20">
        <v>12269901</v>
      </c>
      <c r="D75" s="20">
        <v>12269901</v>
      </c>
      <c r="E75" s="20">
        <v>0</v>
      </c>
      <c r="F75" s="20">
        <v>0</v>
      </c>
    </row>
    <row r="76" spans="1:6" s="11" customFormat="1" x14ac:dyDescent="0.25">
      <c r="A76" s="6"/>
      <c r="B76" s="6" t="s">
        <v>104</v>
      </c>
      <c r="C76" s="20">
        <v>264000</v>
      </c>
      <c r="D76" s="20">
        <f t="shared" ref="D76" si="16">C76</f>
        <v>264000</v>
      </c>
      <c r="E76" s="20">
        <v>0</v>
      </c>
      <c r="F76" s="20">
        <v>0</v>
      </c>
    </row>
    <row r="77" spans="1:6" s="7" customFormat="1" x14ac:dyDescent="0.25">
      <c r="A77" s="5"/>
      <c r="B77" s="6" t="s">
        <v>88</v>
      </c>
      <c r="C77" s="17">
        <v>1304800</v>
      </c>
      <c r="D77" s="17">
        <f t="shared" si="14"/>
        <v>1304800</v>
      </c>
      <c r="E77" s="20">
        <v>0</v>
      </c>
      <c r="F77" s="20">
        <v>0</v>
      </c>
    </row>
    <row r="78" spans="1:6" x14ac:dyDescent="0.25">
      <c r="A78" s="39" t="s">
        <v>56</v>
      </c>
      <c r="B78" s="39"/>
      <c r="C78" s="27">
        <f>C61+C62</f>
        <v>237261778</v>
      </c>
      <c r="D78" s="27">
        <f t="shared" ref="D78:F78" si="17">D61+D62</f>
        <v>236717551</v>
      </c>
      <c r="E78" s="27">
        <f t="shared" si="17"/>
        <v>544227</v>
      </c>
      <c r="F78" s="27">
        <f t="shared" si="17"/>
        <v>0</v>
      </c>
    </row>
    <row r="79" spans="1:6" s="12" customFormat="1" x14ac:dyDescent="0.25">
      <c r="C79" s="21"/>
      <c r="D79" s="21"/>
      <c r="E79" s="21"/>
      <c r="F79" s="21"/>
    </row>
    <row r="80" spans="1:6" s="12" customFormat="1" x14ac:dyDescent="0.25">
      <c r="C80" s="21"/>
      <c r="D80" s="21"/>
      <c r="E80" s="21"/>
      <c r="F80" s="21"/>
    </row>
    <row r="81" spans="1:6" x14ac:dyDescent="0.25">
      <c r="A81" s="28" t="s">
        <v>57</v>
      </c>
      <c r="B81" s="28" t="s">
        <v>58</v>
      </c>
      <c r="C81" s="27">
        <v>64465053</v>
      </c>
      <c r="D81" s="27">
        <v>64465053</v>
      </c>
      <c r="E81" s="27">
        <f t="shared" ref="E81:E82" si="18">(C81-D81)</f>
        <v>0</v>
      </c>
      <c r="F81" s="27">
        <v>0</v>
      </c>
    </row>
    <row r="82" spans="1:6" x14ac:dyDescent="0.25">
      <c r="A82" s="28" t="s">
        <v>59</v>
      </c>
      <c r="B82" s="28" t="s">
        <v>60</v>
      </c>
      <c r="C82" s="27">
        <v>9627449</v>
      </c>
      <c r="D82" s="27">
        <v>9627449</v>
      </c>
      <c r="E82" s="27">
        <f t="shared" si="18"/>
        <v>0</v>
      </c>
      <c r="F82" s="27">
        <v>0</v>
      </c>
    </row>
    <row r="83" spans="1:6" x14ac:dyDescent="0.25">
      <c r="A83" s="28" t="s">
        <v>61</v>
      </c>
      <c r="B83" s="28" t="s">
        <v>17</v>
      </c>
      <c r="C83" s="27">
        <v>52639911</v>
      </c>
      <c r="D83" s="27">
        <v>52524341</v>
      </c>
      <c r="E83" s="27">
        <f>(C83-D83)</f>
        <v>115570</v>
      </c>
      <c r="F83" s="27">
        <v>0</v>
      </c>
    </row>
    <row r="84" spans="1:6" x14ac:dyDescent="0.25">
      <c r="A84" s="28" t="s">
        <v>62</v>
      </c>
      <c r="B84" s="28" t="s">
        <v>12</v>
      </c>
      <c r="C84" s="27">
        <f>SUM(C85:C86)</f>
        <v>530000</v>
      </c>
      <c r="D84" s="27">
        <f t="shared" ref="D84:F84" si="19">SUM(D85:D86)</f>
        <v>530000</v>
      </c>
      <c r="E84" s="27">
        <f t="shared" si="19"/>
        <v>0</v>
      </c>
      <c r="F84" s="27">
        <f t="shared" si="19"/>
        <v>0</v>
      </c>
    </row>
    <row r="85" spans="1:6" s="7" customFormat="1" x14ac:dyDescent="0.25">
      <c r="A85" s="5"/>
      <c r="B85" s="6" t="s">
        <v>94</v>
      </c>
      <c r="C85" s="17">
        <v>0</v>
      </c>
      <c r="D85" s="17">
        <v>0</v>
      </c>
      <c r="E85" s="17">
        <f t="shared" ref="E85:E86" si="20">(C85-D85)</f>
        <v>0</v>
      </c>
      <c r="F85" s="17">
        <v>0</v>
      </c>
    </row>
    <row r="86" spans="1:6" s="7" customFormat="1" x14ac:dyDescent="0.25">
      <c r="A86" s="5"/>
      <c r="B86" s="6" t="s">
        <v>63</v>
      </c>
      <c r="C86" s="17">
        <v>530000</v>
      </c>
      <c r="D86" s="17">
        <v>530000</v>
      </c>
      <c r="E86" s="17">
        <f t="shared" si="20"/>
        <v>0</v>
      </c>
      <c r="F86" s="17">
        <v>0</v>
      </c>
    </row>
    <row r="87" spans="1:6" x14ac:dyDescent="0.25">
      <c r="A87" s="28" t="s">
        <v>64</v>
      </c>
      <c r="B87" s="28" t="s">
        <v>18</v>
      </c>
      <c r="C87" s="27">
        <f>SUM(C88:C91)</f>
        <v>8529002</v>
      </c>
      <c r="D87" s="27">
        <f t="shared" ref="D87:F87" si="21">SUM(D88:D91)</f>
        <v>8100345</v>
      </c>
      <c r="E87" s="27">
        <f t="shared" si="21"/>
        <v>428657</v>
      </c>
      <c r="F87" s="27">
        <f t="shared" si="21"/>
        <v>0</v>
      </c>
    </row>
    <row r="88" spans="1:6" x14ac:dyDescent="0.25">
      <c r="A88" s="13"/>
      <c r="B88" s="13" t="s">
        <v>89</v>
      </c>
      <c r="C88" s="18">
        <v>1125678</v>
      </c>
      <c r="D88" s="18">
        <v>1125678</v>
      </c>
      <c r="E88" s="18">
        <f t="shared" ref="E88:E94" si="22">(C88-D88)</f>
        <v>0</v>
      </c>
      <c r="F88" s="18">
        <v>0</v>
      </c>
    </row>
    <row r="89" spans="1:6" x14ac:dyDescent="0.25">
      <c r="A89" s="13"/>
      <c r="B89" s="13" t="s">
        <v>90</v>
      </c>
      <c r="C89" s="18">
        <v>7188267</v>
      </c>
      <c r="D89" s="18">
        <v>6948267</v>
      </c>
      <c r="E89" s="18">
        <f t="shared" si="22"/>
        <v>240000</v>
      </c>
      <c r="F89" s="18">
        <v>0</v>
      </c>
    </row>
    <row r="90" spans="1:6" x14ac:dyDescent="0.25">
      <c r="A90" s="13"/>
      <c r="B90" s="13" t="s">
        <v>91</v>
      </c>
      <c r="C90" s="18">
        <v>215057</v>
      </c>
      <c r="D90" s="18">
        <v>26400</v>
      </c>
      <c r="E90" s="18">
        <f t="shared" si="22"/>
        <v>188657</v>
      </c>
      <c r="F90" s="18">
        <v>0</v>
      </c>
    </row>
    <row r="91" spans="1:6" x14ac:dyDescent="0.25">
      <c r="A91" s="13"/>
      <c r="B91" s="13" t="s">
        <v>92</v>
      </c>
      <c r="C91" s="18">
        <v>0</v>
      </c>
      <c r="D91" s="18">
        <v>0</v>
      </c>
      <c r="E91" s="18">
        <f t="shared" si="22"/>
        <v>0</v>
      </c>
      <c r="F91" s="18">
        <v>0</v>
      </c>
    </row>
    <row r="92" spans="1:6" x14ac:dyDescent="0.25">
      <c r="A92" s="28" t="s">
        <v>65</v>
      </c>
      <c r="B92" s="28" t="s">
        <v>13</v>
      </c>
      <c r="C92" s="27">
        <v>17193495</v>
      </c>
      <c r="D92" s="27">
        <v>17193495</v>
      </c>
      <c r="E92" s="27">
        <f t="shared" si="22"/>
        <v>0</v>
      </c>
      <c r="F92" s="27">
        <v>0</v>
      </c>
    </row>
    <row r="93" spans="1:6" x14ac:dyDescent="0.25">
      <c r="A93" s="28" t="s">
        <v>66</v>
      </c>
      <c r="B93" s="28" t="s">
        <v>14</v>
      </c>
      <c r="C93" s="27">
        <v>53007545</v>
      </c>
      <c r="D93" s="27">
        <v>53007545</v>
      </c>
      <c r="E93" s="27">
        <f t="shared" si="22"/>
        <v>0</v>
      </c>
      <c r="F93" s="27">
        <v>0</v>
      </c>
    </row>
    <row r="94" spans="1:6" x14ac:dyDescent="0.25">
      <c r="A94" s="28" t="s">
        <v>67</v>
      </c>
      <c r="B94" s="28" t="s">
        <v>68</v>
      </c>
      <c r="C94" s="27">
        <v>0</v>
      </c>
      <c r="D94" s="27">
        <v>0</v>
      </c>
      <c r="E94" s="27">
        <f t="shared" si="22"/>
        <v>0</v>
      </c>
      <c r="F94" s="27">
        <v>0</v>
      </c>
    </row>
    <row r="95" spans="1:6" x14ac:dyDescent="0.25">
      <c r="A95" s="37" t="s">
        <v>20</v>
      </c>
      <c r="B95" s="38"/>
      <c r="C95" s="19">
        <f>SUM(C81+C82+C83+C84+C87+C92+C93+C94)</f>
        <v>205992455</v>
      </c>
      <c r="D95" s="19">
        <f>SUM(D81+D82+D83+D84+D87+D92+D93+D94)</f>
        <v>205448228</v>
      </c>
      <c r="E95" s="19">
        <f t="shared" ref="E95:F95" si="23">SUM(E81+E82+E83+E84+E87+E92+E93+E94)</f>
        <v>544227</v>
      </c>
      <c r="F95" s="19">
        <f t="shared" si="23"/>
        <v>0</v>
      </c>
    </row>
    <row r="96" spans="1:6" x14ac:dyDescent="0.25">
      <c r="A96" s="4"/>
      <c r="B96" s="4"/>
      <c r="C96" s="15"/>
      <c r="D96" s="15"/>
      <c r="E96" s="15"/>
      <c r="F96" s="15"/>
    </row>
    <row r="97" spans="1:6" x14ac:dyDescent="0.25">
      <c r="A97" s="28" t="s">
        <v>69</v>
      </c>
      <c r="B97" s="28" t="s">
        <v>15</v>
      </c>
      <c r="C97" s="27">
        <f>SUM(C98:C99)</f>
        <v>31269323</v>
      </c>
      <c r="D97" s="27">
        <f>SUM(D98:D99)</f>
        <v>31269323</v>
      </c>
      <c r="E97" s="27"/>
      <c r="F97" s="27"/>
    </row>
    <row r="98" spans="1:6" x14ac:dyDescent="0.25">
      <c r="A98" s="4"/>
      <c r="B98" s="4" t="s">
        <v>70</v>
      </c>
      <c r="C98" s="15">
        <v>2114135</v>
      </c>
      <c r="D98" s="15">
        <v>2114135</v>
      </c>
      <c r="E98" s="15">
        <v>0</v>
      </c>
      <c r="F98" s="15">
        <v>0</v>
      </c>
    </row>
    <row r="99" spans="1:6" x14ac:dyDescent="0.25">
      <c r="A99" s="4"/>
      <c r="B99" s="4" t="s">
        <v>71</v>
      </c>
      <c r="C99" s="15">
        <v>29155188</v>
      </c>
      <c r="D99" s="15">
        <v>29155188</v>
      </c>
      <c r="E99" s="15">
        <v>0</v>
      </c>
      <c r="F99" s="15">
        <v>0</v>
      </c>
    </row>
    <row r="100" spans="1:6" x14ac:dyDescent="0.25">
      <c r="A100" s="4"/>
      <c r="B100" s="4"/>
      <c r="C100" s="15"/>
      <c r="D100" s="15"/>
      <c r="E100" s="15"/>
      <c r="F100" s="15"/>
    </row>
    <row r="101" spans="1:6" x14ac:dyDescent="0.25">
      <c r="A101" s="40" t="s">
        <v>79</v>
      </c>
      <c r="B101" s="41"/>
      <c r="C101" s="27">
        <f>C95+C97</f>
        <v>237261778</v>
      </c>
      <c r="D101" s="27">
        <f>D95+D97</f>
        <v>236717551</v>
      </c>
      <c r="E101" s="27">
        <f t="shared" ref="E101:F101" si="24">E95+E97</f>
        <v>544227</v>
      </c>
      <c r="F101" s="27">
        <f t="shared" si="24"/>
        <v>0</v>
      </c>
    </row>
    <row r="102" spans="1:6" x14ac:dyDescent="0.25">
      <c r="A102" s="42" t="s">
        <v>72</v>
      </c>
      <c r="B102" s="43"/>
      <c r="C102" s="15">
        <f>C61-C95</f>
        <v>-45587673</v>
      </c>
      <c r="D102" s="15">
        <f>D61-D95</f>
        <v>-45587673</v>
      </c>
      <c r="E102" s="15">
        <f>E61-E95</f>
        <v>0</v>
      </c>
      <c r="F102" s="15">
        <f>F61-F95</f>
        <v>0</v>
      </c>
    </row>
    <row r="103" spans="1:6" x14ac:dyDescent="0.25">
      <c r="A103" s="32" t="s">
        <v>73</v>
      </c>
      <c r="B103" s="32"/>
      <c r="C103" s="15">
        <f>C78-C101</f>
        <v>0</v>
      </c>
      <c r="D103" s="15">
        <f>D78-D101</f>
        <v>0</v>
      </c>
      <c r="E103" s="15">
        <f>E78-E101</f>
        <v>0</v>
      </c>
      <c r="F103" s="15">
        <f>F78-F101</f>
        <v>0</v>
      </c>
    </row>
    <row r="104" spans="1:6" s="12" customFormat="1" x14ac:dyDescent="0.25">
      <c r="C104" s="21"/>
      <c r="D104" s="21"/>
      <c r="E104" s="21"/>
      <c r="F104" s="21"/>
    </row>
    <row r="105" spans="1:6" s="12" customFormat="1" x14ac:dyDescent="0.25">
      <c r="C105" s="21"/>
      <c r="D105" s="21"/>
      <c r="E105" s="21"/>
      <c r="F105" s="21"/>
    </row>
    <row r="106" spans="1:6" s="12" customFormat="1" x14ac:dyDescent="0.25">
      <c r="C106" s="21"/>
      <c r="D106" s="21"/>
      <c r="E106" s="21"/>
      <c r="F106" s="21"/>
    </row>
    <row r="107" spans="1:6" s="12" customFormat="1" x14ac:dyDescent="0.25">
      <c r="C107" s="21"/>
      <c r="D107" s="21"/>
      <c r="E107" s="21"/>
      <c r="F107" s="21"/>
    </row>
    <row r="108" spans="1:6" s="12" customFormat="1" x14ac:dyDescent="0.25">
      <c r="C108" s="21"/>
      <c r="D108" s="21"/>
      <c r="E108" s="21"/>
      <c r="F108" s="21"/>
    </row>
    <row r="109" spans="1:6" s="12" customFormat="1" x14ac:dyDescent="0.25">
      <c r="C109" s="21"/>
      <c r="D109" s="21"/>
      <c r="E109" s="21"/>
      <c r="F109" s="21"/>
    </row>
    <row r="110" spans="1:6" s="12" customFormat="1" x14ac:dyDescent="0.25">
      <c r="C110" s="21"/>
      <c r="D110" s="21"/>
      <c r="E110" s="21"/>
      <c r="F110" s="21"/>
    </row>
    <row r="111" spans="1:6" s="12" customFormat="1" x14ac:dyDescent="0.25">
      <c r="C111" s="21"/>
      <c r="D111" s="21"/>
      <c r="E111" s="21"/>
      <c r="F111" s="21"/>
    </row>
  </sheetData>
  <mergeCells count="13">
    <mergeCell ref="B1:F1"/>
    <mergeCell ref="A103:B103"/>
    <mergeCell ref="A2:F2"/>
    <mergeCell ref="A3:F3"/>
    <mergeCell ref="A5:A6"/>
    <mergeCell ref="B5:B6"/>
    <mergeCell ref="C5:C6"/>
    <mergeCell ref="D5:F5"/>
    <mergeCell ref="A61:B61"/>
    <mergeCell ref="A78:B78"/>
    <mergeCell ref="A95:B95"/>
    <mergeCell ref="A101:B101"/>
    <mergeCell ref="A102:B102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mell._ Önkormányzat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RG</cp:lastModifiedBy>
  <cp:lastPrinted>2021-05-18T13:25:04Z</cp:lastPrinted>
  <dcterms:created xsi:type="dcterms:W3CDTF">2018-02-08T08:04:55Z</dcterms:created>
  <dcterms:modified xsi:type="dcterms:W3CDTF">2021-05-28T09:49:14Z</dcterms:modified>
</cp:coreProperties>
</file>