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Váradiné Ildi\zárszámadás rendelet 2020 Nagyrév\"/>
    </mc:Choice>
  </mc:AlternateContent>
  <bookViews>
    <workbookView xWindow="0" yWindow="0" windowWidth="19200" windowHeight="5835" tabRatio="727"/>
  </bookViews>
  <sheets>
    <sheet name="2.sz,mell" sheetId="146" r:id="rId1"/>
  </sheets>
  <definedNames>
    <definedName name="_xlnm.Print_Area" localSheetId="0">'2.sz,mell'!$A$3:$L$104</definedName>
  </definedNames>
  <calcPr calcId="162913"/>
</workbook>
</file>

<file path=xl/calcChain.xml><?xml version="1.0" encoding="utf-8"?>
<calcChain xmlns="http://schemas.openxmlformats.org/spreadsheetml/2006/main">
  <c r="L78" i="146" l="1"/>
  <c r="L22" i="146"/>
  <c r="L75" i="146" l="1"/>
  <c r="L76" i="146"/>
  <c r="L77" i="146" l="1"/>
  <c r="L74" i="146"/>
  <c r="L73" i="146"/>
  <c r="L57" i="146"/>
  <c r="L58" i="146"/>
  <c r="L59" i="146"/>
  <c r="L60" i="146"/>
  <c r="D41" i="146"/>
  <c r="L16" i="146"/>
  <c r="L95" i="146" l="1"/>
  <c r="L96" i="146"/>
  <c r="L100" i="146"/>
  <c r="L101" i="146"/>
  <c r="L83" i="146"/>
  <c r="L84" i="146"/>
  <c r="L85" i="146"/>
  <c r="L88" i="146"/>
  <c r="L89" i="146"/>
  <c r="L91" i="146"/>
  <c r="L92" i="146"/>
  <c r="L93" i="146"/>
  <c r="L94" i="146"/>
  <c r="L68" i="146"/>
  <c r="L69" i="146"/>
  <c r="L70" i="146"/>
  <c r="L71" i="146"/>
  <c r="L72" i="146"/>
  <c r="L79" i="146"/>
  <c r="L80" i="146"/>
  <c r="L61" i="146"/>
  <c r="L66" i="146"/>
  <c r="L67" i="146"/>
  <c r="L51" i="146"/>
  <c r="L52" i="146"/>
  <c r="L53" i="146"/>
  <c r="L54" i="146"/>
  <c r="L55" i="146"/>
  <c r="L56" i="146"/>
  <c r="L39" i="146"/>
  <c r="L42" i="146"/>
  <c r="L43" i="146"/>
  <c r="L45" i="146"/>
  <c r="L46" i="146"/>
  <c r="L26" i="146"/>
  <c r="L27" i="146"/>
  <c r="L28" i="146"/>
  <c r="L29" i="146"/>
  <c r="L31" i="146"/>
  <c r="L32" i="146"/>
  <c r="L33" i="146"/>
  <c r="L34" i="146"/>
  <c r="L35" i="146"/>
  <c r="L36" i="146"/>
  <c r="L38" i="146"/>
  <c r="L19" i="146"/>
  <c r="L20" i="146"/>
  <c r="L21" i="146"/>
  <c r="L23" i="146"/>
  <c r="L24" i="146"/>
  <c r="L14" i="146"/>
  <c r="L15" i="146"/>
  <c r="L17" i="146"/>
  <c r="L8" i="146"/>
  <c r="L9" i="146"/>
  <c r="L10" i="146"/>
  <c r="L11" i="146"/>
  <c r="L12" i="146"/>
  <c r="D50" i="146"/>
  <c r="E50" i="146"/>
  <c r="F50" i="146"/>
  <c r="G50" i="146"/>
  <c r="H50" i="146"/>
  <c r="I50" i="146"/>
  <c r="J50" i="146"/>
  <c r="K50" i="146"/>
  <c r="C50" i="146"/>
  <c r="D99" i="146"/>
  <c r="E99" i="146"/>
  <c r="F99" i="146"/>
  <c r="D90" i="146"/>
  <c r="E90" i="146"/>
  <c r="F90" i="146"/>
  <c r="D86" i="146"/>
  <c r="E86" i="146"/>
  <c r="F86" i="146"/>
  <c r="D65" i="146"/>
  <c r="D64" i="146" s="1"/>
  <c r="E65" i="146"/>
  <c r="E64" i="146" s="1"/>
  <c r="F65" i="146"/>
  <c r="F64" i="146" s="1"/>
  <c r="C65" i="146"/>
  <c r="C64" i="146" s="1"/>
  <c r="D47" i="146"/>
  <c r="E47" i="146"/>
  <c r="F47" i="146"/>
  <c r="C47" i="146"/>
  <c r="E41" i="146"/>
  <c r="F41" i="146"/>
  <c r="C41" i="146"/>
  <c r="D44" i="146"/>
  <c r="E44" i="146"/>
  <c r="F44" i="146"/>
  <c r="C44" i="146"/>
  <c r="D30" i="146"/>
  <c r="E30" i="146"/>
  <c r="F30" i="146"/>
  <c r="C30" i="146"/>
  <c r="D25" i="146"/>
  <c r="E25" i="146"/>
  <c r="F25" i="146"/>
  <c r="C25" i="146"/>
  <c r="D18" i="146"/>
  <c r="E18" i="146"/>
  <c r="F18" i="146"/>
  <c r="C18" i="146"/>
  <c r="D13" i="146"/>
  <c r="E13" i="146"/>
  <c r="F13" i="146"/>
  <c r="C13" i="146"/>
  <c r="D7" i="146"/>
  <c r="E7" i="146"/>
  <c r="E6" i="146" s="1"/>
  <c r="E5" i="146" s="1"/>
  <c r="F7" i="146"/>
  <c r="F6" i="146" s="1"/>
  <c r="F5" i="146" s="1"/>
  <c r="C7" i="146"/>
  <c r="E98" i="146" l="1"/>
  <c r="E102" i="146"/>
  <c r="C40" i="146"/>
  <c r="D40" i="146"/>
  <c r="F98" i="146"/>
  <c r="F102" i="146" s="1"/>
  <c r="D98" i="146"/>
  <c r="D102" i="146" s="1"/>
  <c r="E40" i="146"/>
  <c r="E63" i="146" s="1"/>
  <c r="E81" i="146" s="1"/>
  <c r="E104" i="146" s="1"/>
  <c r="F40" i="146"/>
  <c r="L50" i="146"/>
  <c r="C6" i="146"/>
  <c r="C5" i="146" s="1"/>
  <c r="D6" i="146"/>
  <c r="D5" i="146" s="1"/>
  <c r="F63" i="146"/>
  <c r="C99" i="146"/>
  <c r="C90" i="146"/>
  <c r="C86" i="146"/>
  <c r="H99" i="146"/>
  <c r="I99" i="146"/>
  <c r="J99" i="146"/>
  <c r="K99" i="146"/>
  <c r="G99" i="146"/>
  <c r="H90" i="146"/>
  <c r="I90" i="146"/>
  <c r="J90" i="146"/>
  <c r="K90" i="146"/>
  <c r="G90" i="146"/>
  <c r="K86" i="146"/>
  <c r="H86" i="146"/>
  <c r="I86" i="146"/>
  <c r="J86" i="146"/>
  <c r="G86" i="146"/>
  <c r="H65" i="146"/>
  <c r="H64" i="146" s="1"/>
  <c r="I65" i="146"/>
  <c r="I64" i="146" s="1"/>
  <c r="J65" i="146"/>
  <c r="J64" i="146" s="1"/>
  <c r="K65" i="146"/>
  <c r="G65" i="146"/>
  <c r="G64" i="146" s="1"/>
  <c r="H47" i="146"/>
  <c r="I47" i="146"/>
  <c r="J47" i="146"/>
  <c r="K47" i="146"/>
  <c r="G47" i="146"/>
  <c r="H41" i="146"/>
  <c r="I41" i="146"/>
  <c r="J41" i="146"/>
  <c r="K41" i="146"/>
  <c r="G41" i="146"/>
  <c r="H44" i="146"/>
  <c r="I44" i="146"/>
  <c r="J44" i="146"/>
  <c r="K44" i="146"/>
  <c r="G44" i="146"/>
  <c r="H30" i="146"/>
  <c r="I30" i="146"/>
  <c r="J30" i="146"/>
  <c r="K30" i="146"/>
  <c r="G30" i="146"/>
  <c r="H25" i="146"/>
  <c r="I25" i="146"/>
  <c r="J25" i="146"/>
  <c r="K25" i="146"/>
  <c r="G25" i="146"/>
  <c r="H18" i="146"/>
  <c r="I18" i="146"/>
  <c r="J18" i="146"/>
  <c r="K18" i="146"/>
  <c r="G18" i="146"/>
  <c r="H13" i="146"/>
  <c r="I13" i="146"/>
  <c r="J13" i="146"/>
  <c r="K13" i="146"/>
  <c r="G13" i="146"/>
  <c r="H7" i="146"/>
  <c r="I7" i="146"/>
  <c r="J7" i="146"/>
  <c r="K7" i="146"/>
  <c r="G7" i="146"/>
  <c r="F103" i="146" l="1"/>
  <c r="G6" i="146"/>
  <c r="G5" i="146" s="1"/>
  <c r="J98" i="146"/>
  <c r="J102" i="146" s="1"/>
  <c r="C98" i="146"/>
  <c r="C102" i="146" s="1"/>
  <c r="I98" i="146"/>
  <c r="I102" i="146" s="1"/>
  <c r="C63" i="146"/>
  <c r="C81" i="146" s="1"/>
  <c r="D63" i="146"/>
  <c r="D81" i="146" s="1"/>
  <c r="D104" i="146" s="1"/>
  <c r="L90" i="146"/>
  <c r="H98" i="146"/>
  <c r="H102" i="146" s="1"/>
  <c r="H40" i="146"/>
  <c r="L99" i="146"/>
  <c r="G98" i="146"/>
  <c r="G102" i="146" s="1"/>
  <c r="H6" i="146"/>
  <c r="H5" i="146" s="1"/>
  <c r="L41" i="146"/>
  <c r="G40" i="146"/>
  <c r="L30" i="146"/>
  <c r="L18" i="146"/>
  <c r="L7" i="146"/>
  <c r="F81" i="146"/>
  <c r="F104" i="146" s="1"/>
  <c r="L13" i="146"/>
  <c r="L25" i="146"/>
  <c r="K40" i="146"/>
  <c r="E103" i="146"/>
  <c r="L86" i="146"/>
  <c r="J40" i="146"/>
  <c r="K64" i="146"/>
  <c r="L64" i="146" s="1"/>
  <c r="L65" i="146"/>
  <c r="J6" i="146"/>
  <c r="J5" i="146" s="1"/>
  <c r="L44" i="146"/>
  <c r="I40" i="146"/>
  <c r="K6" i="146"/>
  <c r="K98" i="146"/>
  <c r="I6" i="146"/>
  <c r="I5" i="146" s="1"/>
  <c r="I63" i="146" l="1"/>
  <c r="I81" i="146" s="1"/>
  <c r="I104" i="146" s="1"/>
  <c r="H63" i="146"/>
  <c r="H81" i="146" s="1"/>
  <c r="H104" i="146" s="1"/>
  <c r="C103" i="146"/>
  <c r="C104" i="146"/>
  <c r="D103" i="146"/>
  <c r="L40" i="146"/>
  <c r="G63" i="146"/>
  <c r="G81" i="146" s="1"/>
  <c r="G104" i="146" s="1"/>
  <c r="K102" i="146"/>
  <c r="L102" i="146" s="1"/>
  <c r="L98" i="146"/>
  <c r="K5" i="146"/>
  <c r="L6" i="146"/>
  <c r="J63" i="146"/>
  <c r="I103" i="146" l="1"/>
  <c r="H103" i="146"/>
  <c r="G103" i="146"/>
  <c r="K63" i="146"/>
  <c r="L5" i="146"/>
  <c r="J81" i="146"/>
  <c r="J104" i="146" s="1"/>
  <c r="J103" i="146"/>
  <c r="K81" i="146" l="1"/>
  <c r="L63" i="146"/>
  <c r="K103" i="146"/>
  <c r="L81" i="146" l="1"/>
  <c r="K104" i="146"/>
</calcChain>
</file>

<file path=xl/sharedStrings.xml><?xml version="1.0" encoding="utf-8"?>
<sst xmlns="http://schemas.openxmlformats.org/spreadsheetml/2006/main" count="142" uniqueCount="130">
  <si>
    <t>Megnevezés</t>
  </si>
  <si>
    <t>Személyi juttatások</t>
  </si>
  <si>
    <t>Közhatalmi bevételek</t>
  </si>
  <si>
    <t>Ellátottak pénzbeli juttatásai</t>
  </si>
  <si>
    <t>Egyéb működési célú kiadások</t>
  </si>
  <si>
    <t>Felújítások</t>
  </si>
  <si>
    <t>Beruházások</t>
  </si>
  <si>
    <t>Teljesítés</t>
  </si>
  <si>
    <t>Működési célú átvett pénzeszközök</t>
  </si>
  <si>
    <t>Felhalmozási bevételek</t>
  </si>
  <si>
    <t xml:space="preserve"> </t>
  </si>
  <si>
    <t>-</t>
  </si>
  <si>
    <t>Finanszírozási kiadások</t>
  </si>
  <si>
    <t>Finanszírozási bevételek</t>
  </si>
  <si>
    <t>Működési bevételek</t>
  </si>
  <si>
    <t>Bevételek és kiadások egyenlege</t>
  </si>
  <si>
    <t>Költségvetési bevételek és kiadások egyenlege</t>
  </si>
  <si>
    <t>KIADÁSOK MINDÖSSZESEN</t>
  </si>
  <si>
    <t>K915 Központi irányító szervi támogatások 
folyósítása</t>
  </si>
  <si>
    <t>K9</t>
  </si>
  <si>
    <t>KÖLTSÉGVETÉSI KIADÁSOK ÖSSZESEN</t>
  </si>
  <si>
    <t>Egyéb felhalmozási célú kiadások</t>
  </si>
  <si>
    <t>K8</t>
  </si>
  <si>
    <t>K7</t>
  </si>
  <si>
    <t>K6</t>
  </si>
  <si>
    <t>Tartalék</t>
  </si>
  <si>
    <t>Egyéb befizetési kötelezettség</t>
  </si>
  <si>
    <t>K5</t>
  </si>
  <si>
    <t>Települési támogatás</t>
  </si>
  <si>
    <t>K4</t>
  </si>
  <si>
    <t>Dologi kiadások</t>
  </si>
  <si>
    <t>K3</t>
  </si>
  <si>
    <t>Munkaadót terhelő járulék és
 szociális hozzájárulási adó</t>
  </si>
  <si>
    <t>K2</t>
  </si>
  <si>
    <t>K1</t>
  </si>
  <si>
    <t>BEVÉTELEK MINDÖSSZESEN</t>
  </si>
  <si>
    <t>B813. Maradvány igénybevétele</t>
  </si>
  <si>
    <t>B8</t>
  </si>
  <si>
    <t>KÖLTSÉGVETÉSI BEVÉTELEK ÖSSZESEN</t>
  </si>
  <si>
    <t>Felhakmozási célú átvett pénzeszközök</t>
  </si>
  <si>
    <t>B7</t>
  </si>
  <si>
    <t>B6</t>
  </si>
  <si>
    <t>B5</t>
  </si>
  <si>
    <t>B405. Ellátási díj</t>
  </si>
  <si>
    <t>B404. Tulajdonosi bevételek</t>
  </si>
  <si>
    <t>B403. Közvetített szolgáltatások ellenértéke</t>
  </si>
  <si>
    <t>B402. Szolgáltatások ellenértéke</t>
  </si>
  <si>
    <t>B4</t>
  </si>
  <si>
    <t>talajterhelési díj</t>
  </si>
  <si>
    <t>pótlékok, bírságok,igazg.szolg.díjak</t>
  </si>
  <si>
    <t>B36. Egyéb közhatalmi bevételek</t>
  </si>
  <si>
    <t>gépjárműadó</t>
  </si>
  <si>
    <t>iparűzési adó</t>
  </si>
  <si>
    <t>B35. Termékek és szolgáltatások adói</t>
  </si>
  <si>
    <t>magánszemélyek kommunális adója</t>
  </si>
  <si>
    <t>építményadó</t>
  </si>
  <si>
    <t>B34.Vagyoni típusú adók</t>
  </si>
  <si>
    <t>B3</t>
  </si>
  <si>
    <t>Felhalmozási célú támogatások áht. Belülről</t>
  </si>
  <si>
    <t>B2</t>
  </si>
  <si>
    <t>Területalapú támogatás</t>
  </si>
  <si>
    <t>NEAK támogatás</t>
  </si>
  <si>
    <t>B16. Egyéb működési célú támogatások
 bevételei áht-n belülről</t>
  </si>
  <si>
    <t>B1161. Elszámolásból származő bevételek*</t>
  </si>
  <si>
    <t>B115. Működési célú költségvetési támogatások
 és kiegészítő támogatások</t>
  </si>
  <si>
    <t>Könyvtári közművelődési és múzeumi 
feladatok támogatása</t>
  </si>
  <si>
    <t>B114. Települési önkormányzatok kulturális
 feladatainak támogatása</t>
  </si>
  <si>
    <t>Rászoruló gyermekek szünidei
 étkeztetésének támogatása</t>
  </si>
  <si>
    <t>Intézményi gyermekétkeztetés támogatása</t>
  </si>
  <si>
    <t>Egyes szociális és gyermekjóléti
 feladatok támogatása</t>
  </si>
  <si>
    <t>Települési önkormányzatok
 szociális fela.egyéb támogatása</t>
  </si>
  <si>
    <t>B113. Telep.önkorm.szociális,
 gyermekjóléti és gyermekétkeztetési
feladatainak támogatása</t>
  </si>
  <si>
    <t>Kiegészítő támogatás az óvodapedagógusok
 min-ből adódó többletkiad.hoz</t>
  </si>
  <si>
    <t>Óvodaműködtetési támogatás</t>
  </si>
  <si>
    <t xml:space="preserve">Óvodaped. és az óvodaped.nev.munk.
közv.segítők bértámogatása </t>
  </si>
  <si>
    <t>B112. Települési önkorm.egyes köznevelési
 feladatainak támog.</t>
  </si>
  <si>
    <t>Egyéb önkormányzati feladatok támogatása</t>
  </si>
  <si>
    <t>Polgármesteri illetmény támogatása</t>
  </si>
  <si>
    <t>Település-üzemeltetéshez kapcs. 
feladatellátás támogatása</t>
  </si>
  <si>
    <t>Lakott külterülettel kapcsolatos feladatok támogatása</t>
  </si>
  <si>
    <t>B111. Helyi önkormányzatok működésének
 általános támogatása</t>
  </si>
  <si>
    <t>B11. Önkormányzatok működési támogatásai</t>
  </si>
  <si>
    <t>Működési célú támogatások 
államháztartáson belülről</t>
  </si>
  <si>
    <t>B1</t>
  </si>
  <si>
    <t>%</t>
  </si>
  <si>
    <t>Összeg</t>
  </si>
  <si>
    <t>Önként vállalt
feladatok</t>
  </si>
  <si>
    <t>Kötelező
feladatok</t>
  </si>
  <si>
    <t>ebből</t>
  </si>
  <si>
    <t>Sorsz.</t>
  </si>
  <si>
    <t>Szociális ágazati összevont pótlék</t>
  </si>
  <si>
    <t>Kulturális illetménypótlék</t>
  </si>
  <si>
    <t>Nyári diák foglalkoztatás támogatás</t>
  </si>
  <si>
    <t>Közfoglalkoztatás támogatása</t>
  </si>
  <si>
    <t>B401.Készletértékesítés ellenértéke</t>
  </si>
  <si>
    <t>B406. Kiszámlázott általános forgalmi adó</t>
  </si>
  <si>
    <t>B814. Államháztartáson belüli megelőlegezés
visszafizetése</t>
  </si>
  <si>
    <t>Szociális tüzelőanyag támogatás</t>
  </si>
  <si>
    <t>Családi támogatás</t>
  </si>
  <si>
    <t>Egyéb működési célú támogatás államházt.belül</t>
  </si>
  <si>
    <t>Egyéb működési célú támogatás államházt. Kívül</t>
  </si>
  <si>
    <t>K914 Államháztartási megelőlegezések visszafiz</t>
  </si>
  <si>
    <t>B408. Kamat bevételek</t>
  </si>
  <si>
    <t>B411. Egyéb működési bevételek</t>
  </si>
  <si>
    <t>Előzetes kötelezettségváll nem terhelt maradv</t>
  </si>
  <si>
    <t>Közfoglalkoztatottak egyszeri támogatása</t>
  </si>
  <si>
    <t xml:space="preserve">   </t>
  </si>
  <si>
    <t>Állam-ig
fea</t>
  </si>
  <si>
    <t>Állam-
ig
fea</t>
  </si>
  <si>
    <t>2020. évi eredeti előirányzat</t>
  </si>
  <si>
    <t>2020. évi módosított előirányzat</t>
  </si>
  <si>
    <t>TOP konyha pály tám működési maradv</t>
  </si>
  <si>
    <t>TOP konyha pály tám felhalmozási maradv</t>
  </si>
  <si>
    <t>TOP Km.konz.műk.tám.maradványa</t>
  </si>
  <si>
    <t>EFOP Km.konz.műk.tám.maradványa</t>
  </si>
  <si>
    <t>Komp pály.tám.+önerő felhalmozási</t>
  </si>
  <si>
    <t>MFP.óvoda fejl.műk.támogatás</t>
  </si>
  <si>
    <t>MFP.óvoda fejl.felh.támogatás</t>
  </si>
  <si>
    <t>MFP.tanyag.jmű pály.műk.támogatás</t>
  </si>
  <si>
    <t>MFP.tanyag.jmű pály.felh.támogatás</t>
  </si>
  <si>
    <t>Fel nem h.kult.érd.növ.tám.maradv.visszaf.</t>
  </si>
  <si>
    <t>MFP.fel nem haszn.áfa visszafizetés</t>
  </si>
  <si>
    <t>Fel nem h.téli rezsicsökk.tám.maradv.vissza</t>
  </si>
  <si>
    <t>Védőnő egyszeri bértámogatás</t>
  </si>
  <si>
    <t>MFP.rendezvényszerv.támogatása</t>
  </si>
  <si>
    <t>Háziorvosi szolg.finanszírozása</t>
  </si>
  <si>
    <t>Bérkompenzáció támogatás</t>
  </si>
  <si>
    <t xml:space="preserve">Egyéb kiegészítő támogatás
 </t>
  </si>
  <si>
    <t>2019. évi módosított maradvány</t>
  </si>
  <si>
    <t>B407. Áfa visszatérítés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</si>
</sst>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t_-;\-* #,##0.00\ _F_t_-;_-* &quot;-&quot;??\ _F_t_-;_-@_-"/>
    <numFmt numFmtId="164" formatCode="_-* #,##0.00_-;\-* #,##0.00_-;_-* &quot;-&quot;??_-;_-@_-"/>
    <numFmt numFmtId="171" formatCode="#,##0\ _F_t"/>
    <numFmt numFmtId="172" formatCode="_-* #,##0\ _F_t_-;\-* #,##0\ _F_t_-;_-* &quot;-&quot;??\ _F_t_-;_-@_-"/>
  </numFmts>
  <fonts count="1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7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b/>
      <i/>
      <sz val="7"/>
      <color theme="1"/>
      <name val="Times New Roman"/>
      <family val="1"/>
      <charset val="238"/>
    </font>
    <font>
      <i/>
      <sz val="7"/>
      <color theme="1"/>
      <name val="Times New Roman"/>
      <family val="1"/>
      <charset val="238"/>
    </font>
    <font>
      <b/>
      <sz val="7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i/>
      <sz val="8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3" fillId="0" borderId="0"/>
    <xf numFmtId="0" fontId="2" fillId="0" borderId="0"/>
    <xf numFmtId="0" fontId="16" fillId="0" borderId="0"/>
    <xf numFmtId="164" fontId="7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6"/>
    <xf numFmtId="0" fontId="10" fillId="0" borderId="0" xfId="6" applyFont="1"/>
    <xf numFmtId="0" fontId="10" fillId="0" borderId="1" xfId="6" applyFont="1" applyBorder="1"/>
    <xf numFmtId="0" fontId="10" fillId="2" borderId="1" xfId="6" applyFont="1" applyFill="1" applyBorder="1"/>
    <xf numFmtId="0" fontId="10" fillId="2" borderId="1" xfId="6" applyFont="1" applyFill="1" applyBorder="1" applyAlignment="1">
      <alignment wrapText="1"/>
    </xf>
    <xf numFmtId="0" fontId="12" fillId="2" borderId="1" xfId="6" applyFont="1" applyFill="1" applyBorder="1" applyAlignment="1">
      <alignment horizontal="right"/>
    </xf>
    <xf numFmtId="0" fontId="12" fillId="0" borderId="1" xfId="6" applyFont="1" applyBorder="1"/>
    <xf numFmtId="0" fontId="12" fillId="2" borderId="1" xfId="6" applyFont="1" applyFill="1" applyBorder="1"/>
    <xf numFmtId="0" fontId="13" fillId="2" borderId="1" xfId="6" applyFont="1" applyFill="1" applyBorder="1"/>
    <xf numFmtId="0" fontId="12" fillId="0" borderId="1" xfId="6" applyFont="1" applyBorder="1" applyAlignment="1">
      <alignment wrapText="1"/>
    </xf>
    <xf numFmtId="0" fontId="10" fillId="0" borderId="1" xfId="6" applyFont="1" applyBorder="1" applyAlignment="1">
      <alignment wrapText="1"/>
    </xf>
    <xf numFmtId="0" fontId="14" fillId="0" borderId="1" xfId="6" applyFont="1" applyBorder="1" applyAlignment="1">
      <alignment wrapText="1"/>
    </xf>
    <xf numFmtId="0" fontId="14" fillId="0" borderId="1" xfId="6" applyFont="1" applyBorder="1"/>
    <xf numFmtId="0" fontId="14" fillId="2" borderId="1" xfId="6" applyFont="1" applyFill="1" applyBorder="1"/>
    <xf numFmtId="0" fontId="15" fillId="0" borderId="1" xfId="6" applyFont="1" applyBorder="1" applyAlignment="1">
      <alignment horizontal="center" wrapText="1"/>
    </xf>
    <xf numFmtId="0" fontId="10" fillId="3" borderId="1" xfId="6" applyFont="1" applyFill="1" applyBorder="1"/>
    <xf numFmtId="0" fontId="10" fillId="4" borderId="1" xfId="6" applyFont="1" applyFill="1" applyBorder="1"/>
    <xf numFmtId="0" fontId="12" fillId="4" borderId="1" xfId="6" applyFont="1" applyFill="1" applyBorder="1" applyAlignment="1">
      <alignment wrapText="1"/>
    </xf>
    <xf numFmtId="0" fontId="10" fillId="3" borderId="1" xfId="6" applyFont="1" applyFill="1" applyBorder="1" applyAlignment="1">
      <alignment wrapText="1"/>
    </xf>
    <xf numFmtId="0" fontId="12" fillId="4" borderId="1" xfId="6" applyFont="1" applyFill="1" applyBorder="1"/>
    <xf numFmtId="0" fontId="12" fillId="4" borderId="1" xfId="6" applyFont="1" applyFill="1" applyBorder="1" applyAlignment="1">
      <alignment horizontal="right"/>
    </xf>
    <xf numFmtId="171" fontId="12" fillId="0" borderId="1" xfId="6" applyNumberFormat="1" applyFont="1" applyBorder="1" applyAlignment="1">
      <alignment horizontal="center" wrapText="1"/>
    </xf>
    <xf numFmtId="171" fontId="10" fillId="4" borderId="1" xfId="6" applyNumberFormat="1" applyFont="1" applyFill="1" applyBorder="1"/>
    <xf numFmtId="171" fontId="10" fillId="0" borderId="1" xfId="6" applyNumberFormat="1" applyFont="1" applyBorder="1"/>
    <xf numFmtId="171" fontId="10" fillId="3" borderId="1" xfId="6" applyNumberFormat="1" applyFont="1" applyFill="1" applyBorder="1"/>
    <xf numFmtId="171" fontId="10" fillId="2" borderId="1" xfId="6" applyNumberFormat="1" applyFont="1" applyFill="1" applyBorder="1"/>
    <xf numFmtId="171" fontId="10" fillId="6" borderId="1" xfId="6" applyNumberFormat="1" applyFont="1" applyFill="1" applyBorder="1"/>
    <xf numFmtId="171" fontId="10" fillId="5" borderId="1" xfId="6" applyNumberFormat="1" applyFont="1" applyFill="1" applyBorder="1"/>
    <xf numFmtId="171" fontId="10" fillId="0" borderId="0" xfId="6" applyNumberFormat="1" applyFont="1"/>
    <xf numFmtId="171" fontId="3" fillId="0" borderId="0" xfId="6" applyNumberFormat="1"/>
    <xf numFmtId="0" fontId="10" fillId="0" borderId="1" xfId="6" applyFont="1" applyFill="1" applyBorder="1"/>
    <xf numFmtId="171" fontId="10" fillId="0" borderId="1" xfId="6" applyNumberFormat="1" applyFont="1" applyFill="1" applyBorder="1"/>
    <xf numFmtId="0" fontId="14" fillId="0" borderId="1" xfId="6" applyFont="1" applyFill="1" applyBorder="1" applyAlignment="1">
      <alignment wrapText="1"/>
    </xf>
    <xf numFmtId="171" fontId="15" fillId="0" borderId="1" xfId="6" applyNumberFormat="1" applyFont="1" applyBorder="1" applyAlignment="1">
      <alignment horizontal="center"/>
    </xf>
    <xf numFmtId="171" fontId="11" fillId="4" borderId="1" xfId="6" applyNumberFormat="1" applyFont="1" applyFill="1" applyBorder="1"/>
    <xf numFmtId="171" fontId="11" fillId="0" borderId="1" xfId="6" applyNumberFormat="1" applyFont="1" applyBorder="1"/>
    <xf numFmtId="171" fontId="11" fillId="0" borderId="1" xfId="6" applyNumberFormat="1" applyFont="1" applyFill="1" applyBorder="1"/>
    <xf numFmtId="171" fontId="11" fillId="3" borderId="1" xfId="6" applyNumberFormat="1" applyFont="1" applyFill="1" applyBorder="1"/>
    <xf numFmtId="171" fontId="11" fillId="2" borderId="1" xfId="6" applyNumberFormat="1" applyFont="1" applyFill="1" applyBorder="1"/>
    <xf numFmtId="2" fontId="11" fillId="4" borderId="1" xfId="6" applyNumberFormat="1" applyFont="1" applyFill="1" applyBorder="1"/>
    <xf numFmtId="2" fontId="11" fillId="0" borderId="1" xfId="6" applyNumberFormat="1" applyFont="1" applyFill="1" applyBorder="1"/>
    <xf numFmtId="0" fontId="17" fillId="0" borderId="1" xfId="0" applyFont="1" applyBorder="1" applyAlignment="1">
      <alignment horizontal="left" indent="1"/>
    </xf>
    <xf numFmtId="172" fontId="10" fillId="4" borderId="1" xfId="9" applyNumberFormat="1" applyFont="1" applyFill="1" applyBorder="1"/>
    <xf numFmtId="0" fontId="1" fillId="0" borderId="0" xfId="6" applyFont="1"/>
    <xf numFmtId="0" fontId="12" fillId="0" borderId="1" xfId="6" applyFont="1" applyBorder="1" applyAlignment="1">
      <alignment horizontal="left"/>
    </xf>
    <xf numFmtId="0" fontId="12" fillId="0" borderId="1" xfId="6" applyFont="1" applyBorder="1" applyAlignment="1">
      <alignment horizontal="center"/>
    </xf>
    <xf numFmtId="0" fontId="12" fillId="6" borderId="1" xfId="6" applyFont="1" applyFill="1" applyBorder="1" applyAlignment="1">
      <alignment horizontal="center"/>
    </xf>
    <xf numFmtId="0" fontId="12" fillId="5" borderId="1" xfId="6" applyFont="1" applyFill="1" applyBorder="1" applyAlignment="1">
      <alignment horizontal="center"/>
    </xf>
    <xf numFmtId="171" fontId="12" fillId="0" borderId="1" xfId="6" applyNumberFormat="1" applyFont="1" applyBorder="1" applyAlignment="1">
      <alignment horizontal="center" wrapText="1"/>
    </xf>
    <xf numFmtId="171" fontId="12" fillId="0" borderId="1" xfId="6" applyNumberFormat="1" applyFont="1" applyBorder="1" applyAlignment="1">
      <alignment horizontal="center"/>
    </xf>
  </cellXfs>
  <cellStyles count="10">
    <cellStyle name="Ezres" xfId="9" builtinId="3"/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8"/>
    <cellStyle name="Normál 3" xfId="6"/>
    <cellStyle name="Normál 4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9"/>
  <sheetViews>
    <sheetView tabSelected="1" view="pageLayout" zoomScaleNormal="100" workbookViewId="0">
      <selection activeCell="K66" sqref="K66:K79"/>
    </sheetView>
  </sheetViews>
  <sheetFormatPr defaultRowHeight="15" x14ac:dyDescent="0.25"/>
  <cols>
    <col min="1" max="1" width="4.83203125" style="1" customWidth="1"/>
    <col min="2" max="2" width="32.1640625" style="1" customWidth="1"/>
    <col min="3" max="3" width="11.33203125" style="30" customWidth="1"/>
    <col min="4" max="4" width="11" style="30" customWidth="1"/>
    <col min="5" max="5" width="8" style="30" customWidth="1"/>
    <col min="6" max="6" width="5" style="30" customWidth="1"/>
    <col min="7" max="8" width="10.6640625" style="30" customWidth="1"/>
    <col min="9" max="9" width="7.83203125" style="30" customWidth="1"/>
    <col min="10" max="10" width="5.33203125" style="30" customWidth="1"/>
    <col min="11" max="11" width="11.1640625" style="30" customWidth="1"/>
    <col min="12" max="12" width="6.33203125" style="1" customWidth="1"/>
    <col min="13" max="13" width="9.33203125" style="1"/>
    <col min="14" max="16" width="10.6640625" style="1" customWidth="1"/>
    <col min="17" max="16384" width="9.33203125" style="1"/>
  </cols>
  <sheetData>
    <row r="3" spans="1:12" ht="11.25" customHeight="1" x14ac:dyDescent="0.25">
      <c r="A3" s="46" t="s">
        <v>89</v>
      </c>
      <c r="B3" s="46" t="s">
        <v>0</v>
      </c>
      <c r="C3" s="49" t="s">
        <v>109</v>
      </c>
      <c r="D3" s="50" t="s">
        <v>88</v>
      </c>
      <c r="E3" s="50"/>
      <c r="F3" s="50"/>
      <c r="G3" s="49" t="s">
        <v>110</v>
      </c>
      <c r="H3" s="46" t="s">
        <v>88</v>
      </c>
      <c r="I3" s="46"/>
      <c r="J3" s="46"/>
      <c r="K3" s="46" t="s">
        <v>7</v>
      </c>
      <c r="L3" s="46"/>
    </row>
    <row r="4" spans="1:12" ht="31.5" customHeight="1" x14ac:dyDescent="0.25">
      <c r="A4" s="46"/>
      <c r="B4" s="46"/>
      <c r="C4" s="49"/>
      <c r="D4" s="22" t="s">
        <v>87</v>
      </c>
      <c r="E4" s="22" t="s">
        <v>86</v>
      </c>
      <c r="F4" s="22" t="s">
        <v>107</v>
      </c>
      <c r="G4" s="49"/>
      <c r="H4" s="22" t="s">
        <v>87</v>
      </c>
      <c r="I4" s="22" t="s">
        <v>86</v>
      </c>
      <c r="J4" s="22" t="s">
        <v>108</v>
      </c>
      <c r="K4" s="34" t="s">
        <v>85</v>
      </c>
      <c r="L4" s="15" t="s">
        <v>84</v>
      </c>
    </row>
    <row r="5" spans="1:12" ht="21.75" x14ac:dyDescent="0.25">
      <c r="A5" s="17" t="s">
        <v>83</v>
      </c>
      <c r="B5" s="18" t="s">
        <v>82</v>
      </c>
      <c r="C5" s="23">
        <f>SUM(C6,C30)</f>
        <v>91085316</v>
      </c>
      <c r="D5" s="23">
        <f t="shared" ref="D5:F5" si="0">SUM(D6,D30)</f>
        <v>90969746</v>
      </c>
      <c r="E5" s="23">
        <f t="shared" si="0"/>
        <v>115570</v>
      </c>
      <c r="F5" s="23">
        <f t="shared" si="0"/>
        <v>0</v>
      </c>
      <c r="G5" s="23">
        <f>SUM(G6,G30)</f>
        <v>112065736</v>
      </c>
      <c r="H5" s="23">
        <f t="shared" ref="H5:K5" si="1">SUM(H6,H30)</f>
        <v>111950166</v>
      </c>
      <c r="I5" s="23">
        <f t="shared" si="1"/>
        <v>115570</v>
      </c>
      <c r="J5" s="23">
        <f t="shared" si="1"/>
        <v>0</v>
      </c>
      <c r="K5" s="23">
        <f t="shared" si="1"/>
        <v>104385518</v>
      </c>
      <c r="L5" s="40">
        <f>(K5/G5)*100</f>
        <v>93.146684906437414</v>
      </c>
    </row>
    <row r="6" spans="1:12" x14ac:dyDescent="0.25">
      <c r="A6" s="3"/>
      <c r="B6" s="7" t="s">
        <v>81</v>
      </c>
      <c r="C6" s="24">
        <f>SUM(C7,C13,C18,C25,C28,C29)</f>
        <v>76149817</v>
      </c>
      <c r="D6" s="24">
        <f t="shared" ref="D6:F6" si="2">SUM(D7,D13,D18,D25,D28,D29)</f>
        <v>76149817</v>
      </c>
      <c r="E6" s="24">
        <f t="shared" si="2"/>
        <v>0</v>
      </c>
      <c r="F6" s="24">
        <f t="shared" si="2"/>
        <v>0</v>
      </c>
      <c r="G6" s="24">
        <f>SUM(G7,G13,G18,G25,G28,G29)</f>
        <v>65144070</v>
      </c>
      <c r="H6" s="24">
        <f t="shared" ref="H6:K6" si="3">SUM(H7,H13,H18,H25,H28,H29)</f>
        <v>65144070</v>
      </c>
      <c r="I6" s="24">
        <f t="shared" si="3"/>
        <v>0</v>
      </c>
      <c r="J6" s="24">
        <f t="shared" si="3"/>
        <v>0</v>
      </c>
      <c r="K6" s="24">
        <f t="shared" si="3"/>
        <v>65144070</v>
      </c>
      <c r="L6" s="40">
        <f t="shared" ref="L6:L71" si="4">(K6/G6)*100</f>
        <v>100</v>
      </c>
    </row>
    <row r="7" spans="1:12" ht="21.75" x14ac:dyDescent="0.25">
      <c r="A7" s="16"/>
      <c r="B7" s="19" t="s">
        <v>80</v>
      </c>
      <c r="C7" s="25">
        <f>SUM(C8:C12)</f>
        <v>17951276</v>
      </c>
      <c r="D7" s="25">
        <f t="shared" ref="D7:F7" si="5">SUM(D8:D12)</f>
        <v>17951276</v>
      </c>
      <c r="E7" s="25">
        <f t="shared" si="5"/>
        <v>0</v>
      </c>
      <c r="F7" s="25">
        <f t="shared" si="5"/>
        <v>0</v>
      </c>
      <c r="G7" s="25">
        <f>SUM(G8:G12)</f>
        <v>18088379</v>
      </c>
      <c r="H7" s="25">
        <f t="shared" ref="H7:K7" si="6">SUM(H8:H12)</f>
        <v>18088379</v>
      </c>
      <c r="I7" s="25">
        <f t="shared" si="6"/>
        <v>0</v>
      </c>
      <c r="J7" s="25">
        <f t="shared" si="6"/>
        <v>0</v>
      </c>
      <c r="K7" s="25">
        <f t="shared" si="6"/>
        <v>18088379</v>
      </c>
      <c r="L7" s="40">
        <f t="shared" si="4"/>
        <v>100</v>
      </c>
    </row>
    <row r="8" spans="1:12" ht="20.25" customHeight="1" x14ac:dyDescent="0.25">
      <c r="A8" s="3"/>
      <c r="B8" s="12" t="s">
        <v>79</v>
      </c>
      <c r="C8" s="24">
        <v>204000</v>
      </c>
      <c r="D8" s="24">
        <v>204000</v>
      </c>
      <c r="E8" s="24">
        <v>0</v>
      </c>
      <c r="F8" s="24">
        <v>0</v>
      </c>
      <c r="G8" s="24">
        <v>204000</v>
      </c>
      <c r="H8" s="24">
        <v>204000</v>
      </c>
      <c r="I8" s="24">
        <v>0</v>
      </c>
      <c r="J8" s="24">
        <v>0</v>
      </c>
      <c r="K8" s="36">
        <v>204000</v>
      </c>
      <c r="L8" s="40">
        <f t="shared" si="4"/>
        <v>100</v>
      </c>
    </row>
    <row r="9" spans="1:12" ht="19.5" x14ac:dyDescent="0.25">
      <c r="A9" s="3"/>
      <c r="B9" s="12" t="s">
        <v>78</v>
      </c>
      <c r="C9" s="24">
        <v>13089790</v>
      </c>
      <c r="D9" s="24">
        <v>13089790</v>
      </c>
      <c r="E9" s="24">
        <v>0</v>
      </c>
      <c r="F9" s="24">
        <v>0</v>
      </c>
      <c r="G9" s="24">
        <v>13089790</v>
      </c>
      <c r="H9" s="24">
        <v>13089790</v>
      </c>
      <c r="I9" s="24">
        <v>0</v>
      </c>
      <c r="J9" s="24">
        <v>0</v>
      </c>
      <c r="K9" s="36">
        <v>13089790</v>
      </c>
      <c r="L9" s="40">
        <f t="shared" si="4"/>
        <v>100</v>
      </c>
    </row>
    <row r="10" spans="1:12" x14ac:dyDescent="0.25">
      <c r="A10" s="3"/>
      <c r="B10" s="11" t="s">
        <v>77</v>
      </c>
      <c r="C10" s="24">
        <v>512400</v>
      </c>
      <c r="D10" s="24">
        <v>512400</v>
      </c>
      <c r="E10" s="24">
        <v>0</v>
      </c>
      <c r="F10" s="24">
        <v>0</v>
      </c>
      <c r="G10" s="24">
        <v>512400</v>
      </c>
      <c r="H10" s="24">
        <v>512400</v>
      </c>
      <c r="I10" s="24">
        <v>0</v>
      </c>
      <c r="J10" s="24">
        <v>0</v>
      </c>
      <c r="K10" s="36">
        <v>512400</v>
      </c>
      <c r="L10" s="40">
        <f t="shared" si="4"/>
        <v>100</v>
      </c>
    </row>
    <row r="11" spans="1:12" x14ac:dyDescent="0.25">
      <c r="A11" s="3"/>
      <c r="B11" s="11" t="s">
        <v>126</v>
      </c>
      <c r="C11" s="24">
        <v>0</v>
      </c>
      <c r="D11" s="24">
        <v>0</v>
      </c>
      <c r="E11" s="24">
        <v>0</v>
      </c>
      <c r="F11" s="24">
        <v>0</v>
      </c>
      <c r="G11" s="24">
        <v>137103</v>
      </c>
      <c r="H11" s="24">
        <v>137103</v>
      </c>
      <c r="I11" s="24">
        <v>0</v>
      </c>
      <c r="J11" s="24">
        <v>0</v>
      </c>
      <c r="K11" s="36">
        <v>137103</v>
      </c>
      <c r="L11" s="40">
        <f t="shared" si="4"/>
        <v>100</v>
      </c>
    </row>
    <row r="12" spans="1:12" x14ac:dyDescent="0.25">
      <c r="A12" s="3"/>
      <c r="B12" s="3" t="s">
        <v>76</v>
      </c>
      <c r="C12" s="24">
        <v>4145086</v>
      </c>
      <c r="D12" s="24">
        <v>4145086</v>
      </c>
      <c r="E12" s="24">
        <v>0</v>
      </c>
      <c r="F12" s="24">
        <v>0</v>
      </c>
      <c r="G12" s="24">
        <v>4145086</v>
      </c>
      <c r="H12" s="24">
        <v>4145086</v>
      </c>
      <c r="I12" s="24">
        <v>0</v>
      </c>
      <c r="J12" s="24">
        <v>0</v>
      </c>
      <c r="K12" s="36">
        <v>4145086</v>
      </c>
      <c r="L12" s="40">
        <f t="shared" si="4"/>
        <v>100</v>
      </c>
    </row>
    <row r="13" spans="1:12" ht="21.75" x14ac:dyDescent="0.25">
      <c r="A13" s="16"/>
      <c r="B13" s="19" t="s">
        <v>75</v>
      </c>
      <c r="C13" s="25">
        <f>SUM(C14:C17)</f>
        <v>12960250</v>
      </c>
      <c r="D13" s="25">
        <f t="shared" ref="D13:F13" si="7">SUM(D14:D17)</f>
        <v>12960250</v>
      </c>
      <c r="E13" s="25">
        <f t="shared" si="7"/>
        <v>0</v>
      </c>
      <c r="F13" s="25">
        <f t="shared" si="7"/>
        <v>0</v>
      </c>
      <c r="G13" s="25">
        <f>SUM(G14:G17)</f>
        <v>14450370</v>
      </c>
      <c r="H13" s="25">
        <f t="shared" ref="H13:K13" si="8">SUM(H14:H17)</f>
        <v>14450370</v>
      </c>
      <c r="I13" s="25">
        <f t="shared" si="8"/>
        <v>0</v>
      </c>
      <c r="J13" s="25">
        <f t="shared" si="8"/>
        <v>0</v>
      </c>
      <c r="K13" s="25">
        <f t="shared" si="8"/>
        <v>14450370</v>
      </c>
      <c r="L13" s="40">
        <f t="shared" si="4"/>
        <v>100</v>
      </c>
    </row>
    <row r="14" spans="1:12" ht="19.5" x14ac:dyDescent="0.25">
      <c r="A14" s="3"/>
      <c r="B14" s="12" t="s">
        <v>74</v>
      </c>
      <c r="C14" s="24">
        <v>10705850</v>
      </c>
      <c r="D14" s="24">
        <v>10705850</v>
      </c>
      <c r="E14" s="24">
        <v>0</v>
      </c>
      <c r="F14" s="24">
        <v>0</v>
      </c>
      <c r="G14" s="24">
        <v>11143000</v>
      </c>
      <c r="H14" s="24">
        <v>11143000</v>
      </c>
      <c r="I14" s="24">
        <v>0</v>
      </c>
      <c r="J14" s="24">
        <v>0</v>
      </c>
      <c r="K14" s="36">
        <v>11143000</v>
      </c>
      <c r="L14" s="40">
        <f t="shared" si="4"/>
        <v>100</v>
      </c>
    </row>
    <row r="15" spans="1:12" x14ac:dyDescent="0.25">
      <c r="A15" s="3"/>
      <c r="B15" s="3" t="s">
        <v>73</v>
      </c>
      <c r="C15" s="24">
        <v>1461000</v>
      </c>
      <c r="D15" s="24">
        <v>1461000</v>
      </c>
      <c r="E15" s="24">
        <v>0</v>
      </c>
      <c r="F15" s="24">
        <v>0</v>
      </c>
      <c r="G15" s="24">
        <v>1587620</v>
      </c>
      <c r="H15" s="24">
        <v>1587620</v>
      </c>
      <c r="I15" s="24">
        <v>0</v>
      </c>
      <c r="J15" s="24">
        <v>0</v>
      </c>
      <c r="K15" s="36">
        <v>1587620</v>
      </c>
      <c r="L15" s="40">
        <f t="shared" si="4"/>
        <v>100</v>
      </c>
    </row>
    <row r="16" spans="1:12" ht="21.75" x14ac:dyDescent="0.25">
      <c r="A16" s="3"/>
      <c r="B16" s="11" t="s">
        <v>72</v>
      </c>
      <c r="C16" s="24">
        <v>793400</v>
      </c>
      <c r="D16" s="24">
        <v>793400</v>
      </c>
      <c r="E16" s="24">
        <v>0</v>
      </c>
      <c r="F16" s="24">
        <v>0</v>
      </c>
      <c r="G16" s="24">
        <v>793400</v>
      </c>
      <c r="H16" s="24">
        <v>793400</v>
      </c>
      <c r="I16" s="24">
        <v>0</v>
      </c>
      <c r="J16" s="24">
        <v>0</v>
      </c>
      <c r="K16" s="36">
        <v>793400</v>
      </c>
      <c r="L16" s="40">
        <f t="shared" ref="L16" si="9">(K16/G16)*100</f>
        <v>100</v>
      </c>
    </row>
    <row r="17" spans="1:12" ht="21.75" x14ac:dyDescent="0.25">
      <c r="A17" s="3"/>
      <c r="B17" s="11" t="s">
        <v>127</v>
      </c>
      <c r="C17" s="24">
        <v>0</v>
      </c>
      <c r="D17" s="24">
        <v>0</v>
      </c>
      <c r="E17" s="24">
        <v>0</v>
      </c>
      <c r="F17" s="24">
        <v>0</v>
      </c>
      <c r="G17" s="24">
        <v>926350</v>
      </c>
      <c r="H17" s="24">
        <v>926350</v>
      </c>
      <c r="I17" s="24">
        <v>0</v>
      </c>
      <c r="J17" s="24">
        <v>0</v>
      </c>
      <c r="K17" s="36">
        <v>926350</v>
      </c>
      <c r="L17" s="40">
        <f t="shared" si="4"/>
        <v>100</v>
      </c>
    </row>
    <row r="18" spans="1:12" ht="32.25" x14ac:dyDescent="0.25">
      <c r="A18" s="16"/>
      <c r="B18" s="19" t="s">
        <v>71</v>
      </c>
      <c r="C18" s="25">
        <f>SUM(C19:C24)</f>
        <v>20141844</v>
      </c>
      <c r="D18" s="25">
        <f t="shared" ref="D18:F18" si="10">SUM(D19:D24)</f>
        <v>20141844</v>
      </c>
      <c r="E18" s="25">
        <f t="shared" si="10"/>
        <v>0</v>
      </c>
      <c r="F18" s="25">
        <f t="shared" si="10"/>
        <v>0</v>
      </c>
      <c r="G18" s="25">
        <f>SUM(G19:G24)</f>
        <v>22448583</v>
      </c>
      <c r="H18" s="25">
        <f t="shared" ref="H18:K18" si="11">SUM(H19:H24)</f>
        <v>22448583</v>
      </c>
      <c r="I18" s="25">
        <f t="shared" si="11"/>
        <v>0</v>
      </c>
      <c r="J18" s="25">
        <f t="shared" si="11"/>
        <v>0</v>
      </c>
      <c r="K18" s="25">
        <f t="shared" si="11"/>
        <v>22448583</v>
      </c>
      <c r="L18" s="40">
        <f t="shared" si="4"/>
        <v>100</v>
      </c>
    </row>
    <row r="19" spans="1:12" ht="19.5" x14ac:dyDescent="0.25">
      <c r="A19" s="3"/>
      <c r="B19" s="12" t="s">
        <v>70</v>
      </c>
      <c r="C19" s="24">
        <v>6506176</v>
      </c>
      <c r="D19" s="24">
        <v>6506176</v>
      </c>
      <c r="E19" s="24">
        <v>0</v>
      </c>
      <c r="F19" s="24">
        <v>0</v>
      </c>
      <c r="G19" s="24">
        <v>6506176</v>
      </c>
      <c r="H19" s="24">
        <v>6506176</v>
      </c>
      <c r="I19" s="24">
        <v>0</v>
      </c>
      <c r="J19" s="24">
        <v>0</v>
      </c>
      <c r="K19" s="36">
        <v>6506176</v>
      </c>
      <c r="L19" s="40">
        <f t="shared" si="4"/>
        <v>100</v>
      </c>
    </row>
    <row r="20" spans="1:12" ht="19.5" x14ac:dyDescent="0.25">
      <c r="A20" s="3"/>
      <c r="B20" s="12" t="s">
        <v>69</v>
      </c>
      <c r="C20" s="24">
        <v>7098280</v>
      </c>
      <c r="D20" s="24">
        <v>7098280</v>
      </c>
      <c r="E20" s="24">
        <v>0</v>
      </c>
      <c r="F20" s="24">
        <v>0</v>
      </c>
      <c r="G20" s="24">
        <v>6899000</v>
      </c>
      <c r="H20" s="24">
        <v>6899000</v>
      </c>
      <c r="I20" s="24">
        <v>0</v>
      </c>
      <c r="J20" s="24">
        <v>0</v>
      </c>
      <c r="K20" s="36">
        <v>6899000</v>
      </c>
      <c r="L20" s="40">
        <f t="shared" si="4"/>
        <v>100</v>
      </c>
    </row>
    <row r="21" spans="1:12" x14ac:dyDescent="0.25">
      <c r="A21" s="3"/>
      <c r="B21" s="12" t="s">
        <v>68</v>
      </c>
      <c r="C21" s="24">
        <v>5748508</v>
      </c>
      <c r="D21" s="24">
        <v>5748508</v>
      </c>
      <c r="E21" s="24">
        <v>0</v>
      </c>
      <c r="F21" s="24">
        <v>0</v>
      </c>
      <c r="G21" s="24">
        <v>5642396</v>
      </c>
      <c r="H21" s="24">
        <v>5642396</v>
      </c>
      <c r="I21" s="24">
        <v>0</v>
      </c>
      <c r="J21" s="24">
        <v>0</v>
      </c>
      <c r="K21" s="36">
        <v>5642396</v>
      </c>
      <c r="L21" s="40">
        <f t="shared" si="4"/>
        <v>100</v>
      </c>
    </row>
    <row r="22" spans="1:12" ht="19.5" x14ac:dyDescent="0.25">
      <c r="A22" s="3"/>
      <c r="B22" s="12" t="s">
        <v>127</v>
      </c>
      <c r="C22" s="24">
        <v>0</v>
      </c>
      <c r="D22" s="24">
        <v>0</v>
      </c>
      <c r="E22" s="24">
        <v>0</v>
      </c>
      <c r="F22" s="24">
        <v>0</v>
      </c>
      <c r="G22" s="24">
        <v>562440</v>
      </c>
      <c r="H22" s="24">
        <v>562440</v>
      </c>
      <c r="I22" s="24">
        <v>0</v>
      </c>
      <c r="J22" s="24">
        <v>0</v>
      </c>
      <c r="K22" s="36">
        <v>562440</v>
      </c>
      <c r="L22" s="40">
        <f t="shared" ref="L22" si="12">(K22/G22)*100</f>
        <v>100</v>
      </c>
    </row>
    <row r="23" spans="1:12" x14ac:dyDescent="0.25">
      <c r="A23" s="3"/>
      <c r="B23" s="12" t="s">
        <v>90</v>
      </c>
      <c r="C23" s="24">
        <v>0</v>
      </c>
      <c r="D23" s="24">
        <v>0</v>
      </c>
      <c r="E23" s="24">
        <v>0</v>
      </c>
      <c r="F23" s="24">
        <v>0</v>
      </c>
      <c r="G23" s="24">
        <v>1969891</v>
      </c>
      <c r="H23" s="24">
        <v>1969891</v>
      </c>
      <c r="I23" s="24">
        <v>0</v>
      </c>
      <c r="J23" s="24">
        <v>0</v>
      </c>
      <c r="K23" s="36">
        <v>1969891</v>
      </c>
      <c r="L23" s="40">
        <f t="shared" si="4"/>
        <v>100</v>
      </c>
    </row>
    <row r="24" spans="1:12" ht="19.5" x14ac:dyDescent="0.25">
      <c r="A24" s="3"/>
      <c r="B24" s="12" t="s">
        <v>67</v>
      </c>
      <c r="C24" s="24">
        <v>788880</v>
      </c>
      <c r="D24" s="24">
        <v>788880</v>
      </c>
      <c r="E24" s="24">
        <v>0</v>
      </c>
      <c r="F24" s="24">
        <v>0</v>
      </c>
      <c r="G24" s="24">
        <v>868680</v>
      </c>
      <c r="H24" s="24">
        <v>868680</v>
      </c>
      <c r="I24" s="24">
        <v>0</v>
      </c>
      <c r="J24" s="24">
        <v>0</v>
      </c>
      <c r="K24" s="36">
        <v>868680</v>
      </c>
      <c r="L24" s="40">
        <f t="shared" si="4"/>
        <v>100</v>
      </c>
    </row>
    <row r="25" spans="1:12" ht="21.75" x14ac:dyDescent="0.25">
      <c r="A25" s="16"/>
      <c r="B25" s="19" t="s">
        <v>66</v>
      </c>
      <c r="C25" s="25">
        <f>SUM(C26:C27)</f>
        <v>1800000</v>
      </c>
      <c r="D25" s="25">
        <f t="shared" ref="D25:F25" si="13">SUM(D26:D27)</f>
        <v>1800000</v>
      </c>
      <c r="E25" s="25">
        <f t="shared" si="13"/>
        <v>0</v>
      </c>
      <c r="F25" s="25">
        <f t="shared" si="13"/>
        <v>0</v>
      </c>
      <c r="G25" s="25">
        <f>SUM(G26:G27)</f>
        <v>2236433</v>
      </c>
      <c r="H25" s="25">
        <f t="shared" ref="H25:K25" si="14">SUM(H26:H27)</f>
        <v>2236433</v>
      </c>
      <c r="I25" s="25">
        <f t="shared" si="14"/>
        <v>0</v>
      </c>
      <c r="J25" s="25">
        <f t="shared" si="14"/>
        <v>0</v>
      </c>
      <c r="K25" s="25">
        <f t="shared" si="14"/>
        <v>2236433</v>
      </c>
      <c r="L25" s="40">
        <f t="shared" si="4"/>
        <v>100</v>
      </c>
    </row>
    <row r="26" spans="1:12" x14ac:dyDescent="0.25">
      <c r="A26" s="31"/>
      <c r="B26" s="33" t="s">
        <v>91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7">
        <v>0</v>
      </c>
      <c r="L26" s="40" t="e">
        <f t="shared" si="4"/>
        <v>#DIV/0!</v>
      </c>
    </row>
    <row r="27" spans="1:12" ht="19.5" x14ac:dyDescent="0.25">
      <c r="A27" s="3"/>
      <c r="B27" s="12" t="s">
        <v>65</v>
      </c>
      <c r="C27" s="24">
        <v>1800000</v>
      </c>
      <c r="D27" s="24">
        <v>1800000</v>
      </c>
      <c r="E27" s="24">
        <v>0</v>
      </c>
      <c r="F27" s="24">
        <v>0</v>
      </c>
      <c r="G27" s="24">
        <v>2236433</v>
      </c>
      <c r="H27" s="24">
        <v>2236433</v>
      </c>
      <c r="I27" s="24">
        <v>0</v>
      </c>
      <c r="J27" s="24">
        <v>0</v>
      </c>
      <c r="K27" s="36">
        <v>2236433</v>
      </c>
      <c r="L27" s="40">
        <f t="shared" si="4"/>
        <v>100</v>
      </c>
    </row>
    <row r="28" spans="1:12" ht="32.25" x14ac:dyDescent="0.25">
      <c r="A28" s="16"/>
      <c r="B28" s="19" t="s">
        <v>64</v>
      </c>
      <c r="C28" s="25">
        <v>23296447</v>
      </c>
      <c r="D28" s="25">
        <v>23296447</v>
      </c>
      <c r="E28" s="25">
        <v>0</v>
      </c>
      <c r="F28" s="25">
        <v>0</v>
      </c>
      <c r="G28" s="25">
        <v>7886115</v>
      </c>
      <c r="H28" s="25">
        <v>7886115</v>
      </c>
      <c r="I28" s="25">
        <v>0</v>
      </c>
      <c r="J28" s="25">
        <v>0</v>
      </c>
      <c r="K28" s="38">
        <v>7886115</v>
      </c>
      <c r="L28" s="40">
        <f t="shared" si="4"/>
        <v>100</v>
      </c>
    </row>
    <row r="29" spans="1:12" x14ac:dyDescent="0.25">
      <c r="A29" s="16"/>
      <c r="B29" s="16" t="s">
        <v>63</v>
      </c>
      <c r="C29" s="25">
        <v>0</v>
      </c>
      <c r="D29" s="25">
        <v>0</v>
      </c>
      <c r="E29" s="25">
        <v>0</v>
      </c>
      <c r="F29" s="25">
        <v>0</v>
      </c>
      <c r="G29" s="25">
        <v>34190</v>
      </c>
      <c r="H29" s="25">
        <v>34190</v>
      </c>
      <c r="I29" s="25">
        <v>0</v>
      </c>
      <c r="J29" s="25">
        <v>0</v>
      </c>
      <c r="K29" s="38">
        <v>34190</v>
      </c>
      <c r="L29" s="40">
        <f t="shared" si="4"/>
        <v>100</v>
      </c>
    </row>
    <row r="30" spans="1:12" ht="21.75" x14ac:dyDescent="0.25">
      <c r="A30" s="3"/>
      <c r="B30" s="10" t="s">
        <v>62</v>
      </c>
      <c r="C30" s="24">
        <f>SUM(C31:C38)</f>
        <v>14935499</v>
      </c>
      <c r="D30" s="24">
        <f t="shared" ref="D30:F30" si="15">SUM(D31:D38)</f>
        <v>14819929</v>
      </c>
      <c r="E30" s="24">
        <f t="shared" si="15"/>
        <v>115570</v>
      </c>
      <c r="F30" s="24">
        <f t="shared" si="15"/>
        <v>0</v>
      </c>
      <c r="G30" s="24">
        <f>SUM(G31:G38)</f>
        <v>46921666</v>
      </c>
      <c r="H30" s="24">
        <f t="shared" ref="H30:K30" si="16">SUM(H31:H38)</f>
        <v>46806096</v>
      </c>
      <c r="I30" s="24">
        <f t="shared" si="16"/>
        <v>115570</v>
      </c>
      <c r="J30" s="24">
        <f t="shared" si="16"/>
        <v>0</v>
      </c>
      <c r="K30" s="24">
        <f t="shared" si="16"/>
        <v>39241448</v>
      </c>
      <c r="L30" s="40">
        <f t="shared" si="4"/>
        <v>83.631830122996902</v>
      </c>
    </row>
    <row r="31" spans="1:12" x14ac:dyDescent="0.25">
      <c r="A31" s="3"/>
      <c r="B31" s="13" t="s">
        <v>61</v>
      </c>
      <c r="C31" s="24">
        <v>5000000</v>
      </c>
      <c r="D31" s="24">
        <v>5000000</v>
      </c>
      <c r="E31" s="24">
        <v>0</v>
      </c>
      <c r="F31" s="24">
        <v>0</v>
      </c>
      <c r="G31" s="24">
        <v>5000000</v>
      </c>
      <c r="H31" s="24">
        <v>5000000</v>
      </c>
      <c r="I31" s="24">
        <v>0</v>
      </c>
      <c r="J31" s="24">
        <v>0</v>
      </c>
      <c r="K31" s="36">
        <v>5792300</v>
      </c>
      <c r="L31" s="40">
        <f t="shared" si="4"/>
        <v>115.846</v>
      </c>
    </row>
    <row r="32" spans="1:12" x14ac:dyDescent="0.25">
      <c r="A32" s="3"/>
      <c r="B32" s="13" t="s">
        <v>60</v>
      </c>
      <c r="C32" s="24">
        <v>3000000</v>
      </c>
      <c r="D32" s="24">
        <v>2884430</v>
      </c>
      <c r="E32" s="24">
        <v>115570</v>
      </c>
      <c r="F32" s="24">
        <v>0</v>
      </c>
      <c r="G32" s="24">
        <v>3000000</v>
      </c>
      <c r="H32" s="24">
        <v>2884430</v>
      </c>
      <c r="I32" s="24">
        <v>115570</v>
      </c>
      <c r="J32" s="24">
        <v>0</v>
      </c>
      <c r="K32" s="36">
        <v>2489156</v>
      </c>
      <c r="L32" s="40">
        <f t="shared" si="4"/>
        <v>82.971866666666671</v>
      </c>
    </row>
    <row r="33" spans="1:12" x14ac:dyDescent="0.25">
      <c r="A33" s="3"/>
      <c r="B33" s="13" t="s">
        <v>123</v>
      </c>
      <c r="C33" s="24">
        <v>0</v>
      </c>
      <c r="D33" s="24">
        <v>0</v>
      </c>
      <c r="E33" s="24">
        <v>0</v>
      </c>
      <c r="F33" s="24">
        <v>0</v>
      </c>
      <c r="G33" s="24">
        <v>587500</v>
      </c>
      <c r="H33" s="24">
        <v>587500</v>
      </c>
      <c r="I33" s="24">
        <v>0</v>
      </c>
      <c r="J33" s="24">
        <v>0</v>
      </c>
      <c r="K33" s="36">
        <v>587500</v>
      </c>
      <c r="L33" s="40">
        <f t="shared" si="4"/>
        <v>100</v>
      </c>
    </row>
    <row r="34" spans="1:12" x14ac:dyDescent="0.25">
      <c r="A34" s="3"/>
      <c r="B34" s="13" t="s">
        <v>92</v>
      </c>
      <c r="C34" s="24">
        <v>0</v>
      </c>
      <c r="D34" s="24">
        <v>0</v>
      </c>
      <c r="E34" s="24">
        <v>0</v>
      </c>
      <c r="F34" s="24">
        <v>0</v>
      </c>
      <c r="G34" s="24">
        <v>470665</v>
      </c>
      <c r="H34" s="24">
        <v>470665</v>
      </c>
      <c r="I34" s="24">
        <v>0</v>
      </c>
      <c r="J34" s="24">
        <v>0</v>
      </c>
      <c r="K34" s="36">
        <v>470665</v>
      </c>
      <c r="L34" s="40">
        <f t="shared" si="4"/>
        <v>100</v>
      </c>
    </row>
    <row r="35" spans="1:12" x14ac:dyDescent="0.25">
      <c r="A35" s="3"/>
      <c r="B35" s="13" t="s">
        <v>124</v>
      </c>
      <c r="C35" s="24">
        <v>0</v>
      </c>
      <c r="D35" s="24">
        <v>0</v>
      </c>
      <c r="E35" s="24">
        <v>0</v>
      </c>
      <c r="F35" s="24">
        <v>0</v>
      </c>
      <c r="G35" s="24">
        <v>2969460</v>
      </c>
      <c r="H35" s="24">
        <v>2969460</v>
      </c>
      <c r="I35" s="24">
        <v>0</v>
      </c>
      <c r="J35" s="24">
        <v>0</v>
      </c>
      <c r="K35" s="36">
        <v>2969460</v>
      </c>
      <c r="L35" s="40">
        <f t="shared" si="4"/>
        <v>100</v>
      </c>
    </row>
    <row r="36" spans="1:12" x14ac:dyDescent="0.25">
      <c r="A36" s="3"/>
      <c r="B36" s="12" t="s">
        <v>125</v>
      </c>
      <c r="C36" s="24">
        <v>0</v>
      </c>
      <c r="D36" s="24">
        <v>0</v>
      </c>
      <c r="E36" s="24">
        <v>0</v>
      </c>
      <c r="F36" s="24">
        <v>0</v>
      </c>
      <c r="G36" s="24">
        <v>2400000</v>
      </c>
      <c r="H36" s="24">
        <v>2400000</v>
      </c>
      <c r="I36" s="24">
        <v>0</v>
      </c>
      <c r="J36" s="24">
        <v>0</v>
      </c>
      <c r="K36" s="36">
        <v>4777200</v>
      </c>
      <c r="L36" s="40">
        <f t="shared" si="4"/>
        <v>199.04999999999998</v>
      </c>
    </row>
    <row r="37" spans="1:12" x14ac:dyDescent="0.25">
      <c r="A37" s="3"/>
      <c r="B37" s="12" t="s">
        <v>105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36">
        <v>0</v>
      </c>
      <c r="L37" s="40" t="s">
        <v>11</v>
      </c>
    </row>
    <row r="38" spans="1:12" x14ac:dyDescent="0.25">
      <c r="A38" s="3"/>
      <c r="B38" s="12" t="s">
        <v>93</v>
      </c>
      <c r="C38" s="24">
        <v>6935499</v>
      </c>
      <c r="D38" s="24">
        <v>6935499</v>
      </c>
      <c r="E38" s="24">
        <v>0</v>
      </c>
      <c r="F38" s="24">
        <v>0</v>
      </c>
      <c r="G38" s="24">
        <v>32494041</v>
      </c>
      <c r="H38" s="24">
        <v>32494041</v>
      </c>
      <c r="I38" s="24">
        <v>0</v>
      </c>
      <c r="J38" s="24">
        <v>0</v>
      </c>
      <c r="K38" s="36">
        <v>22155167</v>
      </c>
      <c r="L38" s="40">
        <f t="shared" si="4"/>
        <v>68.18224609244507</v>
      </c>
    </row>
    <row r="39" spans="1:12" x14ac:dyDescent="0.25">
      <c r="A39" s="20" t="s">
        <v>59</v>
      </c>
      <c r="B39" s="20" t="s">
        <v>58</v>
      </c>
      <c r="C39" s="23">
        <v>0</v>
      </c>
      <c r="D39" s="23">
        <v>0</v>
      </c>
      <c r="E39" s="23">
        <v>0</v>
      </c>
      <c r="F39" s="23">
        <v>0</v>
      </c>
      <c r="G39" s="23">
        <v>9424908</v>
      </c>
      <c r="H39" s="23">
        <v>9424908</v>
      </c>
      <c r="I39" s="23">
        <v>0</v>
      </c>
      <c r="J39" s="23">
        <v>0</v>
      </c>
      <c r="K39" s="35">
        <v>14689989</v>
      </c>
      <c r="L39" s="40">
        <f t="shared" si="4"/>
        <v>155.86347368059191</v>
      </c>
    </row>
    <row r="40" spans="1:12" x14ac:dyDescent="0.25">
      <c r="A40" s="20" t="s">
        <v>57</v>
      </c>
      <c r="B40" s="20" t="s">
        <v>2</v>
      </c>
      <c r="C40" s="23">
        <f>SUM(C47,C44,C41)</f>
        <v>25940708</v>
      </c>
      <c r="D40" s="23">
        <f t="shared" ref="D40:K40" si="17">SUM(D47,D44,D41)</f>
        <v>25328533</v>
      </c>
      <c r="E40" s="23">
        <f t="shared" si="17"/>
        <v>612175</v>
      </c>
      <c r="F40" s="23">
        <f t="shared" si="17"/>
        <v>0</v>
      </c>
      <c r="G40" s="23">
        <f t="shared" si="17"/>
        <v>22300000</v>
      </c>
      <c r="H40" s="23">
        <f t="shared" si="17"/>
        <v>21871343</v>
      </c>
      <c r="I40" s="23">
        <f t="shared" si="17"/>
        <v>428657</v>
      </c>
      <c r="J40" s="23">
        <f t="shared" si="17"/>
        <v>0</v>
      </c>
      <c r="K40" s="23">
        <f t="shared" si="17"/>
        <v>13517920</v>
      </c>
      <c r="L40" s="40">
        <f t="shared" si="4"/>
        <v>60.618475336322874</v>
      </c>
    </row>
    <row r="41" spans="1:12" x14ac:dyDescent="0.25">
      <c r="A41" s="3"/>
      <c r="B41" s="7" t="s">
        <v>56</v>
      </c>
      <c r="C41" s="24">
        <f>SUM(C42:C43)</f>
        <v>9840708</v>
      </c>
      <c r="D41" s="24">
        <f>SUM(D42:D43)</f>
        <v>9840708</v>
      </c>
      <c r="E41" s="24">
        <f t="shared" ref="E41:F41" si="18">SUM(E42:E43)</f>
        <v>0</v>
      </c>
      <c r="F41" s="24">
        <f t="shared" si="18"/>
        <v>0</v>
      </c>
      <c r="G41" s="24">
        <f>SUM(G42:G43)</f>
        <v>8300000</v>
      </c>
      <c r="H41" s="24">
        <f t="shared" ref="H41:K41" si="19">SUM(H42:H43)</f>
        <v>8300000</v>
      </c>
      <c r="I41" s="24">
        <f t="shared" si="19"/>
        <v>0</v>
      </c>
      <c r="J41" s="24">
        <f t="shared" si="19"/>
        <v>0</v>
      </c>
      <c r="K41" s="24">
        <f t="shared" si="19"/>
        <v>7158713</v>
      </c>
      <c r="L41" s="40">
        <f t="shared" si="4"/>
        <v>86.24955421686748</v>
      </c>
    </row>
    <row r="42" spans="1:12" x14ac:dyDescent="0.25">
      <c r="A42" s="3"/>
      <c r="B42" s="13" t="s">
        <v>55</v>
      </c>
      <c r="C42" s="24">
        <v>9540708</v>
      </c>
      <c r="D42" s="24">
        <v>9540708</v>
      </c>
      <c r="E42" s="24">
        <v>0</v>
      </c>
      <c r="F42" s="24">
        <v>0</v>
      </c>
      <c r="G42" s="24">
        <v>8000000</v>
      </c>
      <c r="H42" s="24">
        <v>8000000</v>
      </c>
      <c r="I42" s="24">
        <v>0</v>
      </c>
      <c r="J42" s="24">
        <v>0</v>
      </c>
      <c r="K42" s="36">
        <v>6790388</v>
      </c>
      <c r="L42" s="40">
        <f t="shared" si="4"/>
        <v>84.879850000000005</v>
      </c>
    </row>
    <row r="43" spans="1:12" x14ac:dyDescent="0.25">
      <c r="A43" s="3"/>
      <c r="B43" s="13" t="s">
        <v>54</v>
      </c>
      <c r="C43" s="24">
        <v>300000</v>
      </c>
      <c r="D43" s="24">
        <v>300000</v>
      </c>
      <c r="E43" s="24">
        <v>0</v>
      </c>
      <c r="F43" s="24">
        <v>0</v>
      </c>
      <c r="G43" s="24">
        <v>300000</v>
      </c>
      <c r="H43" s="24">
        <v>300000</v>
      </c>
      <c r="I43" s="24">
        <v>0</v>
      </c>
      <c r="J43" s="24">
        <v>0</v>
      </c>
      <c r="K43" s="36">
        <v>368325</v>
      </c>
      <c r="L43" s="40">
        <f t="shared" si="4"/>
        <v>122.77499999999999</v>
      </c>
    </row>
    <row r="44" spans="1:12" x14ac:dyDescent="0.25">
      <c r="A44" s="3"/>
      <c r="B44" s="7" t="s">
        <v>53</v>
      </c>
      <c r="C44" s="24">
        <f>SUM(C45:C46)</f>
        <v>16100000</v>
      </c>
      <c r="D44" s="24">
        <f t="shared" ref="D44:F44" si="20">SUM(D45:D46)</f>
        <v>15487825</v>
      </c>
      <c r="E44" s="24">
        <f t="shared" si="20"/>
        <v>612175</v>
      </c>
      <c r="F44" s="24">
        <f t="shared" si="20"/>
        <v>0</v>
      </c>
      <c r="G44" s="24">
        <f>SUM(G45:G46)</f>
        <v>14000000</v>
      </c>
      <c r="H44" s="24">
        <f t="shared" ref="H44:K44" si="21">SUM(H45:H46)</f>
        <v>13571343</v>
      </c>
      <c r="I44" s="24">
        <f t="shared" si="21"/>
        <v>428657</v>
      </c>
      <c r="J44" s="24">
        <f t="shared" si="21"/>
        <v>0</v>
      </c>
      <c r="K44" s="24">
        <f t="shared" si="21"/>
        <v>6156409</v>
      </c>
      <c r="L44" s="40">
        <f t="shared" si="4"/>
        <v>43.974350000000001</v>
      </c>
    </row>
    <row r="45" spans="1:12" x14ac:dyDescent="0.25">
      <c r="A45" s="3"/>
      <c r="B45" s="13" t="s">
        <v>52</v>
      </c>
      <c r="C45" s="24">
        <v>14000000</v>
      </c>
      <c r="D45" s="24">
        <v>13387825</v>
      </c>
      <c r="E45" s="24">
        <v>612175</v>
      </c>
      <c r="F45" s="24">
        <v>0</v>
      </c>
      <c r="G45" s="24">
        <v>14000000</v>
      </c>
      <c r="H45" s="24">
        <v>13571343</v>
      </c>
      <c r="I45" s="24">
        <v>428657</v>
      </c>
      <c r="J45" s="24">
        <v>0</v>
      </c>
      <c r="K45" s="36">
        <v>6156409</v>
      </c>
      <c r="L45" s="40">
        <f t="shared" si="4"/>
        <v>43.974350000000001</v>
      </c>
    </row>
    <row r="46" spans="1:12" x14ac:dyDescent="0.25">
      <c r="A46" s="3"/>
      <c r="B46" s="13" t="s">
        <v>51</v>
      </c>
      <c r="C46" s="24">
        <v>2100000</v>
      </c>
      <c r="D46" s="24">
        <v>2100000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36">
        <v>0</v>
      </c>
      <c r="L46" s="40" t="e">
        <f t="shared" si="4"/>
        <v>#DIV/0!</v>
      </c>
    </row>
    <row r="47" spans="1:12" x14ac:dyDescent="0.25">
      <c r="A47" s="3"/>
      <c r="B47" s="7" t="s">
        <v>50</v>
      </c>
      <c r="C47" s="24">
        <f>SUM(C48:C49)</f>
        <v>0</v>
      </c>
      <c r="D47" s="24">
        <f t="shared" ref="D47:F47" si="22">SUM(D48:D49)</f>
        <v>0</v>
      </c>
      <c r="E47" s="24">
        <f t="shared" si="22"/>
        <v>0</v>
      </c>
      <c r="F47" s="24">
        <f t="shared" si="22"/>
        <v>0</v>
      </c>
      <c r="G47" s="24">
        <f>SUM(G48:G49)</f>
        <v>0</v>
      </c>
      <c r="H47" s="24">
        <f t="shared" ref="H47:K47" si="23">SUM(H48:H49)</f>
        <v>0</v>
      </c>
      <c r="I47" s="24">
        <f t="shared" si="23"/>
        <v>0</v>
      </c>
      <c r="J47" s="24">
        <f t="shared" si="23"/>
        <v>0</v>
      </c>
      <c r="K47" s="24">
        <f t="shared" si="23"/>
        <v>202798</v>
      </c>
      <c r="L47" s="40" t="s">
        <v>11</v>
      </c>
    </row>
    <row r="48" spans="1:12" x14ac:dyDescent="0.25">
      <c r="A48" s="3"/>
      <c r="B48" s="3" t="s">
        <v>49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36">
        <v>202798</v>
      </c>
      <c r="L48" s="40" t="s">
        <v>11</v>
      </c>
    </row>
    <row r="49" spans="1:12" x14ac:dyDescent="0.25">
      <c r="A49" s="3"/>
      <c r="B49" s="13" t="s">
        <v>48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36">
        <v>0</v>
      </c>
      <c r="L49" s="40" t="s">
        <v>11</v>
      </c>
    </row>
    <row r="50" spans="1:12" x14ac:dyDescent="0.25">
      <c r="A50" s="20" t="s">
        <v>47</v>
      </c>
      <c r="B50" s="20" t="s">
        <v>14</v>
      </c>
      <c r="C50" s="23">
        <f>SUM(C51:C59)</f>
        <v>13980364</v>
      </c>
      <c r="D50" s="23">
        <f t="shared" ref="D50:K50" si="24">SUM(D51:D59)</f>
        <v>13980364</v>
      </c>
      <c r="E50" s="23">
        <f t="shared" si="24"/>
        <v>0</v>
      </c>
      <c r="F50" s="23">
        <f t="shared" si="24"/>
        <v>0</v>
      </c>
      <c r="G50" s="23">
        <f t="shared" si="24"/>
        <v>16614138</v>
      </c>
      <c r="H50" s="23">
        <f t="shared" si="24"/>
        <v>16614138</v>
      </c>
      <c r="I50" s="23">
        <f t="shared" si="24"/>
        <v>0</v>
      </c>
      <c r="J50" s="23">
        <f t="shared" si="24"/>
        <v>0</v>
      </c>
      <c r="K50" s="23">
        <f t="shared" si="24"/>
        <v>22437180</v>
      </c>
      <c r="L50" s="40">
        <f t="shared" si="4"/>
        <v>135.04871573836692</v>
      </c>
    </row>
    <row r="51" spans="1:12" x14ac:dyDescent="0.25">
      <c r="A51" s="8"/>
      <c r="B51" s="4" t="s">
        <v>94</v>
      </c>
      <c r="C51" s="26">
        <v>1200000</v>
      </c>
      <c r="D51" s="26">
        <v>1200000</v>
      </c>
      <c r="E51" s="26">
        <v>0</v>
      </c>
      <c r="F51" s="26">
        <v>0</v>
      </c>
      <c r="G51" s="26">
        <v>1200000</v>
      </c>
      <c r="H51" s="26">
        <v>1200000</v>
      </c>
      <c r="I51" s="26">
        <v>0</v>
      </c>
      <c r="J51" s="26">
        <v>0</v>
      </c>
      <c r="K51" s="39">
        <v>5264075</v>
      </c>
      <c r="L51" s="40">
        <f t="shared" si="4"/>
        <v>438.67291666666671</v>
      </c>
    </row>
    <row r="52" spans="1:12" x14ac:dyDescent="0.25">
      <c r="A52" s="8"/>
      <c r="B52" s="14" t="s">
        <v>46</v>
      </c>
      <c r="C52" s="26">
        <v>2793204</v>
      </c>
      <c r="D52" s="26">
        <v>2793204</v>
      </c>
      <c r="E52" s="26">
        <v>0</v>
      </c>
      <c r="F52" s="26">
        <v>0</v>
      </c>
      <c r="G52" s="26">
        <v>4945254</v>
      </c>
      <c r="H52" s="26">
        <v>4945254</v>
      </c>
      <c r="I52" s="26">
        <v>0</v>
      </c>
      <c r="J52" s="26">
        <v>0</v>
      </c>
      <c r="K52" s="39">
        <v>5110448</v>
      </c>
      <c r="L52" s="40">
        <f t="shared" si="4"/>
        <v>103.34045531331657</v>
      </c>
    </row>
    <row r="53" spans="1:12" x14ac:dyDescent="0.25">
      <c r="A53" s="8"/>
      <c r="B53" s="14" t="s">
        <v>45</v>
      </c>
      <c r="C53" s="26">
        <v>3035000</v>
      </c>
      <c r="D53" s="26">
        <v>3035000</v>
      </c>
      <c r="E53" s="26">
        <v>0</v>
      </c>
      <c r="F53" s="26">
        <v>0</v>
      </c>
      <c r="G53" s="26">
        <v>2956260</v>
      </c>
      <c r="H53" s="26">
        <v>2956260</v>
      </c>
      <c r="I53" s="26">
        <v>0</v>
      </c>
      <c r="J53" s="26">
        <v>0</v>
      </c>
      <c r="K53" s="39">
        <v>2626191</v>
      </c>
      <c r="L53" s="40">
        <f t="shared" si="4"/>
        <v>88.834913032006654</v>
      </c>
    </row>
    <row r="54" spans="1:12" x14ac:dyDescent="0.25">
      <c r="A54" s="8"/>
      <c r="B54" s="14" t="s">
        <v>44</v>
      </c>
      <c r="C54" s="26">
        <v>1115160</v>
      </c>
      <c r="D54" s="26">
        <v>1115160</v>
      </c>
      <c r="E54" s="26">
        <v>0</v>
      </c>
      <c r="F54" s="26">
        <v>0</v>
      </c>
      <c r="G54" s="26">
        <v>1115160</v>
      </c>
      <c r="H54" s="26">
        <v>1115160</v>
      </c>
      <c r="I54" s="26">
        <v>0</v>
      </c>
      <c r="J54" s="26">
        <v>0</v>
      </c>
      <c r="K54" s="39">
        <v>1432692</v>
      </c>
      <c r="L54" s="40">
        <f t="shared" si="4"/>
        <v>128.47412030560636</v>
      </c>
    </row>
    <row r="55" spans="1:12" x14ac:dyDescent="0.25">
      <c r="A55" s="8"/>
      <c r="B55" s="14" t="s">
        <v>43</v>
      </c>
      <c r="C55" s="26">
        <v>3300000</v>
      </c>
      <c r="D55" s="26">
        <v>3300000</v>
      </c>
      <c r="E55" s="26">
        <v>0</v>
      </c>
      <c r="F55" s="26">
        <v>0</v>
      </c>
      <c r="G55" s="26">
        <v>3300000</v>
      </c>
      <c r="H55" s="26">
        <v>3300000</v>
      </c>
      <c r="I55" s="26">
        <v>0</v>
      </c>
      <c r="J55" s="26">
        <v>0</v>
      </c>
      <c r="K55" s="39">
        <v>4214276</v>
      </c>
      <c r="L55" s="40">
        <f t="shared" si="4"/>
        <v>127.70533333333334</v>
      </c>
    </row>
    <row r="56" spans="1:12" x14ac:dyDescent="0.25">
      <c r="A56" s="8"/>
      <c r="B56" s="14" t="s">
        <v>95</v>
      </c>
      <c r="C56" s="26">
        <v>2537000</v>
      </c>
      <c r="D56" s="26">
        <v>2537000</v>
      </c>
      <c r="E56" s="26">
        <v>0</v>
      </c>
      <c r="F56" s="26">
        <v>0</v>
      </c>
      <c r="G56" s="26">
        <v>3096793</v>
      </c>
      <c r="H56" s="26">
        <v>3096793</v>
      </c>
      <c r="I56" s="26">
        <v>0</v>
      </c>
      <c r="J56" s="26">
        <v>0</v>
      </c>
      <c r="K56" s="39">
        <v>3375308</v>
      </c>
      <c r="L56" s="40">
        <f t="shared" si="4"/>
        <v>108.99365892392549</v>
      </c>
    </row>
    <row r="57" spans="1:12" x14ac:dyDescent="0.25">
      <c r="A57" s="8"/>
      <c r="B57" s="14" t="s">
        <v>103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39">
        <v>76047</v>
      </c>
      <c r="L57" s="40" t="e">
        <f t="shared" si="4"/>
        <v>#DIV/0!</v>
      </c>
    </row>
    <row r="58" spans="1:12" x14ac:dyDescent="0.25">
      <c r="A58" s="8"/>
      <c r="B58" s="14" t="s">
        <v>102</v>
      </c>
      <c r="C58" s="26">
        <v>0</v>
      </c>
      <c r="D58" s="26">
        <v>0</v>
      </c>
      <c r="E58" s="26">
        <v>0</v>
      </c>
      <c r="F58" s="26">
        <v>0</v>
      </c>
      <c r="G58" s="26">
        <v>671</v>
      </c>
      <c r="H58" s="26">
        <v>671</v>
      </c>
      <c r="I58" s="26">
        <v>0</v>
      </c>
      <c r="J58" s="26">
        <v>0</v>
      </c>
      <c r="K58" s="39">
        <v>1143</v>
      </c>
      <c r="L58" s="40">
        <f t="shared" si="4"/>
        <v>170.34277198211626</v>
      </c>
    </row>
    <row r="59" spans="1:12" x14ac:dyDescent="0.25">
      <c r="A59" s="8"/>
      <c r="B59" s="14" t="s">
        <v>129</v>
      </c>
      <c r="C59" s="26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39">
        <v>337000</v>
      </c>
      <c r="L59" s="40" t="e">
        <f t="shared" si="4"/>
        <v>#DIV/0!</v>
      </c>
    </row>
    <row r="60" spans="1:12" x14ac:dyDescent="0.25">
      <c r="A60" s="20" t="s">
        <v>42</v>
      </c>
      <c r="B60" s="20" t="s">
        <v>9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35">
        <v>0</v>
      </c>
      <c r="L60" s="40" t="e">
        <f t="shared" si="4"/>
        <v>#DIV/0!</v>
      </c>
    </row>
    <row r="61" spans="1:12" x14ac:dyDescent="0.25">
      <c r="A61" s="20" t="s">
        <v>41</v>
      </c>
      <c r="B61" s="20" t="s">
        <v>8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35">
        <v>360000</v>
      </c>
      <c r="L61" s="40" t="e">
        <f t="shared" si="4"/>
        <v>#DIV/0!</v>
      </c>
    </row>
    <row r="62" spans="1:12" x14ac:dyDescent="0.25">
      <c r="A62" s="20" t="s">
        <v>40</v>
      </c>
      <c r="B62" s="20" t="s">
        <v>39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35">
        <v>0</v>
      </c>
      <c r="L62" s="40" t="s">
        <v>11</v>
      </c>
    </row>
    <row r="63" spans="1:12" x14ac:dyDescent="0.25">
      <c r="A63" s="47" t="s">
        <v>38</v>
      </c>
      <c r="B63" s="47"/>
      <c r="C63" s="27">
        <f>SUM(C62,C61,C60,C50,C40,C39,C5)</f>
        <v>131006388</v>
      </c>
      <c r="D63" s="27">
        <f t="shared" ref="D63:F63" si="25">SUM(D62,D61,D60,D50,D40,D39,D5)</f>
        <v>130278643</v>
      </c>
      <c r="E63" s="27">
        <f t="shared" si="25"/>
        <v>727745</v>
      </c>
      <c r="F63" s="27">
        <f t="shared" si="25"/>
        <v>0</v>
      </c>
      <c r="G63" s="27">
        <f>SUM(G62,G61,G60,G50,G40,G39,G5)</f>
        <v>160404782</v>
      </c>
      <c r="H63" s="27">
        <f>SUM(H62,H61,H60,H50,H40,H39,H5)</f>
        <v>159860555</v>
      </c>
      <c r="I63" s="27">
        <f>SUM(I62,I61,I60,I50,I40,I39,I5)</f>
        <v>544227</v>
      </c>
      <c r="J63" s="27">
        <f>SUM(J62,J61,J60,J50,J40,J39,J5)</f>
        <v>0</v>
      </c>
      <c r="K63" s="27">
        <f>SUM(K62,K61,K60,K50,K40,K39,K5)</f>
        <v>155390607</v>
      </c>
      <c r="L63" s="40">
        <f t="shared" si="4"/>
        <v>96.874048929538773</v>
      </c>
    </row>
    <row r="64" spans="1:12" x14ac:dyDescent="0.25">
      <c r="A64" s="20" t="s">
        <v>37</v>
      </c>
      <c r="B64" s="20" t="s">
        <v>13</v>
      </c>
      <c r="C64" s="23">
        <f>SUM(C65,C80)</f>
        <v>64587095</v>
      </c>
      <c r="D64" s="23">
        <f t="shared" ref="D64:F64" si="26">SUM(D65,D80)</f>
        <v>64587095</v>
      </c>
      <c r="E64" s="23">
        <f t="shared" si="26"/>
        <v>0</v>
      </c>
      <c r="F64" s="23">
        <f t="shared" si="26"/>
        <v>0</v>
      </c>
      <c r="G64" s="23">
        <f>SUM(G65,G80)</f>
        <v>76856996</v>
      </c>
      <c r="H64" s="23">
        <f t="shared" ref="H64:K64" si="27">SUM(H65,H80)</f>
        <v>76856996</v>
      </c>
      <c r="I64" s="23">
        <f t="shared" si="27"/>
        <v>0</v>
      </c>
      <c r="J64" s="23">
        <f t="shared" si="27"/>
        <v>0</v>
      </c>
      <c r="K64" s="23">
        <f t="shared" si="27"/>
        <v>78693745</v>
      </c>
      <c r="L64" s="40">
        <f t="shared" si="4"/>
        <v>102.38982668539374</v>
      </c>
    </row>
    <row r="65" spans="1:12" x14ac:dyDescent="0.25">
      <c r="A65" s="3"/>
      <c r="B65" s="3" t="s">
        <v>36</v>
      </c>
      <c r="C65" s="24">
        <f>SUM(C66:C79)</f>
        <v>64587095</v>
      </c>
      <c r="D65" s="24">
        <f t="shared" ref="D65:F65" si="28">SUM(D66:D79)</f>
        <v>64587095</v>
      </c>
      <c r="E65" s="24">
        <f t="shared" si="28"/>
        <v>0</v>
      </c>
      <c r="F65" s="24">
        <f t="shared" si="28"/>
        <v>0</v>
      </c>
      <c r="G65" s="24">
        <f>SUM(G66:G79)</f>
        <v>76856996</v>
      </c>
      <c r="H65" s="24">
        <f t="shared" ref="H65:K65" si="29">SUM(H66:H79)</f>
        <v>76856996</v>
      </c>
      <c r="I65" s="24">
        <f t="shared" si="29"/>
        <v>0</v>
      </c>
      <c r="J65" s="24">
        <f t="shared" si="29"/>
        <v>0</v>
      </c>
      <c r="K65" s="24">
        <f t="shared" si="29"/>
        <v>76381007</v>
      </c>
      <c r="L65" s="40">
        <f t="shared" si="4"/>
        <v>99.380682273868743</v>
      </c>
    </row>
    <row r="66" spans="1:12" x14ac:dyDescent="0.25">
      <c r="A66" s="3"/>
      <c r="B66" s="42" t="s">
        <v>111</v>
      </c>
      <c r="C66" s="24">
        <v>1151290</v>
      </c>
      <c r="D66" s="24">
        <v>1151290</v>
      </c>
      <c r="E66" s="24">
        <v>0</v>
      </c>
      <c r="F66" s="24">
        <v>0</v>
      </c>
      <c r="G66" s="24">
        <v>1151290</v>
      </c>
      <c r="H66" s="24">
        <v>1151290</v>
      </c>
      <c r="I66" s="24">
        <v>0</v>
      </c>
      <c r="J66" s="24">
        <v>0</v>
      </c>
      <c r="K66" s="36">
        <v>1151290</v>
      </c>
      <c r="L66" s="40">
        <f t="shared" si="4"/>
        <v>100</v>
      </c>
    </row>
    <row r="67" spans="1:12" x14ac:dyDescent="0.25">
      <c r="A67" s="3"/>
      <c r="B67" s="42" t="s">
        <v>112</v>
      </c>
      <c r="C67" s="24">
        <v>38431097</v>
      </c>
      <c r="D67" s="24">
        <v>38431097</v>
      </c>
      <c r="E67" s="24">
        <v>0</v>
      </c>
      <c r="F67" s="24">
        <v>0</v>
      </c>
      <c r="G67" s="24">
        <v>38431097</v>
      </c>
      <c r="H67" s="24">
        <v>38431097</v>
      </c>
      <c r="I67" s="24">
        <v>0</v>
      </c>
      <c r="J67" s="24">
        <v>0</v>
      </c>
      <c r="K67" s="36">
        <v>38431097</v>
      </c>
      <c r="L67" s="40">
        <f t="shared" si="4"/>
        <v>100</v>
      </c>
    </row>
    <row r="68" spans="1:12" x14ac:dyDescent="0.25">
      <c r="A68" s="3"/>
      <c r="B68" s="42" t="s">
        <v>113</v>
      </c>
      <c r="C68" s="24">
        <v>1871200</v>
      </c>
      <c r="D68" s="24">
        <v>1871200</v>
      </c>
      <c r="E68" s="24">
        <v>0</v>
      </c>
      <c r="F68" s="24">
        <v>0</v>
      </c>
      <c r="G68" s="24">
        <v>1871200</v>
      </c>
      <c r="H68" s="24">
        <v>1871200</v>
      </c>
      <c r="I68" s="24">
        <v>0</v>
      </c>
      <c r="J68" s="24">
        <v>0</v>
      </c>
      <c r="K68" s="36">
        <v>1871200</v>
      </c>
      <c r="L68" s="40">
        <f t="shared" si="4"/>
        <v>100</v>
      </c>
    </row>
    <row r="69" spans="1:12" x14ac:dyDescent="0.25">
      <c r="A69" s="3"/>
      <c r="B69" s="42" t="s">
        <v>114</v>
      </c>
      <c r="C69" s="24">
        <v>2373770</v>
      </c>
      <c r="D69" s="24">
        <v>2373770</v>
      </c>
      <c r="E69" s="24">
        <v>0</v>
      </c>
      <c r="F69" s="24">
        <v>0</v>
      </c>
      <c r="G69" s="24">
        <v>2373770</v>
      </c>
      <c r="H69" s="24">
        <v>2373770</v>
      </c>
      <c r="I69" s="24">
        <v>0</v>
      </c>
      <c r="J69" s="24">
        <v>0</v>
      </c>
      <c r="K69" s="36">
        <v>2373770</v>
      </c>
      <c r="L69" s="40">
        <f t="shared" si="4"/>
        <v>100</v>
      </c>
    </row>
    <row r="70" spans="1:12" x14ac:dyDescent="0.25">
      <c r="A70" s="3"/>
      <c r="B70" s="42" t="s">
        <v>115</v>
      </c>
      <c r="C70" s="24">
        <v>737616</v>
      </c>
      <c r="D70" s="24">
        <v>737616</v>
      </c>
      <c r="E70" s="24">
        <v>0</v>
      </c>
      <c r="F70" s="24">
        <v>0</v>
      </c>
      <c r="G70" s="24">
        <v>737616</v>
      </c>
      <c r="H70" s="24">
        <v>737616</v>
      </c>
      <c r="I70" s="24">
        <v>0</v>
      </c>
      <c r="J70" s="24">
        <v>0</v>
      </c>
      <c r="K70" s="36">
        <v>737616</v>
      </c>
      <c r="L70" s="40">
        <f t="shared" si="4"/>
        <v>100</v>
      </c>
    </row>
    <row r="71" spans="1:12" x14ac:dyDescent="0.25">
      <c r="A71" s="3"/>
      <c r="B71" s="42" t="s">
        <v>116</v>
      </c>
      <c r="C71" s="24">
        <v>118000</v>
      </c>
      <c r="D71" s="24">
        <v>118000</v>
      </c>
      <c r="E71" s="24">
        <v>0</v>
      </c>
      <c r="F71" s="24">
        <v>0</v>
      </c>
      <c r="G71" s="24">
        <v>118000</v>
      </c>
      <c r="H71" s="24">
        <v>118000</v>
      </c>
      <c r="I71" s="24">
        <v>0</v>
      </c>
      <c r="J71" s="24">
        <v>0</v>
      </c>
      <c r="K71" s="36">
        <v>118000</v>
      </c>
      <c r="L71" s="40">
        <f t="shared" si="4"/>
        <v>100</v>
      </c>
    </row>
    <row r="72" spans="1:12" x14ac:dyDescent="0.25">
      <c r="A72" s="3"/>
      <c r="B72" s="42" t="s">
        <v>117</v>
      </c>
      <c r="C72" s="24">
        <v>4876773</v>
      </c>
      <c r="D72" s="24">
        <v>4876773</v>
      </c>
      <c r="E72" s="24">
        <v>0</v>
      </c>
      <c r="F72" s="24">
        <v>0</v>
      </c>
      <c r="G72" s="24">
        <v>4876773</v>
      </c>
      <c r="H72" s="24">
        <v>4876773</v>
      </c>
      <c r="I72" s="24">
        <v>0</v>
      </c>
      <c r="J72" s="24">
        <v>0</v>
      </c>
      <c r="K72" s="36">
        <v>4876773</v>
      </c>
      <c r="L72" s="40">
        <f t="shared" ref="L72:L102" si="30">(K72/G72)*100</f>
        <v>100</v>
      </c>
    </row>
    <row r="73" spans="1:12" x14ac:dyDescent="0.25">
      <c r="A73" s="3"/>
      <c r="B73" s="42" t="s">
        <v>118</v>
      </c>
      <c r="C73" s="24">
        <v>706500</v>
      </c>
      <c r="D73" s="24">
        <v>706500</v>
      </c>
      <c r="E73" s="24">
        <v>0</v>
      </c>
      <c r="F73" s="24">
        <v>0</v>
      </c>
      <c r="G73" s="24">
        <v>265900</v>
      </c>
      <c r="H73" s="24">
        <v>265900</v>
      </c>
      <c r="I73" s="24">
        <v>0</v>
      </c>
      <c r="J73" s="24">
        <v>0</v>
      </c>
      <c r="K73" s="36">
        <v>265900</v>
      </c>
      <c r="L73" s="40">
        <f t="shared" si="30"/>
        <v>100</v>
      </c>
    </row>
    <row r="74" spans="1:12" x14ac:dyDescent="0.25">
      <c r="A74" s="3"/>
      <c r="B74" s="42" t="s">
        <v>119</v>
      </c>
      <c r="C74" s="24">
        <v>12389549</v>
      </c>
      <c r="D74" s="24">
        <v>12389549</v>
      </c>
      <c r="E74" s="24">
        <v>0</v>
      </c>
      <c r="F74" s="24">
        <v>0</v>
      </c>
      <c r="G74" s="24">
        <v>12830149</v>
      </c>
      <c r="H74" s="24">
        <v>12830149</v>
      </c>
      <c r="I74" s="24">
        <v>0</v>
      </c>
      <c r="J74" s="24">
        <v>0</v>
      </c>
      <c r="K74" s="36">
        <v>12830149</v>
      </c>
      <c r="L74" s="40">
        <f t="shared" si="30"/>
        <v>100</v>
      </c>
    </row>
    <row r="75" spans="1:12" x14ac:dyDescent="0.25">
      <c r="A75" s="3"/>
      <c r="B75" s="42" t="s">
        <v>121</v>
      </c>
      <c r="C75" s="24">
        <v>40500</v>
      </c>
      <c r="D75" s="24">
        <v>40500</v>
      </c>
      <c r="E75" s="24">
        <v>0</v>
      </c>
      <c r="F75" s="24">
        <v>0</v>
      </c>
      <c r="G75" s="24">
        <v>40500</v>
      </c>
      <c r="H75" s="24">
        <v>40500</v>
      </c>
      <c r="I75" s="24">
        <v>0</v>
      </c>
      <c r="J75" s="24">
        <v>0</v>
      </c>
      <c r="K75" s="36">
        <v>40500</v>
      </c>
      <c r="L75" s="40">
        <f t="shared" ref="L75:L76" si="31">(K75/G75)*100</f>
        <v>100</v>
      </c>
    </row>
    <row r="76" spans="1:12" x14ac:dyDescent="0.25">
      <c r="A76" s="3"/>
      <c r="B76" s="42" t="s">
        <v>120</v>
      </c>
      <c r="C76" s="24">
        <v>322000</v>
      </c>
      <c r="D76" s="24">
        <v>322000</v>
      </c>
      <c r="E76" s="24">
        <v>0</v>
      </c>
      <c r="F76" s="24">
        <v>0</v>
      </c>
      <c r="G76" s="24">
        <v>322000</v>
      </c>
      <c r="H76" s="24">
        <v>322000</v>
      </c>
      <c r="I76" s="24">
        <v>0</v>
      </c>
      <c r="J76" s="24">
        <v>0</v>
      </c>
      <c r="K76" s="36">
        <v>322000</v>
      </c>
      <c r="L76" s="40">
        <f t="shared" si="31"/>
        <v>100</v>
      </c>
    </row>
    <row r="77" spans="1:12" x14ac:dyDescent="0.25">
      <c r="A77" s="3"/>
      <c r="B77" s="42" t="s">
        <v>122</v>
      </c>
      <c r="C77" s="24">
        <v>264000</v>
      </c>
      <c r="D77" s="24">
        <v>264000</v>
      </c>
      <c r="E77" s="24">
        <v>0</v>
      </c>
      <c r="F77" s="24">
        <v>0</v>
      </c>
      <c r="G77" s="24">
        <v>264000</v>
      </c>
      <c r="H77" s="24">
        <v>264000</v>
      </c>
      <c r="I77" s="24">
        <v>0</v>
      </c>
      <c r="J77" s="24">
        <v>0</v>
      </c>
      <c r="K77" s="36">
        <v>264000</v>
      </c>
      <c r="L77" s="40">
        <f t="shared" si="30"/>
        <v>100</v>
      </c>
    </row>
    <row r="78" spans="1:12" x14ac:dyDescent="0.25">
      <c r="A78" s="3"/>
      <c r="B78" s="42" t="s">
        <v>128</v>
      </c>
      <c r="C78" s="24">
        <v>0</v>
      </c>
      <c r="D78" s="24">
        <v>0</v>
      </c>
      <c r="E78" s="24">
        <v>0</v>
      </c>
      <c r="F78" s="24">
        <v>0</v>
      </c>
      <c r="G78" s="24">
        <v>12269901</v>
      </c>
      <c r="H78" s="24">
        <v>12269901</v>
      </c>
      <c r="I78" s="24">
        <v>0</v>
      </c>
      <c r="J78" s="24">
        <v>0</v>
      </c>
      <c r="K78" s="36">
        <v>11793912</v>
      </c>
      <c r="L78" s="40">
        <f t="shared" ref="L78" si="32">(K78/G78)*100</f>
        <v>96.120677746299663</v>
      </c>
    </row>
    <row r="79" spans="1:12" x14ac:dyDescent="0.25">
      <c r="A79" s="3"/>
      <c r="B79" s="42" t="s">
        <v>104</v>
      </c>
      <c r="C79" s="24">
        <v>1304800</v>
      </c>
      <c r="D79" s="24">
        <v>1304800</v>
      </c>
      <c r="E79" s="24">
        <v>0</v>
      </c>
      <c r="F79" s="24">
        <v>0</v>
      </c>
      <c r="G79" s="24">
        <v>1304800</v>
      </c>
      <c r="H79" s="24">
        <v>1304800</v>
      </c>
      <c r="I79" s="24">
        <v>0</v>
      </c>
      <c r="J79" s="24">
        <v>0</v>
      </c>
      <c r="K79" s="36">
        <v>1304800</v>
      </c>
      <c r="L79" s="40">
        <f t="shared" si="30"/>
        <v>100</v>
      </c>
    </row>
    <row r="80" spans="1:12" ht="21.75" x14ac:dyDescent="0.25">
      <c r="A80" s="3"/>
      <c r="B80" s="11" t="s">
        <v>96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36">
        <v>2312738</v>
      </c>
      <c r="L80" s="40" t="e">
        <f t="shared" si="30"/>
        <v>#DIV/0!</v>
      </c>
    </row>
    <row r="81" spans="1:14" x14ac:dyDescent="0.25">
      <c r="A81" s="48" t="s">
        <v>35</v>
      </c>
      <c r="B81" s="48"/>
      <c r="C81" s="28">
        <f>SUM(C63,C64)</f>
        <v>195593483</v>
      </c>
      <c r="D81" s="28">
        <f t="shared" ref="D81:F81" si="33">SUM(D63,D64)</f>
        <v>194865738</v>
      </c>
      <c r="E81" s="28">
        <f t="shared" si="33"/>
        <v>727745</v>
      </c>
      <c r="F81" s="28">
        <f t="shared" si="33"/>
        <v>0</v>
      </c>
      <c r="G81" s="28">
        <f>SUM(G63,G64)</f>
        <v>237261778</v>
      </c>
      <c r="H81" s="28">
        <f t="shared" ref="H81:K81" si="34">SUM(H63,H64)</f>
        <v>236717551</v>
      </c>
      <c r="I81" s="28">
        <f t="shared" si="34"/>
        <v>544227</v>
      </c>
      <c r="J81" s="28">
        <f t="shared" si="34"/>
        <v>0</v>
      </c>
      <c r="K81" s="28">
        <f t="shared" si="34"/>
        <v>234084352</v>
      </c>
      <c r="L81" s="40">
        <f t="shared" si="30"/>
        <v>98.660793143006799</v>
      </c>
    </row>
    <row r="82" spans="1:14" ht="8.25" customHeight="1" x14ac:dyDescent="0.25">
      <c r="A82" s="3"/>
      <c r="B82" s="3"/>
      <c r="C82" s="24"/>
      <c r="D82" s="24"/>
      <c r="E82" s="24"/>
      <c r="F82" s="24"/>
      <c r="G82" s="24"/>
      <c r="H82" s="24"/>
      <c r="I82" s="24"/>
      <c r="J82" s="24"/>
      <c r="K82" s="36"/>
      <c r="L82" s="41" t="s">
        <v>10</v>
      </c>
    </row>
    <row r="83" spans="1:14" x14ac:dyDescent="0.25">
      <c r="A83" s="20" t="s">
        <v>34</v>
      </c>
      <c r="B83" s="20" t="s">
        <v>1</v>
      </c>
      <c r="C83" s="43">
        <v>48391030</v>
      </c>
      <c r="D83" s="43">
        <v>48391030</v>
      </c>
      <c r="E83" s="23">
        <v>0</v>
      </c>
      <c r="F83" s="23">
        <v>0</v>
      </c>
      <c r="G83" s="23">
        <v>64465053</v>
      </c>
      <c r="H83" s="23">
        <v>64465053</v>
      </c>
      <c r="I83" s="23">
        <v>0</v>
      </c>
      <c r="J83" s="23">
        <v>0</v>
      </c>
      <c r="K83" s="35">
        <v>58671364</v>
      </c>
      <c r="L83" s="40">
        <f t="shared" si="30"/>
        <v>91.012666971669134</v>
      </c>
    </row>
    <row r="84" spans="1:14" ht="21.75" x14ac:dyDescent="0.25">
      <c r="A84" s="20" t="s">
        <v>33</v>
      </c>
      <c r="B84" s="18" t="s">
        <v>32</v>
      </c>
      <c r="C84" s="43">
        <v>8079732</v>
      </c>
      <c r="D84" s="43">
        <v>8079732</v>
      </c>
      <c r="E84" s="23">
        <v>0</v>
      </c>
      <c r="F84" s="23">
        <v>0</v>
      </c>
      <c r="G84" s="23">
        <v>9627449</v>
      </c>
      <c r="H84" s="23">
        <v>9627449</v>
      </c>
      <c r="I84" s="23">
        <v>0</v>
      </c>
      <c r="J84" s="23">
        <v>0</v>
      </c>
      <c r="K84" s="35">
        <v>8390869</v>
      </c>
      <c r="L84" s="40">
        <f t="shared" si="30"/>
        <v>87.155683712268953</v>
      </c>
      <c r="N84" s="44" t="s">
        <v>106</v>
      </c>
    </row>
    <row r="85" spans="1:14" x14ac:dyDescent="0.25">
      <c r="A85" s="20" t="s">
        <v>31</v>
      </c>
      <c r="B85" s="20" t="s">
        <v>30</v>
      </c>
      <c r="C85" s="43">
        <v>40799311</v>
      </c>
      <c r="D85" s="43">
        <v>40683741</v>
      </c>
      <c r="E85" s="23">
        <v>115570</v>
      </c>
      <c r="F85" s="23">
        <v>0</v>
      </c>
      <c r="G85" s="23">
        <v>52639911</v>
      </c>
      <c r="H85" s="23">
        <v>52524341</v>
      </c>
      <c r="I85" s="23">
        <v>115570</v>
      </c>
      <c r="J85" s="23">
        <v>0</v>
      </c>
      <c r="K85" s="35">
        <v>45913689</v>
      </c>
      <c r="L85" s="40">
        <f t="shared" si="30"/>
        <v>87.22220104057547</v>
      </c>
    </row>
    <row r="86" spans="1:14" x14ac:dyDescent="0.25">
      <c r="A86" s="20" t="s">
        <v>29</v>
      </c>
      <c r="B86" s="20" t="s">
        <v>3</v>
      </c>
      <c r="C86" s="23">
        <f>SUM(C87:C89)</f>
        <v>530000</v>
      </c>
      <c r="D86" s="23">
        <f t="shared" ref="D86:F86" si="35">SUM(D87:D89)</f>
        <v>530000</v>
      </c>
      <c r="E86" s="23">
        <f t="shared" si="35"/>
        <v>0</v>
      </c>
      <c r="F86" s="23">
        <f t="shared" si="35"/>
        <v>0</v>
      </c>
      <c r="G86" s="23">
        <f>SUM(G87:G89)</f>
        <v>530000</v>
      </c>
      <c r="H86" s="23">
        <f t="shared" ref="H86:J86" si="36">SUM(H87:H89)</f>
        <v>530000</v>
      </c>
      <c r="I86" s="23">
        <f t="shared" si="36"/>
        <v>0</v>
      </c>
      <c r="J86" s="23">
        <f t="shared" si="36"/>
        <v>0</v>
      </c>
      <c r="K86" s="23">
        <f>SUM(K87:K89)</f>
        <v>503890</v>
      </c>
      <c r="L86" s="40">
        <f t="shared" si="30"/>
        <v>95.073584905660383</v>
      </c>
    </row>
    <row r="87" spans="1:14" x14ac:dyDescent="0.25">
      <c r="A87" s="8"/>
      <c r="B87" s="9" t="s">
        <v>97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0</v>
      </c>
      <c r="K87" s="39">
        <v>0</v>
      </c>
      <c r="L87" s="40" t="s">
        <v>11</v>
      </c>
    </row>
    <row r="88" spans="1:14" x14ac:dyDescent="0.25">
      <c r="A88" s="8"/>
      <c r="B88" s="9" t="s">
        <v>98</v>
      </c>
      <c r="C88" s="26">
        <v>0</v>
      </c>
      <c r="D88" s="26">
        <v>0</v>
      </c>
      <c r="E88" s="26">
        <v>0</v>
      </c>
      <c r="F88" s="26">
        <v>0</v>
      </c>
      <c r="G88" s="26">
        <v>0</v>
      </c>
      <c r="H88" s="26">
        <v>0</v>
      </c>
      <c r="I88" s="26">
        <v>0</v>
      </c>
      <c r="J88" s="26">
        <v>0</v>
      </c>
      <c r="K88" s="39">
        <v>0</v>
      </c>
      <c r="L88" s="40" t="e">
        <f t="shared" si="30"/>
        <v>#DIV/0!</v>
      </c>
    </row>
    <row r="89" spans="1:14" x14ac:dyDescent="0.25">
      <c r="A89" s="8"/>
      <c r="B89" s="9" t="s">
        <v>28</v>
      </c>
      <c r="C89" s="26">
        <v>530000</v>
      </c>
      <c r="D89" s="26">
        <v>530000</v>
      </c>
      <c r="E89" s="26">
        <v>0</v>
      </c>
      <c r="F89" s="26">
        <v>0</v>
      </c>
      <c r="G89" s="26">
        <v>530000</v>
      </c>
      <c r="H89" s="26">
        <v>530000</v>
      </c>
      <c r="I89" s="26">
        <v>0</v>
      </c>
      <c r="J89" s="26">
        <v>0</v>
      </c>
      <c r="K89" s="39">
        <v>503890</v>
      </c>
      <c r="L89" s="40">
        <f t="shared" si="30"/>
        <v>95.073584905660383</v>
      </c>
    </row>
    <row r="90" spans="1:14" x14ac:dyDescent="0.25">
      <c r="A90" s="20" t="s">
        <v>27</v>
      </c>
      <c r="B90" s="20" t="s">
        <v>4</v>
      </c>
      <c r="C90" s="23">
        <f>SUM(C91:C94)</f>
        <v>10166071</v>
      </c>
      <c r="D90" s="23">
        <f t="shared" ref="D90:F90" si="37">SUM(D91:D94)</f>
        <v>9553896</v>
      </c>
      <c r="E90" s="23">
        <f t="shared" si="37"/>
        <v>612175</v>
      </c>
      <c r="F90" s="23">
        <f t="shared" si="37"/>
        <v>0</v>
      </c>
      <c r="G90" s="23">
        <f>SUM(G91:G94)</f>
        <v>8529002</v>
      </c>
      <c r="H90" s="23">
        <f t="shared" ref="H90:K90" si="38">SUM(H91:H94)</f>
        <v>8100345</v>
      </c>
      <c r="I90" s="23">
        <f t="shared" si="38"/>
        <v>428657</v>
      </c>
      <c r="J90" s="23">
        <f t="shared" si="38"/>
        <v>0</v>
      </c>
      <c r="K90" s="23">
        <f t="shared" si="38"/>
        <v>8133168</v>
      </c>
      <c r="L90" s="40">
        <f t="shared" si="30"/>
        <v>95.358964624466026</v>
      </c>
    </row>
    <row r="91" spans="1:14" x14ac:dyDescent="0.25">
      <c r="A91" s="8"/>
      <c r="B91" s="4" t="s">
        <v>26</v>
      </c>
      <c r="C91" s="26">
        <v>766000</v>
      </c>
      <c r="D91" s="26">
        <v>766000</v>
      </c>
      <c r="E91" s="26">
        <v>0</v>
      </c>
      <c r="F91" s="26">
        <v>0</v>
      </c>
      <c r="G91" s="26">
        <v>1125678</v>
      </c>
      <c r="H91" s="26">
        <v>1125678</v>
      </c>
      <c r="I91" s="26">
        <v>0</v>
      </c>
      <c r="J91" s="26">
        <v>0</v>
      </c>
      <c r="K91" s="39">
        <v>1125007</v>
      </c>
      <c r="L91" s="40">
        <f t="shared" si="30"/>
        <v>99.940391479623841</v>
      </c>
    </row>
    <row r="92" spans="1:14" x14ac:dyDescent="0.25">
      <c r="A92" s="8"/>
      <c r="B92" s="4" t="s">
        <v>99</v>
      </c>
      <c r="C92" s="26">
        <v>9001496</v>
      </c>
      <c r="D92" s="26">
        <v>8761496</v>
      </c>
      <c r="E92" s="26">
        <v>240000</v>
      </c>
      <c r="F92" s="26">
        <v>0</v>
      </c>
      <c r="G92" s="26">
        <v>7188267</v>
      </c>
      <c r="H92" s="26">
        <v>6948267</v>
      </c>
      <c r="I92" s="26">
        <v>240000</v>
      </c>
      <c r="J92" s="26">
        <v>0</v>
      </c>
      <c r="K92" s="39">
        <v>6815731</v>
      </c>
      <c r="L92" s="40">
        <f t="shared" si="30"/>
        <v>94.817443481161732</v>
      </c>
    </row>
    <row r="93" spans="1:14" x14ac:dyDescent="0.25">
      <c r="A93" s="8"/>
      <c r="B93" s="4" t="s">
        <v>100</v>
      </c>
      <c r="C93" s="26">
        <v>398575</v>
      </c>
      <c r="D93" s="26">
        <v>26400</v>
      </c>
      <c r="E93" s="26">
        <v>372175</v>
      </c>
      <c r="F93" s="26">
        <v>0</v>
      </c>
      <c r="G93" s="26">
        <v>215057</v>
      </c>
      <c r="H93" s="26">
        <v>26400</v>
      </c>
      <c r="I93" s="26">
        <v>188657</v>
      </c>
      <c r="J93" s="26">
        <v>0</v>
      </c>
      <c r="K93" s="39">
        <v>192430</v>
      </c>
      <c r="L93" s="40">
        <f t="shared" si="30"/>
        <v>89.478603347019629</v>
      </c>
    </row>
    <row r="94" spans="1:14" x14ac:dyDescent="0.25">
      <c r="A94" s="8"/>
      <c r="B94" s="4" t="s">
        <v>25</v>
      </c>
      <c r="C94" s="26">
        <v>0</v>
      </c>
      <c r="D94" s="26">
        <v>0</v>
      </c>
      <c r="E94" s="26">
        <v>0</v>
      </c>
      <c r="F94" s="26">
        <v>0</v>
      </c>
      <c r="G94" s="26">
        <v>0</v>
      </c>
      <c r="H94" s="26">
        <v>0</v>
      </c>
      <c r="I94" s="26">
        <v>0</v>
      </c>
      <c r="J94" s="26">
        <v>0</v>
      </c>
      <c r="K94" s="39">
        <v>0</v>
      </c>
      <c r="L94" s="40" t="e">
        <f t="shared" si="30"/>
        <v>#DIV/0!</v>
      </c>
    </row>
    <row r="95" spans="1:14" x14ac:dyDescent="0.25">
      <c r="A95" s="21" t="s">
        <v>24</v>
      </c>
      <c r="B95" s="20" t="s">
        <v>6</v>
      </c>
      <c r="C95" s="23">
        <v>15203494</v>
      </c>
      <c r="D95" s="23">
        <v>15203494</v>
      </c>
      <c r="E95" s="23">
        <v>0</v>
      </c>
      <c r="F95" s="23">
        <v>0</v>
      </c>
      <c r="G95" s="23">
        <v>17193495</v>
      </c>
      <c r="H95" s="23">
        <v>17193495</v>
      </c>
      <c r="I95" s="23">
        <v>0</v>
      </c>
      <c r="J95" s="23">
        <v>0</v>
      </c>
      <c r="K95" s="35">
        <v>16895787</v>
      </c>
      <c r="L95" s="40">
        <f t="shared" si="30"/>
        <v>98.26848467981641</v>
      </c>
    </row>
    <row r="96" spans="1:14" x14ac:dyDescent="0.25">
      <c r="A96" s="21" t="s">
        <v>23</v>
      </c>
      <c r="B96" s="20" t="s">
        <v>5</v>
      </c>
      <c r="C96" s="23">
        <v>42004971</v>
      </c>
      <c r="D96" s="23">
        <v>42004971</v>
      </c>
      <c r="E96" s="23">
        <v>0</v>
      </c>
      <c r="F96" s="23">
        <v>0</v>
      </c>
      <c r="G96" s="23">
        <v>53007545</v>
      </c>
      <c r="H96" s="23">
        <v>53007545</v>
      </c>
      <c r="I96" s="23">
        <v>0</v>
      </c>
      <c r="J96" s="23">
        <v>0</v>
      </c>
      <c r="K96" s="35">
        <v>42261458</v>
      </c>
      <c r="L96" s="40">
        <f t="shared" si="30"/>
        <v>79.727250149011809</v>
      </c>
    </row>
    <row r="97" spans="1:12" x14ac:dyDescent="0.25">
      <c r="A97" s="21" t="s">
        <v>22</v>
      </c>
      <c r="B97" s="20" t="s">
        <v>21</v>
      </c>
      <c r="C97" s="23">
        <v>0</v>
      </c>
      <c r="D97" s="23">
        <v>0</v>
      </c>
      <c r="E97" s="23">
        <v>0</v>
      </c>
      <c r="F97" s="23">
        <v>0</v>
      </c>
      <c r="G97" s="23">
        <v>0</v>
      </c>
      <c r="H97" s="23">
        <v>0</v>
      </c>
      <c r="I97" s="23">
        <v>0</v>
      </c>
      <c r="J97" s="23">
        <v>0</v>
      </c>
      <c r="K97" s="35">
        <v>0</v>
      </c>
      <c r="L97" s="40" t="s">
        <v>11</v>
      </c>
    </row>
    <row r="98" spans="1:12" x14ac:dyDescent="0.25">
      <c r="A98" s="48" t="s">
        <v>20</v>
      </c>
      <c r="B98" s="48"/>
      <c r="C98" s="28">
        <f>SUM(C97,C96,C95,C90,C86,C85,C84,C83)</f>
        <v>165174609</v>
      </c>
      <c r="D98" s="28">
        <f t="shared" ref="D98:F98" si="39">SUM(D97,D96,D95,D90,D86,D85,D84,D83)</f>
        <v>164446864</v>
      </c>
      <c r="E98" s="28">
        <f t="shared" si="39"/>
        <v>727745</v>
      </c>
      <c r="F98" s="28">
        <f t="shared" si="39"/>
        <v>0</v>
      </c>
      <c r="G98" s="28">
        <f>SUM(G97,G96,G95,G90,G86,G85,G84,G83)</f>
        <v>205992455</v>
      </c>
      <c r="H98" s="28">
        <f t="shared" ref="H98:K98" si="40">SUM(H97,H96,H95,H90,H86,H85,H84,H83)</f>
        <v>205448228</v>
      </c>
      <c r="I98" s="28">
        <f t="shared" si="40"/>
        <v>544227</v>
      </c>
      <c r="J98" s="28">
        <f t="shared" si="40"/>
        <v>0</v>
      </c>
      <c r="K98" s="28">
        <f t="shared" si="40"/>
        <v>180770225</v>
      </c>
      <c r="L98" s="40">
        <f t="shared" si="30"/>
        <v>87.755750568631257</v>
      </c>
    </row>
    <row r="99" spans="1:12" x14ac:dyDescent="0.25">
      <c r="A99" s="21" t="s">
        <v>19</v>
      </c>
      <c r="B99" s="20" t="s">
        <v>12</v>
      </c>
      <c r="C99" s="23">
        <f>SUM(C100:C101)</f>
        <v>30418874</v>
      </c>
      <c r="D99" s="23">
        <f t="shared" ref="D99:F99" si="41">SUM(D100:D101)</f>
        <v>30418874</v>
      </c>
      <c r="E99" s="23">
        <f t="shared" si="41"/>
        <v>0</v>
      </c>
      <c r="F99" s="23">
        <f t="shared" si="41"/>
        <v>0</v>
      </c>
      <c r="G99" s="23">
        <f>SUM(G100:G101)</f>
        <v>31269323</v>
      </c>
      <c r="H99" s="23">
        <f t="shared" ref="H99:K99" si="42">SUM(H100:H101)</f>
        <v>31269323</v>
      </c>
      <c r="I99" s="23">
        <f t="shared" si="42"/>
        <v>0</v>
      </c>
      <c r="J99" s="23">
        <f t="shared" si="42"/>
        <v>0</v>
      </c>
      <c r="K99" s="23">
        <f t="shared" si="42"/>
        <v>28592177</v>
      </c>
      <c r="L99" s="40">
        <f t="shared" si="30"/>
        <v>91.438426728970114</v>
      </c>
    </row>
    <row r="100" spans="1:12" x14ac:dyDescent="0.25">
      <c r="A100" s="6"/>
      <c r="B100" s="4" t="s">
        <v>101</v>
      </c>
      <c r="C100" s="26">
        <v>2114135</v>
      </c>
      <c r="D100" s="26">
        <v>2114135</v>
      </c>
      <c r="E100" s="26">
        <v>0</v>
      </c>
      <c r="F100" s="26">
        <v>0</v>
      </c>
      <c r="G100" s="26">
        <v>2114135</v>
      </c>
      <c r="H100" s="26">
        <v>2114135</v>
      </c>
      <c r="I100" s="26">
        <v>0</v>
      </c>
      <c r="J100" s="26">
        <v>0</v>
      </c>
      <c r="K100" s="39">
        <v>2114135</v>
      </c>
      <c r="L100" s="40">
        <f t="shared" si="30"/>
        <v>100</v>
      </c>
    </row>
    <row r="101" spans="1:12" ht="23.25" customHeight="1" x14ac:dyDescent="0.25">
      <c r="A101" s="6"/>
      <c r="B101" s="5" t="s">
        <v>18</v>
      </c>
      <c r="C101" s="26">
        <v>28304739</v>
      </c>
      <c r="D101" s="26">
        <v>28304739</v>
      </c>
      <c r="E101" s="26">
        <v>0</v>
      </c>
      <c r="F101" s="26">
        <v>0</v>
      </c>
      <c r="G101" s="26">
        <v>29155188</v>
      </c>
      <c r="H101" s="26">
        <v>29155188</v>
      </c>
      <c r="I101" s="26">
        <v>0</v>
      </c>
      <c r="J101" s="26">
        <v>0</v>
      </c>
      <c r="K101" s="39">
        <v>26478042</v>
      </c>
      <c r="L101" s="40">
        <f t="shared" si="30"/>
        <v>90.817599941389503</v>
      </c>
    </row>
    <row r="102" spans="1:12" ht="12" customHeight="1" x14ac:dyDescent="0.25">
      <c r="A102" s="48" t="s">
        <v>17</v>
      </c>
      <c r="B102" s="48"/>
      <c r="C102" s="28">
        <f>SUM(C98,C99)</f>
        <v>195593483</v>
      </c>
      <c r="D102" s="28">
        <f t="shared" ref="D102:F102" si="43">SUM(D98,D99)</f>
        <v>194865738</v>
      </c>
      <c r="E102" s="28">
        <f t="shared" si="43"/>
        <v>727745</v>
      </c>
      <c r="F102" s="28">
        <f t="shared" si="43"/>
        <v>0</v>
      </c>
      <c r="G102" s="28">
        <f>SUM(G98,G99)</f>
        <v>237261778</v>
      </c>
      <c r="H102" s="28">
        <f t="shared" ref="H102:K102" si="44">SUM(H98,H99)</f>
        <v>236717551</v>
      </c>
      <c r="I102" s="28">
        <f t="shared" si="44"/>
        <v>544227</v>
      </c>
      <c r="J102" s="28">
        <f t="shared" si="44"/>
        <v>0</v>
      </c>
      <c r="K102" s="28">
        <f t="shared" si="44"/>
        <v>209362402</v>
      </c>
      <c r="L102" s="40">
        <f t="shared" si="30"/>
        <v>88.241099668400864</v>
      </c>
    </row>
    <row r="103" spans="1:12" x14ac:dyDescent="0.25">
      <c r="A103" s="45" t="s">
        <v>16</v>
      </c>
      <c r="B103" s="45"/>
      <c r="C103" s="24">
        <f>(C63-C98)</f>
        <v>-34168221</v>
      </c>
      <c r="D103" s="24">
        <f t="shared" ref="D103:F103" si="45">(D63-D98)</f>
        <v>-34168221</v>
      </c>
      <c r="E103" s="24">
        <f t="shared" si="45"/>
        <v>0</v>
      </c>
      <c r="F103" s="24">
        <f t="shared" si="45"/>
        <v>0</v>
      </c>
      <c r="G103" s="24">
        <f>(G63-G98)</f>
        <v>-45587673</v>
      </c>
      <c r="H103" s="24">
        <f t="shared" ref="H103:K103" si="46">(H63-H98)</f>
        <v>-45587673</v>
      </c>
      <c r="I103" s="24">
        <f t="shared" si="46"/>
        <v>0</v>
      </c>
      <c r="J103" s="24">
        <f t="shared" si="46"/>
        <v>0</v>
      </c>
      <c r="K103" s="24">
        <f t="shared" si="46"/>
        <v>-25379618</v>
      </c>
      <c r="L103" s="40" t="s">
        <v>11</v>
      </c>
    </row>
    <row r="104" spans="1:12" x14ac:dyDescent="0.25">
      <c r="A104" s="45" t="s">
        <v>15</v>
      </c>
      <c r="B104" s="45"/>
      <c r="C104" s="24">
        <f>(C81-C102)</f>
        <v>0</v>
      </c>
      <c r="D104" s="24">
        <f t="shared" ref="D104:F104" si="47">(D81-D102)</f>
        <v>0</v>
      </c>
      <c r="E104" s="24">
        <f t="shared" si="47"/>
        <v>0</v>
      </c>
      <c r="F104" s="24">
        <f t="shared" si="47"/>
        <v>0</v>
      </c>
      <c r="G104" s="24">
        <f>(G81-G102)</f>
        <v>0</v>
      </c>
      <c r="H104" s="24">
        <f t="shared" ref="H104:K104" si="48">(H81-H102)</f>
        <v>0</v>
      </c>
      <c r="I104" s="24">
        <f t="shared" si="48"/>
        <v>0</v>
      </c>
      <c r="J104" s="24">
        <f t="shared" si="48"/>
        <v>0</v>
      </c>
      <c r="K104" s="24">
        <f t="shared" si="48"/>
        <v>24721950</v>
      </c>
      <c r="L104" s="40" t="s">
        <v>11</v>
      </c>
    </row>
    <row r="105" spans="1:12" x14ac:dyDescent="0.25">
      <c r="A105" s="2"/>
      <c r="B105" s="2"/>
      <c r="C105" s="29"/>
      <c r="D105" s="29"/>
      <c r="E105" s="29"/>
      <c r="F105" s="29"/>
      <c r="G105" s="29"/>
      <c r="H105" s="29"/>
      <c r="I105" s="29"/>
      <c r="J105" s="29"/>
    </row>
    <row r="106" spans="1:12" x14ac:dyDescent="0.25">
      <c r="A106" s="2"/>
      <c r="B106" s="2"/>
      <c r="C106" s="29"/>
      <c r="D106" s="29"/>
      <c r="E106" s="29"/>
      <c r="F106" s="29"/>
      <c r="G106" s="29"/>
      <c r="H106" s="29"/>
      <c r="I106" s="29"/>
      <c r="J106" s="29"/>
    </row>
    <row r="107" spans="1:12" x14ac:dyDescent="0.25">
      <c r="A107" s="2"/>
      <c r="B107" s="2"/>
      <c r="C107" s="29"/>
      <c r="D107" s="29"/>
      <c r="E107" s="29"/>
      <c r="F107" s="29"/>
      <c r="G107" s="29"/>
      <c r="H107" s="29"/>
      <c r="I107" s="29"/>
      <c r="J107" s="29"/>
    </row>
    <row r="108" spans="1:12" x14ac:dyDescent="0.25">
      <c r="A108" s="2"/>
      <c r="B108" s="2"/>
      <c r="C108" s="29"/>
      <c r="D108" s="29"/>
      <c r="E108" s="29"/>
      <c r="F108" s="29"/>
      <c r="G108" s="29"/>
      <c r="H108" s="29"/>
      <c r="I108" s="29"/>
      <c r="J108" s="29"/>
    </row>
    <row r="109" spans="1:12" x14ac:dyDescent="0.25">
      <c r="A109" s="2"/>
      <c r="B109" s="2"/>
      <c r="C109" s="29"/>
      <c r="D109" s="29"/>
      <c r="E109" s="29"/>
      <c r="F109" s="29"/>
      <c r="G109" s="29"/>
      <c r="H109" s="29"/>
      <c r="I109" s="29"/>
      <c r="J109" s="29"/>
    </row>
    <row r="110" spans="1:12" x14ac:dyDescent="0.25">
      <c r="A110" s="2"/>
      <c r="B110" s="2"/>
      <c r="C110" s="29"/>
      <c r="D110" s="29"/>
      <c r="E110" s="29"/>
      <c r="F110" s="29"/>
      <c r="G110" s="29"/>
      <c r="H110" s="29"/>
      <c r="I110" s="29"/>
      <c r="J110" s="29"/>
    </row>
    <row r="111" spans="1:12" x14ac:dyDescent="0.25">
      <c r="A111" s="2"/>
      <c r="B111" s="2"/>
      <c r="C111" s="29"/>
      <c r="D111" s="29"/>
      <c r="E111" s="29"/>
      <c r="F111" s="29"/>
      <c r="G111" s="29"/>
      <c r="H111" s="29"/>
      <c r="I111" s="29"/>
      <c r="J111" s="29"/>
    </row>
    <row r="112" spans="1:12" x14ac:dyDescent="0.25">
      <c r="A112" s="2"/>
      <c r="B112" s="2"/>
      <c r="C112" s="29"/>
      <c r="D112" s="29"/>
      <c r="E112" s="29"/>
      <c r="F112" s="29"/>
      <c r="G112" s="29"/>
      <c r="H112" s="29"/>
      <c r="I112" s="29"/>
      <c r="J112" s="29"/>
    </row>
    <row r="113" spans="1:10" x14ac:dyDescent="0.25">
      <c r="A113" s="2"/>
      <c r="B113" s="2"/>
      <c r="C113" s="29"/>
      <c r="D113" s="29"/>
      <c r="E113" s="29"/>
      <c r="F113" s="29"/>
      <c r="G113" s="29"/>
      <c r="H113" s="29"/>
      <c r="I113" s="29"/>
      <c r="J113" s="29"/>
    </row>
    <row r="114" spans="1:10" x14ac:dyDescent="0.25">
      <c r="A114" s="2"/>
      <c r="B114" s="2"/>
      <c r="C114" s="29"/>
      <c r="D114" s="29"/>
      <c r="E114" s="29"/>
      <c r="F114" s="29"/>
      <c r="G114" s="29"/>
      <c r="H114" s="29"/>
      <c r="I114" s="29"/>
      <c r="J114" s="29"/>
    </row>
    <row r="115" spans="1:10" x14ac:dyDescent="0.25">
      <c r="A115" s="2"/>
      <c r="B115" s="2"/>
      <c r="C115" s="29"/>
      <c r="D115" s="29"/>
      <c r="E115" s="29"/>
      <c r="F115" s="29"/>
      <c r="G115" s="29"/>
      <c r="H115" s="29"/>
      <c r="I115" s="29"/>
      <c r="J115" s="29"/>
    </row>
    <row r="116" spans="1:10" x14ac:dyDescent="0.25">
      <c r="A116" s="2"/>
      <c r="B116" s="2"/>
      <c r="C116" s="29"/>
      <c r="D116" s="29"/>
      <c r="E116" s="29"/>
      <c r="F116" s="29"/>
      <c r="G116" s="29"/>
      <c r="H116" s="29"/>
      <c r="I116" s="29"/>
      <c r="J116" s="29"/>
    </row>
    <row r="117" spans="1:10" x14ac:dyDescent="0.25">
      <c r="A117" s="2"/>
      <c r="B117" s="2"/>
      <c r="C117" s="29"/>
      <c r="D117" s="29"/>
      <c r="E117" s="29"/>
      <c r="F117" s="29"/>
      <c r="G117" s="29"/>
      <c r="H117" s="29"/>
      <c r="I117" s="29"/>
      <c r="J117" s="29"/>
    </row>
    <row r="118" spans="1:10" x14ac:dyDescent="0.25">
      <c r="A118" s="2"/>
      <c r="B118" s="2"/>
      <c r="C118" s="29"/>
      <c r="D118" s="29"/>
      <c r="E118" s="29"/>
      <c r="F118" s="29"/>
      <c r="G118" s="29"/>
      <c r="H118" s="29"/>
      <c r="I118" s="29"/>
      <c r="J118" s="29"/>
    </row>
    <row r="119" spans="1:10" x14ac:dyDescent="0.25">
      <c r="A119" s="2"/>
      <c r="B119" s="2"/>
      <c r="C119" s="29"/>
      <c r="D119" s="29"/>
      <c r="E119" s="29"/>
      <c r="F119" s="29"/>
      <c r="G119" s="29"/>
      <c r="H119" s="29"/>
      <c r="I119" s="29"/>
      <c r="J119" s="29"/>
    </row>
    <row r="120" spans="1:10" x14ac:dyDescent="0.25">
      <c r="A120" s="2"/>
      <c r="B120" s="2"/>
      <c r="C120" s="29"/>
      <c r="D120" s="29"/>
      <c r="E120" s="29"/>
      <c r="F120" s="29"/>
      <c r="G120" s="29"/>
      <c r="H120" s="29"/>
      <c r="I120" s="29"/>
      <c r="J120" s="29"/>
    </row>
    <row r="121" spans="1:10" x14ac:dyDescent="0.25">
      <c r="A121" s="2"/>
      <c r="B121" s="2"/>
      <c r="C121" s="29"/>
      <c r="D121" s="29"/>
      <c r="E121" s="29"/>
      <c r="F121" s="29"/>
      <c r="G121" s="29"/>
      <c r="H121" s="29"/>
      <c r="I121" s="29"/>
      <c r="J121" s="29"/>
    </row>
    <row r="122" spans="1:10" x14ac:dyDescent="0.25">
      <c r="A122" s="2"/>
      <c r="B122" s="2"/>
      <c r="C122" s="29"/>
      <c r="D122" s="29"/>
      <c r="E122" s="29"/>
      <c r="F122" s="29"/>
      <c r="G122" s="29"/>
      <c r="H122" s="29"/>
      <c r="I122" s="29"/>
      <c r="J122" s="29"/>
    </row>
    <row r="123" spans="1:10" x14ac:dyDescent="0.25">
      <c r="A123" s="2"/>
      <c r="B123" s="2"/>
      <c r="C123" s="29"/>
      <c r="D123" s="29"/>
      <c r="E123" s="29"/>
      <c r="F123" s="29"/>
      <c r="G123" s="29"/>
      <c r="H123" s="29"/>
      <c r="I123" s="29"/>
      <c r="J123" s="29"/>
    </row>
    <row r="124" spans="1:10" x14ac:dyDescent="0.25">
      <c r="A124" s="2"/>
      <c r="B124" s="2"/>
      <c r="C124" s="29"/>
      <c r="D124" s="29"/>
      <c r="E124" s="29"/>
      <c r="F124" s="29"/>
      <c r="G124" s="29"/>
      <c r="H124" s="29"/>
      <c r="I124" s="29"/>
      <c r="J124" s="29"/>
    </row>
    <row r="125" spans="1:10" x14ac:dyDescent="0.25">
      <c r="A125" s="2"/>
      <c r="B125" s="2"/>
      <c r="C125" s="29"/>
      <c r="D125" s="29"/>
      <c r="E125" s="29"/>
      <c r="F125" s="29"/>
      <c r="G125" s="29"/>
      <c r="H125" s="29"/>
      <c r="I125" s="29"/>
      <c r="J125" s="29"/>
    </row>
    <row r="126" spans="1:10" x14ac:dyDescent="0.25">
      <c r="A126" s="2"/>
      <c r="B126" s="2"/>
      <c r="C126" s="29"/>
      <c r="D126" s="29"/>
      <c r="E126" s="29"/>
      <c r="F126" s="29"/>
      <c r="G126" s="29"/>
      <c r="H126" s="29"/>
      <c r="I126" s="29"/>
      <c r="J126" s="29"/>
    </row>
    <row r="127" spans="1:10" x14ac:dyDescent="0.25">
      <c r="A127" s="2"/>
      <c r="B127" s="2"/>
      <c r="C127" s="29"/>
      <c r="D127" s="29"/>
      <c r="E127" s="29"/>
      <c r="F127" s="29"/>
      <c r="G127" s="29"/>
      <c r="H127" s="29"/>
      <c r="I127" s="29"/>
      <c r="J127" s="29"/>
    </row>
    <row r="128" spans="1:10" x14ac:dyDescent="0.25">
      <c r="A128" s="2"/>
      <c r="B128" s="2"/>
      <c r="C128" s="29"/>
      <c r="D128" s="29"/>
      <c r="E128" s="29"/>
      <c r="F128" s="29"/>
      <c r="G128" s="29"/>
      <c r="H128" s="29"/>
      <c r="I128" s="29"/>
      <c r="J128" s="29"/>
    </row>
    <row r="129" spans="1:10" x14ac:dyDescent="0.25">
      <c r="A129" s="2"/>
      <c r="B129" s="2"/>
      <c r="C129" s="29"/>
      <c r="D129" s="29"/>
      <c r="E129" s="29"/>
      <c r="F129" s="29"/>
      <c r="G129" s="29"/>
      <c r="H129" s="29"/>
      <c r="I129" s="29"/>
      <c r="J129" s="29"/>
    </row>
    <row r="130" spans="1:10" x14ac:dyDescent="0.25">
      <c r="A130" s="2"/>
      <c r="B130" s="2"/>
      <c r="C130" s="29"/>
      <c r="D130" s="29"/>
      <c r="E130" s="29"/>
      <c r="F130" s="29"/>
      <c r="G130" s="29"/>
      <c r="H130" s="29"/>
      <c r="I130" s="29"/>
      <c r="J130" s="29"/>
    </row>
    <row r="131" spans="1:10" x14ac:dyDescent="0.25">
      <c r="A131" s="2"/>
      <c r="B131" s="2"/>
      <c r="C131" s="29"/>
      <c r="D131" s="29"/>
      <c r="E131" s="29"/>
      <c r="F131" s="29"/>
      <c r="G131" s="29"/>
      <c r="H131" s="29"/>
      <c r="I131" s="29"/>
      <c r="J131" s="29"/>
    </row>
    <row r="132" spans="1:10" x14ac:dyDescent="0.25">
      <c r="A132" s="2"/>
      <c r="B132" s="2"/>
      <c r="C132" s="29"/>
      <c r="D132" s="29"/>
      <c r="E132" s="29"/>
      <c r="F132" s="29"/>
      <c r="G132" s="29"/>
      <c r="H132" s="29"/>
      <c r="I132" s="29"/>
      <c r="J132" s="29"/>
    </row>
    <row r="133" spans="1:10" x14ac:dyDescent="0.25">
      <c r="A133" s="2"/>
      <c r="B133" s="2"/>
      <c r="C133" s="29"/>
      <c r="D133" s="29"/>
      <c r="E133" s="29"/>
      <c r="F133" s="29"/>
      <c r="G133" s="29"/>
      <c r="H133" s="29"/>
      <c r="I133" s="29"/>
      <c r="J133" s="29"/>
    </row>
    <row r="134" spans="1:10" x14ac:dyDescent="0.25">
      <c r="A134" s="2"/>
      <c r="B134" s="2"/>
      <c r="C134" s="29"/>
      <c r="D134" s="29"/>
      <c r="E134" s="29"/>
      <c r="F134" s="29"/>
      <c r="G134" s="29"/>
      <c r="H134" s="29"/>
      <c r="I134" s="29"/>
      <c r="J134" s="29"/>
    </row>
    <row r="135" spans="1:10" x14ac:dyDescent="0.25">
      <c r="A135" s="2"/>
      <c r="B135" s="2"/>
      <c r="C135" s="29"/>
      <c r="D135" s="29"/>
      <c r="E135" s="29"/>
      <c r="F135" s="29"/>
      <c r="G135" s="29"/>
      <c r="H135" s="29"/>
      <c r="I135" s="29"/>
      <c r="J135" s="29"/>
    </row>
    <row r="136" spans="1:10" x14ac:dyDescent="0.25">
      <c r="A136" s="2"/>
      <c r="B136" s="2"/>
      <c r="C136" s="29"/>
      <c r="D136" s="29"/>
      <c r="E136" s="29"/>
      <c r="F136" s="29"/>
      <c r="G136" s="29"/>
      <c r="H136" s="29"/>
      <c r="I136" s="29"/>
      <c r="J136" s="29"/>
    </row>
    <row r="137" spans="1:10" x14ac:dyDescent="0.25">
      <c r="A137" s="2"/>
      <c r="B137" s="2"/>
      <c r="C137" s="29"/>
      <c r="D137" s="29"/>
      <c r="E137" s="29"/>
      <c r="F137" s="29"/>
      <c r="G137" s="29"/>
      <c r="H137" s="29"/>
      <c r="I137" s="29"/>
      <c r="J137" s="29"/>
    </row>
    <row r="138" spans="1:10" x14ac:dyDescent="0.25">
      <c r="A138" s="2"/>
      <c r="B138" s="2"/>
      <c r="C138" s="29"/>
      <c r="D138" s="29"/>
      <c r="E138" s="29"/>
      <c r="F138" s="29"/>
      <c r="G138" s="29"/>
      <c r="H138" s="29"/>
      <c r="I138" s="29"/>
      <c r="J138" s="29"/>
    </row>
    <row r="139" spans="1:10" x14ac:dyDescent="0.25">
      <c r="A139" s="2"/>
      <c r="B139" s="2"/>
      <c r="C139" s="29"/>
      <c r="D139" s="29"/>
      <c r="E139" s="29"/>
      <c r="F139" s="29"/>
      <c r="G139" s="29"/>
      <c r="H139" s="29"/>
      <c r="I139" s="29"/>
      <c r="J139" s="29"/>
    </row>
    <row r="140" spans="1:10" x14ac:dyDescent="0.25">
      <c r="A140" s="2"/>
      <c r="B140" s="2"/>
      <c r="C140" s="29"/>
      <c r="D140" s="29"/>
      <c r="E140" s="29"/>
      <c r="F140" s="29"/>
      <c r="G140" s="29"/>
      <c r="H140" s="29"/>
      <c r="I140" s="29"/>
      <c r="J140" s="29"/>
    </row>
    <row r="141" spans="1:10" x14ac:dyDescent="0.25">
      <c r="A141" s="2"/>
      <c r="B141" s="2"/>
      <c r="C141" s="29"/>
      <c r="D141" s="29"/>
      <c r="E141" s="29"/>
      <c r="F141" s="29"/>
      <c r="G141" s="29"/>
      <c r="H141" s="29"/>
      <c r="I141" s="29"/>
      <c r="J141" s="29"/>
    </row>
    <row r="142" spans="1:10" x14ac:dyDescent="0.25">
      <c r="A142" s="2"/>
      <c r="B142" s="2"/>
      <c r="C142" s="29"/>
      <c r="D142" s="29"/>
      <c r="E142" s="29"/>
      <c r="F142" s="29"/>
      <c r="G142" s="29"/>
      <c r="H142" s="29"/>
      <c r="I142" s="29"/>
      <c r="J142" s="29"/>
    </row>
    <row r="143" spans="1:10" x14ac:dyDescent="0.25">
      <c r="A143" s="2"/>
      <c r="B143" s="2"/>
      <c r="C143" s="29"/>
      <c r="D143" s="29"/>
      <c r="E143" s="29"/>
      <c r="F143" s="29"/>
      <c r="G143" s="29"/>
      <c r="H143" s="29"/>
      <c r="I143" s="29"/>
      <c r="J143" s="29"/>
    </row>
    <row r="144" spans="1:10" x14ac:dyDescent="0.25">
      <c r="A144" s="2"/>
      <c r="B144" s="2"/>
      <c r="C144" s="29"/>
      <c r="D144" s="29"/>
      <c r="E144" s="29"/>
      <c r="F144" s="29"/>
      <c r="G144" s="29"/>
      <c r="H144" s="29"/>
      <c r="I144" s="29"/>
      <c r="J144" s="29"/>
    </row>
    <row r="145" spans="1:10" x14ac:dyDescent="0.25">
      <c r="A145" s="2"/>
      <c r="B145" s="2"/>
      <c r="C145" s="29"/>
      <c r="D145" s="29"/>
      <c r="E145" s="29"/>
      <c r="F145" s="29"/>
      <c r="G145" s="29"/>
      <c r="H145" s="29"/>
      <c r="I145" s="29"/>
      <c r="J145" s="29"/>
    </row>
    <row r="146" spans="1:10" x14ac:dyDescent="0.25">
      <c r="A146" s="2"/>
      <c r="B146" s="2"/>
      <c r="C146" s="29"/>
      <c r="D146" s="29"/>
      <c r="E146" s="29"/>
      <c r="F146" s="29"/>
      <c r="G146" s="29"/>
      <c r="H146" s="29"/>
      <c r="I146" s="29"/>
      <c r="J146" s="29"/>
    </row>
    <row r="147" spans="1:10" x14ac:dyDescent="0.25">
      <c r="A147" s="2"/>
      <c r="B147" s="2"/>
      <c r="C147" s="29"/>
      <c r="D147" s="29"/>
      <c r="E147" s="29"/>
      <c r="F147" s="29"/>
      <c r="G147" s="29"/>
      <c r="H147" s="29"/>
      <c r="I147" s="29"/>
      <c r="J147" s="29"/>
    </row>
    <row r="148" spans="1:10" x14ac:dyDescent="0.25">
      <c r="A148" s="2"/>
      <c r="B148" s="2"/>
      <c r="C148" s="29"/>
      <c r="D148" s="29"/>
      <c r="E148" s="29"/>
      <c r="F148" s="29"/>
      <c r="G148" s="29"/>
      <c r="H148" s="29"/>
      <c r="I148" s="29"/>
      <c r="J148" s="29"/>
    </row>
    <row r="149" spans="1:10" x14ac:dyDescent="0.25">
      <c r="A149" s="2"/>
      <c r="B149" s="2"/>
      <c r="C149" s="29"/>
      <c r="D149" s="29"/>
      <c r="E149" s="29"/>
      <c r="F149" s="29"/>
      <c r="G149" s="29"/>
      <c r="H149" s="29"/>
      <c r="I149" s="29"/>
      <c r="J149" s="29"/>
    </row>
    <row r="150" spans="1:10" x14ac:dyDescent="0.25">
      <c r="A150" s="2"/>
      <c r="B150" s="2"/>
      <c r="C150" s="29"/>
      <c r="D150" s="29"/>
      <c r="E150" s="29"/>
      <c r="F150" s="29"/>
      <c r="G150" s="29"/>
      <c r="H150" s="29"/>
      <c r="I150" s="29"/>
      <c r="J150" s="29"/>
    </row>
    <row r="151" spans="1:10" x14ac:dyDescent="0.25">
      <c r="A151" s="2"/>
      <c r="B151" s="2"/>
      <c r="C151" s="29"/>
      <c r="D151" s="29"/>
      <c r="E151" s="29"/>
      <c r="F151" s="29"/>
      <c r="G151" s="29"/>
      <c r="H151" s="29"/>
      <c r="I151" s="29"/>
      <c r="J151" s="29"/>
    </row>
    <row r="152" spans="1:10" x14ac:dyDescent="0.25">
      <c r="A152" s="2"/>
      <c r="B152" s="2"/>
      <c r="C152" s="29"/>
      <c r="D152" s="29"/>
      <c r="E152" s="29"/>
      <c r="F152" s="29"/>
      <c r="G152" s="29"/>
      <c r="H152" s="29"/>
      <c r="I152" s="29"/>
      <c r="J152" s="29"/>
    </row>
    <row r="153" spans="1:10" x14ac:dyDescent="0.25">
      <c r="A153" s="2"/>
      <c r="B153" s="2"/>
      <c r="C153" s="29"/>
      <c r="D153" s="29"/>
      <c r="E153" s="29"/>
      <c r="F153" s="29"/>
      <c r="G153" s="29"/>
      <c r="H153" s="29"/>
      <c r="I153" s="29"/>
      <c r="J153" s="29"/>
    </row>
    <row r="154" spans="1:10" x14ac:dyDescent="0.25">
      <c r="A154" s="2"/>
      <c r="B154" s="2"/>
      <c r="C154" s="29"/>
      <c r="D154" s="29"/>
      <c r="E154" s="29"/>
      <c r="F154" s="29"/>
      <c r="G154" s="29"/>
      <c r="H154" s="29"/>
      <c r="I154" s="29"/>
      <c r="J154" s="29"/>
    </row>
    <row r="155" spans="1:10" x14ac:dyDescent="0.25">
      <c r="A155" s="2"/>
      <c r="B155" s="2"/>
      <c r="C155" s="29"/>
      <c r="D155" s="29"/>
      <c r="E155" s="29"/>
      <c r="F155" s="29"/>
      <c r="G155" s="29"/>
      <c r="H155" s="29"/>
      <c r="I155" s="29"/>
      <c r="J155" s="29"/>
    </row>
    <row r="156" spans="1:10" x14ac:dyDescent="0.25">
      <c r="A156" s="2"/>
      <c r="B156" s="2"/>
      <c r="C156" s="29"/>
      <c r="D156" s="29"/>
      <c r="E156" s="29"/>
      <c r="F156" s="29"/>
      <c r="G156" s="29"/>
      <c r="H156" s="29"/>
      <c r="I156" s="29"/>
      <c r="J156" s="29"/>
    </row>
    <row r="157" spans="1:10" x14ac:dyDescent="0.25">
      <c r="A157" s="2"/>
      <c r="B157" s="2"/>
      <c r="C157" s="29"/>
      <c r="D157" s="29"/>
      <c r="E157" s="29"/>
      <c r="F157" s="29"/>
      <c r="G157" s="29"/>
      <c r="H157" s="29"/>
      <c r="I157" s="29"/>
      <c r="J157" s="29"/>
    </row>
    <row r="158" spans="1:10" x14ac:dyDescent="0.25">
      <c r="A158" s="2"/>
      <c r="B158" s="2"/>
      <c r="C158" s="29"/>
      <c r="D158" s="29"/>
      <c r="E158" s="29"/>
      <c r="F158" s="29"/>
      <c r="G158" s="29"/>
      <c r="H158" s="29"/>
      <c r="I158" s="29"/>
      <c r="J158" s="29"/>
    </row>
    <row r="159" spans="1:10" x14ac:dyDescent="0.25">
      <c r="A159" s="2"/>
      <c r="B159" s="2"/>
      <c r="C159" s="29"/>
      <c r="D159" s="29"/>
      <c r="E159" s="29"/>
      <c r="F159" s="29"/>
      <c r="G159" s="29"/>
      <c r="H159" s="29"/>
      <c r="I159" s="29"/>
      <c r="J159" s="29"/>
    </row>
    <row r="160" spans="1:10" x14ac:dyDescent="0.25">
      <c r="A160" s="2"/>
      <c r="B160" s="2"/>
      <c r="C160" s="29"/>
      <c r="D160" s="29"/>
      <c r="E160" s="29"/>
      <c r="F160" s="29"/>
      <c r="G160" s="29"/>
      <c r="H160" s="29"/>
      <c r="I160" s="29"/>
      <c r="J160" s="29"/>
    </row>
    <row r="161" spans="1:10" x14ac:dyDescent="0.25">
      <c r="A161" s="2"/>
      <c r="B161" s="2"/>
      <c r="C161" s="29"/>
      <c r="D161" s="29"/>
      <c r="E161" s="29"/>
      <c r="F161" s="29"/>
      <c r="G161" s="29"/>
      <c r="H161" s="29"/>
      <c r="I161" s="29"/>
      <c r="J161" s="29"/>
    </row>
    <row r="162" spans="1:10" x14ac:dyDescent="0.25">
      <c r="A162" s="2"/>
      <c r="B162" s="2"/>
      <c r="C162" s="29"/>
      <c r="D162" s="29"/>
      <c r="E162" s="29"/>
      <c r="F162" s="29"/>
      <c r="G162" s="29"/>
      <c r="H162" s="29"/>
      <c r="I162" s="29"/>
      <c r="J162" s="29"/>
    </row>
    <row r="163" spans="1:10" x14ac:dyDescent="0.25">
      <c r="A163" s="2"/>
      <c r="B163" s="2"/>
      <c r="C163" s="29"/>
      <c r="D163" s="29"/>
      <c r="E163" s="29"/>
      <c r="F163" s="29"/>
      <c r="G163" s="29"/>
      <c r="H163" s="29"/>
      <c r="I163" s="29"/>
      <c r="J163" s="29"/>
    </row>
    <row r="164" spans="1:10" x14ac:dyDescent="0.25">
      <c r="A164" s="2"/>
      <c r="B164" s="2"/>
      <c r="C164" s="29"/>
      <c r="D164" s="29"/>
      <c r="E164" s="29"/>
      <c r="F164" s="29"/>
      <c r="G164" s="29"/>
      <c r="H164" s="29"/>
      <c r="I164" s="29"/>
      <c r="J164" s="29"/>
    </row>
    <row r="165" spans="1:10" x14ac:dyDescent="0.25">
      <c r="A165" s="2"/>
      <c r="B165" s="2"/>
      <c r="C165" s="29"/>
      <c r="D165" s="29"/>
      <c r="E165" s="29"/>
      <c r="F165" s="29"/>
      <c r="G165" s="29"/>
      <c r="H165" s="29"/>
      <c r="I165" s="29"/>
      <c r="J165" s="29"/>
    </row>
    <row r="166" spans="1:10" x14ac:dyDescent="0.25">
      <c r="A166" s="2"/>
      <c r="B166" s="2"/>
      <c r="C166" s="29"/>
      <c r="D166" s="29"/>
      <c r="E166" s="29"/>
      <c r="F166" s="29"/>
      <c r="G166" s="29"/>
      <c r="H166" s="29"/>
      <c r="I166" s="29"/>
      <c r="J166" s="29"/>
    </row>
    <row r="167" spans="1:10" x14ac:dyDescent="0.25">
      <c r="A167" s="2"/>
      <c r="B167" s="2"/>
      <c r="C167" s="29"/>
      <c r="D167" s="29"/>
      <c r="E167" s="29"/>
      <c r="F167" s="29"/>
      <c r="G167" s="29"/>
      <c r="H167" s="29"/>
      <c r="I167" s="29"/>
      <c r="J167" s="29"/>
    </row>
    <row r="168" spans="1:10" x14ac:dyDescent="0.25">
      <c r="A168" s="2"/>
      <c r="B168" s="2"/>
      <c r="C168" s="29"/>
      <c r="D168" s="29"/>
      <c r="E168" s="29"/>
      <c r="F168" s="29"/>
      <c r="G168" s="29"/>
      <c r="H168" s="29"/>
      <c r="I168" s="29"/>
      <c r="J168" s="29"/>
    </row>
    <row r="169" spans="1:10" x14ac:dyDescent="0.25">
      <c r="A169" s="2"/>
      <c r="B169" s="2"/>
      <c r="C169" s="29"/>
      <c r="D169" s="29"/>
      <c r="E169" s="29"/>
      <c r="F169" s="29"/>
      <c r="G169" s="29"/>
      <c r="H169" s="29"/>
      <c r="I169" s="29"/>
      <c r="J169" s="29"/>
    </row>
    <row r="170" spans="1:10" x14ac:dyDescent="0.25">
      <c r="A170" s="2"/>
      <c r="B170" s="2"/>
      <c r="C170" s="29"/>
      <c r="D170" s="29"/>
      <c r="E170" s="29"/>
      <c r="F170" s="29"/>
      <c r="G170" s="29"/>
      <c r="H170" s="29"/>
      <c r="I170" s="29"/>
      <c r="J170" s="29"/>
    </row>
    <row r="171" spans="1:10" x14ac:dyDescent="0.25">
      <c r="A171" s="2"/>
      <c r="B171" s="2"/>
      <c r="C171" s="29"/>
      <c r="D171" s="29"/>
      <c r="E171" s="29"/>
      <c r="F171" s="29"/>
      <c r="G171" s="29"/>
      <c r="H171" s="29"/>
      <c r="I171" s="29"/>
      <c r="J171" s="29"/>
    </row>
    <row r="172" spans="1:10" x14ac:dyDescent="0.25">
      <c r="A172" s="2"/>
      <c r="B172" s="2"/>
      <c r="C172" s="29"/>
      <c r="D172" s="29"/>
      <c r="E172" s="29"/>
      <c r="F172" s="29"/>
      <c r="G172" s="29"/>
      <c r="H172" s="29"/>
      <c r="I172" s="29"/>
      <c r="J172" s="29"/>
    </row>
    <row r="173" spans="1:10" x14ac:dyDescent="0.25">
      <c r="A173" s="2"/>
      <c r="B173" s="2"/>
      <c r="C173" s="29"/>
      <c r="D173" s="29"/>
      <c r="E173" s="29"/>
      <c r="F173" s="29"/>
      <c r="G173" s="29"/>
      <c r="H173" s="29"/>
      <c r="I173" s="29"/>
      <c r="J173" s="29"/>
    </row>
    <row r="174" spans="1:10" x14ac:dyDescent="0.25">
      <c r="A174" s="2"/>
      <c r="B174" s="2"/>
      <c r="C174" s="29"/>
      <c r="D174" s="29"/>
      <c r="E174" s="29"/>
      <c r="F174" s="29"/>
      <c r="G174" s="29"/>
      <c r="H174" s="29"/>
      <c r="I174" s="29"/>
      <c r="J174" s="29"/>
    </row>
    <row r="175" spans="1:10" x14ac:dyDescent="0.25">
      <c r="A175" s="2"/>
      <c r="B175" s="2"/>
      <c r="C175" s="29"/>
      <c r="D175" s="29"/>
      <c r="E175" s="29"/>
      <c r="F175" s="29"/>
      <c r="G175" s="29"/>
      <c r="H175" s="29"/>
      <c r="I175" s="29"/>
      <c r="J175" s="29"/>
    </row>
    <row r="176" spans="1:10" x14ac:dyDescent="0.25">
      <c r="A176" s="2"/>
      <c r="B176" s="2"/>
      <c r="C176" s="29"/>
      <c r="D176" s="29"/>
      <c r="E176" s="29"/>
      <c r="F176" s="29"/>
      <c r="G176" s="29"/>
      <c r="H176" s="29"/>
      <c r="I176" s="29"/>
      <c r="J176" s="29"/>
    </row>
    <row r="177" spans="1:10" x14ac:dyDescent="0.25">
      <c r="A177" s="2"/>
      <c r="B177" s="2"/>
      <c r="C177" s="29"/>
      <c r="D177" s="29"/>
      <c r="E177" s="29"/>
      <c r="F177" s="29"/>
      <c r="G177" s="29"/>
      <c r="H177" s="29"/>
      <c r="I177" s="29"/>
      <c r="J177" s="29"/>
    </row>
    <row r="178" spans="1:10" x14ac:dyDescent="0.25">
      <c r="A178" s="2"/>
      <c r="B178" s="2"/>
      <c r="C178" s="29"/>
      <c r="D178" s="29"/>
      <c r="E178" s="29"/>
      <c r="F178" s="29"/>
      <c r="G178" s="29"/>
      <c r="H178" s="29"/>
      <c r="I178" s="29"/>
      <c r="J178" s="29"/>
    </row>
    <row r="179" spans="1:10" x14ac:dyDescent="0.25">
      <c r="A179" s="2"/>
      <c r="B179" s="2"/>
      <c r="C179" s="29"/>
      <c r="D179" s="29"/>
      <c r="E179" s="29"/>
      <c r="F179" s="29"/>
      <c r="G179" s="29"/>
      <c r="H179" s="29"/>
      <c r="I179" s="29"/>
      <c r="J179" s="29"/>
    </row>
    <row r="180" spans="1:10" x14ac:dyDescent="0.25">
      <c r="A180" s="2"/>
      <c r="B180" s="2"/>
      <c r="C180" s="29"/>
      <c r="D180" s="29"/>
      <c r="E180" s="29"/>
      <c r="F180" s="29"/>
      <c r="G180" s="29"/>
      <c r="H180" s="29"/>
      <c r="I180" s="29"/>
      <c r="J180" s="29"/>
    </row>
    <row r="181" spans="1:10" x14ac:dyDescent="0.25">
      <c r="A181" s="2"/>
      <c r="B181" s="2"/>
      <c r="C181" s="29"/>
      <c r="D181" s="29"/>
      <c r="E181" s="29"/>
      <c r="F181" s="29"/>
      <c r="G181" s="29"/>
      <c r="H181" s="29"/>
      <c r="I181" s="29"/>
      <c r="J181" s="29"/>
    </row>
    <row r="182" spans="1:10" x14ac:dyDescent="0.25">
      <c r="A182" s="2"/>
      <c r="B182" s="2"/>
      <c r="C182" s="29"/>
      <c r="D182" s="29"/>
      <c r="E182" s="29"/>
      <c r="F182" s="29"/>
      <c r="G182" s="29"/>
      <c r="H182" s="29"/>
      <c r="I182" s="29"/>
      <c r="J182" s="29"/>
    </row>
    <row r="183" spans="1:10" x14ac:dyDescent="0.25">
      <c r="A183" s="2"/>
      <c r="B183" s="2"/>
      <c r="C183" s="29"/>
      <c r="D183" s="29"/>
      <c r="E183" s="29"/>
      <c r="F183" s="29"/>
      <c r="G183" s="29"/>
      <c r="H183" s="29"/>
      <c r="I183" s="29"/>
      <c r="J183" s="29"/>
    </row>
    <row r="184" spans="1:10" x14ac:dyDescent="0.25">
      <c r="A184" s="2"/>
      <c r="B184" s="2"/>
      <c r="C184" s="29"/>
      <c r="D184" s="29"/>
      <c r="E184" s="29"/>
      <c r="F184" s="29"/>
      <c r="G184" s="29"/>
      <c r="H184" s="29"/>
      <c r="I184" s="29"/>
      <c r="J184" s="29"/>
    </row>
    <row r="185" spans="1:10" x14ac:dyDescent="0.25">
      <c r="A185" s="2"/>
      <c r="B185" s="2"/>
      <c r="C185" s="29"/>
      <c r="D185" s="29"/>
      <c r="E185" s="29"/>
      <c r="F185" s="29"/>
      <c r="G185" s="29"/>
      <c r="H185" s="29"/>
      <c r="I185" s="29"/>
      <c r="J185" s="29"/>
    </row>
    <row r="186" spans="1:10" x14ac:dyDescent="0.25">
      <c r="A186" s="2"/>
      <c r="B186" s="2"/>
      <c r="C186" s="29"/>
      <c r="D186" s="29"/>
      <c r="E186" s="29"/>
      <c r="F186" s="29"/>
      <c r="G186" s="29"/>
      <c r="H186" s="29"/>
      <c r="I186" s="29"/>
      <c r="J186" s="29"/>
    </row>
    <row r="187" spans="1:10" x14ac:dyDescent="0.25">
      <c r="A187" s="2"/>
      <c r="B187" s="2"/>
      <c r="C187" s="29"/>
      <c r="D187" s="29"/>
      <c r="E187" s="29"/>
      <c r="F187" s="29"/>
      <c r="G187" s="29"/>
      <c r="H187" s="29"/>
      <c r="I187" s="29"/>
      <c r="J187" s="29"/>
    </row>
    <row r="188" spans="1:10" x14ac:dyDescent="0.25">
      <c r="A188" s="2"/>
      <c r="B188" s="2"/>
      <c r="C188" s="29"/>
      <c r="D188" s="29"/>
      <c r="E188" s="29"/>
      <c r="F188" s="29"/>
      <c r="G188" s="29"/>
      <c r="H188" s="29"/>
      <c r="I188" s="29"/>
      <c r="J188" s="29"/>
    </row>
    <row r="189" spans="1:10" x14ac:dyDescent="0.25">
      <c r="A189" s="2"/>
      <c r="B189" s="2"/>
      <c r="C189" s="29"/>
      <c r="D189" s="29"/>
      <c r="E189" s="29"/>
      <c r="F189" s="29"/>
      <c r="G189" s="29"/>
      <c r="H189" s="29"/>
      <c r="I189" s="29"/>
      <c r="J189" s="29"/>
    </row>
    <row r="190" spans="1:10" x14ac:dyDescent="0.25">
      <c r="A190" s="2"/>
      <c r="B190" s="2"/>
      <c r="C190" s="29"/>
      <c r="D190" s="29"/>
      <c r="E190" s="29"/>
      <c r="F190" s="29"/>
      <c r="G190" s="29"/>
      <c r="H190" s="29"/>
      <c r="I190" s="29"/>
      <c r="J190" s="29"/>
    </row>
    <row r="191" spans="1:10" x14ac:dyDescent="0.25">
      <c r="A191" s="2"/>
      <c r="B191" s="2"/>
      <c r="C191" s="29"/>
      <c r="D191" s="29"/>
      <c r="E191" s="29"/>
      <c r="F191" s="29"/>
      <c r="G191" s="29"/>
      <c r="H191" s="29"/>
      <c r="I191" s="29"/>
      <c r="J191" s="29"/>
    </row>
    <row r="192" spans="1:10" x14ac:dyDescent="0.25">
      <c r="A192" s="2"/>
      <c r="B192" s="2"/>
      <c r="C192" s="29"/>
      <c r="D192" s="29"/>
      <c r="E192" s="29"/>
      <c r="F192" s="29"/>
      <c r="G192" s="29"/>
      <c r="H192" s="29"/>
      <c r="I192" s="29"/>
      <c r="J192" s="29"/>
    </row>
    <row r="193" spans="1:10" x14ac:dyDescent="0.25">
      <c r="A193" s="2"/>
      <c r="B193" s="2"/>
      <c r="C193" s="29"/>
      <c r="D193" s="29"/>
      <c r="E193" s="29"/>
      <c r="F193" s="29"/>
      <c r="G193" s="29"/>
      <c r="H193" s="29"/>
      <c r="I193" s="29"/>
      <c r="J193" s="29"/>
    </row>
    <row r="194" spans="1:10" x14ac:dyDescent="0.25">
      <c r="A194" s="2"/>
      <c r="B194" s="2"/>
      <c r="C194" s="29"/>
      <c r="D194" s="29"/>
      <c r="E194" s="29"/>
      <c r="F194" s="29"/>
      <c r="G194" s="29"/>
      <c r="H194" s="29"/>
      <c r="I194" s="29"/>
      <c r="J194" s="29"/>
    </row>
    <row r="195" spans="1:10" x14ac:dyDescent="0.25">
      <c r="A195" s="2"/>
      <c r="B195" s="2"/>
      <c r="C195" s="29"/>
      <c r="D195" s="29"/>
      <c r="E195" s="29"/>
      <c r="F195" s="29"/>
      <c r="G195" s="29"/>
      <c r="H195" s="29"/>
      <c r="I195" s="29"/>
      <c r="J195" s="29"/>
    </row>
    <row r="196" spans="1:10" x14ac:dyDescent="0.25">
      <c r="A196" s="2"/>
      <c r="B196" s="2"/>
      <c r="C196" s="29"/>
      <c r="D196" s="29"/>
      <c r="E196" s="29"/>
      <c r="F196" s="29"/>
      <c r="G196" s="29"/>
      <c r="H196" s="29"/>
      <c r="I196" s="29"/>
      <c r="J196" s="29"/>
    </row>
    <row r="197" spans="1:10" x14ac:dyDescent="0.25">
      <c r="A197" s="2"/>
      <c r="B197" s="2"/>
      <c r="C197" s="29"/>
      <c r="D197" s="29"/>
      <c r="E197" s="29"/>
      <c r="F197" s="29"/>
      <c r="G197" s="29"/>
      <c r="H197" s="29"/>
      <c r="I197" s="29"/>
      <c r="J197" s="29"/>
    </row>
    <row r="198" spans="1:10" x14ac:dyDescent="0.25">
      <c r="A198" s="2"/>
      <c r="B198" s="2"/>
      <c r="C198" s="29"/>
      <c r="D198" s="29"/>
      <c r="E198" s="29"/>
      <c r="F198" s="29"/>
      <c r="G198" s="29"/>
      <c r="H198" s="29"/>
      <c r="I198" s="29"/>
      <c r="J198" s="29"/>
    </row>
    <row r="199" spans="1:10" x14ac:dyDescent="0.25">
      <c r="A199" s="2"/>
      <c r="B199" s="2"/>
      <c r="C199" s="29"/>
      <c r="D199" s="29"/>
      <c r="E199" s="29"/>
      <c r="F199" s="29"/>
      <c r="G199" s="29"/>
      <c r="H199" s="29"/>
      <c r="I199" s="29"/>
      <c r="J199" s="29"/>
    </row>
    <row r="200" spans="1:10" x14ac:dyDescent="0.25">
      <c r="A200" s="2"/>
      <c r="B200" s="2"/>
      <c r="C200" s="29"/>
      <c r="D200" s="29"/>
      <c r="E200" s="29"/>
      <c r="F200" s="29"/>
      <c r="G200" s="29"/>
      <c r="H200" s="29"/>
      <c r="I200" s="29"/>
      <c r="J200" s="29"/>
    </row>
    <row r="201" spans="1:10" x14ac:dyDescent="0.25">
      <c r="A201" s="2"/>
      <c r="B201" s="2"/>
      <c r="C201" s="29"/>
      <c r="D201" s="29"/>
      <c r="E201" s="29"/>
      <c r="F201" s="29"/>
      <c r="G201" s="29"/>
      <c r="H201" s="29"/>
      <c r="I201" s="29"/>
      <c r="J201" s="29"/>
    </row>
    <row r="202" spans="1:10" x14ac:dyDescent="0.25">
      <c r="A202" s="2"/>
      <c r="B202" s="2"/>
      <c r="C202" s="29"/>
      <c r="D202" s="29"/>
      <c r="E202" s="29"/>
      <c r="F202" s="29"/>
      <c r="G202" s="29"/>
      <c r="H202" s="29"/>
      <c r="I202" s="29"/>
      <c r="J202" s="29"/>
    </row>
    <row r="203" spans="1:10" x14ac:dyDescent="0.25">
      <c r="A203" s="2"/>
      <c r="B203" s="2"/>
      <c r="C203" s="29"/>
      <c r="D203" s="29"/>
      <c r="E203" s="29"/>
      <c r="F203" s="29"/>
      <c r="G203" s="29"/>
      <c r="H203" s="29"/>
      <c r="I203" s="29"/>
      <c r="J203" s="29"/>
    </row>
    <row r="204" spans="1:10" x14ac:dyDescent="0.25">
      <c r="A204" s="2"/>
      <c r="B204" s="2"/>
      <c r="C204" s="29"/>
      <c r="D204" s="29"/>
      <c r="E204" s="29"/>
      <c r="F204" s="29"/>
      <c r="G204" s="29"/>
      <c r="H204" s="29"/>
      <c r="I204" s="29"/>
      <c r="J204" s="29"/>
    </row>
    <row r="205" spans="1:10" x14ac:dyDescent="0.25">
      <c r="A205" s="2"/>
      <c r="B205" s="2"/>
      <c r="C205" s="29"/>
      <c r="D205" s="29"/>
      <c r="E205" s="29"/>
      <c r="F205" s="29"/>
      <c r="G205" s="29"/>
      <c r="H205" s="29"/>
      <c r="I205" s="29"/>
      <c r="J205" s="29"/>
    </row>
    <row r="206" spans="1:10" x14ac:dyDescent="0.25">
      <c r="A206" s="2"/>
      <c r="B206" s="2"/>
      <c r="C206" s="29"/>
      <c r="D206" s="29"/>
      <c r="E206" s="29"/>
      <c r="F206" s="29"/>
      <c r="G206" s="29"/>
      <c r="H206" s="29"/>
      <c r="I206" s="29"/>
      <c r="J206" s="29"/>
    </row>
    <row r="207" spans="1:10" x14ac:dyDescent="0.25">
      <c r="A207" s="2"/>
      <c r="B207" s="2"/>
      <c r="C207" s="29"/>
      <c r="D207" s="29"/>
      <c r="E207" s="29"/>
      <c r="F207" s="29"/>
      <c r="G207" s="29"/>
      <c r="H207" s="29"/>
      <c r="I207" s="29"/>
      <c r="J207" s="29"/>
    </row>
    <row r="208" spans="1:10" x14ac:dyDescent="0.25">
      <c r="A208" s="2"/>
      <c r="B208" s="2"/>
      <c r="C208" s="29"/>
      <c r="D208" s="29"/>
      <c r="E208" s="29"/>
      <c r="F208" s="29"/>
      <c r="G208" s="29"/>
      <c r="H208" s="29"/>
      <c r="I208" s="29"/>
      <c r="J208" s="29"/>
    </row>
    <row r="209" spans="1:10" x14ac:dyDescent="0.25">
      <c r="A209" s="2"/>
      <c r="B209" s="2"/>
      <c r="C209" s="29"/>
      <c r="D209" s="29"/>
      <c r="E209" s="29"/>
      <c r="F209" s="29"/>
      <c r="G209" s="29"/>
      <c r="H209" s="29"/>
      <c r="I209" s="29"/>
      <c r="J209" s="29"/>
    </row>
    <row r="210" spans="1:10" x14ac:dyDescent="0.25">
      <c r="A210" s="2"/>
      <c r="B210" s="2"/>
      <c r="C210" s="29"/>
      <c r="D210" s="29"/>
      <c r="E210" s="29"/>
      <c r="F210" s="29"/>
      <c r="G210" s="29"/>
      <c r="H210" s="29"/>
      <c r="I210" s="29"/>
      <c r="J210" s="29"/>
    </row>
    <row r="211" spans="1:10" x14ac:dyDescent="0.25">
      <c r="A211" s="2"/>
      <c r="B211" s="2"/>
      <c r="C211" s="29"/>
      <c r="D211" s="29"/>
      <c r="E211" s="29"/>
      <c r="F211" s="29"/>
      <c r="G211" s="29"/>
      <c r="H211" s="29"/>
      <c r="I211" s="29"/>
      <c r="J211" s="29"/>
    </row>
    <row r="212" spans="1:10" x14ac:dyDescent="0.25">
      <c r="A212" s="2"/>
      <c r="B212" s="2"/>
      <c r="C212" s="29"/>
      <c r="D212" s="29"/>
      <c r="E212" s="29"/>
      <c r="F212" s="29"/>
      <c r="G212" s="29"/>
      <c r="H212" s="29"/>
      <c r="I212" s="29"/>
      <c r="J212" s="29"/>
    </row>
    <row r="213" spans="1:10" x14ac:dyDescent="0.25">
      <c r="A213" s="2"/>
      <c r="B213" s="2"/>
      <c r="C213" s="29"/>
      <c r="D213" s="29"/>
      <c r="E213" s="29"/>
      <c r="F213" s="29"/>
      <c r="G213" s="29"/>
      <c r="H213" s="29"/>
      <c r="I213" s="29"/>
      <c r="J213" s="29"/>
    </row>
    <row r="214" spans="1:10" x14ac:dyDescent="0.25">
      <c r="A214" s="2"/>
      <c r="B214" s="2"/>
      <c r="C214" s="29"/>
      <c r="D214" s="29"/>
      <c r="E214" s="29"/>
      <c r="F214" s="29"/>
      <c r="G214" s="29"/>
      <c r="H214" s="29"/>
      <c r="I214" s="29"/>
      <c r="J214" s="29"/>
    </row>
    <row r="215" spans="1:10" x14ac:dyDescent="0.25">
      <c r="A215" s="2"/>
      <c r="B215" s="2"/>
      <c r="C215" s="29"/>
      <c r="D215" s="29"/>
      <c r="E215" s="29"/>
      <c r="F215" s="29"/>
      <c r="G215" s="29"/>
      <c r="H215" s="29"/>
      <c r="I215" s="29"/>
      <c r="J215" s="29"/>
    </row>
    <row r="216" spans="1:10" x14ac:dyDescent="0.25">
      <c r="A216" s="2"/>
      <c r="B216" s="2"/>
      <c r="C216" s="29"/>
      <c r="D216" s="29"/>
      <c r="E216" s="29"/>
      <c r="F216" s="29"/>
      <c r="G216" s="29"/>
      <c r="H216" s="29"/>
      <c r="I216" s="29"/>
      <c r="J216" s="29"/>
    </row>
    <row r="217" spans="1:10" x14ac:dyDescent="0.25">
      <c r="A217" s="2"/>
      <c r="B217" s="2"/>
      <c r="C217" s="29"/>
      <c r="D217" s="29"/>
      <c r="E217" s="29"/>
      <c r="F217" s="29"/>
      <c r="G217" s="29"/>
      <c r="H217" s="29"/>
      <c r="I217" s="29"/>
      <c r="J217" s="29"/>
    </row>
    <row r="218" spans="1:10" x14ac:dyDescent="0.25">
      <c r="A218" s="2"/>
      <c r="B218" s="2"/>
      <c r="C218" s="29"/>
      <c r="D218" s="29"/>
      <c r="E218" s="29"/>
      <c r="F218" s="29"/>
      <c r="G218" s="29"/>
      <c r="H218" s="29"/>
      <c r="I218" s="29"/>
      <c r="J218" s="29"/>
    </row>
    <row r="219" spans="1:10" x14ac:dyDescent="0.25">
      <c r="A219" s="2"/>
      <c r="B219" s="2"/>
      <c r="C219" s="29"/>
      <c r="D219" s="29"/>
      <c r="E219" s="29"/>
      <c r="F219" s="29"/>
      <c r="G219" s="29"/>
      <c r="H219" s="29"/>
      <c r="I219" s="29"/>
      <c r="J219" s="29"/>
    </row>
    <row r="220" spans="1:10" x14ac:dyDescent="0.25">
      <c r="A220" s="2"/>
      <c r="B220" s="2"/>
      <c r="C220" s="29"/>
      <c r="D220" s="29"/>
      <c r="E220" s="29"/>
      <c r="F220" s="29"/>
      <c r="G220" s="29"/>
      <c r="H220" s="29"/>
      <c r="I220" s="29"/>
      <c r="J220" s="29"/>
    </row>
    <row r="221" spans="1:10" x14ac:dyDescent="0.25">
      <c r="A221" s="2"/>
      <c r="B221" s="2"/>
      <c r="C221" s="29"/>
      <c r="D221" s="29"/>
      <c r="E221" s="29"/>
      <c r="F221" s="29"/>
      <c r="G221" s="29"/>
      <c r="H221" s="29"/>
      <c r="I221" s="29"/>
      <c r="J221" s="29"/>
    </row>
    <row r="222" spans="1:10" x14ac:dyDescent="0.25">
      <c r="A222" s="2"/>
      <c r="B222" s="2"/>
      <c r="C222" s="29"/>
      <c r="D222" s="29"/>
      <c r="E222" s="29"/>
      <c r="F222" s="29"/>
      <c r="G222" s="29"/>
      <c r="H222" s="29"/>
      <c r="I222" s="29"/>
      <c r="J222" s="29"/>
    </row>
    <row r="223" spans="1:10" x14ac:dyDescent="0.25">
      <c r="A223" s="2"/>
      <c r="B223" s="2"/>
      <c r="C223" s="29"/>
      <c r="D223" s="29"/>
      <c r="E223" s="29"/>
      <c r="F223" s="29"/>
      <c r="G223" s="29"/>
      <c r="H223" s="29"/>
      <c r="I223" s="29"/>
      <c r="J223" s="29"/>
    </row>
    <row r="224" spans="1:10" x14ac:dyDescent="0.25">
      <c r="A224" s="2"/>
      <c r="B224" s="2"/>
      <c r="C224" s="29"/>
      <c r="D224" s="29"/>
      <c r="E224" s="29"/>
      <c r="F224" s="29"/>
      <c r="G224" s="29"/>
      <c r="H224" s="29"/>
      <c r="I224" s="29"/>
      <c r="J224" s="29"/>
    </row>
    <row r="225" spans="1:10" x14ac:dyDescent="0.25">
      <c r="A225" s="2"/>
      <c r="B225" s="2"/>
      <c r="C225" s="29"/>
      <c r="D225" s="29"/>
      <c r="E225" s="29"/>
      <c r="F225" s="29"/>
      <c r="G225" s="29"/>
      <c r="H225" s="29"/>
      <c r="I225" s="29"/>
      <c r="J225" s="29"/>
    </row>
    <row r="226" spans="1:10" x14ac:dyDescent="0.25">
      <c r="A226" s="2"/>
      <c r="B226" s="2"/>
      <c r="C226" s="29"/>
      <c r="D226" s="29"/>
      <c r="E226" s="29"/>
      <c r="F226" s="29"/>
      <c r="G226" s="29"/>
      <c r="H226" s="29"/>
      <c r="I226" s="29"/>
      <c r="J226" s="29"/>
    </row>
    <row r="227" spans="1:10" x14ac:dyDescent="0.25">
      <c r="A227" s="2"/>
      <c r="B227" s="2"/>
      <c r="C227" s="29"/>
      <c r="D227" s="29"/>
      <c r="E227" s="29"/>
      <c r="F227" s="29"/>
      <c r="G227" s="29"/>
      <c r="H227" s="29"/>
      <c r="I227" s="29"/>
      <c r="J227" s="29"/>
    </row>
    <row r="228" spans="1:10" x14ac:dyDescent="0.25">
      <c r="A228" s="2"/>
      <c r="B228" s="2"/>
      <c r="C228" s="29"/>
      <c r="D228" s="29"/>
      <c r="E228" s="29"/>
      <c r="F228" s="29"/>
      <c r="G228" s="29"/>
      <c r="H228" s="29"/>
      <c r="I228" s="29"/>
      <c r="J228" s="29"/>
    </row>
    <row r="229" spans="1:10" x14ac:dyDescent="0.25">
      <c r="A229" s="2"/>
      <c r="B229" s="2"/>
      <c r="C229" s="29"/>
      <c r="D229" s="29"/>
      <c r="E229" s="29"/>
      <c r="F229" s="29"/>
      <c r="G229" s="29"/>
      <c r="H229" s="29"/>
      <c r="I229" s="29"/>
      <c r="J229" s="29"/>
    </row>
    <row r="230" spans="1:10" x14ac:dyDescent="0.25">
      <c r="A230" s="2"/>
      <c r="B230" s="2"/>
      <c r="C230" s="29"/>
      <c r="D230" s="29"/>
      <c r="E230" s="29"/>
      <c r="F230" s="29"/>
      <c r="G230" s="29"/>
      <c r="H230" s="29"/>
      <c r="I230" s="29"/>
      <c r="J230" s="29"/>
    </row>
    <row r="231" spans="1:10" x14ac:dyDescent="0.25">
      <c r="A231" s="2"/>
      <c r="B231" s="2"/>
      <c r="C231" s="29"/>
      <c r="D231" s="29"/>
      <c r="E231" s="29"/>
      <c r="F231" s="29"/>
      <c r="G231" s="29"/>
      <c r="H231" s="29"/>
      <c r="I231" s="29"/>
      <c r="J231" s="29"/>
    </row>
    <row r="232" spans="1:10" x14ac:dyDescent="0.25">
      <c r="A232" s="2"/>
      <c r="B232" s="2"/>
      <c r="C232" s="29"/>
      <c r="D232" s="29"/>
      <c r="E232" s="29"/>
      <c r="F232" s="29"/>
      <c r="G232" s="29"/>
      <c r="H232" s="29"/>
      <c r="I232" s="29"/>
      <c r="J232" s="29"/>
    </row>
    <row r="233" spans="1:10" x14ac:dyDescent="0.25">
      <c r="A233" s="2"/>
      <c r="B233" s="2"/>
      <c r="C233" s="29"/>
      <c r="D233" s="29"/>
      <c r="E233" s="29"/>
      <c r="F233" s="29"/>
      <c r="G233" s="29"/>
      <c r="H233" s="29"/>
      <c r="I233" s="29"/>
      <c r="J233" s="29"/>
    </row>
    <row r="234" spans="1:10" x14ac:dyDescent="0.25">
      <c r="A234" s="2"/>
      <c r="B234" s="2"/>
      <c r="C234" s="29"/>
      <c r="D234" s="29"/>
      <c r="E234" s="29"/>
      <c r="F234" s="29"/>
      <c r="G234" s="29"/>
      <c r="H234" s="29"/>
      <c r="I234" s="29"/>
      <c r="J234" s="29"/>
    </row>
    <row r="235" spans="1:10" x14ac:dyDescent="0.25">
      <c r="A235" s="2"/>
      <c r="B235" s="2"/>
      <c r="C235" s="29"/>
      <c r="D235" s="29"/>
      <c r="E235" s="29"/>
      <c r="F235" s="29"/>
      <c r="G235" s="29"/>
      <c r="H235" s="29"/>
      <c r="I235" s="29"/>
      <c r="J235" s="29"/>
    </row>
    <row r="236" spans="1:10" x14ac:dyDescent="0.25">
      <c r="A236" s="2"/>
      <c r="B236" s="2"/>
      <c r="C236" s="29"/>
      <c r="D236" s="29"/>
      <c r="E236" s="29"/>
      <c r="F236" s="29"/>
      <c r="G236" s="29"/>
      <c r="H236" s="29"/>
      <c r="I236" s="29"/>
      <c r="J236" s="29"/>
    </row>
    <row r="237" spans="1:10" x14ac:dyDescent="0.25">
      <c r="A237" s="2"/>
      <c r="B237" s="2"/>
      <c r="C237" s="29"/>
      <c r="D237" s="29"/>
      <c r="E237" s="29"/>
      <c r="F237" s="29"/>
      <c r="G237" s="29"/>
      <c r="H237" s="29"/>
      <c r="I237" s="29"/>
      <c r="J237" s="29"/>
    </row>
    <row r="238" spans="1:10" x14ac:dyDescent="0.25">
      <c r="A238" s="2"/>
      <c r="B238" s="2"/>
      <c r="C238" s="29"/>
      <c r="D238" s="29"/>
      <c r="E238" s="29"/>
      <c r="F238" s="29"/>
      <c r="G238" s="29"/>
      <c r="H238" s="29"/>
      <c r="I238" s="29"/>
      <c r="J238" s="29"/>
    </row>
    <row r="239" spans="1:10" x14ac:dyDescent="0.25">
      <c r="A239" s="2"/>
      <c r="B239" s="2"/>
      <c r="C239" s="29"/>
      <c r="D239" s="29"/>
      <c r="E239" s="29"/>
      <c r="F239" s="29"/>
      <c r="G239" s="29"/>
      <c r="H239" s="29"/>
      <c r="I239" s="29"/>
      <c r="J239" s="29"/>
    </row>
    <row r="240" spans="1:10" x14ac:dyDescent="0.25">
      <c r="A240" s="2"/>
      <c r="B240" s="2"/>
      <c r="C240" s="29"/>
      <c r="D240" s="29"/>
      <c r="E240" s="29"/>
      <c r="F240" s="29"/>
      <c r="G240" s="29"/>
      <c r="H240" s="29"/>
      <c r="I240" s="29"/>
      <c r="J240" s="29"/>
    </row>
    <row r="241" spans="1:10" x14ac:dyDescent="0.25">
      <c r="A241" s="2"/>
      <c r="B241" s="2"/>
      <c r="C241" s="29"/>
      <c r="D241" s="29"/>
      <c r="E241" s="29"/>
      <c r="F241" s="29"/>
      <c r="G241" s="29"/>
      <c r="H241" s="29"/>
      <c r="I241" s="29"/>
      <c r="J241" s="29"/>
    </row>
    <row r="242" spans="1:10" x14ac:dyDescent="0.25">
      <c r="A242" s="2"/>
      <c r="B242" s="2"/>
      <c r="C242" s="29"/>
      <c r="D242" s="29"/>
      <c r="E242" s="29"/>
      <c r="F242" s="29"/>
      <c r="G242" s="29"/>
      <c r="H242" s="29"/>
      <c r="I242" s="29"/>
      <c r="J242" s="29"/>
    </row>
    <row r="243" spans="1:10" x14ac:dyDescent="0.25">
      <c r="A243" s="2"/>
      <c r="B243" s="2"/>
      <c r="C243" s="29"/>
      <c r="D243" s="29"/>
      <c r="E243" s="29"/>
      <c r="F243" s="29"/>
      <c r="G243" s="29"/>
      <c r="H243" s="29"/>
      <c r="I243" s="29"/>
      <c r="J243" s="29"/>
    </row>
    <row r="244" spans="1:10" x14ac:dyDescent="0.25">
      <c r="A244" s="2"/>
      <c r="B244" s="2"/>
      <c r="C244" s="29"/>
      <c r="D244" s="29"/>
      <c r="E244" s="29"/>
      <c r="F244" s="29"/>
      <c r="G244" s="29"/>
      <c r="H244" s="29"/>
      <c r="I244" s="29"/>
      <c r="J244" s="29"/>
    </row>
    <row r="245" spans="1:10" x14ac:dyDescent="0.25">
      <c r="A245" s="2"/>
      <c r="B245" s="2"/>
      <c r="C245" s="29"/>
      <c r="D245" s="29"/>
      <c r="E245" s="29"/>
      <c r="F245" s="29"/>
      <c r="G245" s="29"/>
      <c r="H245" s="29"/>
      <c r="I245" s="29"/>
      <c r="J245" s="29"/>
    </row>
    <row r="246" spans="1:10" x14ac:dyDescent="0.25">
      <c r="A246" s="2"/>
      <c r="B246" s="2"/>
      <c r="C246" s="29"/>
      <c r="D246" s="29"/>
      <c r="E246" s="29"/>
      <c r="F246" s="29"/>
      <c r="G246" s="29"/>
      <c r="H246" s="29"/>
      <c r="I246" s="29"/>
      <c r="J246" s="29"/>
    </row>
    <row r="247" spans="1:10" x14ac:dyDescent="0.25">
      <c r="A247" s="2"/>
      <c r="B247" s="2"/>
      <c r="C247" s="29"/>
      <c r="D247" s="29"/>
      <c r="E247" s="29"/>
      <c r="F247" s="29"/>
      <c r="G247" s="29"/>
      <c r="H247" s="29"/>
      <c r="I247" s="29"/>
      <c r="J247" s="29"/>
    </row>
    <row r="248" spans="1:10" x14ac:dyDescent="0.25">
      <c r="A248" s="2"/>
      <c r="B248" s="2"/>
      <c r="C248" s="29"/>
      <c r="D248" s="29"/>
      <c r="E248" s="29"/>
      <c r="F248" s="29"/>
      <c r="G248" s="29"/>
      <c r="H248" s="29"/>
      <c r="I248" s="29"/>
      <c r="J248" s="29"/>
    </row>
    <row r="249" spans="1:10" x14ac:dyDescent="0.25">
      <c r="A249" s="2"/>
      <c r="B249" s="2"/>
      <c r="C249" s="29"/>
      <c r="D249" s="29"/>
      <c r="E249" s="29"/>
      <c r="F249" s="29"/>
      <c r="G249" s="29"/>
      <c r="H249" s="29"/>
      <c r="I249" s="29"/>
      <c r="J249" s="29"/>
    </row>
  </sheetData>
  <mergeCells count="13">
    <mergeCell ref="A104:B104"/>
    <mergeCell ref="K3:L3"/>
    <mergeCell ref="A63:B63"/>
    <mergeCell ref="A81:B81"/>
    <mergeCell ref="A98:B98"/>
    <mergeCell ref="A102:B102"/>
    <mergeCell ref="A103:B103"/>
    <mergeCell ref="A3:A4"/>
    <mergeCell ref="B3:B4"/>
    <mergeCell ref="C3:C4"/>
    <mergeCell ref="D3:F3"/>
    <mergeCell ref="G3:G4"/>
    <mergeCell ref="H3:J3"/>
  </mergeCells>
  <pageMargins left="0.25" right="0.25" top="0.75" bottom="0.75" header="0.3" footer="0.3"/>
  <pageSetup paperSize="9" scale="89" orientation="portrait" r:id="rId1"/>
  <headerFooter>
    <oddHeader>&amp;C&amp;"Times New Roman,Normál"&amp;8Nagyrév K.Önk  bev. és kiad. ei.-csoportok, kiemelt ei. szerint
Köt., önk. vállalt és államig. feladat szerint&amp;R2.mell.Nrév K.Ö. a 2020. évi zárszámadásról
 szóló ../2021
(...) r-hez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2.sz,mell</vt:lpstr>
      <vt:lpstr>'2.sz,mell'!Nyomtatási_terület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RG</cp:lastModifiedBy>
  <cp:lastPrinted>2021-05-26T18:48:05Z</cp:lastPrinted>
  <dcterms:created xsi:type="dcterms:W3CDTF">1999-10-30T10:30:45Z</dcterms:created>
  <dcterms:modified xsi:type="dcterms:W3CDTF">2021-06-01T09:49:24Z</dcterms:modified>
</cp:coreProperties>
</file>