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Munka1!$A$1:$G$283</definedName>
  </definedNames>
  <calcPr calcId="152511"/>
</workbook>
</file>

<file path=xl/calcChain.xml><?xml version="1.0" encoding="utf-8"?>
<calcChain xmlns="http://schemas.openxmlformats.org/spreadsheetml/2006/main">
  <c r="G283" i="1" l="1"/>
  <c r="G281" i="1"/>
  <c r="G277" i="1"/>
  <c r="G275" i="1"/>
  <c r="G258" i="1"/>
  <c r="G259" i="1"/>
  <c r="G257" i="1"/>
  <c r="G224" i="1"/>
  <c r="G225" i="1"/>
  <c r="G226" i="1"/>
  <c r="G227" i="1"/>
  <c r="G229" i="1"/>
  <c r="G231" i="1"/>
  <c r="G232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20" i="1"/>
  <c r="G221" i="1"/>
  <c r="G222" i="1"/>
  <c r="G219" i="1"/>
  <c r="G214" i="1"/>
  <c r="G213" i="1"/>
  <c r="G200" i="1"/>
  <c r="G201" i="1"/>
  <c r="G197" i="1"/>
  <c r="G191" i="1"/>
  <c r="G189" i="1"/>
  <c r="G183" i="1"/>
  <c r="G182" i="1"/>
  <c r="G179" i="1"/>
  <c r="G169" i="1"/>
  <c r="G171" i="1"/>
  <c r="G172" i="1"/>
  <c r="G173" i="1"/>
  <c r="G168" i="1"/>
  <c r="G158" i="1"/>
  <c r="G147" i="1"/>
  <c r="G146" i="1"/>
  <c r="G143" i="1"/>
  <c r="G131" i="1"/>
  <c r="G130" i="1"/>
  <c r="G129" i="1"/>
  <c r="G127" i="1"/>
  <c r="G126" i="1"/>
  <c r="G125" i="1"/>
  <c r="G124" i="1"/>
  <c r="G116" i="1"/>
  <c r="G115" i="1"/>
  <c r="G114" i="1"/>
  <c r="G113" i="1"/>
  <c r="G112" i="1"/>
  <c r="G111" i="1"/>
  <c r="G108" i="1"/>
  <c r="G105" i="1"/>
  <c r="G104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4" i="1"/>
  <c r="G75" i="1"/>
  <c r="G76" i="1"/>
  <c r="G78" i="1"/>
  <c r="G79" i="1"/>
  <c r="G80" i="1"/>
  <c r="G81" i="1"/>
  <c r="G89" i="1"/>
  <c r="G90" i="1"/>
  <c r="G94" i="1"/>
  <c r="G95" i="1"/>
  <c r="G96" i="1"/>
  <c r="G97" i="1"/>
  <c r="G56" i="1"/>
  <c r="G40" i="1"/>
  <c r="G42" i="1"/>
  <c r="G43" i="1"/>
  <c r="G44" i="1"/>
  <c r="G45" i="1"/>
  <c r="G46" i="1"/>
  <c r="G47" i="1"/>
  <c r="G49" i="1"/>
  <c r="G37" i="1"/>
  <c r="G28" i="1"/>
  <c r="G29" i="1"/>
  <c r="G30" i="1"/>
  <c r="G31" i="1"/>
  <c r="G32" i="1"/>
  <c r="G33" i="1"/>
  <c r="G34" i="1"/>
  <c r="G35" i="1"/>
  <c r="G27" i="1"/>
  <c r="G21" i="1"/>
  <c r="G22" i="1"/>
  <c r="G23" i="1"/>
  <c r="G24" i="1"/>
  <c r="G25" i="1"/>
  <c r="G20" i="1"/>
  <c r="G14" i="1"/>
  <c r="G15" i="1"/>
  <c r="G16" i="1"/>
  <c r="G11" i="1"/>
  <c r="G12" i="1"/>
  <c r="G13" i="1"/>
  <c r="G10" i="1"/>
  <c r="D197" i="1"/>
  <c r="F261" i="1"/>
  <c r="F260" i="1"/>
  <c r="F265" i="1"/>
  <c r="D258" i="1"/>
  <c r="E258" i="1"/>
  <c r="F258" i="1"/>
  <c r="D251" i="1"/>
  <c r="E251" i="1"/>
  <c r="F251" i="1"/>
  <c r="D249" i="1"/>
  <c r="D243" i="1"/>
  <c r="D234" i="1"/>
  <c r="D275" i="1"/>
  <c r="D283" i="1"/>
  <c r="E249" i="1"/>
  <c r="F249" i="1"/>
  <c r="D247" i="1"/>
  <c r="E247" i="1"/>
  <c r="F247" i="1"/>
  <c r="D244" i="1"/>
  <c r="E244" i="1"/>
  <c r="F244" i="1"/>
  <c r="D236" i="1"/>
  <c r="E236" i="1"/>
  <c r="E235" i="1"/>
  <c r="F236" i="1"/>
  <c r="F235" i="1"/>
  <c r="F234" i="1"/>
  <c r="D235" i="1"/>
  <c r="F243" i="1"/>
  <c r="D42" i="1"/>
  <c r="E42" i="1"/>
  <c r="E57" i="1"/>
  <c r="F111" i="1"/>
  <c r="D112" i="1"/>
  <c r="D111" i="1"/>
  <c r="D108" i="1"/>
  <c r="E112" i="1"/>
  <c r="E111" i="1"/>
  <c r="E108" i="1"/>
  <c r="E89" i="1"/>
  <c r="E143" i="1"/>
  <c r="E191" i="1"/>
  <c r="E214" i="1"/>
  <c r="F112" i="1"/>
  <c r="E84" i="1"/>
  <c r="F84" i="1"/>
  <c r="F82" i="1"/>
  <c r="D84" i="1"/>
  <c r="F42" i="1"/>
  <c r="F108" i="1"/>
  <c r="D124" i="1"/>
  <c r="E124" i="1"/>
  <c r="F124" i="1"/>
  <c r="F79" i="1"/>
  <c r="F78" i="1"/>
  <c r="F57" i="1"/>
  <c r="F49" i="1"/>
  <c r="D30" i="1"/>
  <c r="D28" i="1"/>
  <c r="E30" i="1"/>
  <c r="E28" i="1"/>
  <c r="F30" i="1"/>
  <c r="F28" i="1"/>
  <c r="E94" i="1"/>
  <c r="E90" i="1"/>
  <c r="F94" i="1"/>
  <c r="F90" i="1"/>
  <c r="F89" i="1"/>
  <c r="D94" i="1"/>
  <c r="D90" i="1"/>
  <c r="E179" i="1"/>
  <c r="F179" i="1"/>
  <c r="D179" i="1"/>
  <c r="E189" i="1"/>
  <c r="F189" i="1"/>
  <c r="D189" i="1"/>
  <c r="D82" i="1"/>
  <c r="D78" i="1"/>
  <c r="E82" i="1"/>
  <c r="E79" i="1"/>
  <c r="E78" i="1"/>
  <c r="E27" i="1"/>
  <c r="D74" i="1"/>
  <c r="E74" i="1"/>
  <c r="F74" i="1"/>
  <c r="D65" i="1"/>
  <c r="E65" i="1"/>
  <c r="F65" i="1"/>
  <c r="D62" i="1"/>
  <c r="E62" i="1"/>
  <c r="E49" i="1"/>
  <c r="F62" i="1"/>
  <c r="D57" i="1"/>
  <c r="D49" i="1"/>
  <c r="D27" i="1"/>
  <c r="D20" i="1"/>
  <c r="E20" i="1"/>
  <c r="F20" i="1"/>
  <c r="D15" i="1"/>
  <c r="D10" i="1"/>
  <c r="E15" i="1"/>
  <c r="E12" i="1"/>
  <c r="F15" i="1"/>
  <c r="F10" i="1"/>
  <c r="D219" i="1"/>
  <c r="E219" i="1"/>
  <c r="F219" i="1"/>
  <c r="F275" i="1"/>
  <c r="F283" i="1"/>
  <c r="D158" i="1"/>
  <c r="E158" i="1"/>
  <c r="F158" i="1"/>
  <c r="D12" i="1"/>
  <c r="E10" i="1"/>
  <c r="E243" i="1"/>
  <c r="E234" i="1"/>
  <c r="E275" i="1"/>
  <c r="E283" i="1"/>
  <c r="D89" i="1"/>
  <c r="F27" i="1"/>
  <c r="D143" i="1"/>
  <c r="D191" i="1"/>
  <c r="D214" i="1"/>
  <c r="F143" i="1"/>
  <c r="F191" i="1"/>
  <c r="F214" i="1"/>
  <c r="F12" i="1"/>
</calcChain>
</file>

<file path=xl/sharedStrings.xml><?xml version="1.0" encoding="utf-8"?>
<sst xmlns="http://schemas.openxmlformats.org/spreadsheetml/2006/main" count="465" uniqueCount="293">
  <si>
    <t>Támogatási kölcsön nyújtása áht. kívülre</t>
  </si>
  <si>
    <t>Működési célú pénzeszközátvétel áht.-on kívülről</t>
  </si>
  <si>
    <t>Felhalmozási célú pénzeszközátvétel áht.-on kívülről</t>
  </si>
  <si>
    <t>Felhalmozási célú tám. kölcsön visszatérülése</t>
  </si>
  <si>
    <t>-kamatmentes kölcsöntörlesztés /munkáltatói, egyéb/</t>
  </si>
  <si>
    <t>Működési célú támogatási kölcsön visszatérülése</t>
  </si>
  <si>
    <t>ebből pályázati saját erő</t>
  </si>
  <si>
    <t xml:space="preserve">4. </t>
  </si>
  <si>
    <t>2.2.1.</t>
  </si>
  <si>
    <t>2.2.2.</t>
  </si>
  <si>
    <t>gépjárműadó</t>
  </si>
  <si>
    <t>termőföld bérbeadásából szárm. bevétel utáni szja</t>
  </si>
  <si>
    <t>2.3.</t>
  </si>
  <si>
    <t>2.3.1.</t>
  </si>
  <si>
    <t>2.3.2.</t>
  </si>
  <si>
    <t>II.</t>
  </si>
  <si>
    <t>Támogatások</t>
  </si>
  <si>
    <t>1.1.1.</t>
  </si>
  <si>
    <t>1.1.2.</t>
  </si>
  <si>
    <t>1.2.1.</t>
  </si>
  <si>
    <t>1.2.2.</t>
  </si>
  <si>
    <t>III.</t>
  </si>
  <si>
    <t>3.</t>
  </si>
  <si>
    <t>3.1.</t>
  </si>
  <si>
    <t>IV.</t>
  </si>
  <si>
    <t>V.</t>
  </si>
  <si>
    <t>VI.</t>
  </si>
  <si>
    <t>Hitelek</t>
  </si>
  <si>
    <t>Hitelfelvétel államháztartáson kívülről</t>
  </si>
  <si>
    <t>Személyi juttatások</t>
  </si>
  <si>
    <t>5.</t>
  </si>
  <si>
    <t>6.</t>
  </si>
  <si>
    <t>7.</t>
  </si>
  <si>
    <t>Felújítások</t>
  </si>
  <si>
    <t>Polgármesteri Hivatal beruházások</t>
  </si>
  <si>
    <t>VII.</t>
  </si>
  <si>
    <t>1.2.3.</t>
  </si>
  <si>
    <t>Támogatási kölcsön nyújtása</t>
  </si>
  <si>
    <t>Kamatkiadások</t>
  </si>
  <si>
    <t>Finanszírozás kiadásai</t>
  </si>
  <si>
    <t>eFt-ban</t>
  </si>
  <si>
    <t>Megnevezés</t>
  </si>
  <si>
    <t>%</t>
  </si>
  <si>
    <t>Bevételek</t>
  </si>
  <si>
    <t>/EU-s programokra és azok hazai társfinanszírozására/</t>
  </si>
  <si>
    <t>Kiadások</t>
  </si>
  <si>
    <t>KIADÁSOK FŐÖSSZESEN:</t>
  </si>
  <si>
    <t>I.</t>
  </si>
  <si>
    <t>Működési bevételek</t>
  </si>
  <si>
    <t>1.</t>
  </si>
  <si>
    <t>Intézményi működési bevételek</t>
  </si>
  <si>
    <t>1.1.</t>
  </si>
  <si>
    <t>1.2.</t>
  </si>
  <si>
    <t>1.3.</t>
  </si>
  <si>
    <t>1.4.</t>
  </si>
  <si>
    <t>1.5.</t>
  </si>
  <si>
    <t>2.</t>
  </si>
  <si>
    <t>2.1.</t>
  </si>
  <si>
    <t>2.1.1.</t>
  </si>
  <si>
    <t>iparűzési adó</t>
  </si>
  <si>
    <t>2.2.</t>
  </si>
  <si>
    <t>Hitelek, kölcsönök nyújtása és törlesztése</t>
  </si>
  <si>
    <t>- védőnői szolgálat</t>
  </si>
  <si>
    <t>POLGÁRMESTERI HIV. KÖLTSÉGVETÉSI BEV. ÖSSZESEN:</t>
  </si>
  <si>
    <t>sorszáma</t>
  </si>
  <si>
    <t>KÖLTSÉGVETÉSI KIADÁSOK ÖSSZESEN:</t>
  </si>
  <si>
    <t>Támogatási kölcsönök v.térülése, igénybev., értékp.</t>
  </si>
  <si>
    <t>kibocsátásának és értékesítésének bevétele</t>
  </si>
  <si>
    <t>- Könyvtár érdekeltségnövelő pályázathoz saját erő</t>
  </si>
  <si>
    <t>4.</t>
  </si>
  <si>
    <t>4.1.</t>
  </si>
  <si>
    <t>Cím</t>
  </si>
  <si>
    <t>2.2</t>
  </si>
  <si>
    <t>- működési célú támogatási kölcsön visszatérülése</t>
  </si>
  <si>
    <t>- iskola-, ifjúságegészségügyi ellátás</t>
  </si>
  <si>
    <t xml:space="preserve">magánszemélyek kommunális adója </t>
  </si>
  <si>
    <t>Nagyközségi Önkormányzat felújítások</t>
  </si>
  <si>
    <t>Nagyközségi Önkormányzat beruházások</t>
  </si>
  <si>
    <r>
      <t xml:space="preserve">  </t>
    </r>
    <r>
      <rPr>
        <sz val="12"/>
        <rFont val="Times New Roman"/>
        <family val="1"/>
        <charset val="238"/>
      </rPr>
      <t>háztartásoktól</t>
    </r>
  </si>
  <si>
    <t>- működési célú likvid hitel felvétele /költségvetési hiány/</t>
  </si>
  <si>
    <t>2.4.</t>
  </si>
  <si>
    <t>ÖCSÖD NAGYKÖZSÉGI ÖNKORMÁNYZAT</t>
  </si>
  <si>
    <t>közutak fenntartásának támogatása</t>
  </si>
  <si>
    <t>Egyéb kötelező önkormányzati feladatok t.</t>
  </si>
  <si>
    <t>Óvodapedagógusok bértámogatása</t>
  </si>
  <si>
    <t>Óvodaműködtetés támogatása</t>
  </si>
  <si>
    <t>3.2.</t>
  </si>
  <si>
    <t>3.3.</t>
  </si>
  <si>
    <t>3.4.</t>
  </si>
  <si>
    <t>3.4.1.</t>
  </si>
  <si>
    <t>3.4.2.</t>
  </si>
  <si>
    <t>házi segítségnyújtás</t>
  </si>
  <si>
    <t>időskorúak nappali intézménye ellátása</t>
  </si>
  <si>
    <t>Időskorúak ápoló-gondozó otthoni ellátása</t>
  </si>
  <si>
    <t>intézményüzemeltetés támogatása</t>
  </si>
  <si>
    <t>5.1.</t>
  </si>
  <si>
    <t>5.2.</t>
  </si>
  <si>
    <t>5.3.</t>
  </si>
  <si>
    <t>ÖCSÖD NAGYKÖZSÉGI ÖNK. KÖLTSÉGVETÉSI BEV. ÖSSZESEN:</t>
  </si>
  <si>
    <t>TÓTH JÓZSEF ALAPSZOLGÁLTATÁSI KÖZPONT</t>
  </si>
  <si>
    <t>TÓTH JÓZSEF ALAPSZOLGÁLTATÁSI K. KÖLTSÉGV.-I BEV. ÖSSZ.:</t>
  </si>
  <si>
    <t>VIII.</t>
  </si>
  <si>
    <t>Maradvány felhasználás</t>
  </si>
  <si>
    <t>Helyi önk. működőképesség megőrzését sz. tám.</t>
  </si>
  <si>
    <t>kötelezően foglalkoztatott szakm. dolg. bértámogatása</t>
  </si>
  <si>
    <t>BEVÉTELEK ÖSSZESEN:</t>
  </si>
  <si>
    <t>Óvodaped. munkáját segítők bértámogatása</t>
  </si>
  <si>
    <t>- 6 -</t>
  </si>
  <si>
    <t>3.3.1.</t>
  </si>
  <si>
    <t>3.3.2.</t>
  </si>
  <si>
    <t>3.3.3.</t>
  </si>
  <si>
    <t>3.3.4.</t>
  </si>
  <si>
    <t>Közhatalmi bevételek</t>
  </si>
  <si>
    <t>Helyi adókhoz k. pótl., e. bírság bev., közhatalmi bevétel</t>
  </si>
  <si>
    <t>helyi adókhoz kapcsolódó pótlék</t>
  </si>
  <si>
    <t>bírság bevételek</t>
  </si>
  <si>
    <t>egyéb közhatalmi bevétel</t>
  </si>
  <si>
    <t>Helyi önkormányzatok működésének ált. támogatása</t>
  </si>
  <si>
    <t>Önkormányzati hivatal működésének támogatása</t>
  </si>
  <si>
    <t>közvilágítás fenntartásának támogatása</t>
  </si>
  <si>
    <t>köztemető fenntartásával k. támogatása</t>
  </si>
  <si>
    <t>3.5.</t>
  </si>
  <si>
    <t>3.5.1.</t>
  </si>
  <si>
    <t>3.5.2.</t>
  </si>
  <si>
    <t>Gyermekétkeztetés támogatása</t>
  </si>
  <si>
    <t>Települési önkormányzatok közművelődési f. támogatása</t>
  </si>
  <si>
    <t>Nyilvános könyvtári ell. és közműv. f. támogatása</t>
  </si>
  <si>
    <t>Egyes szociális és gyermekjóléti feladatok. támogatása</t>
  </si>
  <si>
    <t>Egyéb működési célú tám. központi ktgv. szervtől</t>
  </si>
  <si>
    <t>IX.</t>
  </si>
  <si>
    <t>Belföldi értékpapírok bevételei</t>
  </si>
  <si>
    <t>Forgatási célú belföldi értékpapírok beváltása</t>
  </si>
  <si>
    <t>Hitel, kölcsöntörlesztés államháztartáson kívülre</t>
  </si>
  <si>
    <t>Belföldi értékpapírok kiadásai</t>
  </si>
  <si>
    <t>- forgatási célú belföldi értékpapír vásárlás</t>
  </si>
  <si>
    <t>Felhalmozási kiadások</t>
  </si>
  <si>
    <t xml:space="preserve">Intézményi beruházások </t>
  </si>
  <si>
    <t>Tartalékok</t>
  </si>
  <si>
    <t>- általános tartalék</t>
  </si>
  <si>
    <t>4.2.</t>
  </si>
  <si>
    <t xml:space="preserve">                                                  - 2 -</t>
  </si>
  <si>
    <t xml:space="preserve">                                                  - 3 -</t>
  </si>
  <si>
    <t xml:space="preserve">                                - 4 -</t>
  </si>
  <si>
    <t>- 5 -</t>
  </si>
  <si>
    <t>Településüzemeltetéshez k. feladatell. támogatás</t>
  </si>
  <si>
    <t>Nem közművel ö. háztartási szennyvíz ártalmatlanítása</t>
  </si>
  <si>
    <t>szociális étkeztetés</t>
  </si>
  <si>
    <t>elismert dolgozók bértámogatása</t>
  </si>
  <si>
    <t>gyermekétkeztetés üzemeltetési támogatása</t>
  </si>
  <si>
    <t>ÖCSÖDI POLGÁRMESTERI HIVATAL</t>
  </si>
  <si>
    <t>Települési önk. szociális, és gyermekj. és gyermekétk. f. tám.</t>
  </si>
  <si>
    <t>Ellátottak juttatásai</t>
  </si>
  <si>
    <t xml:space="preserve">Dologi kiadások </t>
  </si>
  <si>
    <t>Munkaadókat terhelő j., szoc. h. adó</t>
  </si>
  <si>
    <t>Működési kiadások</t>
  </si>
  <si>
    <r>
      <t xml:space="preserve">ÖCSÖDI </t>
    </r>
    <r>
      <rPr>
        <b/>
        <u/>
        <sz val="12"/>
        <rFont val="Times New Roman"/>
        <family val="1"/>
        <charset val="238"/>
      </rPr>
      <t>KÖZSÉGGONDNOKSÁG ÉS KÖNYVTÁR</t>
    </r>
  </si>
  <si>
    <t>ÖCSÖDI SZIVÁRVÁNY ÓVODA ÉS BÖLCSŐDE KÖLTSÉG.-I BEV. ÖSSZ.:</t>
  </si>
  <si>
    <t>ÖCSÖDI SZIVÁRVÁNY ÓVODA ÉS BÖLCSŐDE</t>
  </si>
  <si>
    <t>Átvett pénzeszközök</t>
  </si>
  <si>
    <r>
      <t xml:space="preserve">Felhalmozási </t>
    </r>
    <r>
      <rPr>
        <b/>
        <sz val="12"/>
        <rFont val="Times New Roman"/>
        <family val="1"/>
        <charset val="238"/>
      </rPr>
      <t>bevételek</t>
    </r>
  </si>
  <si>
    <t>Egyéb működési célú támogatás TB Alapból</t>
  </si>
  <si>
    <t>Lakott külterülettel kapcsolatos feladatok támogatása</t>
  </si>
  <si>
    <t>1.6.</t>
  </si>
  <si>
    <t>1.7.</t>
  </si>
  <si>
    <t>Kiegészítő támogatás óvodapedagógusok minősítés támogatása</t>
  </si>
  <si>
    <t>Könyvtári célú érdekeltségnövelő támogatás</t>
  </si>
  <si>
    <t>5.2.1.</t>
  </si>
  <si>
    <t>Közműfejlesztési hozzájárulás (felhalmozási)</t>
  </si>
  <si>
    <t>5.2.2.</t>
  </si>
  <si>
    <t>5.3.1.</t>
  </si>
  <si>
    <t>Egyéb felhalmozási célú bevétel helyi önkormányzatoktól</t>
  </si>
  <si>
    <t>Immateriális javak értékesítése</t>
  </si>
  <si>
    <t>Egyéb tárgyi eszközök értékesítése</t>
  </si>
  <si>
    <t>ÖCSÖDI KÖZSÉGGOND. ÉS KÖNYVTÁR KTGV-I BEV. ÖSSZ.:</t>
  </si>
  <si>
    <t>Öcsödi Községgondnokság és Könyvtár beruházások</t>
  </si>
  <si>
    <t>Egyéb működési célú átvett pénzek háztartásoktól</t>
  </si>
  <si>
    <t>Egyéb működési célú átvett pénzek vállalkozásoktól</t>
  </si>
  <si>
    <t>Egyéb felhalm. célú támogatás központi ktgv-i szervtől</t>
  </si>
  <si>
    <t>Egyéb felhalmozási célú támogatás fejezeti kezelésű előirányzatból</t>
  </si>
  <si>
    <t>Vagyoni típusú adók</t>
  </si>
  <si>
    <t>Jövedelemadók</t>
  </si>
  <si>
    <t>2.4.1.</t>
  </si>
  <si>
    <t>2.4.2.</t>
  </si>
  <si>
    <t>2.4.3.</t>
  </si>
  <si>
    <t>1.8.</t>
  </si>
  <si>
    <t>2.5.</t>
  </si>
  <si>
    <t>Köznevelési intézmények működtetéséhez k. támogatás</t>
  </si>
  <si>
    <t>3.6.</t>
  </si>
  <si>
    <t>3.7.</t>
  </si>
  <si>
    <t>8.</t>
  </si>
  <si>
    <t>Termékek és szolgáltatások adói</t>
  </si>
  <si>
    <t>Kiegészítés települési önkormányzat működéséhez</t>
  </si>
  <si>
    <t>Helyi önkormányzatok kiegészítő támogatása</t>
  </si>
  <si>
    <t>Helyi önkormányzatok működési célú költségvetési támogatása</t>
  </si>
  <si>
    <t>Helyi önkormányzatok felhalmozási célú költségvetési támogatása</t>
  </si>
  <si>
    <t>Egyéb működési célú támogatás társulástól és ktgv-i szervétől</t>
  </si>
  <si>
    <r>
      <rPr>
        <b/>
        <sz val="12"/>
        <rFont val="Times New Roman"/>
        <family val="1"/>
        <charset val="238"/>
      </rPr>
      <t>Egyéb felhalmozási</t>
    </r>
    <r>
      <rPr>
        <i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támogatások</t>
    </r>
  </si>
  <si>
    <t>Települési önk. egyes köznevelési f. támogatása</t>
  </si>
  <si>
    <t>Pénzbeli szociális ellátások kiegészítése</t>
  </si>
  <si>
    <t>Települési önkormányzatok szociális feladatának egyéb támogatása</t>
  </si>
  <si>
    <t>Egyéb működési célú támogatás áht-on belülről</t>
  </si>
  <si>
    <t>Egyéb működési célú támogatás fejezeti kezelésű előirányzatból</t>
  </si>
  <si>
    <t>Egyéb felhalmozási c. támogatás fejezeti kezelésű előirányzatból</t>
  </si>
  <si>
    <t>Egyéb működési célú támogatás államháztartáson belülre</t>
  </si>
  <si>
    <t>- felhalmozási célú támogatási kölcsön nyújtása államháztartáson kívülre</t>
  </si>
  <si>
    <t>- működési célú támogatási kölcsön nyújtása államháztartáson kívülre</t>
  </si>
  <si>
    <t>Egyéb működési célú támogatás államháztaráson kívülre</t>
  </si>
  <si>
    <t>- helyi környezetterhelési díj</t>
  </si>
  <si>
    <t>- egyéb bevétel</t>
  </si>
  <si>
    <t xml:space="preserve">  közművelődési pótlék</t>
  </si>
  <si>
    <t>Önkormányzatok rendkívüli támogatása</t>
  </si>
  <si>
    <t>család-és gyermekjóléti szolgálat</t>
  </si>
  <si>
    <t>3.8.</t>
  </si>
  <si>
    <t>Rászoruló gyermekek intézményen kívüli szünidei étk.</t>
  </si>
  <si>
    <t>Egyéb működési célú támogatás elkülönített állami pénzalapból</t>
  </si>
  <si>
    <t>Támogatások államháztartáson belülről</t>
  </si>
  <si>
    <t>Egyéb működési célú támogatás központi kezelésű előirányzatból</t>
  </si>
  <si>
    <t>Államháztartáson belüli megelőlegezés visszafizetése</t>
  </si>
  <si>
    <t>Egyéb felhalmozási célú kiadások</t>
  </si>
  <si>
    <t>Egyéb felhalmozási célú támogatás áht-on kívülre</t>
  </si>
  <si>
    <t>3.1.1.</t>
  </si>
  <si>
    <t>Egyéb felhalmozási célú támogatás háztartásoknak</t>
  </si>
  <si>
    <t>3.1.2.</t>
  </si>
  <si>
    <t xml:space="preserve">Egyéb felhalmozási célú támogatás pü. vállalkozásnak </t>
  </si>
  <si>
    <t>3.2.2.</t>
  </si>
  <si>
    <t>3.2.1.</t>
  </si>
  <si>
    <t>Egyéb felhalmozási célú támogatás áht-on belülre</t>
  </si>
  <si>
    <t>Egyéb felhalmozási célú támogatás önkorm.</t>
  </si>
  <si>
    <t>Egyéb felhalmozási célú támogatás társ.- nak</t>
  </si>
  <si>
    <t>- bentlakók üzemeltetési tám., szociális ágazat, ágazati kieg. pótlék,</t>
  </si>
  <si>
    <t xml:space="preserve">Beruházási célú pénzeszközátvétel vállakozásoktól </t>
  </si>
  <si>
    <t>Fundamenta-nak befizetés</t>
  </si>
  <si>
    <t>Polgármesteri illetmény támogatása</t>
  </si>
  <si>
    <t>3.9.</t>
  </si>
  <si>
    <t>3.10.</t>
  </si>
  <si>
    <t>Bölcsődei üzemeltetési támogatás</t>
  </si>
  <si>
    <t>Önkormányzati feladat ellátást szolgáló fejlesztések ei.</t>
  </si>
  <si>
    <t>Beruházási pénzeszközátvétel nonprofit szervezettől</t>
  </si>
  <si>
    <t>Víziközmű Társulat átvett pénz szennyvízberuh. s. erejére lak.-tól</t>
  </si>
  <si>
    <t xml:space="preserve">9. </t>
  </si>
  <si>
    <t>Elvonások, befizetések</t>
  </si>
  <si>
    <t>Szakmai dolgozók bértámogatása felsőfokú végz. - Bölcsőde</t>
  </si>
  <si>
    <t>Szakmai dolgozók bértámogatása középfokú végz. - Bölcsőde</t>
  </si>
  <si>
    <t xml:space="preserve">- előző évi maradványból műk. c. igénybevétel </t>
  </si>
  <si>
    <t xml:space="preserve">- előző évi maradványból felh. c. igénybevétel </t>
  </si>
  <si>
    <t>Átvett pénzek nonprofit szervezettől</t>
  </si>
  <si>
    <t xml:space="preserve">- céltartalék </t>
  </si>
  <si>
    <t>Teljesítés</t>
  </si>
  <si>
    <t>Eredeti ei.</t>
  </si>
  <si>
    <t>Módosított ei.</t>
  </si>
  <si>
    <t>Összevont szociális ágazati pótlék</t>
  </si>
  <si>
    <t xml:space="preserve">Ingatlanok értékesítése </t>
  </si>
  <si>
    <t>4</t>
  </si>
  <si>
    <t>Egyéb működési célú támogatások államháztartáson belülről</t>
  </si>
  <si>
    <t>Egyéb működési célú támogatás elkülönített pénzalapból</t>
  </si>
  <si>
    <t>- informatikai, egyéb beszerzés</t>
  </si>
  <si>
    <t>- Polgármesteri Hivatal informatikai fejlesztés, egyéb beszerzések</t>
  </si>
  <si>
    <t>Tóth József Alapszolgáltatási Központ beruházások</t>
  </si>
  <si>
    <t>- informatikai és egyéb beszerzések</t>
  </si>
  <si>
    <t>Öcsödi Szivárvány Óvoda és Bölcsőde beruházások</t>
  </si>
  <si>
    <t>5.1.1.</t>
  </si>
  <si>
    <t>5.1.3.</t>
  </si>
  <si>
    <t>Felhalmozási célú pénzeszközátvétel áht-on kívülről</t>
  </si>
  <si>
    <t>Beruházási célú pénzeszközátvétel nonprofit szervezettől</t>
  </si>
  <si>
    <t>ebből:</t>
  </si>
  <si>
    <t xml:space="preserve">Beruházási célú pénzeszköz átvétel háztartásokról </t>
  </si>
  <si>
    <t>KÖLTSÉGVETÉSI BEVÉTELEK ÖSSZESEN:</t>
  </si>
  <si>
    <t>FINANSZÍROZÁSI BEVÉTELEK ÖSSZESEN:</t>
  </si>
  <si>
    <t>- Víztermelés, kezelés ell. felújítások</t>
  </si>
  <si>
    <t>2018. évről áthúzódó bérkompenzáció támogatása</t>
  </si>
  <si>
    <t>15770</t>
  </si>
  <si>
    <t>29528</t>
  </si>
  <si>
    <t>17088</t>
  </si>
  <si>
    <t>1345</t>
  </si>
  <si>
    <t>1273</t>
  </si>
  <si>
    <t>- háziorvosi ellátás</t>
  </si>
  <si>
    <t>2019. évi tüzelővásárlás támogatása</t>
  </si>
  <si>
    <t>Kiegyenlítőalap bérrendezési támogatás</t>
  </si>
  <si>
    <t xml:space="preserve">- Belterületi utak, járdák felújítása </t>
  </si>
  <si>
    <t xml:space="preserve">Öcsöd Nagyközségi Önkormányzat  2020. évi bevételei  és kiadásai </t>
  </si>
  <si>
    <t xml:space="preserve">Belterületi, utak járdák felújítása </t>
  </si>
  <si>
    <t>Bölcsőde felújítás</t>
  </si>
  <si>
    <t>Traktor és eszköz vásárlás</t>
  </si>
  <si>
    <t>Orvosi eszközbeszerzés</t>
  </si>
  <si>
    <t>1.2.4.</t>
  </si>
  <si>
    <t>zöldterület gazdálkodás támogatása</t>
  </si>
  <si>
    <t>- állami előleg</t>
  </si>
  <si>
    <t>- Bölcsőde felújítás</t>
  </si>
  <si>
    <t>- Budai Nagy út  felújítás</t>
  </si>
  <si>
    <t>- Tányérlaposi út felújítás</t>
  </si>
  <si>
    <t>- Egyéb felújítás</t>
  </si>
  <si>
    <t>- ingatlan beszerzés</t>
  </si>
  <si>
    <t xml:space="preserve">         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</si>
</sst>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Arial"/>
      <charset val="238"/>
    </font>
    <font>
      <b/>
      <u/>
      <sz val="12"/>
      <color indexed="8"/>
      <name val="Times New Roman"/>
      <family val="1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20" borderId="7" applyNumberFormat="0" applyFont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99">
    <xf numFmtId="0" fontId="0" fillId="0" borderId="0" xfId="0"/>
    <xf numFmtId="49" fontId="19" fillId="0" borderId="0" xfId="0" applyNumberFormat="1" applyFont="1"/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49" fontId="20" fillId="0" borderId="1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1" fillId="0" borderId="0" xfId="0" applyNumberFormat="1" applyFont="1" applyBorder="1"/>
    <xf numFmtId="49" fontId="19" fillId="0" borderId="0" xfId="0" applyNumberFormat="1" applyFont="1" applyBorder="1"/>
    <xf numFmtId="49" fontId="20" fillId="0" borderId="0" xfId="0" applyNumberFormat="1" applyFont="1" applyBorder="1"/>
    <xf numFmtId="49" fontId="21" fillId="0" borderId="0" xfId="0" applyNumberFormat="1" applyFont="1" applyBorder="1" applyAlignment="1">
      <alignment horizontal="left"/>
    </xf>
    <xf numFmtId="49" fontId="22" fillId="0" borderId="0" xfId="0" applyNumberFormat="1" applyFont="1" applyFill="1" applyBorder="1"/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/>
    <xf numFmtId="49" fontId="24" fillId="0" borderId="0" xfId="0" applyNumberFormat="1" applyFont="1" applyBorder="1"/>
    <xf numFmtId="49" fontId="25" fillId="0" borderId="0" xfId="0" applyNumberFormat="1" applyFont="1" applyBorder="1"/>
    <xf numFmtId="49" fontId="26" fillId="0" borderId="0" xfId="0" applyNumberFormat="1" applyFont="1"/>
    <xf numFmtId="49" fontId="19" fillId="0" borderId="0" xfId="0" applyNumberFormat="1" applyFont="1" applyBorder="1" applyAlignment="1">
      <alignment horizontal="left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Border="1" applyAlignment="1">
      <alignment wrapText="1"/>
    </xf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0" fillId="0" borderId="0" xfId="0" applyNumberFormat="1" applyFont="1" applyBorder="1" applyAlignment="1"/>
    <xf numFmtId="49" fontId="19" fillId="0" borderId="0" xfId="0" applyNumberFormat="1" applyFont="1" applyBorder="1" applyAlignment="1">
      <alignment horizontal="center"/>
    </xf>
    <xf numFmtId="49" fontId="19" fillId="0" borderId="0" xfId="0" quotePrefix="1" applyNumberFormat="1" applyFont="1"/>
    <xf numFmtId="49" fontId="28" fillId="0" borderId="0" xfId="0" applyNumberFormat="1" applyFont="1" applyFill="1" applyBorder="1"/>
    <xf numFmtId="49" fontId="20" fillId="0" borderId="12" xfId="0" applyNumberFormat="1" applyFont="1" applyBorder="1"/>
    <xf numFmtId="49" fontId="19" fillId="0" borderId="12" xfId="0" applyNumberFormat="1" applyFont="1" applyBorder="1"/>
    <xf numFmtId="0" fontId="20" fillId="0" borderId="0" xfId="0" applyFont="1" applyAlignment="1">
      <alignment horizontal="right"/>
    </xf>
    <xf numFmtId="49" fontId="19" fillId="0" borderId="0" xfId="0" quotePrefix="1" applyNumberFormat="1" applyFont="1" applyBorder="1"/>
    <xf numFmtId="49" fontId="23" fillId="0" borderId="0" xfId="0" quotePrefix="1" applyNumberFormat="1" applyFont="1" applyFill="1" applyBorder="1"/>
    <xf numFmtId="0" fontId="19" fillId="0" borderId="0" xfId="0" quotePrefix="1" applyFont="1"/>
    <xf numFmtId="0" fontId="27" fillId="0" borderId="0" xfId="0" applyFont="1"/>
    <xf numFmtId="0" fontId="32" fillId="0" borderId="0" xfId="0" applyFont="1"/>
    <xf numFmtId="49" fontId="20" fillId="0" borderId="0" xfId="0" applyNumberFormat="1" applyFont="1" applyFill="1" applyBorder="1"/>
    <xf numFmtId="49" fontId="23" fillId="0" borderId="0" xfId="0" quotePrefix="1" applyNumberFormat="1" applyFont="1" applyFill="1" applyBorder="1" applyAlignment="1">
      <alignment horizontal="left"/>
    </xf>
    <xf numFmtId="49" fontId="19" fillId="0" borderId="12" xfId="0" quotePrefix="1" applyNumberFormat="1" applyFont="1" applyBorder="1"/>
    <xf numFmtId="49" fontId="21" fillId="0" borderId="0" xfId="0" applyNumberFormat="1" applyFont="1" applyBorder="1" applyAlignment="1">
      <alignment wrapText="1"/>
    </xf>
    <xf numFmtId="49" fontId="27" fillId="0" borderId="0" xfId="0" applyNumberFormat="1" applyFont="1" applyBorder="1" applyAlignment="1"/>
    <xf numFmtId="0" fontId="20" fillId="0" borderId="0" xfId="0" quotePrefix="1" applyFont="1"/>
    <xf numFmtId="49" fontId="20" fillId="0" borderId="11" xfId="0" applyNumberFormat="1" applyFont="1" applyBorder="1" applyAlignment="1">
      <alignment horizontal="left"/>
    </xf>
    <xf numFmtId="49" fontId="20" fillId="0" borderId="11" xfId="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20" fillId="0" borderId="12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20" fillId="0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3" fontId="20" fillId="0" borderId="12" xfId="0" applyNumberFormat="1" applyFont="1" applyFill="1" applyBorder="1"/>
    <xf numFmtId="3" fontId="20" fillId="0" borderId="11" xfId="0" applyNumberFormat="1" applyFont="1" applyFill="1" applyBorder="1" applyAlignment="1">
      <alignment horizontal="right"/>
    </xf>
    <xf numFmtId="3" fontId="0" fillId="0" borderId="11" xfId="0" applyNumberFormat="1" applyFill="1" applyBorder="1"/>
    <xf numFmtId="3" fontId="20" fillId="0" borderId="0" xfId="0" applyNumberFormat="1" applyFont="1" applyFill="1" applyBorder="1" applyAlignment="1"/>
    <xf numFmtId="3" fontId="20" fillId="0" borderId="11" xfId="0" applyNumberFormat="1" applyFont="1" applyFill="1" applyBorder="1" applyAlignment="1"/>
    <xf numFmtId="3" fontId="24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 vertical="top"/>
    </xf>
    <xf numFmtId="3" fontId="20" fillId="0" borderId="10" xfId="0" applyNumberFormat="1" applyFont="1" applyFill="1" applyBorder="1" applyAlignment="1">
      <alignment horizontal="right"/>
    </xf>
    <xf numFmtId="3" fontId="19" fillId="0" borderId="0" xfId="0" quotePrefix="1" applyNumberFormat="1" applyFont="1" applyFill="1" applyAlignment="1">
      <alignment horizontal="right"/>
    </xf>
    <xf numFmtId="3" fontId="31" fillId="0" borderId="0" xfId="0" applyNumberFormat="1" applyFont="1" applyFill="1"/>
    <xf numFmtId="49" fontId="20" fillId="0" borderId="0" xfId="0" applyNumberFormat="1" applyFont="1" applyFill="1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quotePrefix="1" applyNumberFormat="1" applyFont="1" applyFill="1"/>
    <xf numFmtId="49" fontId="20" fillId="0" borderId="10" xfId="0" applyNumberFormat="1" applyFont="1" applyFill="1" applyBorder="1"/>
    <xf numFmtId="49" fontId="20" fillId="0" borderId="11" xfId="0" applyNumberFormat="1" applyFont="1" applyFill="1" applyBorder="1" applyAlignment="1">
      <alignment horizontal="left"/>
    </xf>
    <xf numFmtId="49" fontId="20" fillId="0" borderId="11" xfId="0" applyNumberFormat="1" applyFont="1" applyFill="1" applyBorder="1"/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/>
    <xf numFmtId="3" fontId="20" fillId="0" borderId="0" xfId="0" applyNumberFormat="1" applyFont="1" applyFill="1" applyBorder="1"/>
    <xf numFmtId="3" fontId="19" fillId="0" borderId="0" xfId="0" applyNumberFormat="1" applyFont="1" applyFill="1" applyBorder="1"/>
    <xf numFmtId="3" fontId="20" fillId="0" borderId="10" xfId="0" applyNumberFormat="1" applyFont="1" applyFill="1" applyBorder="1" applyAlignment="1">
      <alignment horizontal="center" vertical="top"/>
    </xf>
    <xf numFmtId="3" fontId="20" fillId="0" borderId="11" xfId="0" applyNumberFormat="1" applyFont="1" applyFill="1" applyBorder="1" applyAlignment="1">
      <alignment horizontal="center" vertical="top"/>
    </xf>
    <xf numFmtId="3" fontId="20" fillId="0" borderId="10" xfId="0" applyNumberFormat="1" applyFont="1" applyFill="1" applyBorder="1" applyAlignment="1">
      <alignment horizontal="center" vertical="top" wrapText="1"/>
    </xf>
    <xf numFmtId="3" fontId="20" fillId="0" borderId="11" xfId="0" applyNumberFormat="1" applyFont="1" applyFill="1" applyBorder="1" applyAlignment="1">
      <alignment horizontal="center" vertical="top" wrapText="1"/>
    </xf>
    <xf numFmtId="3" fontId="19" fillId="0" borderId="11" xfId="0" applyNumberFormat="1" applyFont="1" applyFill="1" applyBorder="1" applyAlignment="1">
      <alignment horizontal="right"/>
    </xf>
    <xf numFmtId="3" fontId="20" fillId="0" borderId="10" xfId="0" applyNumberFormat="1" applyFont="1" applyFill="1" applyBorder="1" applyAlignment="1">
      <alignment horizontal="center" wrapText="1"/>
    </xf>
    <xf numFmtId="3" fontId="20" fillId="0" borderId="1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Alignment="1">
      <alignment horizontal="right"/>
    </xf>
    <xf numFmtId="49" fontId="20" fillId="0" borderId="0" xfId="0" applyNumberFormat="1" applyFont="1" applyAlignment="1">
      <alignment horizontal="center"/>
    </xf>
    <xf numFmtId="49" fontId="20" fillId="0" borderId="12" xfId="0" applyNumberFormat="1" applyFont="1" applyBorder="1" applyAlignment="1">
      <alignment horizontal="left"/>
    </xf>
    <xf numFmtId="49" fontId="19" fillId="0" borderId="12" xfId="0" applyNumberFormat="1" applyFont="1" applyBorder="1" applyAlignment="1">
      <alignment horizontal="left"/>
    </xf>
    <xf numFmtId="49" fontId="20" fillId="0" borderId="12" xfId="0" applyNumberFormat="1" applyFont="1" applyBorder="1" applyAlignment="1">
      <alignment horizontal="center"/>
    </xf>
    <xf numFmtId="49" fontId="20" fillId="0" borderId="12" xfId="0" applyNumberFormat="1" applyFont="1" applyBorder="1" applyAlignment="1"/>
    <xf numFmtId="49" fontId="19" fillId="0" borderId="0" xfId="0" applyNumberFormat="1" applyFont="1" applyFill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20" fillId="0" borderId="10" xfId="0" applyNumberFormat="1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49" fontId="25" fillId="0" borderId="11" xfId="0" applyNumberFormat="1" applyFont="1" applyBorder="1" applyAlignment="1">
      <alignment horizontal="left" wrapText="1"/>
    </xf>
    <xf numFmtId="49" fontId="19" fillId="0" borderId="0" xfId="0" quotePrefix="1" applyNumberFormat="1" applyFont="1" applyBorder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abSelected="1" view="pageBreakPreview" zoomScaleNormal="100" zoomScaleSheetLayoutView="100" workbookViewId="0">
      <selection activeCell="M12" sqref="M12"/>
    </sheetView>
  </sheetViews>
  <sheetFormatPr defaultRowHeight="12.75" x14ac:dyDescent="0.2"/>
  <cols>
    <col min="1" max="1" width="5.140625" customWidth="1"/>
    <col min="2" max="2" width="6.28515625" customWidth="1"/>
    <col min="3" max="3" width="65.5703125" customWidth="1"/>
    <col min="4" max="4" width="9.5703125" style="52" customWidth="1"/>
    <col min="5" max="5" width="9.7109375" style="52" customWidth="1"/>
    <col min="6" max="6" width="11" style="52" customWidth="1"/>
    <col min="7" max="7" width="5.7109375" style="52" customWidth="1"/>
  </cols>
  <sheetData>
    <row r="1" spans="1:8" ht="15.75" x14ac:dyDescent="0.25">
      <c r="A1" s="1"/>
      <c r="B1" s="1"/>
      <c r="C1" s="1"/>
      <c r="D1" s="87" t="s">
        <v>292</v>
      </c>
      <c r="E1" s="87"/>
      <c r="F1" s="87"/>
      <c r="G1" s="87"/>
    </row>
    <row r="2" spans="1:8" ht="15.75" x14ac:dyDescent="0.25">
      <c r="A2" s="1"/>
      <c r="B2" s="1"/>
      <c r="C2" s="1"/>
      <c r="D2" s="51"/>
      <c r="E2" s="51"/>
      <c r="F2" s="51"/>
    </row>
    <row r="3" spans="1:8" ht="15.75" x14ac:dyDescent="0.25">
      <c r="A3" s="88" t="s">
        <v>279</v>
      </c>
      <c r="B3" s="88"/>
      <c r="C3" s="88"/>
      <c r="D3" s="88"/>
      <c r="E3" s="88"/>
      <c r="F3" s="88"/>
    </row>
    <row r="4" spans="1:8" ht="15.75" x14ac:dyDescent="0.25">
      <c r="A4" s="1"/>
      <c r="B4" s="1"/>
      <c r="C4" s="3"/>
      <c r="D4" s="48"/>
      <c r="E4" s="48"/>
      <c r="F4" s="84" t="s">
        <v>40</v>
      </c>
      <c r="G4" s="84"/>
    </row>
    <row r="5" spans="1:8" ht="15.75" x14ac:dyDescent="0.25">
      <c r="A5" s="4" t="s">
        <v>71</v>
      </c>
      <c r="B5" s="4"/>
      <c r="C5" s="4" t="s">
        <v>41</v>
      </c>
      <c r="D5" s="85" t="s">
        <v>248</v>
      </c>
      <c r="E5" s="85" t="s">
        <v>249</v>
      </c>
      <c r="F5" s="82" t="s">
        <v>247</v>
      </c>
      <c r="G5" s="80" t="s">
        <v>42</v>
      </c>
    </row>
    <row r="6" spans="1:8" ht="15.75" x14ac:dyDescent="0.25">
      <c r="A6" s="45" t="s">
        <v>64</v>
      </c>
      <c r="B6" s="45"/>
      <c r="C6" s="5"/>
      <c r="D6" s="86"/>
      <c r="E6" s="86"/>
      <c r="F6" s="83"/>
      <c r="G6" s="81"/>
    </row>
    <row r="7" spans="1:8" ht="15.75" x14ac:dyDescent="0.25">
      <c r="A7" s="6" t="s">
        <v>49</v>
      </c>
      <c r="B7" s="6"/>
      <c r="C7" s="7" t="s">
        <v>56</v>
      </c>
      <c r="D7" s="53" t="s">
        <v>22</v>
      </c>
      <c r="E7" s="53" t="s">
        <v>69</v>
      </c>
      <c r="F7" s="53" t="s">
        <v>30</v>
      </c>
      <c r="G7" s="53" t="s">
        <v>31</v>
      </c>
    </row>
    <row r="8" spans="1:8" ht="15.75" x14ac:dyDescent="0.25">
      <c r="A8" s="9" t="s">
        <v>43</v>
      </c>
      <c r="B8" s="10"/>
      <c r="C8" s="11"/>
      <c r="D8" s="48"/>
      <c r="E8" s="48"/>
      <c r="F8" s="54"/>
    </row>
    <row r="9" spans="1:8" ht="15.75" x14ac:dyDescent="0.25">
      <c r="A9" s="8" t="s">
        <v>49</v>
      </c>
      <c r="B9" s="8"/>
      <c r="C9" s="12" t="s">
        <v>81</v>
      </c>
      <c r="D9" s="48"/>
      <c r="E9" s="48"/>
      <c r="F9" s="54"/>
    </row>
    <row r="10" spans="1:8" ht="15.75" x14ac:dyDescent="0.25">
      <c r="A10" s="11" t="s">
        <v>47</v>
      </c>
      <c r="B10" s="1"/>
      <c r="C10" s="13" t="s">
        <v>48</v>
      </c>
      <c r="D10" s="47">
        <f>SUM(D20+D15+D13+D11)</f>
        <v>133330</v>
      </c>
      <c r="E10" s="47">
        <f>SUM(E20+E15+E13+E11)</f>
        <v>113159</v>
      </c>
      <c r="F10" s="47">
        <f>SUM(F20+F15+F13+F11)</f>
        <v>103898</v>
      </c>
      <c r="G10" s="55">
        <f>SUM(F10/E10)*100</f>
        <v>91.815940402442592</v>
      </c>
      <c r="H10" s="55"/>
    </row>
    <row r="11" spans="1:8" ht="15.75" x14ac:dyDescent="0.25">
      <c r="A11" s="10"/>
      <c r="B11" s="11" t="s">
        <v>49</v>
      </c>
      <c r="C11" s="13" t="s">
        <v>50</v>
      </c>
      <c r="D11" s="47">
        <v>13430</v>
      </c>
      <c r="E11" s="47">
        <v>20889</v>
      </c>
      <c r="F11" s="47">
        <v>20889</v>
      </c>
      <c r="G11" s="55">
        <f t="shared" ref="G11:G16" si="0">SUM(F11/E11)*100</f>
        <v>100</v>
      </c>
    </row>
    <row r="12" spans="1:8" ht="15.75" x14ac:dyDescent="0.25">
      <c r="A12" s="10"/>
      <c r="B12" s="11" t="s">
        <v>56</v>
      </c>
      <c r="C12" s="11" t="s">
        <v>112</v>
      </c>
      <c r="D12" s="47">
        <f>SUM(D13+D15+D18+D20)</f>
        <v>119900</v>
      </c>
      <c r="E12" s="47">
        <f>SUM(E13+E15+E18+E20)</f>
        <v>92270</v>
      </c>
      <c r="F12" s="47">
        <f>SUM(F13+F15+F18+F20)</f>
        <v>83009</v>
      </c>
      <c r="G12" s="55">
        <f t="shared" si="0"/>
        <v>89.963151620244929</v>
      </c>
    </row>
    <row r="13" spans="1:8" ht="15.75" x14ac:dyDescent="0.25">
      <c r="A13" s="11"/>
      <c r="B13" s="11" t="s">
        <v>57</v>
      </c>
      <c r="C13" s="13" t="s">
        <v>179</v>
      </c>
      <c r="D13" s="47">
        <v>14000</v>
      </c>
      <c r="E13" s="47">
        <v>17445</v>
      </c>
      <c r="F13" s="47">
        <v>12354</v>
      </c>
      <c r="G13" s="55">
        <f t="shared" si="0"/>
        <v>70.816852966466044</v>
      </c>
    </row>
    <row r="14" spans="1:8" ht="15.75" x14ac:dyDescent="0.25">
      <c r="A14" s="11"/>
      <c r="B14" s="10" t="s">
        <v>58</v>
      </c>
      <c r="C14" s="14" t="s">
        <v>75</v>
      </c>
      <c r="D14" s="48">
        <v>14000</v>
      </c>
      <c r="E14" s="48">
        <v>17445</v>
      </c>
      <c r="F14" s="48">
        <v>12354</v>
      </c>
      <c r="G14" s="54">
        <f t="shared" si="0"/>
        <v>70.816852966466044</v>
      </c>
    </row>
    <row r="15" spans="1:8" ht="15.75" x14ac:dyDescent="0.25">
      <c r="A15" s="11"/>
      <c r="B15" s="11" t="s">
        <v>60</v>
      </c>
      <c r="C15" s="13" t="s">
        <v>190</v>
      </c>
      <c r="D15" s="47">
        <f>SUM(D16+D17)</f>
        <v>105000</v>
      </c>
      <c r="E15" s="47">
        <f>SUM(E16+E17)</f>
        <v>71211</v>
      </c>
      <c r="F15" s="47">
        <f>SUM(F16+F17)</f>
        <v>68674</v>
      </c>
      <c r="G15" s="55">
        <f t="shared" si="0"/>
        <v>96.437348162502985</v>
      </c>
    </row>
    <row r="16" spans="1:8" ht="15.75" x14ac:dyDescent="0.25">
      <c r="A16" s="10"/>
      <c r="B16" s="10" t="s">
        <v>8</v>
      </c>
      <c r="C16" s="14" t="s">
        <v>59</v>
      </c>
      <c r="D16" s="48">
        <v>100000</v>
      </c>
      <c r="E16" s="48">
        <v>71211</v>
      </c>
      <c r="F16" s="48">
        <v>68674</v>
      </c>
      <c r="G16" s="54">
        <f t="shared" si="0"/>
        <v>96.437348162502985</v>
      </c>
    </row>
    <row r="17" spans="1:7" ht="15.75" x14ac:dyDescent="0.25">
      <c r="A17" s="10"/>
      <c r="B17" s="10" t="s">
        <v>9</v>
      </c>
      <c r="C17" s="15" t="s">
        <v>10</v>
      </c>
      <c r="D17" s="48">
        <v>5000</v>
      </c>
      <c r="E17" s="48">
        <v>0</v>
      </c>
      <c r="F17" s="48">
        <v>0</v>
      </c>
      <c r="G17" s="55"/>
    </row>
    <row r="18" spans="1:7" ht="15.75" x14ac:dyDescent="0.25">
      <c r="A18" s="10"/>
      <c r="B18" s="11" t="s">
        <v>12</v>
      </c>
      <c r="C18" s="13" t="s">
        <v>180</v>
      </c>
      <c r="D18" s="48"/>
      <c r="E18" s="48"/>
      <c r="F18" s="48"/>
      <c r="G18" s="54"/>
    </row>
    <row r="19" spans="1:7" ht="15.75" x14ac:dyDescent="0.25">
      <c r="A19" s="10"/>
      <c r="B19" s="10" t="s">
        <v>14</v>
      </c>
      <c r="C19" s="15" t="s">
        <v>11</v>
      </c>
      <c r="D19" s="48"/>
      <c r="E19" s="48"/>
      <c r="F19" s="48"/>
      <c r="G19" s="54"/>
    </row>
    <row r="20" spans="1:7" ht="15.75" x14ac:dyDescent="0.25">
      <c r="A20" s="11"/>
      <c r="B20" s="11" t="s">
        <v>80</v>
      </c>
      <c r="C20" s="16" t="s">
        <v>113</v>
      </c>
      <c r="D20" s="47">
        <f>SUM(D21+D22+D23)</f>
        <v>900</v>
      </c>
      <c r="E20" s="47">
        <f>SUM(E21+E22+E23)</f>
        <v>3614</v>
      </c>
      <c r="F20" s="47">
        <f>SUM(F21+F22+F23)</f>
        <v>1981</v>
      </c>
      <c r="G20" s="55">
        <f t="shared" ref="G20:G49" si="1">SUM(F20/E20)*100</f>
        <v>54.814609850581078</v>
      </c>
    </row>
    <row r="21" spans="1:7" ht="15.75" x14ac:dyDescent="0.25">
      <c r="A21" s="10"/>
      <c r="B21" s="10" t="s">
        <v>181</v>
      </c>
      <c r="C21" s="15" t="s">
        <v>114</v>
      </c>
      <c r="D21" s="48">
        <v>300</v>
      </c>
      <c r="E21" s="48">
        <v>384</v>
      </c>
      <c r="F21" s="48">
        <v>196</v>
      </c>
      <c r="G21" s="54">
        <f t="shared" si="1"/>
        <v>51.041666666666664</v>
      </c>
    </row>
    <row r="22" spans="1:7" ht="15.75" x14ac:dyDescent="0.25">
      <c r="A22" s="10"/>
      <c r="B22" s="10" t="s">
        <v>182</v>
      </c>
      <c r="C22" s="15" t="s">
        <v>115</v>
      </c>
      <c r="D22" s="48"/>
      <c r="E22" s="48">
        <v>500</v>
      </c>
      <c r="F22" s="48">
        <v>500</v>
      </c>
      <c r="G22" s="54">
        <f t="shared" si="1"/>
        <v>100</v>
      </c>
    </row>
    <row r="23" spans="1:7" ht="15.75" x14ac:dyDescent="0.25">
      <c r="A23" s="10"/>
      <c r="B23" s="10" t="s">
        <v>183</v>
      </c>
      <c r="C23" s="15" t="s">
        <v>116</v>
      </c>
      <c r="D23" s="48">
        <v>600</v>
      </c>
      <c r="E23" s="48">
        <v>2730</v>
      </c>
      <c r="F23" s="48">
        <v>1285</v>
      </c>
      <c r="G23" s="54">
        <f t="shared" si="1"/>
        <v>47.069597069597066</v>
      </c>
    </row>
    <row r="24" spans="1:7" ht="15.75" x14ac:dyDescent="0.25">
      <c r="A24" s="10"/>
      <c r="B24" s="10"/>
      <c r="C24" s="40" t="s">
        <v>207</v>
      </c>
      <c r="D24" s="48"/>
      <c r="E24" s="48">
        <v>506</v>
      </c>
      <c r="F24" s="48">
        <v>506</v>
      </c>
      <c r="G24" s="54">
        <f t="shared" si="1"/>
        <v>100</v>
      </c>
    </row>
    <row r="25" spans="1:7" ht="15.75" x14ac:dyDescent="0.25">
      <c r="A25" s="10"/>
      <c r="B25" s="10"/>
      <c r="C25" s="40" t="s">
        <v>208</v>
      </c>
      <c r="D25" s="48"/>
      <c r="E25" s="48">
        <v>779</v>
      </c>
      <c r="F25" s="48">
        <v>779</v>
      </c>
      <c r="G25" s="54">
        <f t="shared" si="1"/>
        <v>100</v>
      </c>
    </row>
    <row r="26" spans="1:7" ht="15.75" x14ac:dyDescent="0.25">
      <c r="A26" s="10"/>
      <c r="B26" s="10"/>
      <c r="C26" s="40"/>
      <c r="D26" s="48"/>
      <c r="E26" s="48"/>
      <c r="F26" s="48"/>
    </row>
    <row r="27" spans="1:7" ht="15.75" x14ac:dyDescent="0.25">
      <c r="A27" s="11" t="s">
        <v>15</v>
      </c>
      <c r="B27" s="10"/>
      <c r="C27" s="13" t="s">
        <v>16</v>
      </c>
      <c r="D27" s="47">
        <f>SUM(D28+D42+D49+D74+D78)</f>
        <v>283622</v>
      </c>
      <c r="E27" s="47">
        <f>SUM(E28+E42+E49+E74+E78)</f>
        <v>310585</v>
      </c>
      <c r="F27" s="47">
        <f>SUM(F28+F42+F49+F74+F78)</f>
        <v>310585</v>
      </c>
      <c r="G27" s="55">
        <f t="shared" si="1"/>
        <v>100</v>
      </c>
    </row>
    <row r="28" spans="1:7" ht="15.75" x14ac:dyDescent="0.25">
      <c r="A28" s="11"/>
      <c r="B28" s="3" t="s">
        <v>49</v>
      </c>
      <c r="C28" s="13" t="s">
        <v>117</v>
      </c>
      <c r="D28" s="47">
        <f>SUM(D40+D39+D37+D35+D30+D29)</f>
        <v>67786</v>
      </c>
      <c r="E28" s="47">
        <f>SUM(E40+E39+E37+E35+E30+E29)</f>
        <v>76399</v>
      </c>
      <c r="F28" s="47">
        <f>SUM(F40+F39+F37+F35+F30+F29)</f>
        <v>76399</v>
      </c>
      <c r="G28" s="55">
        <f t="shared" si="1"/>
        <v>100</v>
      </c>
    </row>
    <row r="29" spans="1:7" ht="15.75" x14ac:dyDescent="0.25">
      <c r="A29" s="3"/>
      <c r="B29" s="3" t="s">
        <v>51</v>
      </c>
      <c r="C29" s="13" t="s">
        <v>118</v>
      </c>
      <c r="D29" s="47">
        <v>47960</v>
      </c>
      <c r="E29" s="47">
        <v>47960</v>
      </c>
      <c r="F29" s="47">
        <v>47960</v>
      </c>
      <c r="G29" s="55">
        <f t="shared" si="1"/>
        <v>100</v>
      </c>
    </row>
    <row r="30" spans="1:7" ht="15.75" x14ac:dyDescent="0.25">
      <c r="A30" s="3"/>
      <c r="B30" s="3" t="s">
        <v>52</v>
      </c>
      <c r="C30" s="13" t="s">
        <v>144</v>
      </c>
      <c r="D30" s="47">
        <f>SUM(D31+D32+D33+D34)</f>
        <v>19463</v>
      </c>
      <c r="E30" s="47">
        <f>SUM(E31+E32+E33+E34)</f>
        <v>27101</v>
      </c>
      <c r="F30" s="47">
        <f>SUM(F31+F32+F33+F34)</f>
        <v>27101</v>
      </c>
      <c r="G30" s="55">
        <f t="shared" si="1"/>
        <v>100</v>
      </c>
    </row>
    <row r="31" spans="1:7" ht="15.75" x14ac:dyDescent="0.25">
      <c r="A31" s="1"/>
      <c r="B31" s="1" t="s">
        <v>19</v>
      </c>
      <c r="C31" s="14" t="s">
        <v>119</v>
      </c>
      <c r="D31" s="48">
        <v>15104</v>
      </c>
      <c r="E31" s="48">
        <v>15104</v>
      </c>
      <c r="F31" s="48">
        <v>15104</v>
      </c>
      <c r="G31" s="54">
        <f t="shared" si="1"/>
        <v>100</v>
      </c>
    </row>
    <row r="32" spans="1:7" ht="15.75" x14ac:dyDescent="0.25">
      <c r="A32" s="1"/>
      <c r="B32" s="1" t="s">
        <v>20</v>
      </c>
      <c r="C32" s="14" t="s">
        <v>120</v>
      </c>
      <c r="D32" s="48">
        <v>3367</v>
      </c>
      <c r="E32" s="48">
        <v>3367</v>
      </c>
      <c r="F32" s="48">
        <v>3367</v>
      </c>
      <c r="G32" s="54">
        <f t="shared" si="1"/>
        <v>100</v>
      </c>
    </row>
    <row r="33" spans="1:7" ht="15.75" x14ac:dyDescent="0.25">
      <c r="A33" s="1"/>
      <c r="B33" s="1" t="s">
        <v>36</v>
      </c>
      <c r="C33" s="14" t="s">
        <v>82</v>
      </c>
      <c r="D33" s="48">
        <v>992</v>
      </c>
      <c r="E33" s="48">
        <v>7840</v>
      </c>
      <c r="F33" s="48">
        <v>7840</v>
      </c>
      <c r="G33" s="54">
        <f t="shared" si="1"/>
        <v>100</v>
      </c>
    </row>
    <row r="34" spans="1:7" ht="15.75" x14ac:dyDescent="0.25">
      <c r="A34" s="1"/>
      <c r="B34" s="1" t="s">
        <v>284</v>
      </c>
      <c r="C34" s="14" t="s">
        <v>285</v>
      </c>
      <c r="D34" s="48"/>
      <c r="E34" s="48">
        <v>790</v>
      </c>
      <c r="F34" s="48">
        <v>790</v>
      </c>
      <c r="G34" s="54">
        <f t="shared" si="1"/>
        <v>100</v>
      </c>
    </row>
    <row r="35" spans="1:7" ht="15.75" x14ac:dyDescent="0.25">
      <c r="A35" s="1"/>
      <c r="B35" s="3" t="s">
        <v>53</v>
      </c>
      <c r="C35" s="3" t="s">
        <v>83</v>
      </c>
      <c r="D35" s="47"/>
      <c r="E35" s="47">
        <v>975</v>
      </c>
      <c r="F35" s="47">
        <v>975</v>
      </c>
      <c r="G35" s="55">
        <f t="shared" si="1"/>
        <v>100</v>
      </c>
    </row>
    <row r="36" spans="1:7" ht="15.75" x14ac:dyDescent="0.25">
      <c r="A36" s="1"/>
      <c r="B36" s="3" t="s">
        <v>54</v>
      </c>
      <c r="C36" s="3" t="s">
        <v>145</v>
      </c>
      <c r="D36" s="47"/>
      <c r="E36" s="47"/>
      <c r="F36" s="47"/>
    </row>
    <row r="37" spans="1:7" ht="15.75" x14ac:dyDescent="0.25">
      <c r="A37" s="1"/>
      <c r="B37" s="3" t="s">
        <v>55</v>
      </c>
      <c r="C37" s="3" t="s">
        <v>161</v>
      </c>
      <c r="D37" s="47">
        <v>153</v>
      </c>
      <c r="E37" s="47">
        <v>153</v>
      </c>
      <c r="F37" s="47">
        <v>153</v>
      </c>
      <c r="G37" s="55">
        <f t="shared" si="1"/>
        <v>100</v>
      </c>
    </row>
    <row r="38" spans="1:7" ht="15.75" x14ac:dyDescent="0.25">
      <c r="A38" s="1"/>
      <c r="B38" s="3" t="s">
        <v>162</v>
      </c>
      <c r="C38" s="3" t="s">
        <v>191</v>
      </c>
      <c r="D38" s="47"/>
      <c r="E38" s="47"/>
      <c r="F38" s="47"/>
      <c r="G38" s="55"/>
    </row>
    <row r="39" spans="1:7" ht="15.75" x14ac:dyDescent="0.25">
      <c r="A39" s="1"/>
      <c r="B39" s="3" t="s">
        <v>163</v>
      </c>
      <c r="C39" s="3" t="s">
        <v>269</v>
      </c>
      <c r="D39" s="47"/>
      <c r="E39" s="47"/>
      <c r="F39" s="47"/>
      <c r="G39" s="55"/>
    </row>
    <row r="40" spans="1:7" ht="15.75" x14ac:dyDescent="0.25">
      <c r="A40" s="1"/>
      <c r="B40" s="3" t="s">
        <v>184</v>
      </c>
      <c r="C40" s="3" t="s">
        <v>232</v>
      </c>
      <c r="D40" s="47">
        <v>210</v>
      </c>
      <c r="E40" s="47">
        <v>210</v>
      </c>
      <c r="F40" s="47">
        <v>210</v>
      </c>
      <c r="G40" s="55">
        <f t="shared" si="1"/>
        <v>100</v>
      </c>
    </row>
    <row r="41" spans="1:7" ht="15.75" x14ac:dyDescent="0.25">
      <c r="A41" s="1"/>
      <c r="B41" s="3"/>
      <c r="C41" s="3"/>
      <c r="D41" s="47"/>
      <c r="E41" s="47"/>
      <c r="F41" s="47"/>
      <c r="G41" s="55"/>
    </row>
    <row r="42" spans="1:7" ht="15.75" x14ac:dyDescent="0.25">
      <c r="A42" s="1"/>
      <c r="B42" s="3" t="s">
        <v>56</v>
      </c>
      <c r="C42" s="3" t="s">
        <v>197</v>
      </c>
      <c r="D42" s="47">
        <f>SUM(D43:D47)</f>
        <v>91211</v>
      </c>
      <c r="E42" s="47">
        <f>SUM(E43:E47)</f>
        <v>94310</v>
      </c>
      <c r="F42" s="47">
        <f>SUM(F43:F47)</f>
        <v>94310</v>
      </c>
      <c r="G42" s="55">
        <f t="shared" si="1"/>
        <v>100</v>
      </c>
    </row>
    <row r="43" spans="1:7" ht="15.75" x14ac:dyDescent="0.25">
      <c r="A43" s="1"/>
      <c r="B43" s="3" t="s">
        <v>57</v>
      </c>
      <c r="C43" s="3" t="s">
        <v>84</v>
      </c>
      <c r="D43" s="47">
        <v>58432</v>
      </c>
      <c r="E43" s="47">
        <v>57267</v>
      </c>
      <c r="F43" s="47">
        <v>57267</v>
      </c>
      <c r="G43" s="55">
        <f t="shared" si="1"/>
        <v>100</v>
      </c>
    </row>
    <row r="44" spans="1:7" ht="15.75" x14ac:dyDescent="0.25">
      <c r="A44" s="1"/>
      <c r="B44" s="3" t="s">
        <v>60</v>
      </c>
      <c r="C44" s="3" t="s">
        <v>106</v>
      </c>
      <c r="D44" s="47">
        <v>16879</v>
      </c>
      <c r="E44" s="47">
        <v>16800</v>
      </c>
      <c r="F44" s="47">
        <v>16800</v>
      </c>
      <c r="G44" s="55">
        <f t="shared" si="1"/>
        <v>100</v>
      </c>
    </row>
    <row r="45" spans="1:7" ht="15.75" x14ac:dyDescent="0.25">
      <c r="A45" s="1"/>
      <c r="B45" s="3" t="s">
        <v>12</v>
      </c>
      <c r="C45" s="3" t="s">
        <v>85</v>
      </c>
      <c r="D45" s="47">
        <v>14743</v>
      </c>
      <c r="E45" s="47">
        <v>13733</v>
      </c>
      <c r="F45" s="47">
        <v>13733</v>
      </c>
      <c r="G45" s="55">
        <f t="shared" si="1"/>
        <v>100</v>
      </c>
    </row>
    <row r="46" spans="1:7" ht="15.75" x14ac:dyDescent="0.25">
      <c r="A46" s="1"/>
      <c r="B46" s="3" t="s">
        <v>80</v>
      </c>
      <c r="C46" s="3" t="s">
        <v>164</v>
      </c>
      <c r="D46" s="47">
        <v>1157</v>
      </c>
      <c r="E46" s="47">
        <v>1190</v>
      </c>
      <c r="F46" s="47">
        <v>1190</v>
      </c>
      <c r="G46" s="55">
        <f t="shared" si="1"/>
        <v>100</v>
      </c>
    </row>
    <row r="47" spans="1:7" ht="15.75" x14ac:dyDescent="0.25">
      <c r="A47" s="1"/>
      <c r="B47" s="3" t="s">
        <v>185</v>
      </c>
      <c r="C47" s="3" t="s">
        <v>186</v>
      </c>
      <c r="D47" s="47"/>
      <c r="E47" s="47">
        <v>5320</v>
      </c>
      <c r="F47" s="47">
        <v>5320</v>
      </c>
      <c r="G47" s="55">
        <f t="shared" si="1"/>
        <v>100</v>
      </c>
    </row>
    <row r="48" spans="1:7" ht="15.75" x14ac:dyDescent="0.25">
      <c r="A48" s="1"/>
      <c r="B48" s="3"/>
      <c r="C48" s="3"/>
      <c r="D48" s="47"/>
      <c r="E48" s="47"/>
      <c r="F48" s="47"/>
      <c r="G48" s="55"/>
    </row>
    <row r="49" spans="1:7" ht="15.75" x14ac:dyDescent="0.25">
      <c r="A49" s="1"/>
      <c r="B49" s="3" t="s">
        <v>22</v>
      </c>
      <c r="C49" s="3" t="s">
        <v>150</v>
      </c>
      <c r="D49" s="47">
        <f>SUM(D50+D56+D57+D62+D65+D68+D69+D70+D71+D72)</f>
        <v>120537</v>
      </c>
      <c r="E49" s="47">
        <f>SUM(E50+E56+E57+E62+E65+E68+E69+E70+E71+E72)</f>
        <v>117351</v>
      </c>
      <c r="F49" s="47">
        <f>SUM(F50+F56+F57+F62+F65+F68+F69+F70+F71+F72)</f>
        <v>117351</v>
      </c>
      <c r="G49" s="55">
        <f t="shared" si="1"/>
        <v>100</v>
      </c>
    </row>
    <row r="50" spans="1:7" ht="15.75" x14ac:dyDescent="0.25">
      <c r="A50" s="1"/>
      <c r="B50" s="3" t="s">
        <v>23</v>
      </c>
      <c r="C50" s="3" t="s">
        <v>198</v>
      </c>
      <c r="D50" s="47"/>
      <c r="E50" s="47"/>
      <c r="F50" s="47"/>
      <c r="G50" s="47"/>
    </row>
    <row r="51" spans="1:7" ht="15.75" x14ac:dyDescent="0.25">
      <c r="A51" s="1"/>
      <c r="B51" s="1"/>
      <c r="C51" s="17" t="s">
        <v>140</v>
      </c>
      <c r="D51" s="48"/>
      <c r="E51" s="48"/>
      <c r="F51" s="56"/>
    </row>
    <row r="52" spans="1:7" ht="15.75" x14ac:dyDescent="0.25">
      <c r="A52" s="1"/>
      <c r="B52" s="1"/>
      <c r="C52" s="3"/>
      <c r="D52" s="48"/>
      <c r="E52" s="48"/>
      <c r="F52" s="84" t="s">
        <v>40</v>
      </c>
      <c r="G52" s="84"/>
    </row>
    <row r="53" spans="1:7" ht="15.75" x14ac:dyDescent="0.25">
      <c r="A53" s="4" t="s">
        <v>71</v>
      </c>
      <c r="B53" s="4"/>
      <c r="C53" s="4" t="s">
        <v>41</v>
      </c>
      <c r="D53" s="85" t="s">
        <v>248</v>
      </c>
      <c r="E53" s="85" t="s">
        <v>249</v>
      </c>
      <c r="F53" s="82" t="s">
        <v>247</v>
      </c>
      <c r="G53" s="80" t="s">
        <v>42</v>
      </c>
    </row>
    <row r="54" spans="1:7" ht="15.75" x14ac:dyDescent="0.25">
      <c r="A54" s="45" t="s">
        <v>64</v>
      </c>
      <c r="B54" s="45"/>
      <c r="C54" s="5"/>
      <c r="D54" s="86"/>
      <c r="E54" s="86"/>
      <c r="F54" s="83"/>
      <c r="G54" s="81"/>
    </row>
    <row r="55" spans="1:7" ht="15.75" x14ac:dyDescent="0.25">
      <c r="A55" s="6" t="s">
        <v>49</v>
      </c>
      <c r="B55" s="6"/>
      <c r="C55" s="7" t="s">
        <v>56</v>
      </c>
      <c r="D55" s="53" t="s">
        <v>22</v>
      </c>
      <c r="E55" s="53" t="s">
        <v>69</v>
      </c>
      <c r="F55" s="53" t="s">
        <v>30</v>
      </c>
      <c r="G55" s="53" t="s">
        <v>31</v>
      </c>
    </row>
    <row r="56" spans="1:7" ht="15.75" x14ac:dyDescent="0.25">
      <c r="A56" s="1"/>
      <c r="B56" s="3" t="s">
        <v>86</v>
      </c>
      <c r="C56" s="3" t="s">
        <v>199</v>
      </c>
      <c r="D56" s="47">
        <v>34174</v>
      </c>
      <c r="E56" s="47">
        <v>22830</v>
      </c>
      <c r="F56" s="47">
        <v>22830</v>
      </c>
      <c r="G56" s="55">
        <f t="shared" ref="G56:G97" si="2">SUM(F56/E56)*100</f>
        <v>100</v>
      </c>
    </row>
    <row r="57" spans="1:7" ht="15.75" x14ac:dyDescent="0.25">
      <c r="A57" s="1"/>
      <c r="B57" s="3" t="s">
        <v>87</v>
      </c>
      <c r="C57" s="3" t="s">
        <v>127</v>
      </c>
      <c r="D57" s="47">
        <f>SUM(D58+D59+D60+D61)</f>
        <v>6672</v>
      </c>
      <c r="E57" s="47">
        <f>SUM(E58+E59+E60+E61)</f>
        <v>9639</v>
      </c>
      <c r="F57" s="47">
        <f>SUM(F58+F59+F60+F61)</f>
        <v>9639</v>
      </c>
      <c r="G57" s="55">
        <f t="shared" si="2"/>
        <v>100</v>
      </c>
    </row>
    <row r="58" spans="1:7" ht="15.75" x14ac:dyDescent="0.25">
      <c r="A58" s="1"/>
      <c r="B58" s="1" t="s">
        <v>108</v>
      </c>
      <c r="C58" s="1" t="s">
        <v>211</v>
      </c>
      <c r="D58" s="48">
        <v>3400</v>
      </c>
      <c r="E58" s="48">
        <v>3780</v>
      </c>
      <c r="F58" s="48">
        <v>3780</v>
      </c>
      <c r="G58" s="54">
        <f t="shared" si="2"/>
        <v>100</v>
      </c>
    </row>
    <row r="59" spans="1:7" ht="15.75" x14ac:dyDescent="0.25">
      <c r="A59" s="1"/>
      <c r="B59" s="1" t="s">
        <v>109</v>
      </c>
      <c r="C59" s="1" t="s">
        <v>146</v>
      </c>
      <c r="D59" s="48" t="s">
        <v>274</v>
      </c>
      <c r="E59" s="48">
        <v>1699</v>
      </c>
      <c r="F59" s="48">
        <v>1699</v>
      </c>
      <c r="G59" s="54">
        <f t="shared" si="2"/>
        <v>100</v>
      </c>
    </row>
    <row r="60" spans="1:7" ht="15.75" x14ac:dyDescent="0.25">
      <c r="A60" s="1"/>
      <c r="B60" s="1" t="s">
        <v>110</v>
      </c>
      <c r="C60" s="1" t="s">
        <v>91</v>
      </c>
      <c r="D60" s="48" t="s">
        <v>273</v>
      </c>
      <c r="E60" s="48">
        <v>3020</v>
      </c>
      <c r="F60" s="48">
        <v>3020</v>
      </c>
      <c r="G60" s="54">
        <f t="shared" si="2"/>
        <v>100</v>
      </c>
    </row>
    <row r="61" spans="1:7" ht="15.75" x14ac:dyDescent="0.25">
      <c r="A61" s="1"/>
      <c r="B61" s="1" t="s">
        <v>111</v>
      </c>
      <c r="C61" s="1" t="s">
        <v>92</v>
      </c>
      <c r="D61" s="48">
        <v>654</v>
      </c>
      <c r="E61" s="48">
        <v>1140</v>
      </c>
      <c r="F61" s="48">
        <v>1140</v>
      </c>
      <c r="G61" s="54">
        <f t="shared" si="2"/>
        <v>100</v>
      </c>
    </row>
    <row r="62" spans="1:7" ht="15.75" x14ac:dyDescent="0.25">
      <c r="A62" s="1"/>
      <c r="B62" s="3" t="s">
        <v>88</v>
      </c>
      <c r="C62" s="3" t="s">
        <v>93</v>
      </c>
      <c r="D62" s="47">
        <f>SUM(D63+D64)</f>
        <v>17088</v>
      </c>
      <c r="E62" s="47">
        <f>SUM(E63+E64)</f>
        <v>31796</v>
      </c>
      <c r="F62" s="47">
        <f>SUM(F63+F64)</f>
        <v>31796</v>
      </c>
      <c r="G62" s="55">
        <f t="shared" si="2"/>
        <v>100</v>
      </c>
    </row>
    <row r="63" spans="1:7" ht="15.75" x14ac:dyDescent="0.25">
      <c r="A63" s="1"/>
      <c r="B63" s="1" t="s">
        <v>89</v>
      </c>
      <c r="C63" s="1" t="s">
        <v>104</v>
      </c>
      <c r="D63" s="48" t="s">
        <v>272</v>
      </c>
      <c r="E63" s="48">
        <v>23148</v>
      </c>
      <c r="F63" s="48">
        <v>23148</v>
      </c>
      <c r="G63" s="54">
        <f t="shared" si="2"/>
        <v>100</v>
      </c>
    </row>
    <row r="64" spans="1:7" ht="15.75" x14ac:dyDescent="0.25">
      <c r="A64" s="1"/>
      <c r="B64" s="1" t="s">
        <v>90</v>
      </c>
      <c r="C64" s="1" t="s">
        <v>94</v>
      </c>
      <c r="D64" s="48"/>
      <c r="E64" s="48">
        <v>8648</v>
      </c>
      <c r="F64" s="48">
        <v>8648</v>
      </c>
      <c r="G64" s="54">
        <f t="shared" si="2"/>
        <v>100</v>
      </c>
    </row>
    <row r="65" spans="1:7" s="37" customFormat="1" ht="15.75" x14ac:dyDescent="0.25">
      <c r="A65" s="3"/>
      <c r="B65" s="3" t="s">
        <v>121</v>
      </c>
      <c r="C65" s="3" t="s">
        <v>124</v>
      </c>
      <c r="D65" s="47">
        <f>SUM(D66+D67)</f>
        <v>45298</v>
      </c>
      <c r="E65" s="47">
        <f>SUM(E66+E67)</f>
        <v>36175</v>
      </c>
      <c r="F65" s="47">
        <f>SUM(F66+F67)</f>
        <v>36175</v>
      </c>
      <c r="G65" s="55">
        <f t="shared" si="2"/>
        <v>100</v>
      </c>
    </row>
    <row r="66" spans="1:7" ht="15.75" x14ac:dyDescent="0.25">
      <c r="A66" s="1"/>
      <c r="B66" s="1" t="s">
        <v>122</v>
      </c>
      <c r="C66" s="1" t="s">
        <v>147</v>
      </c>
      <c r="D66" s="48" t="s">
        <v>270</v>
      </c>
      <c r="E66" s="48">
        <v>15752</v>
      </c>
      <c r="F66" s="48">
        <v>15752</v>
      </c>
      <c r="G66" s="54">
        <f t="shared" si="2"/>
        <v>100</v>
      </c>
    </row>
    <row r="67" spans="1:7" ht="15.75" x14ac:dyDescent="0.25">
      <c r="A67" s="1"/>
      <c r="B67" s="1" t="s">
        <v>123</v>
      </c>
      <c r="C67" s="1" t="s">
        <v>148</v>
      </c>
      <c r="D67" s="48" t="s">
        <v>271</v>
      </c>
      <c r="E67" s="48">
        <v>20423</v>
      </c>
      <c r="F67" s="48">
        <v>20423</v>
      </c>
      <c r="G67" s="54">
        <f t="shared" si="2"/>
        <v>100</v>
      </c>
    </row>
    <row r="68" spans="1:7" ht="15.75" x14ac:dyDescent="0.25">
      <c r="A68" s="1"/>
      <c r="B68" s="3" t="s">
        <v>187</v>
      </c>
      <c r="C68" s="3" t="s">
        <v>213</v>
      </c>
      <c r="D68" s="47">
        <v>3780</v>
      </c>
      <c r="E68" s="47">
        <v>3584</v>
      </c>
      <c r="F68" s="47">
        <v>3584</v>
      </c>
      <c r="G68" s="55">
        <f t="shared" si="2"/>
        <v>100</v>
      </c>
    </row>
    <row r="69" spans="1:7" ht="15.75" x14ac:dyDescent="0.25">
      <c r="A69" s="1"/>
      <c r="B69" s="3" t="s">
        <v>188</v>
      </c>
      <c r="C69" s="3" t="s">
        <v>250</v>
      </c>
      <c r="D69" s="47"/>
      <c r="E69" s="47"/>
      <c r="F69" s="47">
        <v>0</v>
      </c>
      <c r="G69" s="55"/>
    </row>
    <row r="70" spans="1:7" ht="15.75" x14ac:dyDescent="0.25">
      <c r="A70" s="1"/>
      <c r="B70" s="3" t="s">
        <v>212</v>
      </c>
      <c r="C70" s="3" t="s">
        <v>241</v>
      </c>
      <c r="D70" s="47">
        <v>4419</v>
      </c>
      <c r="E70" s="47">
        <v>4419</v>
      </c>
      <c r="F70" s="47">
        <v>4419</v>
      </c>
      <c r="G70" s="55">
        <f t="shared" si="2"/>
        <v>100</v>
      </c>
    </row>
    <row r="71" spans="1:7" ht="15.75" x14ac:dyDescent="0.25">
      <c r="A71" s="1"/>
      <c r="B71" s="3" t="s">
        <v>233</v>
      </c>
      <c r="C71" s="3" t="s">
        <v>242</v>
      </c>
      <c r="D71" s="47">
        <v>5986</v>
      </c>
      <c r="E71" s="47">
        <v>5986</v>
      </c>
      <c r="F71" s="47">
        <v>5986</v>
      </c>
      <c r="G71" s="55">
        <f t="shared" si="2"/>
        <v>100</v>
      </c>
    </row>
    <row r="72" spans="1:7" ht="15.75" x14ac:dyDescent="0.25">
      <c r="A72" s="1"/>
      <c r="B72" s="3" t="s">
        <v>234</v>
      </c>
      <c r="C72" s="3" t="s">
        <v>235</v>
      </c>
      <c r="D72" s="47">
        <v>3120</v>
      </c>
      <c r="E72" s="47">
        <v>2922</v>
      </c>
      <c r="F72" s="47">
        <v>2922</v>
      </c>
      <c r="G72" s="55">
        <f t="shared" si="2"/>
        <v>100</v>
      </c>
    </row>
    <row r="73" spans="1:7" ht="15.75" x14ac:dyDescent="0.25">
      <c r="A73" s="1"/>
      <c r="B73" s="3"/>
      <c r="C73" s="3"/>
      <c r="D73" s="47"/>
      <c r="E73" s="47"/>
      <c r="F73" s="47"/>
      <c r="G73" s="55"/>
    </row>
    <row r="74" spans="1:7" ht="15.75" x14ac:dyDescent="0.25">
      <c r="A74" s="1"/>
      <c r="B74" s="3" t="s">
        <v>69</v>
      </c>
      <c r="C74" s="3" t="s">
        <v>125</v>
      </c>
      <c r="D74" s="47">
        <f>SUM(D75+D76)</f>
        <v>4088</v>
      </c>
      <c r="E74" s="47">
        <f>SUM(E75+E76)</f>
        <v>6726</v>
      </c>
      <c r="F74" s="47">
        <f>SUM(F75+F76)</f>
        <v>6726</v>
      </c>
      <c r="G74" s="55">
        <f t="shared" si="2"/>
        <v>100</v>
      </c>
    </row>
    <row r="75" spans="1:7" ht="15.75" x14ac:dyDescent="0.25">
      <c r="A75" s="1"/>
      <c r="B75" s="3" t="s">
        <v>70</v>
      </c>
      <c r="C75" s="3" t="s">
        <v>126</v>
      </c>
      <c r="D75" s="47">
        <v>4088</v>
      </c>
      <c r="E75" s="47">
        <v>6451</v>
      </c>
      <c r="F75" s="47">
        <v>6451</v>
      </c>
      <c r="G75" s="55">
        <f t="shared" si="2"/>
        <v>100</v>
      </c>
    </row>
    <row r="76" spans="1:7" ht="15.75" x14ac:dyDescent="0.25">
      <c r="A76" s="1"/>
      <c r="B76" s="3" t="s">
        <v>139</v>
      </c>
      <c r="C76" s="3" t="s">
        <v>165</v>
      </c>
      <c r="E76" s="55">
        <v>275</v>
      </c>
      <c r="F76" s="55">
        <v>275</v>
      </c>
      <c r="G76" s="55">
        <f t="shared" si="2"/>
        <v>100</v>
      </c>
    </row>
    <row r="77" spans="1:7" ht="15.75" x14ac:dyDescent="0.25">
      <c r="A77" s="1"/>
      <c r="B77" s="3"/>
      <c r="C77" s="3"/>
      <c r="G77" s="55"/>
    </row>
    <row r="78" spans="1:7" ht="15.75" x14ac:dyDescent="0.25">
      <c r="A78" s="1"/>
      <c r="B78" s="3" t="s">
        <v>30</v>
      </c>
      <c r="C78" s="3" t="s">
        <v>192</v>
      </c>
      <c r="D78" s="47">
        <f>SUM(D79+D82)</f>
        <v>0</v>
      </c>
      <c r="E78" s="47">
        <f>SUM(E79+E82)</f>
        <v>15799</v>
      </c>
      <c r="F78" s="47">
        <f>SUM(F79+F82)</f>
        <v>15799</v>
      </c>
      <c r="G78" s="55">
        <f t="shared" si="2"/>
        <v>100</v>
      </c>
    </row>
    <row r="79" spans="1:7" ht="15.75" x14ac:dyDescent="0.25">
      <c r="A79" s="1"/>
      <c r="B79" s="3" t="s">
        <v>95</v>
      </c>
      <c r="C79" s="3" t="s">
        <v>193</v>
      </c>
      <c r="D79" s="48"/>
      <c r="E79" s="47">
        <f>SUM(E80+E81)</f>
        <v>15799</v>
      </c>
      <c r="F79" s="47">
        <f>SUM(F80+F81)</f>
        <v>15799</v>
      </c>
      <c r="G79" s="55">
        <f t="shared" si="2"/>
        <v>100</v>
      </c>
    </row>
    <row r="80" spans="1:7" ht="15.75" x14ac:dyDescent="0.25">
      <c r="A80" s="1"/>
      <c r="B80" s="1" t="s">
        <v>260</v>
      </c>
      <c r="C80" s="1" t="s">
        <v>277</v>
      </c>
      <c r="D80" s="48"/>
      <c r="E80" s="48">
        <v>12557</v>
      </c>
      <c r="F80" s="48">
        <v>12557</v>
      </c>
      <c r="G80" s="54">
        <f t="shared" si="2"/>
        <v>100</v>
      </c>
    </row>
    <row r="81" spans="1:7" ht="15.75" x14ac:dyDescent="0.25">
      <c r="A81" s="1"/>
      <c r="B81" s="1" t="s">
        <v>261</v>
      </c>
      <c r="C81" s="1" t="s">
        <v>276</v>
      </c>
      <c r="D81" s="48"/>
      <c r="E81" s="48">
        <v>3242</v>
      </c>
      <c r="F81" s="48">
        <v>3242</v>
      </c>
      <c r="G81" s="54">
        <f t="shared" si="2"/>
        <v>100</v>
      </c>
    </row>
    <row r="82" spans="1:7" ht="15.75" x14ac:dyDescent="0.25">
      <c r="A82" s="1"/>
      <c r="B82" s="3" t="s">
        <v>96</v>
      </c>
      <c r="C82" s="3" t="s">
        <v>194</v>
      </c>
      <c r="D82" s="47">
        <f>SUM(D83+D84)</f>
        <v>0</v>
      </c>
      <c r="E82" s="47">
        <f>SUM(E83+E84)</f>
        <v>0</v>
      </c>
      <c r="F82" s="47">
        <f>SUM(F83+F84)</f>
        <v>0</v>
      </c>
      <c r="G82" s="55"/>
    </row>
    <row r="83" spans="1:7" s="38" customFormat="1" ht="15.75" x14ac:dyDescent="0.25">
      <c r="A83" s="1"/>
      <c r="B83" s="1" t="s">
        <v>166</v>
      </c>
      <c r="C83" s="1" t="s">
        <v>167</v>
      </c>
      <c r="D83" s="77"/>
      <c r="E83" s="77"/>
      <c r="F83" s="77"/>
      <c r="G83" s="55"/>
    </row>
    <row r="84" spans="1:7" s="38" customFormat="1" ht="15.75" x14ac:dyDescent="0.25">
      <c r="A84" s="1"/>
      <c r="B84" s="1" t="s">
        <v>168</v>
      </c>
      <c r="C84" s="1" t="s">
        <v>236</v>
      </c>
      <c r="D84" s="48">
        <f>SUM(D85)</f>
        <v>0</v>
      </c>
      <c r="E84" s="48">
        <f>SUM(E85)</f>
        <v>0</v>
      </c>
      <c r="F84" s="48">
        <f>SUM(F85)</f>
        <v>0</v>
      </c>
      <c r="G84" s="55"/>
    </row>
    <row r="85" spans="1:7" s="38" customFormat="1" ht="15.75" x14ac:dyDescent="0.25">
      <c r="A85" s="1"/>
      <c r="B85" s="1"/>
      <c r="C85" s="1"/>
      <c r="D85" s="48"/>
      <c r="E85" s="48"/>
      <c r="F85" s="48"/>
      <c r="G85" s="55"/>
    </row>
    <row r="86" spans="1:7" ht="15.75" x14ac:dyDescent="0.25">
      <c r="A86" s="1"/>
      <c r="B86" s="3" t="s">
        <v>97</v>
      </c>
      <c r="C86" s="3" t="s">
        <v>210</v>
      </c>
      <c r="D86" s="47"/>
      <c r="E86" s="47"/>
      <c r="F86" s="47"/>
      <c r="G86" s="55"/>
    </row>
    <row r="87" spans="1:7" s="38" customFormat="1" ht="15.75" x14ac:dyDescent="0.25">
      <c r="A87" s="1"/>
      <c r="B87" s="10" t="s">
        <v>169</v>
      </c>
      <c r="C87" s="15" t="s">
        <v>103</v>
      </c>
      <c r="D87" s="48"/>
      <c r="E87" s="48"/>
      <c r="F87" s="48"/>
      <c r="G87" s="55"/>
    </row>
    <row r="88" spans="1:7" ht="15.75" x14ac:dyDescent="0.25">
      <c r="A88" s="1"/>
      <c r="B88" s="10"/>
      <c r="C88" s="15"/>
      <c r="G88" s="55"/>
    </row>
    <row r="89" spans="1:7" ht="15.75" x14ac:dyDescent="0.25">
      <c r="A89" s="11" t="s">
        <v>21</v>
      </c>
      <c r="B89" s="10"/>
      <c r="C89" s="11" t="s">
        <v>215</v>
      </c>
      <c r="D89" s="47">
        <f>SUM(D90+D108)</f>
        <v>198296</v>
      </c>
      <c r="E89" s="47">
        <f>SUM(E90+E108)</f>
        <v>185001</v>
      </c>
      <c r="F89" s="47">
        <f>SUM(F90+F108)</f>
        <v>185001</v>
      </c>
      <c r="G89" s="55">
        <f t="shared" si="2"/>
        <v>100</v>
      </c>
    </row>
    <row r="90" spans="1:7" ht="15.75" x14ac:dyDescent="0.25">
      <c r="A90" s="10"/>
      <c r="B90" s="11" t="s">
        <v>49</v>
      </c>
      <c r="C90" s="11" t="s">
        <v>200</v>
      </c>
      <c r="D90" s="47">
        <f>SUM(D91+D94+D103+D104+D105+D107)</f>
        <v>81650</v>
      </c>
      <c r="E90" s="47">
        <f>SUM(E91+E94+E103+E104+E105+E107)</f>
        <v>58049</v>
      </c>
      <c r="F90" s="47">
        <f>SUM(F91+F94+F103+F104+F105+F107)</f>
        <v>58049</v>
      </c>
      <c r="G90" s="55">
        <f t="shared" si="2"/>
        <v>100</v>
      </c>
    </row>
    <row r="91" spans="1:7" ht="15.75" x14ac:dyDescent="0.25">
      <c r="A91" s="10"/>
      <c r="B91" s="3" t="s">
        <v>51</v>
      </c>
      <c r="C91" s="13" t="s">
        <v>128</v>
      </c>
      <c r="D91" s="47"/>
      <c r="E91" s="47"/>
      <c r="F91" s="47"/>
      <c r="G91" s="55"/>
    </row>
    <row r="92" spans="1:7" ht="15.75" x14ac:dyDescent="0.25">
      <c r="A92" s="10"/>
      <c r="B92" s="10"/>
      <c r="C92" s="35" t="s">
        <v>229</v>
      </c>
      <c r="D92" s="48"/>
      <c r="E92" s="48"/>
      <c r="F92" s="48"/>
      <c r="G92" s="55"/>
    </row>
    <row r="93" spans="1:7" ht="15.75" x14ac:dyDescent="0.25">
      <c r="A93" s="10"/>
      <c r="B93" s="10"/>
      <c r="C93" s="10" t="s">
        <v>209</v>
      </c>
      <c r="G93" s="55"/>
    </row>
    <row r="94" spans="1:7" ht="15.75" x14ac:dyDescent="0.25">
      <c r="A94" s="10"/>
      <c r="B94" s="11" t="s">
        <v>52</v>
      </c>
      <c r="C94" s="11" t="s">
        <v>160</v>
      </c>
      <c r="D94" s="47">
        <f>SUM(D95+D96+D97)</f>
        <v>73650</v>
      </c>
      <c r="E94" s="47">
        <f>SUM(E95+E96+E97)</f>
        <v>49016</v>
      </c>
      <c r="F94" s="47">
        <f>SUM(F95+F96+F97)</f>
        <v>49016</v>
      </c>
      <c r="G94" s="55">
        <f t="shared" si="2"/>
        <v>100</v>
      </c>
    </row>
    <row r="95" spans="1:7" ht="15.75" x14ac:dyDescent="0.25">
      <c r="A95" s="10"/>
      <c r="B95" s="10"/>
      <c r="C95" s="10" t="s">
        <v>62</v>
      </c>
      <c r="D95" s="48">
        <v>20000</v>
      </c>
      <c r="E95" s="48">
        <v>14957</v>
      </c>
      <c r="F95" s="48">
        <v>14957</v>
      </c>
      <c r="G95" s="54">
        <f t="shared" si="2"/>
        <v>100</v>
      </c>
    </row>
    <row r="96" spans="1:7" ht="15.75" x14ac:dyDescent="0.25">
      <c r="A96" s="10"/>
      <c r="B96" s="10"/>
      <c r="C96" s="10" t="s">
        <v>74</v>
      </c>
      <c r="D96" s="48">
        <v>220</v>
      </c>
      <c r="E96" s="48">
        <v>192</v>
      </c>
      <c r="F96" s="48">
        <v>192</v>
      </c>
      <c r="G96" s="54">
        <f t="shared" si="2"/>
        <v>100</v>
      </c>
    </row>
    <row r="97" spans="1:7" ht="15.75" x14ac:dyDescent="0.25">
      <c r="A97" s="10"/>
      <c r="B97" s="10"/>
      <c r="C97" s="10" t="s">
        <v>275</v>
      </c>
      <c r="D97" s="48">
        <v>53430</v>
      </c>
      <c r="E97" s="48">
        <v>33867</v>
      </c>
      <c r="F97" s="48">
        <v>33867</v>
      </c>
      <c r="G97" s="54">
        <f t="shared" si="2"/>
        <v>100</v>
      </c>
    </row>
    <row r="98" spans="1:7" ht="15.75" x14ac:dyDescent="0.25">
      <c r="A98" s="1"/>
      <c r="B98" s="1"/>
      <c r="C98" s="17" t="s">
        <v>141</v>
      </c>
      <c r="D98" s="48"/>
      <c r="E98" s="48"/>
      <c r="F98" s="56"/>
    </row>
    <row r="99" spans="1:7" ht="15.75" x14ac:dyDescent="0.25">
      <c r="A99" s="1"/>
      <c r="B99" s="1"/>
      <c r="C99" s="3"/>
      <c r="D99" s="48"/>
      <c r="E99" s="48"/>
      <c r="F99" s="84" t="s">
        <v>40</v>
      </c>
      <c r="G99" s="84"/>
    </row>
    <row r="100" spans="1:7" ht="15.75" x14ac:dyDescent="0.25">
      <c r="A100" s="4" t="s">
        <v>71</v>
      </c>
      <c r="B100" s="4"/>
      <c r="C100" s="4" t="s">
        <v>41</v>
      </c>
      <c r="D100" s="85" t="s">
        <v>248</v>
      </c>
      <c r="E100" s="85" t="s">
        <v>249</v>
      </c>
      <c r="F100" s="82" t="s">
        <v>247</v>
      </c>
      <c r="G100" s="80" t="s">
        <v>42</v>
      </c>
    </row>
    <row r="101" spans="1:7" ht="15.75" x14ac:dyDescent="0.25">
      <c r="A101" s="45" t="s">
        <v>64</v>
      </c>
      <c r="B101" s="45"/>
      <c r="C101" s="5"/>
      <c r="D101" s="86"/>
      <c r="E101" s="86"/>
      <c r="F101" s="83"/>
      <c r="G101" s="81"/>
    </row>
    <row r="102" spans="1:7" ht="15.75" x14ac:dyDescent="0.25">
      <c r="A102" s="6" t="s">
        <v>49</v>
      </c>
      <c r="B102" s="6"/>
      <c r="C102" s="7" t="s">
        <v>56</v>
      </c>
      <c r="D102" s="53" t="s">
        <v>22</v>
      </c>
      <c r="E102" s="53" t="s">
        <v>69</v>
      </c>
      <c r="F102" s="53" t="s">
        <v>30</v>
      </c>
      <c r="G102" s="53" t="s">
        <v>31</v>
      </c>
    </row>
    <row r="103" spans="1:7" ht="15.75" x14ac:dyDescent="0.25">
      <c r="A103" s="11"/>
      <c r="B103" s="3" t="s">
        <v>53</v>
      </c>
      <c r="C103" s="11" t="s">
        <v>195</v>
      </c>
      <c r="D103" s="47"/>
      <c r="E103" s="47"/>
      <c r="F103" s="47"/>
      <c r="G103" s="48"/>
    </row>
    <row r="104" spans="1:7" ht="15.75" x14ac:dyDescent="0.25">
      <c r="A104" s="8"/>
      <c r="B104" s="3" t="s">
        <v>54</v>
      </c>
      <c r="C104" s="11" t="s">
        <v>216</v>
      </c>
      <c r="D104" s="47">
        <v>8000</v>
      </c>
      <c r="E104" s="47">
        <v>7272</v>
      </c>
      <c r="F104" s="47">
        <v>7272</v>
      </c>
      <c r="G104" s="55">
        <f t="shared" ref="G104:G116" si="3">SUM(F104/E104)*100</f>
        <v>100</v>
      </c>
    </row>
    <row r="105" spans="1:7" ht="15.75" x14ac:dyDescent="0.25">
      <c r="A105" s="8"/>
      <c r="B105" s="3" t="s">
        <v>55</v>
      </c>
      <c r="C105" s="3" t="s">
        <v>201</v>
      </c>
      <c r="D105" s="48"/>
      <c r="E105" s="47">
        <v>1761</v>
      </c>
      <c r="F105" s="47">
        <v>1761</v>
      </c>
      <c r="G105" s="55">
        <f t="shared" si="3"/>
        <v>100</v>
      </c>
    </row>
    <row r="106" spans="1:7" ht="15.75" x14ac:dyDescent="0.25">
      <c r="A106" s="8"/>
      <c r="B106" s="11"/>
      <c r="C106" s="11" t="s">
        <v>44</v>
      </c>
      <c r="D106" s="48"/>
      <c r="E106" s="48"/>
      <c r="F106" s="48"/>
      <c r="G106" s="54"/>
    </row>
    <row r="107" spans="1:7" ht="15.75" x14ac:dyDescent="0.25">
      <c r="A107" s="11"/>
      <c r="B107" s="11" t="s">
        <v>162</v>
      </c>
      <c r="C107" s="11" t="s">
        <v>214</v>
      </c>
      <c r="D107" s="47"/>
      <c r="E107" s="47"/>
      <c r="F107" s="47"/>
      <c r="G107" s="54"/>
    </row>
    <row r="108" spans="1:7" ht="15.75" x14ac:dyDescent="0.25">
      <c r="A108" s="10"/>
      <c r="B108" s="3" t="s">
        <v>56</v>
      </c>
      <c r="C108" s="20" t="s">
        <v>196</v>
      </c>
      <c r="D108" s="47">
        <f>SUM(D109+D110+D111)</f>
        <v>116646</v>
      </c>
      <c r="E108" s="47">
        <f>SUM(E109+E110+E111)</f>
        <v>126952</v>
      </c>
      <c r="F108" s="47">
        <f>SUM(F109+F110+F111)</f>
        <v>126952</v>
      </c>
      <c r="G108" s="55">
        <f t="shared" si="3"/>
        <v>100</v>
      </c>
    </row>
    <row r="109" spans="1:7" ht="15.75" x14ac:dyDescent="0.25">
      <c r="A109" s="11"/>
      <c r="B109" s="3" t="s">
        <v>57</v>
      </c>
      <c r="C109" s="11" t="s">
        <v>177</v>
      </c>
      <c r="D109" s="48"/>
      <c r="E109" s="48"/>
      <c r="F109" s="47"/>
      <c r="G109" s="54"/>
    </row>
    <row r="110" spans="1:7" ht="15.75" x14ac:dyDescent="0.25">
      <c r="A110" s="11"/>
      <c r="B110" s="3" t="s">
        <v>72</v>
      </c>
      <c r="C110" s="11" t="s">
        <v>170</v>
      </c>
      <c r="D110" s="48"/>
      <c r="E110" s="48"/>
      <c r="F110" s="48"/>
      <c r="G110" s="54"/>
    </row>
    <row r="111" spans="1:7" ht="15.75" x14ac:dyDescent="0.25">
      <c r="A111" s="3"/>
      <c r="B111" s="3" t="s">
        <v>12</v>
      </c>
      <c r="C111" s="3" t="s">
        <v>178</v>
      </c>
      <c r="D111" s="47">
        <f>SUM(D112)</f>
        <v>116646</v>
      </c>
      <c r="E111" s="47">
        <f>SUM(E112)</f>
        <v>126952</v>
      </c>
      <c r="F111" s="47">
        <f>SUM(F112)</f>
        <v>126952</v>
      </c>
      <c r="G111" s="55">
        <f t="shared" si="3"/>
        <v>100</v>
      </c>
    </row>
    <row r="112" spans="1:7" ht="15.75" x14ac:dyDescent="0.25">
      <c r="A112" s="1"/>
      <c r="B112" s="1" t="s">
        <v>13</v>
      </c>
      <c r="C112" s="1" t="s">
        <v>202</v>
      </c>
      <c r="D112" s="48">
        <f>SUM(D113:D116)</f>
        <v>116646</v>
      </c>
      <c r="E112" s="48">
        <f>SUM(E113:E116)</f>
        <v>126952</v>
      </c>
      <c r="F112" s="48">
        <f>SUM(F113:F116)</f>
        <v>126952</v>
      </c>
      <c r="G112" s="54">
        <f t="shared" si="3"/>
        <v>100</v>
      </c>
    </row>
    <row r="113" spans="1:9" ht="15.75" x14ac:dyDescent="0.25">
      <c r="A113" s="1"/>
      <c r="B113" s="1"/>
      <c r="C113" s="1" t="s">
        <v>280</v>
      </c>
      <c r="D113" s="48">
        <v>5000</v>
      </c>
      <c r="E113" s="48">
        <v>5000</v>
      </c>
      <c r="F113" s="48">
        <v>5000</v>
      </c>
      <c r="G113" s="54">
        <f t="shared" si="3"/>
        <v>100</v>
      </c>
    </row>
    <row r="114" spans="1:9" ht="15.75" x14ac:dyDescent="0.25">
      <c r="A114" s="1"/>
      <c r="B114" s="1"/>
      <c r="C114" s="1" t="s">
        <v>281</v>
      </c>
      <c r="D114" s="48">
        <v>104000</v>
      </c>
      <c r="E114" s="48">
        <v>104303</v>
      </c>
      <c r="F114" s="48">
        <v>104303</v>
      </c>
      <c r="G114" s="54">
        <f t="shared" si="3"/>
        <v>100</v>
      </c>
    </row>
    <row r="115" spans="1:9" ht="15.75" x14ac:dyDescent="0.25">
      <c r="A115" s="1"/>
      <c r="B115" s="1"/>
      <c r="C115" s="1" t="s">
        <v>282</v>
      </c>
      <c r="D115" s="48">
        <v>7646</v>
      </c>
      <c r="E115" s="48">
        <v>14699</v>
      </c>
      <c r="F115" s="48">
        <v>14699</v>
      </c>
      <c r="G115" s="54">
        <f t="shared" si="3"/>
        <v>100</v>
      </c>
    </row>
    <row r="116" spans="1:9" ht="15.75" x14ac:dyDescent="0.25">
      <c r="A116" s="1"/>
      <c r="B116" s="1"/>
      <c r="C116" s="1" t="s">
        <v>283</v>
      </c>
      <c r="D116" s="48">
        <v>0</v>
      </c>
      <c r="E116" s="48">
        <v>2950</v>
      </c>
      <c r="F116" s="48">
        <v>2950</v>
      </c>
      <c r="G116" s="54">
        <f t="shared" si="3"/>
        <v>100</v>
      </c>
    </row>
    <row r="117" spans="1:9" ht="15.75" x14ac:dyDescent="0.25">
      <c r="A117" s="1"/>
      <c r="B117" s="1"/>
      <c r="C117" s="1"/>
      <c r="D117" s="48"/>
      <c r="E117" s="48"/>
      <c r="F117" s="48"/>
      <c r="G117" s="54"/>
    </row>
    <row r="118" spans="1:9" ht="15.75" x14ac:dyDescent="0.25">
      <c r="A118" s="1"/>
      <c r="B118" s="1"/>
      <c r="C118" s="1"/>
      <c r="D118" s="48"/>
      <c r="E118" s="48"/>
      <c r="F118" s="48"/>
      <c r="G118" s="54"/>
    </row>
    <row r="119" spans="1:9" ht="15.75" x14ac:dyDescent="0.25">
      <c r="A119" s="3" t="s">
        <v>24</v>
      </c>
      <c r="B119" s="1"/>
      <c r="C119" s="3" t="s">
        <v>159</v>
      </c>
      <c r="D119" s="47">
        <v>0</v>
      </c>
      <c r="E119" s="47">
        <v>0</v>
      </c>
      <c r="F119" s="47">
        <v>0</v>
      </c>
      <c r="G119" s="55">
        <v>0</v>
      </c>
    </row>
    <row r="120" spans="1:9" ht="15.75" x14ac:dyDescent="0.25">
      <c r="A120" s="3"/>
      <c r="B120" s="3" t="s">
        <v>49</v>
      </c>
      <c r="C120" s="3" t="s">
        <v>171</v>
      </c>
      <c r="D120" s="48"/>
      <c r="E120" s="48"/>
      <c r="F120" s="48"/>
      <c r="G120" s="54"/>
    </row>
    <row r="121" spans="1:9" ht="15.75" x14ac:dyDescent="0.25">
      <c r="A121" s="3"/>
      <c r="B121" s="3" t="s">
        <v>56</v>
      </c>
      <c r="C121" s="3" t="s">
        <v>251</v>
      </c>
      <c r="D121" s="47">
        <v>0</v>
      </c>
      <c r="E121" s="47">
        <v>0</v>
      </c>
      <c r="F121" s="47">
        <v>0</v>
      </c>
      <c r="G121" s="55">
        <v>0</v>
      </c>
    </row>
    <row r="122" spans="1:9" ht="15.75" x14ac:dyDescent="0.25">
      <c r="A122" s="1"/>
      <c r="B122" s="3" t="s">
        <v>22</v>
      </c>
      <c r="C122" s="3" t="s">
        <v>172</v>
      </c>
      <c r="D122" s="47"/>
      <c r="E122" s="47"/>
      <c r="F122" s="47"/>
      <c r="G122" s="55"/>
    </row>
    <row r="123" spans="1:9" ht="15.75" x14ac:dyDescent="0.25">
      <c r="A123" s="3"/>
      <c r="B123" s="3"/>
      <c r="C123" s="3"/>
      <c r="D123" s="48"/>
      <c r="E123" s="48"/>
      <c r="F123" s="48"/>
      <c r="G123" s="55"/>
    </row>
    <row r="124" spans="1:9" ht="15.75" x14ac:dyDescent="0.25">
      <c r="A124" s="3" t="s">
        <v>25</v>
      </c>
      <c r="B124" s="1"/>
      <c r="C124" s="3" t="s">
        <v>158</v>
      </c>
      <c r="D124" s="47">
        <f>SUM(D125+D129)</f>
        <v>3276</v>
      </c>
      <c r="E124" s="47">
        <f>SUM(E125+E129)</f>
        <v>2423</v>
      </c>
      <c r="F124" s="47">
        <f>SUM(F125+F129)</f>
        <v>1682</v>
      </c>
      <c r="G124" s="55">
        <f t="shared" ref="G124:G131" si="4">SUM(F124/E124)*100</f>
        <v>69.418076764341734</v>
      </c>
    </row>
    <row r="125" spans="1:9" ht="15.75" x14ac:dyDescent="0.25">
      <c r="A125" s="1"/>
      <c r="B125" s="3" t="s">
        <v>49</v>
      </c>
      <c r="C125" s="3" t="s">
        <v>1</v>
      </c>
      <c r="D125" s="47">
        <v>3176</v>
      </c>
      <c r="E125" s="47">
        <v>1682</v>
      </c>
      <c r="F125" s="47">
        <v>1682</v>
      </c>
      <c r="G125" s="55">
        <f t="shared" si="4"/>
        <v>100</v>
      </c>
      <c r="I125" s="33"/>
    </row>
    <row r="126" spans="1:9" ht="15.75" x14ac:dyDescent="0.25">
      <c r="A126" s="3"/>
      <c r="B126" s="3" t="s">
        <v>51</v>
      </c>
      <c r="C126" s="3" t="s">
        <v>175</v>
      </c>
      <c r="D126" s="47">
        <v>0</v>
      </c>
      <c r="E126" s="47">
        <v>1377</v>
      </c>
      <c r="F126" s="47">
        <v>1377</v>
      </c>
      <c r="G126" s="55">
        <f t="shared" si="4"/>
        <v>100</v>
      </c>
    </row>
    <row r="127" spans="1:9" ht="15.75" x14ac:dyDescent="0.25">
      <c r="A127" s="3"/>
      <c r="B127" s="3" t="s">
        <v>52</v>
      </c>
      <c r="C127" s="3" t="s">
        <v>176</v>
      </c>
      <c r="D127" s="47">
        <v>3176</v>
      </c>
      <c r="E127" s="47">
        <v>305</v>
      </c>
      <c r="F127" s="47">
        <v>305</v>
      </c>
      <c r="G127" s="55">
        <f t="shared" si="4"/>
        <v>100</v>
      </c>
    </row>
    <row r="128" spans="1:9" ht="15.75" x14ac:dyDescent="0.25">
      <c r="A128" s="3"/>
      <c r="B128" s="3" t="s">
        <v>53</v>
      </c>
      <c r="C128" s="3" t="s">
        <v>245</v>
      </c>
      <c r="D128" s="47"/>
      <c r="E128" s="47"/>
      <c r="F128" s="47"/>
      <c r="G128" s="54"/>
    </row>
    <row r="129" spans="1:7" ht="15.75" x14ac:dyDescent="0.25">
      <c r="A129" s="1"/>
      <c r="B129" s="3" t="s">
        <v>56</v>
      </c>
      <c r="C129" s="3" t="s">
        <v>2</v>
      </c>
      <c r="D129" s="47">
        <v>100</v>
      </c>
      <c r="E129" s="47">
        <v>741</v>
      </c>
      <c r="F129" s="47">
        <v>0</v>
      </c>
      <c r="G129" s="55">
        <f t="shared" si="4"/>
        <v>0</v>
      </c>
    </row>
    <row r="130" spans="1:7" ht="15.75" x14ac:dyDescent="0.25">
      <c r="A130" s="3"/>
      <c r="B130" s="3" t="s">
        <v>57</v>
      </c>
      <c r="C130" s="3" t="s">
        <v>265</v>
      </c>
      <c r="D130" s="47"/>
      <c r="E130" s="47">
        <v>641</v>
      </c>
      <c r="F130" s="47">
        <v>0</v>
      </c>
      <c r="G130" s="55">
        <f t="shared" si="4"/>
        <v>0</v>
      </c>
    </row>
    <row r="131" spans="1:7" ht="15.75" x14ac:dyDescent="0.25">
      <c r="A131" s="3"/>
      <c r="B131" s="3" t="s">
        <v>60</v>
      </c>
      <c r="C131" s="3" t="s">
        <v>238</v>
      </c>
      <c r="D131" s="47">
        <v>100</v>
      </c>
      <c r="E131" s="47">
        <v>100</v>
      </c>
      <c r="F131" s="47">
        <v>0</v>
      </c>
      <c r="G131" s="55">
        <f t="shared" si="4"/>
        <v>0</v>
      </c>
    </row>
    <row r="132" spans="1:7" ht="15.75" x14ac:dyDescent="0.25">
      <c r="A132" s="3"/>
      <c r="B132" s="3" t="s">
        <v>12</v>
      </c>
      <c r="C132" s="3" t="s">
        <v>230</v>
      </c>
      <c r="D132" s="47"/>
      <c r="E132" s="47"/>
      <c r="F132" s="47"/>
      <c r="G132" s="54"/>
    </row>
    <row r="133" spans="1:7" ht="15.75" x14ac:dyDescent="0.25">
      <c r="A133" s="3"/>
      <c r="B133" s="3" t="s">
        <v>80</v>
      </c>
      <c r="C133" s="3" t="s">
        <v>237</v>
      </c>
      <c r="D133" s="47"/>
      <c r="E133" s="47"/>
      <c r="F133" s="47"/>
      <c r="G133" s="54"/>
    </row>
    <row r="134" spans="1:7" ht="15.75" x14ac:dyDescent="0.25">
      <c r="A134" s="3"/>
      <c r="B134" s="3"/>
      <c r="C134" s="3"/>
      <c r="D134" s="47"/>
      <c r="E134" s="47"/>
      <c r="F134" s="47"/>
      <c r="G134" s="54"/>
    </row>
    <row r="135" spans="1:7" ht="15.75" x14ac:dyDescent="0.25">
      <c r="A135" s="3" t="s">
        <v>26</v>
      </c>
      <c r="B135" s="3"/>
      <c r="C135" s="3" t="s">
        <v>66</v>
      </c>
      <c r="D135" s="47"/>
      <c r="E135" s="47"/>
      <c r="F135" s="47"/>
      <c r="G135" s="54"/>
    </row>
    <row r="136" spans="1:7" ht="15.75" x14ac:dyDescent="0.25">
      <c r="A136" s="3"/>
      <c r="B136" s="3"/>
      <c r="C136" s="3" t="s">
        <v>67</v>
      </c>
      <c r="D136" s="48"/>
      <c r="E136" s="48"/>
      <c r="F136" s="48"/>
      <c r="G136" s="54"/>
    </row>
    <row r="137" spans="1:7" ht="15.75" x14ac:dyDescent="0.25">
      <c r="A137" s="1"/>
      <c r="B137" s="3" t="s">
        <v>49</v>
      </c>
      <c r="C137" s="3" t="s">
        <v>3</v>
      </c>
      <c r="D137" s="48"/>
      <c r="E137" s="48"/>
      <c r="F137" s="48"/>
      <c r="G137" s="54"/>
    </row>
    <row r="138" spans="1:7" ht="15.75" x14ac:dyDescent="0.25">
      <c r="A138" s="1"/>
      <c r="B138" s="3"/>
      <c r="C138" s="1" t="s">
        <v>4</v>
      </c>
      <c r="G138" s="54"/>
    </row>
    <row r="139" spans="1:7" ht="15.75" x14ac:dyDescent="0.25">
      <c r="B139" s="3" t="s">
        <v>56</v>
      </c>
      <c r="C139" s="3" t="s">
        <v>5</v>
      </c>
      <c r="D139" s="47"/>
      <c r="E139" s="47"/>
      <c r="F139" s="47"/>
      <c r="G139" s="54"/>
    </row>
    <row r="140" spans="1:7" ht="15.75" x14ac:dyDescent="0.25">
      <c r="B140" s="3"/>
      <c r="C140" s="1" t="s">
        <v>73</v>
      </c>
      <c r="D140" s="48"/>
      <c r="E140" s="48"/>
      <c r="F140" s="48"/>
      <c r="G140" s="54"/>
    </row>
    <row r="141" spans="1:7" ht="15.75" x14ac:dyDescent="0.25">
      <c r="B141" s="3"/>
      <c r="C141" s="3" t="s">
        <v>78</v>
      </c>
      <c r="G141" s="54"/>
    </row>
    <row r="142" spans="1:7" ht="15.75" x14ac:dyDescent="0.25">
      <c r="G142" s="54"/>
    </row>
    <row r="143" spans="1:7" ht="15.75" x14ac:dyDescent="0.25">
      <c r="A143" s="89" t="s">
        <v>98</v>
      </c>
      <c r="B143" s="89"/>
      <c r="C143" s="89"/>
      <c r="D143" s="53">
        <f>SUM(D135+D124+D119+D89+D27+D10)</f>
        <v>618524</v>
      </c>
      <c r="E143" s="53">
        <f>SUM(E135+E124+E119+E89+E27+E10)</f>
        <v>611168</v>
      </c>
      <c r="F143" s="53">
        <f>SUM(F135+F124+F119+F89+F27+F10)</f>
        <v>601166</v>
      </c>
      <c r="G143" s="55">
        <f>SUM(F143/E143)*100</f>
        <v>98.363461437771619</v>
      </c>
    </row>
    <row r="144" spans="1:7" ht="15.75" x14ac:dyDescent="0.25">
      <c r="A144" s="8"/>
      <c r="B144" s="8"/>
      <c r="C144" s="8"/>
      <c r="D144" s="48"/>
      <c r="E144" s="48"/>
      <c r="F144" s="48"/>
      <c r="G144" s="55"/>
    </row>
    <row r="145" spans="1:7" ht="15.75" x14ac:dyDescent="0.25">
      <c r="A145" s="3" t="s">
        <v>56</v>
      </c>
      <c r="B145" s="3"/>
      <c r="C145" s="9" t="s">
        <v>99</v>
      </c>
      <c r="D145" s="48"/>
      <c r="E145" s="47"/>
      <c r="F145" s="47"/>
      <c r="G145" s="55"/>
    </row>
    <row r="146" spans="1:7" ht="15.75" x14ac:dyDescent="0.25">
      <c r="A146" s="3" t="s">
        <v>47</v>
      </c>
      <c r="B146" s="3"/>
      <c r="C146" s="11" t="s">
        <v>48</v>
      </c>
      <c r="D146" s="47">
        <v>22769</v>
      </c>
      <c r="E146" s="47">
        <v>25452</v>
      </c>
      <c r="F146" s="47">
        <v>25452</v>
      </c>
      <c r="G146" s="55">
        <f>SUM(F146/E146)*100</f>
        <v>100</v>
      </c>
    </row>
    <row r="147" spans="1:7" ht="15.75" x14ac:dyDescent="0.25">
      <c r="A147" s="3"/>
      <c r="B147" s="3" t="s">
        <v>49</v>
      </c>
      <c r="C147" s="11" t="s">
        <v>50</v>
      </c>
      <c r="D147" s="47">
        <v>22769</v>
      </c>
      <c r="E147" s="47">
        <v>25452</v>
      </c>
      <c r="F147" s="47">
        <v>25452</v>
      </c>
      <c r="G147" s="55">
        <f>SUM(F147/E147)*100</f>
        <v>100</v>
      </c>
    </row>
    <row r="148" spans="1:7" ht="15.75" x14ac:dyDescent="0.25">
      <c r="A148" s="3"/>
      <c r="B148" s="3"/>
      <c r="C148" s="11"/>
      <c r="D148" s="47"/>
      <c r="E148" s="47"/>
      <c r="F148" s="47"/>
      <c r="G148" s="55"/>
    </row>
    <row r="149" spans="1:7" ht="15.75" x14ac:dyDescent="0.25">
      <c r="A149" s="3" t="s">
        <v>25</v>
      </c>
      <c r="B149" s="3"/>
      <c r="C149" s="11" t="s">
        <v>158</v>
      </c>
      <c r="D149" s="49"/>
      <c r="E149" s="49">
        <v>0</v>
      </c>
      <c r="F149" s="49">
        <v>0</v>
      </c>
      <c r="G149" s="55">
        <v>0</v>
      </c>
    </row>
    <row r="150" spans="1:7" ht="15.75" x14ac:dyDescent="0.25">
      <c r="A150" s="3"/>
      <c r="B150" s="3" t="s">
        <v>56</v>
      </c>
      <c r="C150" s="11" t="s">
        <v>262</v>
      </c>
      <c r="D150" s="49"/>
      <c r="E150" s="49">
        <v>0</v>
      </c>
      <c r="F150" s="49">
        <v>0</v>
      </c>
      <c r="G150" s="55">
        <v>0</v>
      </c>
    </row>
    <row r="151" spans="1:7" ht="15.75" x14ac:dyDescent="0.25">
      <c r="A151" s="27"/>
      <c r="B151" s="27"/>
      <c r="C151" s="28" t="s">
        <v>142</v>
      </c>
      <c r="D151" s="49"/>
      <c r="E151" s="49"/>
      <c r="F151" s="49"/>
    </row>
    <row r="152" spans="1:7" ht="15.75" x14ac:dyDescent="0.25">
      <c r="A152" s="1"/>
      <c r="B152" s="1"/>
      <c r="C152" s="3"/>
      <c r="D152" s="48"/>
      <c r="E152" s="48"/>
      <c r="F152" s="84" t="s">
        <v>40</v>
      </c>
      <c r="G152" s="84"/>
    </row>
    <row r="153" spans="1:7" ht="15.75" customHeight="1" x14ac:dyDescent="0.25">
      <c r="A153" s="4" t="s">
        <v>71</v>
      </c>
      <c r="B153" s="4"/>
      <c r="C153" s="4" t="s">
        <v>41</v>
      </c>
      <c r="D153" s="85" t="s">
        <v>248</v>
      </c>
      <c r="E153" s="85" t="s">
        <v>249</v>
      </c>
      <c r="F153" s="82" t="s">
        <v>247</v>
      </c>
      <c r="G153" s="80" t="s">
        <v>42</v>
      </c>
    </row>
    <row r="154" spans="1:7" ht="15.75" x14ac:dyDescent="0.25">
      <c r="A154" s="45" t="s">
        <v>64</v>
      </c>
      <c r="B154" s="45"/>
      <c r="C154" s="5"/>
      <c r="D154" s="86"/>
      <c r="E154" s="86"/>
      <c r="F154" s="83"/>
      <c r="G154" s="81"/>
    </row>
    <row r="155" spans="1:7" ht="15.75" x14ac:dyDescent="0.25">
      <c r="A155" s="6" t="s">
        <v>49</v>
      </c>
      <c r="B155" s="6"/>
      <c r="C155" s="7" t="s">
        <v>56</v>
      </c>
      <c r="D155" s="53" t="s">
        <v>22</v>
      </c>
      <c r="E155" s="53" t="s">
        <v>69</v>
      </c>
      <c r="F155" s="53" t="s">
        <v>30</v>
      </c>
      <c r="G155" s="53" t="s">
        <v>31</v>
      </c>
    </row>
    <row r="156" spans="1:7" ht="15.75" x14ac:dyDescent="0.25">
      <c r="A156" s="3"/>
      <c r="B156" s="3" t="s">
        <v>80</v>
      </c>
      <c r="C156" s="11" t="s">
        <v>263</v>
      </c>
      <c r="D156" s="49"/>
      <c r="E156" s="49">
        <v>0</v>
      </c>
      <c r="F156" s="49">
        <v>0</v>
      </c>
      <c r="G156" s="55">
        <v>0</v>
      </c>
    </row>
    <row r="157" spans="1:7" ht="15.75" x14ac:dyDescent="0.25">
      <c r="A157" s="3"/>
      <c r="B157" s="3"/>
      <c r="C157" s="11"/>
      <c r="D157" s="58"/>
      <c r="E157" s="58"/>
      <c r="F157" s="58"/>
      <c r="G157" s="55"/>
    </row>
    <row r="158" spans="1:7" ht="15.75" x14ac:dyDescent="0.25">
      <c r="A158" s="91" t="s">
        <v>100</v>
      </c>
      <c r="B158" s="91"/>
      <c r="C158" s="91"/>
      <c r="D158" s="53">
        <f>SUM(D146+D149)</f>
        <v>22769</v>
      </c>
      <c r="E158" s="53">
        <f>SUM(E146+E149)</f>
        <v>25452</v>
      </c>
      <c r="F158" s="53">
        <f>SUM(F146+F149)</f>
        <v>25452</v>
      </c>
      <c r="G158" s="55">
        <f>SUM(F158/E158)*100</f>
        <v>100</v>
      </c>
    </row>
    <row r="159" spans="1:7" ht="15.75" x14ac:dyDescent="0.25">
      <c r="A159" s="43"/>
      <c r="B159" s="43"/>
      <c r="C159" s="27"/>
      <c r="D159" s="49"/>
      <c r="E159" s="49"/>
      <c r="F159" s="49"/>
      <c r="G159" s="54"/>
    </row>
    <row r="160" spans="1:7" ht="15.75" x14ac:dyDescent="0.25">
      <c r="A160" s="3" t="s">
        <v>22</v>
      </c>
      <c r="B160" s="3"/>
      <c r="C160" s="42" t="s">
        <v>157</v>
      </c>
      <c r="D160" s="48"/>
      <c r="E160" s="48"/>
      <c r="F160" s="47"/>
      <c r="G160" s="54"/>
    </row>
    <row r="161" spans="1:7" ht="15.75" x14ac:dyDescent="0.25">
      <c r="A161" s="3" t="s">
        <v>47</v>
      </c>
      <c r="B161" s="3"/>
      <c r="C161" s="11" t="s">
        <v>48</v>
      </c>
      <c r="D161" s="47"/>
      <c r="E161" s="47"/>
      <c r="F161" s="47">
        <v>5</v>
      </c>
      <c r="G161" s="47"/>
    </row>
    <row r="162" spans="1:7" ht="15.75" x14ac:dyDescent="0.25">
      <c r="A162" s="3"/>
      <c r="B162" s="3" t="s">
        <v>49</v>
      </c>
      <c r="C162" s="11" t="s">
        <v>50</v>
      </c>
      <c r="D162" s="49"/>
      <c r="E162" s="49"/>
      <c r="F162" s="47">
        <v>5</v>
      </c>
      <c r="G162" s="47"/>
    </row>
    <row r="163" spans="1:7" ht="15.75" x14ac:dyDescent="0.25">
      <c r="A163" s="1"/>
      <c r="B163" s="1"/>
      <c r="C163" s="10"/>
      <c r="D163" s="59"/>
      <c r="E163" s="59"/>
      <c r="F163" s="48"/>
      <c r="G163" s="54"/>
    </row>
    <row r="164" spans="1:7" ht="0.75" customHeight="1" x14ac:dyDescent="0.25">
      <c r="A164" s="95" t="s">
        <v>156</v>
      </c>
      <c r="B164" s="96"/>
      <c r="C164" s="96"/>
      <c r="D164" s="60" t="s">
        <v>252</v>
      </c>
      <c r="E164" s="60"/>
      <c r="F164" s="60"/>
      <c r="G164" s="60"/>
    </row>
    <row r="165" spans="1:7" ht="15.75" customHeight="1" x14ac:dyDescent="0.25">
      <c r="A165" s="97"/>
      <c r="B165" s="97"/>
      <c r="C165" s="97"/>
      <c r="D165" s="61"/>
      <c r="E165" s="61"/>
      <c r="F165" s="53">
        <v>5</v>
      </c>
      <c r="G165" s="53"/>
    </row>
    <row r="166" spans="1:7" ht="15.75" x14ac:dyDescent="0.25">
      <c r="A166" s="18"/>
      <c r="B166" s="18"/>
      <c r="C166" s="19"/>
      <c r="F166" s="62"/>
      <c r="G166" s="54"/>
    </row>
    <row r="167" spans="1:7" ht="15.75" x14ac:dyDescent="0.25">
      <c r="A167" s="3" t="s">
        <v>69</v>
      </c>
      <c r="B167" s="21"/>
      <c r="C167" s="9" t="s">
        <v>155</v>
      </c>
      <c r="F167" s="54"/>
      <c r="G167" s="54"/>
    </row>
    <row r="168" spans="1:7" ht="15.75" x14ac:dyDescent="0.25">
      <c r="A168" s="3" t="s">
        <v>47</v>
      </c>
      <c r="B168" s="1"/>
      <c r="C168" s="11" t="s">
        <v>48</v>
      </c>
      <c r="D168" s="47">
        <v>59750</v>
      </c>
      <c r="E168" s="47">
        <v>60733</v>
      </c>
      <c r="F168" s="47">
        <v>60733</v>
      </c>
      <c r="G168" s="55">
        <f t="shared" ref="G168:G173" si="5">SUM(F168/E168)*100</f>
        <v>100</v>
      </c>
    </row>
    <row r="169" spans="1:7" ht="15.75" x14ac:dyDescent="0.25">
      <c r="A169" s="1"/>
      <c r="B169" s="3" t="s">
        <v>49</v>
      </c>
      <c r="C169" s="11" t="s">
        <v>50</v>
      </c>
      <c r="D169" s="47">
        <v>59750</v>
      </c>
      <c r="E169" s="47">
        <v>60733</v>
      </c>
      <c r="F169" s="47">
        <v>60733</v>
      </c>
      <c r="G169" s="55">
        <f t="shared" si="5"/>
        <v>100</v>
      </c>
    </row>
    <row r="170" spans="1:7" ht="15.75" x14ac:dyDescent="0.25">
      <c r="A170" s="1"/>
      <c r="B170" s="3"/>
      <c r="C170" s="11"/>
      <c r="D170" s="47"/>
      <c r="E170" s="47"/>
      <c r="F170" s="47"/>
      <c r="G170" s="55"/>
    </row>
    <row r="171" spans="1:7" ht="15.75" x14ac:dyDescent="0.25">
      <c r="A171" s="3" t="s">
        <v>21</v>
      </c>
      <c r="B171" s="1"/>
      <c r="C171" s="11" t="s">
        <v>215</v>
      </c>
      <c r="D171" s="54"/>
      <c r="E171" s="47">
        <v>29269</v>
      </c>
      <c r="F171" s="47">
        <v>30843</v>
      </c>
      <c r="G171" s="55">
        <f t="shared" si="5"/>
        <v>105.3777033721685</v>
      </c>
    </row>
    <row r="172" spans="1:7" ht="15.75" x14ac:dyDescent="0.25">
      <c r="A172" s="1"/>
      <c r="B172" s="3" t="s">
        <v>49</v>
      </c>
      <c r="C172" s="11" t="s">
        <v>253</v>
      </c>
      <c r="D172" s="54"/>
      <c r="E172" s="47">
        <v>29269</v>
      </c>
      <c r="F172" s="47">
        <v>30843</v>
      </c>
      <c r="G172" s="55">
        <f t="shared" si="5"/>
        <v>105.3777033721685</v>
      </c>
    </row>
    <row r="173" spans="1:7" ht="15.75" x14ac:dyDescent="0.25">
      <c r="A173" s="1"/>
      <c r="B173" s="3" t="s">
        <v>162</v>
      </c>
      <c r="C173" s="11" t="s">
        <v>254</v>
      </c>
      <c r="D173" s="54"/>
      <c r="E173" s="47">
        <v>29269</v>
      </c>
      <c r="F173" s="47">
        <v>30843</v>
      </c>
      <c r="G173" s="55">
        <f t="shared" si="5"/>
        <v>105.3777033721685</v>
      </c>
    </row>
    <row r="174" spans="1:7" ht="15.75" x14ac:dyDescent="0.25">
      <c r="A174" s="1"/>
      <c r="B174" s="3"/>
      <c r="C174" s="11"/>
      <c r="D174" s="54"/>
      <c r="E174" s="47"/>
      <c r="F174" s="47"/>
      <c r="G174" s="55"/>
    </row>
    <row r="175" spans="1:7" ht="15.75" x14ac:dyDescent="0.25">
      <c r="A175" s="3" t="s">
        <v>24</v>
      </c>
      <c r="B175" s="1"/>
      <c r="C175" s="3" t="s">
        <v>159</v>
      </c>
      <c r="D175" s="47">
        <v>0</v>
      </c>
      <c r="E175" s="47">
        <v>0</v>
      </c>
      <c r="F175" s="47">
        <v>63</v>
      </c>
      <c r="G175" s="55"/>
    </row>
    <row r="176" spans="1:7" ht="15.75" x14ac:dyDescent="0.25">
      <c r="A176" s="1"/>
      <c r="B176" s="3" t="s">
        <v>49</v>
      </c>
      <c r="C176" s="3" t="s">
        <v>172</v>
      </c>
      <c r="D176" s="47"/>
      <c r="E176" s="47"/>
      <c r="F176" s="47">
        <v>63</v>
      </c>
      <c r="G176" s="55"/>
    </row>
    <row r="177" spans="1:7" ht="15.75" x14ac:dyDescent="0.25">
      <c r="A177" s="1"/>
      <c r="B177" s="3"/>
      <c r="C177" s="11"/>
      <c r="D177" s="54"/>
      <c r="E177" s="47"/>
      <c r="F177" s="47"/>
      <c r="G177" s="55"/>
    </row>
    <row r="178" spans="1:7" ht="15.75" x14ac:dyDescent="0.25">
      <c r="A178" s="1"/>
      <c r="B178" s="3"/>
      <c r="C178" s="11"/>
      <c r="D178" s="54"/>
      <c r="E178" s="54"/>
      <c r="F178" s="48"/>
      <c r="G178" s="54"/>
    </row>
    <row r="179" spans="1:7" ht="15.75" x14ac:dyDescent="0.25">
      <c r="A179" s="89" t="s">
        <v>173</v>
      </c>
      <c r="B179" s="89"/>
      <c r="C179" s="89"/>
      <c r="D179" s="53">
        <f>SUM(D168+D171+D175)</f>
        <v>59750</v>
      </c>
      <c r="E179" s="53">
        <f>SUM(E168+E171+E175)</f>
        <v>90002</v>
      </c>
      <c r="F179" s="53">
        <f>SUM(F168+F171+F175)</f>
        <v>91639</v>
      </c>
      <c r="G179" s="57">
        <f>SUM(F179/E179)*100</f>
        <v>101.818848470034</v>
      </c>
    </row>
    <row r="180" spans="1:7" ht="15.75" x14ac:dyDescent="0.25">
      <c r="A180" s="8"/>
      <c r="B180" s="8"/>
      <c r="C180" s="8"/>
      <c r="D180" s="48"/>
      <c r="E180" s="48"/>
      <c r="F180" s="49"/>
      <c r="G180" s="55"/>
    </row>
    <row r="181" spans="1:7" ht="15.75" x14ac:dyDescent="0.25">
      <c r="A181" s="25" t="s">
        <v>30</v>
      </c>
      <c r="B181" s="2"/>
      <c r="C181" s="26" t="s">
        <v>149</v>
      </c>
      <c r="D181" s="48"/>
      <c r="E181" s="48"/>
      <c r="F181" s="47"/>
      <c r="G181" s="55"/>
    </row>
    <row r="182" spans="1:7" ht="15.75" x14ac:dyDescent="0.25">
      <c r="A182" s="11" t="s">
        <v>47</v>
      </c>
      <c r="B182" s="1"/>
      <c r="C182" s="13" t="s">
        <v>48</v>
      </c>
      <c r="D182" s="47">
        <v>150</v>
      </c>
      <c r="E182" s="47">
        <v>118</v>
      </c>
      <c r="F182" s="47">
        <v>117</v>
      </c>
      <c r="G182" s="78">
        <f>SUM(F182/E182)*100</f>
        <v>99.152542372881356</v>
      </c>
    </row>
    <row r="183" spans="1:7" ht="15.75" x14ac:dyDescent="0.25">
      <c r="A183" s="10"/>
      <c r="B183" s="11" t="s">
        <v>49</v>
      </c>
      <c r="C183" s="13" t="s">
        <v>50</v>
      </c>
      <c r="D183" s="47">
        <v>150</v>
      </c>
      <c r="E183" s="47">
        <v>118</v>
      </c>
      <c r="F183" s="47">
        <v>117</v>
      </c>
      <c r="G183" s="78">
        <f>SUM(F183/E183)*100</f>
        <v>99.152542372881356</v>
      </c>
    </row>
    <row r="184" spans="1:7" ht="15.75" x14ac:dyDescent="0.25">
      <c r="A184" s="10"/>
      <c r="B184" s="11"/>
      <c r="C184" s="13"/>
      <c r="D184" s="47"/>
      <c r="E184" s="47"/>
      <c r="F184" s="47"/>
      <c r="G184" s="54"/>
    </row>
    <row r="185" spans="1:7" ht="15.75" x14ac:dyDescent="0.25">
      <c r="A185" s="11" t="s">
        <v>21</v>
      </c>
      <c r="B185" s="11"/>
      <c r="C185" s="13" t="s">
        <v>215</v>
      </c>
      <c r="D185" s="49"/>
      <c r="E185" s="49">
        <v>0</v>
      </c>
      <c r="F185" s="49">
        <v>0</v>
      </c>
      <c r="G185" s="55">
        <v>0</v>
      </c>
    </row>
    <row r="186" spans="1:7" ht="15.75" x14ac:dyDescent="0.25">
      <c r="A186" s="11"/>
      <c r="B186" s="11" t="s">
        <v>49</v>
      </c>
      <c r="C186" s="13" t="s">
        <v>200</v>
      </c>
      <c r="D186" s="49"/>
      <c r="E186" s="49">
        <v>0</v>
      </c>
      <c r="F186" s="49">
        <v>0</v>
      </c>
      <c r="G186" s="55">
        <v>0</v>
      </c>
    </row>
    <row r="187" spans="1:7" ht="15.75" x14ac:dyDescent="0.25">
      <c r="A187" s="11"/>
      <c r="B187" s="11"/>
      <c r="C187" s="13" t="s">
        <v>216</v>
      </c>
      <c r="D187" s="49"/>
      <c r="E187" s="49">
        <v>0</v>
      </c>
      <c r="F187" s="49">
        <v>0</v>
      </c>
      <c r="G187" s="55">
        <v>0</v>
      </c>
    </row>
    <row r="188" spans="1:7" ht="15.75" x14ac:dyDescent="0.25">
      <c r="A188" s="11"/>
      <c r="B188" s="11"/>
      <c r="C188" s="13"/>
      <c r="D188" s="58"/>
      <c r="E188" s="58"/>
      <c r="F188" s="49"/>
      <c r="G188" s="55"/>
    </row>
    <row r="189" spans="1:7" ht="15.75" x14ac:dyDescent="0.25">
      <c r="A189" s="89" t="s">
        <v>63</v>
      </c>
      <c r="B189" s="90"/>
      <c r="C189" s="90"/>
      <c r="D189" s="53">
        <f>SUM(D182+D185)</f>
        <v>150</v>
      </c>
      <c r="E189" s="53">
        <f>SUM(E182+E185)</f>
        <v>118</v>
      </c>
      <c r="F189" s="53">
        <f>SUM(F182+F185)</f>
        <v>117</v>
      </c>
      <c r="G189" s="57">
        <f>SUM(F189/E189)*100</f>
        <v>99.152542372881356</v>
      </c>
    </row>
    <row r="190" spans="1:7" ht="15.75" x14ac:dyDescent="0.25">
      <c r="A190" s="8"/>
      <c r="B190" s="22"/>
      <c r="C190" s="22"/>
      <c r="D190" s="53"/>
      <c r="E190" s="53"/>
      <c r="F190" s="49"/>
      <c r="G190" s="55"/>
    </row>
    <row r="191" spans="1:7" ht="15.75" x14ac:dyDescent="0.25">
      <c r="A191" s="89" t="s">
        <v>266</v>
      </c>
      <c r="B191" s="89"/>
      <c r="C191" s="89"/>
      <c r="D191" s="53">
        <f>SUM(D189+D179+D165+D158+D143)</f>
        <v>701193</v>
      </c>
      <c r="E191" s="53">
        <f>SUM(E189+E179+E165+E158+E143)</f>
        <v>726740</v>
      </c>
      <c r="F191" s="53">
        <f>SUM(F189+F179+F165+F158+F143)</f>
        <v>718379</v>
      </c>
      <c r="G191" s="57">
        <f>SUM(F191/E191)*100</f>
        <v>98.849519773233894</v>
      </c>
    </row>
    <row r="192" spans="1:7" ht="15.75" x14ac:dyDescent="0.25">
      <c r="A192" s="8"/>
      <c r="B192" s="8"/>
      <c r="C192" s="8"/>
      <c r="D192" s="48"/>
      <c r="E192" s="48"/>
      <c r="F192" s="49"/>
      <c r="G192" s="54"/>
    </row>
    <row r="193" spans="1:7" ht="15.75" x14ac:dyDescent="0.25">
      <c r="A193" s="3" t="s">
        <v>35</v>
      </c>
      <c r="B193" s="1"/>
      <c r="C193" s="3" t="s">
        <v>27</v>
      </c>
      <c r="D193" s="48"/>
      <c r="E193" s="48"/>
      <c r="F193" s="48"/>
      <c r="G193" s="54"/>
    </row>
    <row r="194" spans="1:7" ht="15.75" x14ac:dyDescent="0.25">
      <c r="A194" s="1"/>
      <c r="B194" s="3" t="s">
        <v>49</v>
      </c>
      <c r="C194" s="3" t="s">
        <v>28</v>
      </c>
      <c r="D194" s="48"/>
      <c r="E194" s="48"/>
      <c r="F194" s="48"/>
      <c r="G194" s="54"/>
    </row>
    <row r="195" spans="1:7" ht="15.75" x14ac:dyDescent="0.25">
      <c r="A195" s="1"/>
      <c r="B195" s="3"/>
      <c r="C195" s="29" t="s">
        <v>79</v>
      </c>
      <c r="D195" s="48"/>
      <c r="E195" s="48"/>
      <c r="F195" s="48"/>
      <c r="G195" s="54"/>
    </row>
    <row r="196" spans="1:7" ht="12.75" customHeight="1" x14ac:dyDescent="0.25">
      <c r="A196" s="23"/>
      <c r="B196" s="1"/>
      <c r="C196" s="24"/>
      <c r="D196" s="54"/>
      <c r="E196" s="54"/>
      <c r="F196" s="63"/>
      <c r="G196" s="54"/>
    </row>
    <row r="197" spans="1:7" ht="15.75" x14ac:dyDescent="0.25">
      <c r="A197" s="3" t="s">
        <v>101</v>
      </c>
      <c r="B197" s="3"/>
      <c r="C197" s="3" t="s">
        <v>102</v>
      </c>
      <c r="D197" s="47">
        <f>SUM(D198:D201)</f>
        <v>79592</v>
      </c>
      <c r="E197" s="47">
        <v>131327</v>
      </c>
      <c r="F197" s="47">
        <v>133327</v>
      </c>
      <c r="G197" s="78">
        <f>SUM(F197/E197)*100</f>
        <v>101.52291607970942</v>
      </c>
    </row>
    <row r="198" spans="1:7" ht="15.75" x14ac:dyDescent="0.25">
      <c r="A198" s="1"/>
      <c r="B198" s="3"/>
      <c r="C198" s="29" t="s">
        <v>243</v>
      </c>
      <c r="D198" s="48">
        <v>42506</v>
      </c>
      <c r="E198" s="48">
        <v>0</v>
      </c>
      <c r="F198" s="48">
        <v>0</v>
      </c>
      <c r="G198" s="78"/>
    </row>
    <row r="199" spans="1:7" ht="15.75" x14ac:dyDescent="0.25">
      <c r="A199" s="1"/>
      <c r="B199" s="3"/>
      <c r="C199" s="29" t="s">
        <v>264</v>
      </c>
      <c r="D199" s="48"/>
      <c r="E199" s="48"/>
      <c r="F199" s="48"/>
      <c r="G199" s="78"/>
    </row>
    <row r="200" spans="1:7" ht="15.75" x14ac:dyDescent="0.25">
      <c r="A200" s="1"/>
      <c r="B200" s="3"/>
      <c r="C200" s="29" t="s">
        <v>286</v>
      </c>
      <c r="D200" s="48">
        <v>11345</v>
      </c>
      <c r="E200" s="48">
        <v>11344</v>
      </c>
      <c r="F200" s="48">
        <v>13345</v>
      </c>
      <c r="G200" s="79">
        <f>SUM(F200/E200)*100</f>
        <v>117.63928067700988</v>
      </c>
    </row>
    <row r="201" spans="1:7" ht="15.75" x14ac:dyDescent="0.25">
      <c r="A201" s="1"/>
      <c r="B201" s="3"/>
      <c r="C201" s="29" t="s">
        <v>244</v>
      </c>
      <c r="D201" s="48">
        <v>25741</v>
      </c>
      <c r="E201" s="48">
        <v>119623</v>
      </c>
      <c r="F201" s="48">
        <v>119982</v>
      </c>
      <c r="G201" s="79">
        <f>SUM(F201/E201)*100</f>
        <v>100.30010951071282</v>
      </c>
    </row>
    <row r="202" spans="1:7" ht="15.75" x14ac:dyDescent="0.25">
      <c r="A202" s="1"/>
      <c r="B202" s="3"/>
      <c r="C202" s="29"/>
      <c r="D202" s="48"/>
      <c r="E202" s="48"/>
      <c r="F202" s="48"/>
      <c r="G202" s="54"/>
    </row>
    <row r="203" spans="1:7" ht="15.75" x14ac:dyDescent="0.25">
      <c r="A203" s="1"/>
      <c r="B203" s="3"/>
      <c r="C203" s="29"/>
      <c r="D203" s="48"/>
      <c r="E203" s="48"/>
      <c r="F203" s="48"/>
      <c r="G203" s="54"/>
    </row>
    <row r="204" spans="1:7" ht="15.75" x14ac:dyDescent="0.25">
      <c r="A204" s="1"/>
      <c r="B204" s="3"/>
      <c r="C204" s="29"/>
      <c r="D204" s="48"/>
      <c r="E204" s="48"/>
      <c r="F204" s="48"/>
      <c r="G204" s="54"/>
    </row>
    <row r="205" spans="1:7" ht="15.75" x14ac:dyDescent="0.25">
      <c r="A205" s="98" t="s">
        <v>143</v>
      </c>
      <c r="B205" s="98"/>
      <c r="C205" s="98"/>
      <c r="D205" s="98"/>
      <c r="E205" s="98"/>
      <c r="F205" s="98"/>
    </row>
    <row r="206" spans="1:7" ht="15.75" x14ac:dyDescent="0.25">
      <c r="A206" s="1"/>
      <c r="B206" s="1"/>
      <c r="C206" s="3"/>
      <c r="D206" s="48"/>
      <c r="E206" s="48"/>
      <c r="F206" s="84" t="s">
        <v>40</v>
      </c>
      <c r="G206" s="84"/>
    </row>
    <row r="207" spans="1:7" ht="15.75" x14ac:dyDescent="0.25">
      <c r="A207" s="4" t="s">
        <v>71</v>
      </c>
      <c r="B207" s="4"/>
      <c r="C207" s="4" t="s">
        <v>41</v>
      </c>
      <c r="D207" s="85" t="s">
        <v>248</v>
      </c>
      <c r="E207" s="85" t="s">
        <v>249</v>
      </c>
      <c r="F207" s="82" t="s">
        <v>247</v>
      </c>
      <c r="G207" s="80" t="s">
        <v>42</v>
      </c>
    </row>
    <row r="208" spans="1:7" ht="15.75" x14ac:dyDescent="0.25">
      <c r="A208" s="45" t="s">
        <v>64</v>
      </c>
      <c r="B208" s="45"/>
      <c r="C208" s="5"/>
      <c r="D208" s="86"/>
      <c r="E208" s="86"/>
      <c r="F208" s="83"/>
      <c r="G208" s="81"/>
    </row>
    <row r="209" spans="1:7" ht="15.75" x14ac:dyDescent="0.25">
      <c r="A209" s="6" t="s">
        <v>49</v>
      </c>
      <c r="B209" s="6"/>
      <c r="C209" s="7" t="s">
        <v>56</v>
      </c>
      <c r="D209" s="53" t="s">
        <v>22</v>
      </c>
      <c r="E209" s="53" t="s">
        <v>69</v>
      </c>
      <c r="F209" s="53" t="s">
        <v>30</v>
      </c>
      <c r="G209" s="53" t="s">
        <v>31</v>
      </c>
    </row>
    <row r="210" spans="1:7" ht="15.75" x14ac:dyDescent="0.25">
      <c r="A210" s="3" t="s">
        <v>129</v>
      </c>
      <c r="B210" s="3"/>
      <c r="C210" s="3" t="s">
        <v>130</v>
      </c>
      <c r="D210" s="64"/>
      <c r="E210" s="64"/>
      <c r="F210" s="64"/>
      <c r="G210" s="64"/>
    </row>
    <row r="211" spans="1:7" ht="15.75" x14ac:dyDescent="0.25">
      <c r="A211" s="10"/>
      <c r="B211" s="11" t="s">
        <v>49</v>
      </c>
      <c r="C211" s="10" t="s">
        <v>131</v>
      </c>
      <c r="D211" s="49"/>
      <c r="E211" s="49"/>
      <c r="F211" s="49"/>
      <c r="G211" s="49"/>
    </row>
    <row r="212" spans="1:7" ht="15.75" x14ac:dyDescent="0.25">
      <c r="A212" s="46"/>
      <c r="B212" s="46"/>
      <c r="C212" s="45"/>
      <c r="D212" s="58"/>
      <c r="E212" s="58"/>
      <c r="F212" s="58"/>
      <c r="G212" s="58"/>
    </row>
    <row r="213" spans="1:7" ht="15.75" x14ac:dyDescent="0.25">
      <c r="A213" s="31" t="s">
        <v>267</v>
      </c>
      <c r="B213" s="31"/>
      <c r="C213" s="41"/>
      <c r="D213" s="53">
        <v>79592</v>
      </c>
      <c r="E213" s="53">
        <v>131327</v>
      </c>
      <c r="F213" s="53">
        <v>133327</v>
      </c>
      <c r="G213" s="57">
        <f>SUM(F213/E213)*100</f>
        <v>101.52291607970942</v>
      </c>
    </row>
    <row r="214" spans="1:7" ht="15.75" x14ac:dyDescent="0.25">
      <c r="A214" s="92" t="s">
        <v>105</v>
      </c>
      <c r="B214" s="92"/>
      <c r="C214" s="92"/>
      <c r="D214" s="53">
        <f>SUM(D213+D191)</f>
        <v>780785</v>
      </c>
      <c r="E214" s="53">
        <f>SUM(E213+E191)</f>
        <v>858067</v>
      </c>
      <c r="F214" s="53">
        <f>SUM(F213+F191)</f>
        <v>851706</v>
      </c>
      <c r="G214" s="57">
        <f>SUM(F214/E214)*100</f>
        <v>99.258682597046615</v>
      </c>
    </row>
    <row r="215" spans="1:7" ht="15.75" x14ac:dyDescent="0.25">
      <c r="A215" s="27"/>
      <c r="B215" s="27"/>
      <c r="C215" s="27"/>
      <c r="D215" s="49"/>
      <c r="E215" s="49"/>
      <c r="F215" s="49"/>
    </row>
    <row r="216" spans="1:7" ht="15.75" x14ac:dyDescent="0.25">
      <c r="A216" s="27"/>
      <c r="B216" s="27"/>
      <c r="C216" s="27"/>
      <c r="D216" s="48"/>
      <c r="E216" s="48"/>
      <c r="F216" s="49"/>
    </row>
    <row r="217" spans="1:7" ht="15.75" x14ac:dyDescent="0.25">
      <c r="A217" s="30" t="s">
        <v>45</v>
      </c>
      <c r="B217" s="10"/>
      <c r="C217" s="11"/>
      <c r="D217" s="48"/>
      <c r="E217" s="48"/>
      <c r="F217" s="50"/>
    </row>
    <row r="218" spans="1:7" ht="15.75" x14ac:dyDescent="0.25">
      <c r="A218" s="27"/>
      <c r="B218" s="27"/>
      <c r="C218" s="27"/>
      <c r="D218" s="48"/>
      <c r="E218" s="48"/>
      <c r="F218" s="49"/>
    </row>
    <row r="219" spans="1:7" ht="15.75" x14ac:dyDescent="0.25">
      <c r="A219" s="11" t="s">
        <v>47</v>
      </c>
      <c r="B219" s="11"/>
      <c r="C219" s="13" t="s">
        <v>154</v>
      </c>
      <c r="D219" s="49">
        <f>SUM(D232+D227+D226+D225+D222+D221+D220+D229)</f>
        <v>619352</v>
      </c>
      <c r="E219" s="49">
        <f>SUM(E232+E227+E226+E225+E222+E221+E220+E229)</f>
        <v>668389</v>
      </c>
      <c r="F219" s="49">
        <f>SUM(F232+F227+F226+F225+F222+F221+F220+F229)</f>
        <v>603175</v>
      </c>
      <c r="G219" s="78">
        <f t="shared" ref="G219:G251" si="6">SUM(F219/E219)*100</f>
        <v>90.243106933237982</v>
      </c>
    </row>
    <row r="220" spans="1:7" ht="15.75" x14ac:dyDescent="0.25">
      <c r="A220" s="11"/>
      <c r="B220" s="11" t="s">
        <v>49</v>
      </c>
      <c r="C220" s="13" t="s">
        <v>29</v>
      </c>
      <c r="D220" s="47">
        <v>317765</v>
      </c>
      <c r="E220" s="47">
        <v>334948</v>
      </c>
      <c r="F220" s="49">
        <v>334948</v>
      </c>
      <c r="G220" s="78">
        <f t="shared" si="6"/>
        <v>100</v>
      </c>
    </row>
    <row r="221" spans="1:7" ht="15.75" x14ac:dyDescent="0.25">
      <c r="A221" s="11"/>
      <c r="B221" s="11" t="s">
        <v>56</v>
      </c>
      <c r="C221" s="13" t="s">
        <v>153</v>
      </c>
      <c r="D221" s="47">
        <v>57073</v>
      </c>
      <c r="E221" s="47">
        <v>54120</v>
      </c>
      <c r="F221" s="49">
        <v>54120</v>
      </c>
      <c r="G221" s="78">
        <f t="shared" si="6"/>
        <v>100</v>
      </c>
    </row>
    <row r="222" spans="1:7" ht="15.75" x14ac:dyDescent="0.25">
      <c r="A222" s="11"/>
      <c r="B222" s="11" t="s">
        <v>22</v>
      </c>
      <c r="C222" s="13" t="s">
        <v>152</v>
      </c>
      <c r="D222" s="47">
        <v>180450</v>
      </c>
      <c r="E222" s="47">
        <v>193111</v>
      </c>
      <c r="F222" s="49">
        <v>191112</v>
      </c>
      <c r="G222" s="78">
        <f t="shared" si="6"/>
        <v>98.964844053420052</v>
      </c>
    </row>
    <row r="223" spans="1:7" ht="15.75" x14ac:dyDescent="0.25">
      <c r="A223" s="11"/>
      <c r="B223" s="11"/>
      <c r="C223" s="14" t="s">
        <v>6</v>
      </c>
      <c r="D223" s="48"/>
      <c r="E223" s="48"/>
      <c r="F223" s="48"/>
      <c r="G223" s="78"/>
    </row>
    <row r="224" spans="1:7" ht="15.75" x14ac:dyDescent="0.25">
      <c r="A224" s="13"/>
      <c r="B224" s="11"/>
      <c r="C224" s="14" t="s">
        <v>68</v>
      </c>
      <c r="D224" s="48">
        <v>200</v>
      </c>
      <c r="E224" s="48">
        <v>200</v>
      </c>
      <c r="F224" s="56"/>
      <c r="G224" s="78">
        <f t="shared" si="6"/>
        <v>0</v>
      </c>
    </row>
    <row r="225" spans="1:7" ht="15.75" x14ac:dyDescent="0.25">
      <c r="A225" s="13"/>
      <c r="B225" s="11" t="s">
        <v>7</v>
      </c>
      <c r="C225" s="13" t="s">
        <v>151</v>
      </c>
      <c r="D225" s="47">
        <v>22830</v>
      </c>
      <c r="E225" s="47">
        <v>22830</v>
      </c>
      <c r="F225" s="47">
        <v>16721</v>
      </c>
      <c r="G225" s="78">
        <f t="shared" si="6"/>
        <v>73.241349102058692</v>
      </c>
    </row>
    <row r="226" spans="1:7" ht="15.75" x14ac:dyDescent="0.25">
      <c r="A226" s="13"/>
      <c r="B226" s="11" t="s">
        <v>30</v>
      </c>
      <c r="C226" s="13" t="s">
        <v>206</v>
      </c>
      <c r="D226" s="47">
        <v>1400</v>
      </c>
      <c r="E226" s="47">
        <v>1400</v>
      </c>
      <c r="F226" s="47">
        <v>450</v>
      </c>
      <c r="G226" s="78">
        <f t="shared" si="6"/>
        <v>32.142857142857146</v>
      </c>
    </row>
    <row r="227" spans="1:7" ht="15.75" x14ac:dyDescent="0.25">
      <c r="A227" s="13"/>
      <c r="B227" s="11" t="s">
        <v>31</v>
      </c>
      <c r="C227" s="13" t="s">
        <v>203</v>
      </c>
      <c r="D227" s="47">
        <v>331</v>
      </c>
      <c r="E227" s="47">
        <v>965</v>
      </c>
      <c r="F227" s="47">
        <v>5740</v>
      </c>
      <c r="G227" s="78">
        <f t="shared" si="6"/>
        <v>594.81865284974094</v>
      </c>
    </row>
    <row r="228" spans="1:7" ht="15.75" x14ac:dyDescent="0.25">
      <c r="A228" s="13"/>
      <c r="B228" s="11" t="s">
        <v>32</v>
      </c>
      <c r="C228" s="13" t="s">
        <v>38</v>
      </c>
      <c r="D228" s="48"/>
      <c r="E228" s="48"/>
      <c r="F228" s="49"/>
      <c r="G228" s="78"/>
    </row>
    <row r="229" spans="1:7" ht="15.75" x14ac:dyDescent="0.25">
      <c r="B229" s="39" t="s">
        <v>189</v>
      </c>
      <c r="C229" s="13" t="s">
        <v>137</v>
      </c>
      <c r="D229" s="47">
        <v>39503</v>
      </c>
      <c r="E229" s="47">
        <v>60931</v>
      </c>
      <c r="F229" s="47"/>
      <c r="G229" s="78">
        <f t="shared" si="6"/>
        <v>0</v>
      </c>
    </row>
    <row r="230" spans="1:7" ht="15.75" x14ac:dyDescent="0.25">
      <c r="C230" s="36" t="s">
        <v>138</v>
      </c>
      <c r="D230" s="65"/>
      <c r="E230" s="65"/>
      <c r="F230" s="48"/>
      <c r="G230" s="78"/>
    </row>
    <row r="231" spans="1:7" ht="15.75" x14ac:dyDescent="0.25">
      <c r="C231" s="36" t="s">
        <v>246</v>
      </c>
      <c r="D231" s="48">
        <v>39503</v>
      </c>
      <c r="E231" s="48">
        <v>60931</v>
      </c>
      <c r="F231" s="48"/>
      <c r="G231" s="78">
        <f t="shared" si="6"/>
        <v>0</v>
      </c>
    </row>
    <row r="232" spans="1:7" ht="15.75" x14ac:dyDescent="0.25">
      <c r="B232" s="39" t="s">
        <v>239</v>
      </c>
      <c r="C232" s="44" t="s">
        <v>240</v>
      </c>
      <c r="D232" s="47"/>
      <c r="E232" s="47">
        <v>84</v>
      </c>
      <c r="F232" s="47">
        <v>84</v>
      </c>
      <c r="G232" s="78">
        <f t="shared" si="6"/>
        <v>100</v>
      </c>
    </row>
    <row r="233" spans="1:7" ht="15.75" x14ac:dyDescent="0.25">
      <c r="B233" s="39"/>
      <c r="C233" s="36"/>
      <c r="D233" s="48"/>
      <c r="E233" s="48"/>
      <c r="F233" s="48"/>
      <c r="G233" s="78"/>
    </row>
    <row r="234" spans="1:7" ht="15.75" x14ac:dyDescent="0.25">
      <c r="A234" s="3" t="s">
        <v>15</v>
      </c>
      <c r="B234" s="1"/>
      <c r="C234" s="13" t="s">
        <v>135</v>
      </c>
      <c r="D234" s="49">
        <f>SUM(D235+D243)</f>
        <v>150088</v>
      </c>
      <c r="E234" s="49">
        <f>SUM(E235+E243)</f>
        <v>164134</v>
      </c>
      <c r="F234" s="49">
        <f>SUM(F235+F243+F260)</f>
        <v>68859</v>
      </c>
      <c r="G234" s="78">
        <f t="shared" si="6"/>
        <v>41.952916519429245</v>
      </c>
    </row>
    <row r="235" spans="1:7" ht="15.75" x14ac:dyDescent="0.25">
      <c r="A235" s="1"/>
      <c r="B235" s="3" t="s">
        <v>49</v>
      </c>
      <c r="C235" s="13" t="s">
        <v>33</v>
      </c>
      <c r="D235" s="49">
        <f>SUM(D236)</f>
        <v>33997</v>
      </c>
      <c r="E235" s="49">
        <f>SUM(E236)</f>
        <v>49802</v>
      </c>
      <c r="F235" s="49">
        <f>SUM(F236)</f>
        <v>48379</v>
      </c>
      <c r="G235" s="78">
        <f t="shared" si="6"/>
        <v>97.142685032729617</v>
      </c>
    </row>
    <row r="236" spans="1:7" ht="15.75" x14ac:dyDescent="0.25">
      <c r="A236" s="1"/>
      <c r="B236" s="3" t="s">
        <v>51</v>
      </c>
      <c r="C236" s="13" t="s">
        <v>76</v>
      </c>
      <c r="D236" s="49">
        <f>SUM(D237:D242)</f>
        <v>33997</v>
      </c>
      <c r="E236" s="49">
        <f>SUM(E237:E242)</f>
        <v>49802</v>
      </c>
      <c r="F236" s="49">
        <f>SUM(F237:F242)</f>
        <v>48379</v>
      </c>
      <c r="G236" s="78">
        <f t="shared" si="6"/>
        <v>97.142685032729617</v>
      </c>
    </row>
    <row r="237" spans="1:7" ht="15.75" x14ac:dyDescent="0.25">
      <c r="A237" s="1"/>
      <c r="B237" s="3"/>
      <c r="C237" s="35" t="s">
        <v>287</v>
      </c>
      <c r="D237" s="48">
        <v>4658</v>
      </c>
      <c r="E237" s="48">
        <v>4658</v>
      </c>
      <c r="F237" s="48">
        <v>3937</v>
      </c>
      <c r="G237" s="79">
        <f t="shared" si="6"/>
        <v>84.521253756977245</v>
      </c>
    </row>
    <row r="238" spans="1:7" ht="15.75" x14ac:dyDescent="0.25">
      <c r="A238" s="1"/>
      <c r="B238" s="3"/>
      <c r="C238" s="35" t="s">
        <v>278</v>
      </c>
      <c r="D238" s="48">
        <v>2663</v>
      </c>
      <c r="E238" s="48">
        <v>4472</v>
      </c>
      <c r="F238" s="48">
        <v>4472</v>
      </c>
      <c r="G238" s="79">
        <f t="shared" si="6"/>
        <v>100</v>
      </c>
    </row>
    <row r="239" spans="1:7" ht="15.75" x14ac:dyDescent="0.25">
      <c r="A239" s="1"/>
      <c r="B239" s="3"/>
      <c r="C239" s="35" t="s">
        <v>268</v>
      </c>
      <c r="D239" s="48"/>
      <c r="E239" s="48">
        <v>8010</v>
      </c>
      <c r="F239" s="48">
        <v>8008</v>
      </c>
      <c r="G239" s="79">
        <f t="shared" si="6"/>
        <v>99.975031210986259</v>
      </c>
    </row>
    <row r="240" spans="1:7" ht="15.75" x14ac:dyDescent="0.25">
      <c r="A240" s="1"/>
      <c r="B240" s="3"/>
      <c r="C240" s="35" t="s">
        <v>288</v>
      </c>
      <c r="D240" s="48">
        <v>16830</v>
      </c>
      <c r="E240" s="48">
        <v>16830</v>
      </c>
      <c r="F240" s="48">
        <v>16830</v>
      </c>
      <c r="G240" s="79">
        <f t="shared" si="6"/>
        <v>100</v>
      </c>
    </row>
    <row r="241" spans="1:8" ht="15.75" x14ac:dyDescent="0.25">
      <c r="A241" s="1"/>
      <c r="B241" s="3"/>
      <c r="C241" s="35" t="s">
        <v>289</v>
      </c>
      <c r="D241" s="48">
        <v>9846</v>
      </c>
      <c r="E241" s="48">
        <v>9846</v>
      </c>
      <c r="F241" s="48">
        <v>9146</v>
      </c>
      <c r="G241" s="79">
        <f t="shared" si="6"/>
        <v>92.890513914279921</v>
      </c>
    </row>
    <row r="242" spans="1:8" ht="15.75" x14ac:dyDescent="0.25">
      <c r="A242" s="1"/>
      <c r="B242" s="3"/>
      <c r="C242" s="35" t="s">
        <v>290</v>
      </c>
      <c r="D242" s="48"/>
      <c r="E242" s="48">
        <v>5986</v>
      </c>
      <c r="F242" s="48">
        <v>5986</v>
      </c>
      <c r="G242" s="79">
        <f t="shared" si="6"/>
        <v>100</v>
      </c>
    </row>
    <row r="243" spans="1:8" ht="15.75" x14ac:dyDescent="0.25">
      <c r="A243" s="69"/>
      <c r="B243" s="67" t="s">
        <v>56</v>
      </c>
      <c r="C243" s="13" t="s">
        <v>136</v>
      </c>
      <c r="D243" s="47">
        <f>SUM(D244+D247+D249+D251+D258)</f>
        <v>116091</v>
      </c>
      <c r="E243" s="47">
        <f>SUM(E244+E247+E249+E251+E258)</f>
        <v>114332</v>
      </c>
      <c r="F243" s="47">
        <f>SUM(F244+F247+F249+F251+F258)</f>
        <v>20380</v>
      </c>
      <c r="G243" s="78">
        <f t="shared" si="6"/>
        <v>17.825280761291676</v>
      </c>
    </row>
    <row r="244" spans="1:8" ht="15.75" x14ac:dyDescent="0.25">
      <c r="A244" s="69"/>
      <c r="B244" s="67" t="s">
        <v>57</v>
      </c>
      <c r="C244" s="13" t="s">
        <v>77</v>
      </c>
      <c r="D244" s="49">
        <f>SUM(D245:D246)</f>
        <v>114751</v>
      </c>
      <c r="E244" s="49">
        <f>SUM(E245:E246)</f>
        <v>110506</v>
      </c>
      <c r="F244" s="49">
        <f>SUM(F245:F246)</f>
        <v>16554</v>
      </c>
      <c r="G244" s="78">
        <f t="shared" si="6"/>
        <v>14.980182071561726</v>
      </c>
    </row>
    <row r="245" spans="1:8" ht="15.75" x14ac:dyDescent="0.25">
      <c r="A245" s="69"/>
      <c r="B245" s="67"/>
      <c r="C245" s="35" t="s">
        <v>255</v>
      </c>
      <c r="D245" s="48">
        <v>24789</v>
      </c>
      <c r="E245" s="48">
        <v>20987</v>
      </c>
      <c r="F245" s="56">
        <v>6554</v>
      </c>
      <c r="G245" s="79">
        <f t="shared" si="6"/>
        <v>31.22885595845047</v>
      </c>
    </row>
    <row r="246" spans="1:8" ht="15.75" x14ac:dyDescent="0.25">
      <c r="A246" s="69"/>
      <c r="B246" s="67"/>
      <c r="C246" s="35" t="s">
        <v>291</v>
      </c>
      <c r="D246" s="48">
        <v>89962</v>
      </c>
      <c r="E246" s="48">
        <v>89519</v>
      </c>
      <c r="F246" s="56">
        <v>10000</v>
      </c>
      <c r="G246" s="79">
        <f t="shared" si="6"/>
        <v>11.170812900054736</v>
      </c>
    </row>
    <row r="247" spans="1:8" ht="15.75" x14ac:dyDescent="0.25">
      <c r="A247" s="39"/>
      <c r="B247" s="39" t="s">
        <v>60</v>
      </c>
      <c r="C247" s="13" t="s">
        <v>34</v>
      </c>
      <c r="D247" s="47">
        <f>SUM(D248)</f>
        <v>400</v>
      </c>
      <c r="E247" s="47">
        <f>SUM(E248)</f>
        <v>149</v>
      </c>
      <c r="F247" s="47">
        <f>SUM(F248)</f>
        <v>149</v>
      </c>
      <c r="G247" s="78">
        <f t="shared" si="6"/>
        <v>100</v>
      </c>
    </row>
    <row r="248" spans="1:8" ht="15.75" x14ac:dyDescent="0.25">
      <c r="A248" s="69"/>
      <c r="B248" s="69"/>
      <c r="C248" s="68" t="s">
        <v>256</v>
      </c>
      <c r="D248" s="48">
        <v>400</v>
      </c>
      <c r="E248" s="48">
        <v>149</v>
      </c>
      <c r="F248" s="48">
        <v>149</v>
      </c>
      <c r="G248" s="79">
        <f t="shared" si="6"/>
        <v>100</v>
      </c>
      <c r="H248" s="38"/>
    </row>
    <row r="249" spans="1:8" ht="15.75" x14ac:dyDescent="0.25">
      <c r="A249" s="39"/>
      <c r="B249" s="39" t="s">
        <v>12</v>
      </c>
      <c r="C249" s="67" t="s">
        <v>174</v>
      </c>
      <c r="D249" s="47">
        <f>SUM(D250)</f>
        <v>0</v>
      </c>
      <c r="E249" s="47">
        <f>SUM(E250)</f>
        <v>1749</v>
      </c>
      <c r="F249" s="47">
        <f>SUM(F250)</f>
        <v>1749</v>
      </c>
      <c r="G249" s="78">
        <f t="shared" si="6"/>
        <v>100</v>
      </c>
    </row>
    <row r="250" spans="1:8" ht="15.75" x14ac:dyDescent="0.25">
      <c r="A250" s="39"/>
      <c r="B250" s="39"/>
      <c r="C250" s="70" t="s">
        <v>258</v>
      </c>
      <c r="D250" s="47"/>
      <c r="E250" s="48">
        <v>1749</v>
      </c>
      <c r="F250" s="48">
        <v>1749</v>
      </c>
      <c r="G250" s="79">
        <f t="shared" si="6"/>
        <v>100</v>
      </c>
    </row>
    <row r="251" spans="1:8" ht="15.75" x14ac:dyDescent="0.25">
      <c r="A251" s="39"/>
      <c r="B251" s="39" t="s">
        <v>80</v>
      </c>
      <c r="C251" s="67" t="s">
        <v>257</v>
      </c>
      <c r="D251" s="47">
        <f>SUM(D257)</f>
        <v>940</v>
      </c>
      <c r="E251" s="47">
        <f>SUM(E257)</f>
        <v>1009</v>
      </c>
      <c r="F251" s="47">
        <f>SUM(F257)</f>
        <v>1009</v>
      </c>
      <c r="G251" s="78">
        <f t="shared" si="6"/>
        <v>100</v>
      </c>
    </row>
    <row r="252" spans="1:8" ht="15.75" x14ac:dyDescent="0.25">
      <c r="A252" s="93" t="s">
        <v>107</v>
      </c>
      <c r="B252" s="94"/>
      <c r="C252" s="94"/>
      <c r="D252" s="94"/>
      <c r="E252" s="94"/>
      <c r="F252" s="94"/>
    </row>
    <row r="253" spans="1:8" ht="15.75" x14ac:dyDescent="0.25">
      <c r="A253" s="68"/>
      <c r="B253" s="68"/>
      <c r="C253" s="67"/>
      <c r="D253" s="48"/>
      <c r="E253" s="48"/>
      <c r="F253" s="84" t="s">
        <v>40</v>
      </c>
      <c r="G253" s="84"/>
    </row>
    <row r="254" spans="1:8" ht="15.75" x14ac:dyDescent="0.25">
      <c r="A254" s="71" t="s">
        <v>71</v>
      </c>
      <c r="B254" s="71"/>
      <c r="C254" s="71" t="s">
        <v>41</v>
      </c>
      <c r="D254" s="85" t="s">
        <v>248</v>
      </c>
      <c r="E254" s="85" t="s">
        <v>249</v>
      </c>
      <c r="F254" s="82" t="s">
        <v>247</v>
      </c>
      <c r="G254" s="80" t="s">
        <v>42</v>
      </c>
    </row>
    <row r="255" spans="1:8" ht="15.75" x14ac:dyDescent="0.25">
      <c r="A255" s="72" t="s">
        <v>64</v>
      </c>
      <c r="B255" s="72"/>
      <c r="C255" s="73"/>
      <c r="D255" s="86"/>
      <c r="E255" s="86"/>
      <c r="F255" s="83"/>
      <c r="G255" s="81"/>
    </row>
    <row r="256" spans="1:8" ht="15.75" x14ac:dyDescent="0.25">
      <c r="A256" s="74" t="s">
        <v>49</v>
      </c>
      <c r="B256" s="74"/>
      <c r="C256" s="75" t="s">
        <v>56</v>
      </c>
      <c r="D256" s="53" t="s">
        <v>22</v>
      </c>
      <c r="E256" s="53" t="s">
        <v>69</v>
      </c>
      <c r="F256" s="53" t="s">
        <v>30</v>
      </c>
      <c r="G256" s="53" t="s">
        <v>31</v>
      </c>
    </row>
    <row r="257" spans="1:7" ht="15.75" x14ac:dyDescent="0.25">
      <c r="A257" s="76"/>
      <c r="B257" s="76"/>
      <c r="C257" s="70" t="s">
        <v>258</v>
      </c>
      <c r="D257" s="48">
        <v>940</v>
      </c>
      <c r="E257" s="48">
        <v>1009</v>
      </c>
      <c r="F257" s="48">
        <v>1009</v>
      </c>
      <c r="G257" s="79">
        <f>SUM(F257/E257)*100</f>
        <v>100</v>
      </c>
    </row>
    <row r="258" spans="1:7" ht="15.75" x14ac:dyDescent="0.25">
      <c r="A258" s="76"/>
      <c r="B258" s="39" t="s">
        <v>185</v>
      </c>
      <c r="C258" s="67" t="s">
        <v>259</v>
      </c>
      <c r="D258" s="47">
        <f>SUM(D259)</f>
        <v>0</v>
      </c>
      <c r="E258" s="47">
        <f>SUM(E259)</f>
        <v>919</v>
      </c>
      <c r="F258" s="47">
        <f>SUM(F259)</f>
        <v>919</v>
      </c>
      <c r="G258" s="78">
        <f>SUM(F258/E258)*100</f>
        <v>100</v>
      </c>
    </row>
    <row r="259" spans="1:7" ht="15.75" x14ac:dyDescent="0.25">
      <c r="A259" s="39"/>
      <c r="B259" s="39"/>
      <c r="C259" s="70" t="s">
        <v>258</v>
      </c>
      <c r="D259" s="48"/>
      <c r="E259" s="48">
        <v>919</v>
      </c>
      <c r="F259" s="48">
        <v>919</v>
      </c>
      <c r="G259" s="79">
        <f>SUM(F259/E259)*100</f>
        <v>100</v>
      </c>
    </row>
    <row r="260" spans="1:7" ht="15.75" x14ac:dyDescent="0.25">
      <c r="A260" s="11"/>
      <c r="B260" s="11" t="s">
        <v>22</v>
      </c>
      <c r="C260" s="3" t="s">
        <v>218</v>
      </c>
      <c r="D260" s="47"/>
      <c r="E260" s="47"/>
      <c r="F260" s="47">
        <f>SUM(F261+F265)</f>
        <v>100</v>
      </c>
      <c r="G260" s="79"/>
    </row>
    <row r="261" spans="1:7" ht="15.75" x14ac:dyDescent="0.25">
      <c r="A261" s="10"/>
      <c r="B261" s="11" t="s">
        <v>23</v>
      </c>
      <c r="C261" s="11" t="s">
        <v>219</v>
      </c>
      <c r="D261" s="47"/>
      <c r="E261" s="47"/>
      <c r="F261" s="49">
        <f>SUM(F262)</f>
        <v>20</v>
      </c>
      <c r="G261" s="79"/>
    </row>
    <row r="262" spans="1:7" ht="15.75" x14ac:dyDescent="0.25">
      <c r="A262" s="11"/>
      <c r="B262" s="10" t="s">
        <v>220</v>
      </c>
      <c r="C262" s="10" t="s">
        <v>221</v>
      </c>
      <c r="D262" s="48"/>
      <c r="E262" s="48"/>
      <c r="F262" s="56">
        <v>20</v>
      </c>
      <c r="G262" s="79"/>
    </row>
    <row r="263" spans="1:7" ht="15.75" x14ac:dyDescent="0.25">
      <c r="A263" s="11"/>
      <c r="B263" s="10" t="s">
        <v>222</v>
      </c>
      <c r="C263" s="10" t="s">
        <v>223</v>
      </c>
      <c r="D263" s="48"/>
      <c r="E263" s="48"/>
      <c r="F263" s="49"/>
      <c r="G263" s="79"/>
    </row>
    <row r="264" spans="1:7" ht="15.75" x14ac:dyDescent="0.25">
      <c r="A264" s="11"/>
      <c r="B264" s="10"/>
      <c r="C264" s="10" t="s">
        <v>231</v>
      </c>
      <c r="D264" s="48"/>
      <c r="E264" s="48"/>
      <c r="F264" s="49"/>
      <c r="G264" s="79"/>
    </row>
    <row r="265" spans="1:7" ht="15.75" x14ac:dyDescent="0.25">
      <c r="A265" s="11"/>
      <c r="B265" s="3" t="s">
        <v>86</v>
      </c>
      <c r="C265" s="11" t="s">
        <v>226</v>
      </c>
      <c r="D265" s="47"/>
      <c r="E265" s="47"/>
      <c r="F265" s="49">
        <f>SUM(F266)</f>
        <v>80</v>
      </c>
      <c r="G265" s="79"/>
    </row>
    <row r="266" spans="1:7" ht="15.75" x14ac:dyDescent="0.25">
      <c r="A266" s="11"/>
      <c r="B266" s="1" t="s">
        <v>225</v>
      </c>
      <c r="C266" s="10" t="s">
        <v>227</v>
      </c>
      <c r="D266" s="49"/>
      <c r="E266" s="49"/>
      <c r="F266" s="56">
        <v>80</v>
      </c>
      <c r="G266" s="79"/>
    </row>
    <row r="267" spans="1:7" ht="15.75" x14ac:dyDescent="0.25">
      <c r="A267" s="11"/>
      <c r="B267" s="1" t="s">
        <v>224</v>
      </c>
      <c r="C267" s="10" t="s">
        <v>228</v>
      </c>
      <c r="D267" s="48"/>
      <c r="E267" s="47"/>
      <c r="F267" s="49"/>
    </row>
    <row r="268" spans="1:7" ht="15.75" x14ac:dyDescent="0.25">
      <c r="A268" s="10"/>
      <c r="B268" s="11"/>
      <c r="C268" s="11"/>
      <c r="D268" s="48"/>
      <c r="E268" s="48"/>
      <c r="F268" s="56"/>
    </row>
    <row r="269" spans="1:7" ht="15.75" x14ac:dyDescent="0.25">
      <c r="A269" s="11" t="s">
        <v>21</v>
      </c>
      <c r="B269" s="10"/>
      <c r="C269" s="11" t="s">
        <v>61</v>
      </c>
      <c r="D269" s="48"/>
      <c r="E269" s="48"/>
      <c r="F269" s="56"/>
    </row>
    <row r="270" spans="1:7" ht="15.75" x14ac:dyDescent="0.25">
      <c r="A270" s="10"/>
      <c r="B270" s="11" t="s">
        <v>49</v>
      </c>
      <c r="C270" s="11" t="s">
        <v>37</v>
      </c>
      <c r="D270" s="48"/>
      <c r="E270" s="48"/>
      <c r="F270" s="56"/>
    </row>
    <row r="271" spans="1:7" ht="15.75" x14ac:dyDescent="0.25">
      <c r="A271" s="11"/>
      <c r="B271" s="11" t="s">
        <v>51</v>
      </c>
      <c r="C271" s="11" t="s">
        <v>0</v>
      </c>
      <c r="D271" s="47"/>
      <c r="E271" s="47"/>
      <c r="F271" s="49"/>
    </row>
    <row r="272" spans="1:7" ht="15.75" x14ac:dyDescent="0.25">
      <c r="A272" s="10"/>
      <c r="B272" s="10" t="s">
        <v>17</v>
      </c>
      <c r="C272" s="10" t="s">
        <v>204</v>
      </c>
      <c r="D272" s="48"/>
      <c r="E272" s="48"/>
      <c r="F272" s="48"/>
    </row>
    <row r="273" spans="1:7" ht="15.75" x14ac:dyDescent="0.25">
      <c r="A273" s="1"/>
      <c r="B273" s="10" t="s">
        <v>18</v>
      </c>
      <c r="C273" s="10" t="s">
        <v>205</v>
      </c>
      <c r="D273" s="48"/>
      <c r="E273" s="48"/>
      <c r="F273" s="48"/>
    </row>
    <row r="274" spans="1:7" ht="15.75" x14ac:dyDescent="0.25">
      <c r="A274" s="10"/>
      <c r="B274" s="10"/>
      <c r="C274" s="10"/>
      <c r="D274" s="56"/>
      <c r="E274" s="48"/>
      <c r="F274" s="48"/>
    </row>
    <row r="275" spans="1:7" ht="15.75" x14ac:dyDescent="0.25">
      <c r="A275" s="89" t="s">
        <v>65</v>
      </c>
      <c r="B275" s="89"/>
      <c r="C275" s="89"/>
      <c r="D275" s="53">
        <f>SUM(D219+D234+D269)</f>
        <v>769440</v>
      </c>
      <c r="E275" s="53">
        <f>SUM(E219+E234+E269)</f>
        <v>832523</v>
      </c>
      <c r="F275" s="53">
        <f>SUM(F219+F234+F269)</f>
        <v>672034</v>
      </c>
      <c r="G275" s="57">
        <f>SUM(F275/E275)*100</f>
        <v>80.722574631571746</v>
      </c>
    </row>
    <row r="276" spans="1:7" ht="15.75" x14ac:dyDescent="0.25">
      <c r="A276" s="10"/>
      <c r="B276" s="10"/>
      <c r="C276" s="10"/>
      <c r="D276" s="48"/>
      <c r="E276" s="48"/>
      <c r="F276" s="48"/>
      <c r="G276" s="55"/>
    </row>
    <row r="277" spans="1:7" ht="15.75" x14ac:dyDescent="0.25">
      <c r="A277" s="11" t="s">
        <v>24</v>
      </c>
      <c r="B277" s="10"/>
      <c r="C277" s="11" t="s">
        <v>39</v>
      </c>
      <c r="D277" s="47">
        <v>11345</v>
      </c>
      <c r="E277" s="47">
        <v>11345</v>
      </c>
      <c r="F277" s="47">
        <v>11345</v>
      </c>
      <c r="G277" s="78">
        <f>SUM(F277/E277)*100</f>
        <v>100</v>
      </c>
    </row>
    <row r="278" spans="1:7" ht="15.75" x14ac:dyDescent="0.25">
      <c r="A278" s="10"/>
      <c r="B278" s="11" t="s">
        <v>49</v>
      </c>
      <c r="C278" s="13" t="s">
        <v>132</v>
      </c>
      <c r="D278" s="47"/>
      <c r="E278" s="47"/>
      <c r="F278" s="49"/>
      <c r="G278" s="55"/>
    </row>
    <row r="279" spans="1:7" ht="15.75" x14ac:dyDescent="0.25">
      <c r="A279" s="3"/>
      <c r="B279" s="11" t="s">
        <v>56</v>
      </c>
      <c r="C279" s="11" t="s">
        <v>133</v>
      </c>
      <c r="D279" s="47"/>
      <c r="E279" s="47"/>
      <c r="F279" s="49"/>
      <c r="G279" s="55"/>
    </row>
    <row r="280" spans="1:7" ht="15.75" x14ac:dyDescent="0.25">
      <c r="A280" s="3"/>
      <c r="B280" s="11"/>
      <c r="C280" s="34" t="s">
        <v>134</v>
      </c>
      <c r="D280" s="47"/>
      <c r="E280" s="47"/>
      <c r="F280" s="49"/>
      <c r="G280" s="55"/>
    </row>
    <row r="281" spans="1:7" ht="15.75" x14ac:dyDescent="0.25">
      <c r="A281" s="1"/>
      <c r="B281" s="11" t="s">
        <v>22</v>
      </c>
      <c r="C281" s="11" t="s">
        <v>217</v>
      </c>
      <c r="D281" s="47">
        <v>11345</v>
      </c>
      <c r="E281" s="47">
        <v>11345</v>
      </c>
      <c r="F281" s="47">
        <v>11345</v>
      </c>
      <c r="G281" s="78">
        <f>SUM(F281/E281)*100</f>
        <v>100</v>
      </c>
    </row>
    <row r="282" spans="1:7" ht="15.75" x14ac:dyDescent="0.25">
      <c r="A282" s="1"/>
      <c r="B282" s="11"/>
      <c r="C282" s="11"/>
      <c r="D282" s="66"/>
      <c r="E282" s="66"/>
      <c r="F282" s="47"/>
      <c r="G282" s="55"/>
    </row>
    <row r="283" spans="1:7" ht="15.75" x14ac:dyDescent="0.25">
      <c r="A283" s="31" t="s">
        <v>46</v>
      </c>
      <c r="B283" s="32"/>
      <c r="C283" s="32"/>
      <c r="D283" s="53">
        <f>SUM(D275+D277)</f>
        <v>780785</v>
      </c>
      <c r="E283" s="53">
        <f>SUM(E275+E277)</f>
        <v>843868</v>
      </c>
      <c r="F283" s="53">
        <f>SUM(F275+F277)</f>
        <v>683379</v>
      </c>
      <c r="G283" s="57">
        <f>SUM(F283/E283)*100</f>
        <v>80.981741220190841</v>
      </c>
    </row>
  </sheetData>
  <mergeCells count="42">
    <mergeCell ref="A275:C275"/>
    <mergeCell ref="A214:C214"/>
    <mergeCell ref="A252:F252"/>
    <mergeCell ref="A179:C179"/>
    <mergeCell ref="A164:C165"/>
    <mergeCell ref="E207:E208"/>
    <mergeCell ref="F207:F208"/>
    <mergeCell ref="F206:G206"/>
    <mergeCell ref="G254:G255"/>
    <mergeCell ref="D207:D208"/>
    <mergeCell ref="A191:C191"/>
    <mergeCell ref="D254:D255"/>
    <mergeCell ref="E254:E255"/>
    <mergeCell ref="F254:F255"/>
    <mergeCell ref="F253:G253"/>
    <mergeCell ref="A205:F205"/>
    <mergeCell ref="A143:C143"/>
    <mergeCell ref="A189:C189"/>
    <mergeCell ref="F153:F154"/>
    <mergeCell ref="D153:D154"/>
    <mergeCell ref="A158:C158"/>
    <mergeCell ref="E153:E154"/>
    <mergeCell ref="F152:G152"/>
    <mergeCell ref="D1:G1"/>
    <mergeCell ref="F4:G4"/>
    <mergeCell ref="F52:G52"/>
    <mergeCell ref="D53:D54"/>
    <mergeCell ref="E53:E54"/>
    <mergeCell ref="F53:F54"/>
    <mergeCell ref="G53:G54"/>
    <mergeCell ref="A3:F3"/>
    <mergeCell ref="D5:D6"/>
    <mergeCell ref="E5:E6"/>
    <mergeCell ref="F5:F6"/>
    <mergeCell ref="G207:G208"/>
    <mergeCell ref="F100:F101"/>
    <mergeCell ref="F99:G99"/>
    <mergeCell ref="D100:D101"/>
    <mergeCell ref="G5:G6"/>
    <mergeCell ref="E100:E101"/>
    <mergeCell ref="G153:G154"/>
    <mergeCell ref="G100:G101"/>
  </mergeCells>
  <phoneticPr fontId="29" type="noConversion"/>
  <pageMargins left="0.19685039370078741" right="0.19685039370078741" top="0.98425196850393704" bottom="0.98425196850393704" header="0.51181102362204722" footer="0.51181102362204722"/>
  <pageSetup paperSize="9" scale="90" orientation="portrait" r:id="rId1"/>
  <headerFooter alignWithMargins="0"/>
  <rowBreaks count="5" manualBreakCount="5">
    <brk id="50" max="16383" man="1"/>
    <brk id="97" max="16383" man="1"/>
    <brk id="150" max="16383" man="1"/>
    <brk id="204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Öcsöd 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Csontos Petra</dc:creator>
  <cp:lastModifiedBy>Petra</cp:lastModifiedBy>
  <cp:lastPrinted>2020-07-06T11:21:31Z</cp:lastPrinted>
  <dcterms:created xsi:type="dcterms:W3CDTF">2012-01-31T07:03:47Z</dcterms:created>
  <dcterms:modified xsi:type="dcterms:W3CDTF">2021-05-26T08:44:07Z</dcterms:modified>
</cp:coreProperties>
</file>