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32760" yWindow="32760" windowWidth="15360" windowHeight="904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33" i="1" l="1"/>
  <c r="H9" i="1"/>
  <c r="H10" i="1"/>
  <c r="H11" i="1"/>
  <c r="H12" i="1"/>
  <c r="H33" i="1"/>
  <c r="I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8" i="1"/>
  <c r="I31" i="1"/>
  <c r="AG20" i="1"/>
  <c r="AC30" i="1"/>
  <c r="Y18" i="1"/>
  <c r="U14" i="1"/>
  <c r="U22" i="1"/>
  <c r="U25" i="1"/>
  <c r="U26" i="1"/>
  <c r="U27" i="1"/>
  <c r="Q14" i="1"/>
  <c r="Q22" i="1"/>
  <c r="Q26" i="1"/>
  <c r="Q27" i="1"/>
  <c r="M9" i="1"/>
  <c r="M10" i="1"/>
  <c r="M14" i="1"/>
  <c r="M15" i="1"/>
  <c r="M16" i="1"/>
  <c r="M21" i="1"/>
  <c r="M22" i="1"/>
  <c r="M25" i="1"/>
  <c r="M26" i="1"/>
  <c r="M27" i="1"/>
  <c r="M28" i="1"/>
  <c r="M31" i="1"/>
  <c r="I10" i="1"/>
  <c r="E13" i="1"/>
  <c r="E14" i="1"/>
  <c r="E22" i="1"/>
  <c r="E26" i="1"/>
  <c r="AO23" i="1"/>
  <c r="E8" i="1"/>
  <c r="L33" i="1"/>
  <c r="M33" i="1"/>
  <c r="O33" i="1"/>
  <c r="F26" i="1"/>
  <c r="F25" i="1"/>
  <c r="G26" i="1"/>
  <c r="I26" i="1"/>
  <c r="F14" i="1"/>
  <c r="G14" i="1"/>
  <c r="I14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1" i="1"/>
  <c r="F8" i="1"/>
  <c r="G9" i="1"/>
  <c r="I9" i="1"/>
  <c r="G10" i="1"/>
  <c r="G11" i="1"/>
  <c r="G12" i="1"/>
  <c r="G13" i="1"/>
  <c r="G15" i="1"/>
  <c r="G16" i="1"/>
  <c r="G17" i="1"/>
  <c r="G18" i="1"/>
  <c r="G19" i="1"/>
  <c r="G21" i="1"/>
  <c r="G22" i="1"/>
  <c r="I22" i="1"/>
  <c r="G23" i="1"/>
  <c r="G24" i="1"/>
  <c r="G25" i="1"/>
  <c r="G27" i="1"/>
  <c r="G28" i="1"/>
  <c r="G29" i="1"/>
  <c r="G30" i="1"/>
  <c r="G31" i="1"/>
  <c r="G8" i="1"/>
  <c r="G33" i="1"/>
  <c r="I15" i="1"/>
  <c r="I16" i="1"/>
  <c r="I21" i="1"/>
  <c r="I25" i="1"/>
  <c r="I27" i="1"/>
  <c r="I28" i="1"/>
  <c r="U56" i="1"/>
  <c r="U62" i="1"/>
  <c r="U65" i="1"/>
  <c r="U67" i="1"/>
  <c r="U68" i="1"/>
  <c r="U74" i="1"/>
  <c r="U75" i="1"/>
  <c r="U77" i="1"/>
  <c r="U79" i="1"/>
  <c r="U80" i="1"/>
  <c r="U81" i="1"/>
  <c r="Q56" i="1"/>
  <c r="Q62" i="1"/>
  <c r="Q65" i="1"/>
  <c r="Q67" i="1"/>
  <c r="Q68" i="1"/>
  <c r="Q74" i="1"/>
  <c r="Q75" i="1"/>
  <c r="Q77" i="1"/>
  <c r="Q79" i="1"/>
  <c r="Q80" i="1"/>
  <c r="Q81" i="1"/>
  <c r="M56" i="1"/>
  <c r="M57" i="1"/>
  <c r="M59" i="1"/>
  <c r="M61" i="1"/>
  <c r="M62" i="1"/>
  <c r="M63" i="1"/>
  <c r="M64" i="1"/>
  <c r="M65" i="1"/>
  <c r="M66" i="1"/>
  <c r="M67" i="1"/>
  <c r="M68" i="1"/>
  <c r="M73" i="1"/>
  <c r="M74" i="1"/>
  <c r="M75" i="1"/>
  <c r="M77" i="1"/>
  <c r="M79" i="1"/>
  <c r="M80" i="1"/>
  <c r="M81" i="1"/>
  <c r="M82" i="1"/>
  <c r="I57" i="1"/>
  <c r="E57" i="1"/>
  <c r="E59" i="1"/>
  <c r="E60" i="1"/>
  <c r="E67" i="1"/>
  <c r="E68" i="1"/>
  <c r="E74" i="1"/>
  <c r="E75" i="1"/>
  <c r="E77" i="1"/>
  <c r="E79" i="1"/>
  <c r="E81" i="1"/>
  <c r="E82" i="1"/>
  <c r="E54" i="1"/>
  <c r="D83" i="1"/>
  <c r="E83" i="1"/>
  <c r="J83" i="1"/>
  <c r="L83" i="1"/>
  <c r="M8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64" i="1"/>
  <c r="F55" i="1"/>
  <c r="F83" i="1"/>
  <c r="F56" i="1"/>
  <c r="F57" i="1"/>
  <c r="F58" i="1"/>
  <c r="F59" i="1"/>
  <c r="F60" i="1"/>
  <c r="F61" i="1"/>
  <c r="F62" i="1"/>
  <c r="F63" i="1"/>
  <c r="F54" i="1"/>
  <c r="G65" i="1"/>
  <c r="G66" i="1"/>
  <c r="G67" i="1"/>
  <c r="I67" i="1"/>
  <c r="G68" i="1"/>
  <c r="G69" i="1"/>
  <c r="G70" i="1"/>
  <c r="G71" i="1"/>
  <c r="G72" i="1"/>
  <c r="G73" i="1"/>
  <c r="G74" i="1"/>
  <c r="G75" i="1"/>
  <c r="G76" i="1"/>
  <c r="G77" i="1"/>
  <c r="G78" i="1"/>
  <c r="G79" i="1"/>
  <c r="I79" i="1"/>
  <c r="G80" i="1"/>
  <c r="G81" i="1"/>
  <c r="I81" i="1"/>
  <c r="G82" i="1"/>
  <c r="G64" i="1"/>
  <c r="G55" i="1"/>
  <c r="G56" i="1"/>
  <c r="I56" i="1"/>
  <c r="G57" i="1"/>
  <c r="G58" i="1"/>
  <c r="G59" i="1"/>
  <c r="I59" i="1"/>
  <c r="G60" i="1"/>
  <c r="G61" i="1"/>
  <c r="G62" i="1"/>
  <c r="G63" i="1"/>
  <c r="G54" i="1"/>
  <c r="H65" i="1"/>
  <c r="I65" i="1"/>
  <c r="H66" i="1"/>
  <c r="I66" i="1"/>
  <c r="H67" i="1"/>
  <c r="H68" i="1"/>
  <c r="I68" i="1"/>
  <c r="H69" i="1"/>
  <c r="H70" i="1"/>
  <c r="H71" i="1"/>
  <c r="H72" i="1"/>
  <c r="H73" i="1"/>
  <c r="I73" i="1"/>
  <c r="H74" i="1"/>
  <c r="I74" i="1"/>
  <c r="H75" i="1"/>
  <c r="I75" i="1"/>
  <c r="H76" i="1"/>
  <c r="H77" i="1"/>
  <c r="I77" i="1"/>
  <c r="H78" i="1"/>
  <c r="H79" i="1"/>
  <c r="H80" i="1"/>
  <c r="I80" i="1"/>
  <c r="H81" i="1"/>
  <c r="H82" i="1"/>
  <c r="I82" i="1"/>
  <c r="H64" i="1"/>
  <c r="I64" i="1"/>
  <c r="H55" i="1"/>
  <c r="H83" i="1"/>
  <c r="H56" i="1"/>
  <c r="H57" i="1"/>
  <c r="H58" i="1"/>
  <c r="H59" i="1"/>
  <c r="H60" i="1"/>
  <c r="H61" i="1"/>
  <c r="I61" i="1"/>
  <c r="H62" i="1"/>
  <c r="I62" i="1"/>
  <c r="H63" i="1"/>
  <c r="I63" i="1"/>
  <c r="H54" i="1"/>
  <c r="U86" i="1"/>
  <c r="Q86" i="1"/>
  <c r="M86" i="1"/>
  <c r="E86" i="1"/>
  <c r="H86" i="1"/>
  <c r="I86" i="1"/>
  <c r="U48" i="1"/>
  <c r="U49" i="1"/>
  <c r="Q48" i="1"/>
  <c r="Q49" i="1"/>
  <c r="M47" i="1"/>
  <c r="M48" i="1"/>
  <c r="M49" i="1"/>
  <c r="U46" i="1"/>
  <c r="Q46" i="1"/>
  <c r="M46" i="1"/>
  <c r="B51" i="1"/>
  <c r="S51" i="1"/>
  <c r="U51" i="1"/>
  <c r="T51" i="1"/>
  <c r="F47" i="1"/>
  <c r="F48" i="1"/>
  <c r="F49" i="1"/>
  <c r="F50" i="1"/>
  <c r="F46" i="1"/>
  <c r="F51" i="1"/>
  <c r="G47" i="1"/>
  <c r="G48" i="1"/>
  <c r="G49" i="1"/>
  <c r="G50" i="1"/>
  <c r="G46" i="1"/>
  <c r="G51" i="1"/>
  <c r="H46" i="1"/>
  <c r="H47" i="1"/>
  <c r="I47" i="1"/>
  <c r="H48" i="1"/>
  <c r="H49" i="1"/>
  <c r="I49" i="1"/>
  <c r="H50" i="1"/>
  <c r="U37" i="1"/>
  <c r="U38" i="1"/>
  <c r="U39" i="1"/>
  <c r="U40" i="1"/>
  <c r="U36" i="1"/>
  <c r="Q37" i="1"/>
  <c r="Q38" i="1"/>
  <c r="Q39" i="1"/>
  <c r="Q40" i="1"/>
  <c r="Q36" i="1"/>
  <c r="M37" i="1"/>
  <c r="M38" i="1"/>
  <c r="M39" i="1"/>
  <c r="M40" i="1"/>
  <c r="M36" i="1"/>
  <c r="E36" i="1"/>
  <c r="E38" i="1"/>
  <c r="E39" i="1"/>
  <c r="T42" i="1"/>
  <c r="U42" i="1"/>
  <c r="S42" i="1"/>
  <c r="O42" i="1"/>
  <c r="F37" i="1"/>
  <c r="F38" i="1"/>
  <c r="F39" i="1"/>
  <c r="F40" i="1"/>
  <c r="F36" i="1"/>
  <c r="F42" i="1"/>
  <c r="G37" i="1"/>
  <c r="G38" i="1"/>
  <c r="G39" i="1"/>
  <c r="G40" i="1"/>
  <c r="G36" i="1"/>
  <c r="G42" i="1"/>
  <c r="H37" i="1"/>
  <c r="H38" i="1"/>
  <c r="H39" i="1"/>
  <c r="I39" i="1"/>
  <c r="H40" i="1"/>
  <c r="H36" i="1"/>
  <c r="H42" i="1"/>
  <c r="I42" i="1"/>
  <c r="D33" i="1"/>
  <c r="E33" i="1"/>
  <c r="S89" i="1"/>
  <c r="T89" i="1"/>
  <c r="R89" i="1"/>
  <c r="O89" i="1"/>
  <c r="O92" i="1"/>
  <c r="P89" i="1"/>
  <c r="Q89" i="1"/>
  <c r="N89" i="1"/>
  <c r="N92" i="1"/>
  <c r="K89" i="1"/>
  <c r="M89" i="1"/>
  <c r="L89" i="1"/>
  <c r="J89" i="1"/>
  <c r="J92" i="1"/>
  <c r="G89" i="1"/>
  <c r="I89" i="1"/>
  <c r="F89" i="1"/>
  <c r="D89" i="1"/>
  <c r="E89" i="1"/>
  <c r="C89" i="1"/>
  <c r="B89" i="1"/>
  <c r="B92" i="1"/>
  <c r="S83" i="1"/>
  <c r="T83" i="1"/>
  <c r="U83" i="1"/>
  <c r="R83" i="1"/>
  <c r="O83" i="1"/>
  <c r="P83" i="1"/>
  <c r="Q83" i="1"/>
  <c r="N83" i="1"/>
  <c r="K83" i="1"/>
  <c r="C83" i="1"/>
  <c r="B83" i="1"/>
  <c r="K51" i="1"/>
  <c r="M51" i="1"/>
  <c r="L51" i="1"/>
  <c r="J51" i="1"/>
  <c r="D51" i="1"/>
  <c r="D92" i="1"/>
  <c r="C51" i="1"/>
  <c r="C42" i="1"/>
  <c r="D42" i="1"/>
  <c r="E42" i="1"/>
  <c r="B42" i="1"/>
  <c r="AA33" i="1"/>
  <c r="AB33" i="1"/>
  <c r="AC33" i="1"/>
  <c r="Z33" i="1"/>
  <c r="W33" i="1"/>
  <c r="X33" i="1"/>
  <c r="Y33" i="1"/>
  <c r="V33" i="1"/>
  <c r="S33" i="1"/>
  <c r="T33" i="1"/>
  <c r="U33" i="1"/>
  <c r="R33" i="1"/>
  <c r="P33" i="1"/>
  <c r="Q33" i="1"/>
  <c r="N33" i="1"/>
  <c r="K33" i="1"/>
  <c r="J33" i="1"/>
  <c r="C33" i="1"/>
  <c r="C92" i="1"/>
  <c r="B33" i="1"/>
  <c r="R51" i="1"/>
  <c r="R42" i="1"/>
  <c r="P51" i="1"/>
  <c r="Q51" i="1"/>
  <c r="N51" i="1"/>
  <c r="J42" i="1"/>
  <c r="O51" i="1"/>
  <c r="V51" i="1"/>
  <c r="W51" i="1"/>
  <c r="W92" i="1"/>
  <c r="X51" i="1"/>
  <c r="X92" i="1"/>
  <c r="Y51" i="1"/>
  <c r="Z51" i="1"/>
  <c r="AA51" i="1"/>
  <c r="AB51" i="1"/>
  <c r="AC51" i="1"/>
  <c r="AD51" i="1"/>
  <c r="AE51" i="1"/>
  <c r="AE92" i="1"/>
  <c r="AF51" i="1"/>
  <c r="AG51" i="1"/>
  <c r="AH51" i="1"/>
  <c r="AI51" i="1"/>
  <c r="AI92" i="1"/>
  <c r="AJ51" i="1"/>
  <c r="AK51" i="1"/>
  <c r="AL51" i="1"/>
  <c r="AL92" i="1"/>
  <c r="K42" i="1"/>
  <c r="L42" i="1"/>
  <c r="M42" i="1"/>
  <c r="N42" i="1"/>
  <c r="P42" i="1"/>
  <c r="Q42" i="1"/>
  <c r="V42" i="1"/>
  <c r="W42" i="1"/>
  <c r="X42" i="1"/>
  <c r="Y42" i="1"/>
  <c r="Z42" i="1"/>
  <c r="AA42" i="1"/>
  <c r="AA92" i="1"/>
  <c r="AB42" i="1"/>
  <c r="AC42" i="1"/>
  <c r="AD42" i="1"/>
  <c r="AE42" i="1"/>
  <c r="AF42" i="1"/>
  <c r="AG42" i="1"/>
  <c r="AH42" i="1"/>
  <c r="AI42" i="1"/>
  <c r="AJ42" i="1"/>
  <c r="AJ92" i="1"/>
  <c r="AK42" i="1"/>
  <c r="AL42" i="1"/>
  <c r="AM42" i="1"/>
  <c r="AM92" i="1"/>
  <c r="AN42" i="1"/>
  <c r="AO42" i="1"/>
  <c r="AD33" i="1"/>
  <c r="AE33" i="1"/>
  <c r="AF33" i="1"/>
  <c r="AG33" i="1"/>
  <c r="AH33" i="1"/>
  <c r="AI33" i="1"/>
  <c r="AJ33" i="1"/>
  <c r="AL33" i="1"/>
  <c r="AM33" i="1"/>
  <c r="AN33" i="1"/>
  <c r="AO33" i="1"/>
  <c r="AB92" i="1"/>
  <c r="I38" i="1"/>
  <c r="I40" i="1"/>
  <c r="H89" i="1"/>
  <c r="AH92" i="1"/>
  <c r="AD92" i="1"/>
  <c r="Z92" i="1"/>
  <c r="V92" i="1"/>
  <c r="I37" i="1"/>
  <c r="AN92" i="1"/>
  <c r="AF92" i="1"/>
  <c r="U89" i="1"/>
  <c r="I48" i="1"/>
  <c r="I36" i="1"/>
  <c r="R92" i="1"/>
  <c r="G83" i="1"/>
  <c r="F92" i="1"/>
  <c r="I83" i="1"/>
  <c r="G92" i="1"/>
  <c r="L92" i="1"/>
  <c r="K92" i="1"/>
  <c r="H51" i="1"/>
  <c r="I51" i="1"/>
  <c r="I46" i="1"/>
  <c r="T92" i="1"/>
  <c r="S92" i="1"/>
  <c r="P92" i="1"/>
  <c r="H92" i="1"/>
</calcChain>
</file>

<file path=xl/sharedStrings.xml><?xml version="1.0" encoding="utf-8"?>
<sst xmlns="http://schemas.openxmlformats.org/spreadsheetml/2006/main" count="176" uniqueCount="138">
  <si>
    <t>Működési bevételek</t>
  </si>
  <si>
    <t>Működési kiadás</t>
  </si>
  <si>
    <t>Dologi kiadás</t>
  </si>
  <si>
    <t>Személyi juttatás</t>
  </si>
  <si>
    <t>Munkaadókat terh. j. és szoc. hozz. adó</t>
  </si>
  <si>
    <t>Ellátottak pénzbeli juttatása</t>
  </si>
  <si>
    <t>Egyéb műk. célú tám. áht-on kívülre</t>
  </si>
  <si>
    <t>1. Öcsödi Nagyközségi Önkormányzat</t>
  </si>
  <si>
    <t>Nem lakóing.bérbeadása, üzemelt.</t>
  </si>
  <si>
    <t>Önk.-i vagyonnal való gazdálkodás</t>
  </si>
  <si>
    <t>Állat-egészségügyi ellátás</t>
  </si>
  <si>
    <t>Zöldterület-kezelés</t>
  </si>
  <si>
    <t>Közvilágítás</t>
  </si>
  <si>
    <t>Közfoglalkoztatás</t>
  </si>
  <si>
    <t>Kiemelt állami és önkormányzati r.</t>
  </si>
  <si>
    <t>Háziorvosi ügyeleti ellátás</t>
  </si>
  <si>
    <t>Önkormányzat és önk. hiv. jogalkotó, ig. f.</t>
  </si>
  <si>
    <t>Idősk. tartós bentlakásos szoc.ellátás</t>
  </si>
  <si>
    <t>Idősek nappali ellátása</t>
  </si>
  <si>
    <t>Szociális étkeztetés</t>
  </si>
  <si>
    <t>Házi segítségnyújtás</t>
  </si>
  <si>
    <t>Múzeum</t>
  </si>
  <si>
    <t>Kulturális rendezvények</t>
  </si>
  <si>
    <t>Könyvtári szolgáltatás</t>
  </si>
  <si>
    <t>Óvoda</t>
  </si>
  <si>
    <t>Óvodai szakmai nevelés, ellátás</t>
  </si>
  <si>
    <t>Óvodai nevelés, ellátás működtetése</t>
  </si>
  <si>
    <t>Bölcsőde</t>
  </si>
  <si>
    <t>Gyermekek napközbeni ellátása</t>
  </si>
  <si>
    <t>Erdészeti, egyéb erdőgazd.tev.</t>
  </si>
  <si>
    <t>Víztermelés, -kezelés, -ellátás</t>
  </si>
  <si>
    <t>Közutak, hidak, alag.üzem.fennt.</t>
  </si>
  <si>
    <t>Üdülői szálláshely-szolgáltatás</t>
  </si>
  <si>
    <t>Sportlét. müködt.és fejlesztése</t>
  </si>
  <si>
    <t>Köztemető fenntartás és működt.</t>
  </si>
  <si>
    <t>Fogorvosi alapellátás</t>
  </si>
  <si>
    <t>Család- és nővéd.egészsü.gond.</t>
  </si>
  <si>
    <t>Ifjúság-egészségügyi gondozás(ieü)</t>
  </si>
  <si>
    <t>Iskolai intézményi étkezés</t>
  </si>
  <si>
    <t>Lakóingatlan szoc. célú bérbeadása, üz.</t>
  </si>
  <si>
    <t>5. Öcsödi Polgármesteri Hivatal</t>
  </si>
  <si>
    <t>Más szerv r.végzett pü.- i , gazd.- i, üz. sz.</t>
  </si>
  <si>
    <t>Öcsöd Nagyközségi Önk. összesen:</t>
  </si>
  <si>
    <t xml:space="preserve">Önkormányzatok és önk. hiv. jogalk. ált. ig. t. </t>
  </si>
  <si>
    <t>Öcsödi Polgármesteri Hivatal összesen:</t>
  </si>
  <si>
    <t>Intézmény megnevezése</t>
  </si>
  <si>
    <t>1.</t>
  </si>
  <si>
    <t>2.</t>
  </si>
  <si>
    <t>3.</t>
  </si>
  <si>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</si>
  <si>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</si>
  <si>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</si>
  <si>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</si>
  <si>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</si>
  <si>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</si>
  <si>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</si>
  <si>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</si>
  <si>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</si>
  <si>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</si>
  <si>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</si>
  <si>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</si>
  <si>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</si>
  <si>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</si>
  <si>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Víztermelés, kezelés, ellátás</t>
  </si>
  <si>
    <t>2. Tóth József Alapszolgálati Központ</t>
  </si>
  <si>
    <t>Tóth J.Alapszolgáltatási Központ össz.:</t>
  </si>
  <si>
    <t>3. Öcsödi Szivárvány Óvoda és Bölcsőde-</t>
  </si>
  <si>
    <t>Sajátos nev.igényű gyermekek nevelése</t>
  </si>
  <si>
    <t>Szivárvány Óvoda és Bölcsőde összesen:</t>
  </si>
  <si>
    <t>Öcsödi Községgondnokság összesen:</t>
  </si>
  <si>
    <t>FŐÖSSZESEN:</t>
  </si>
  <si>
    <t>Egyéb műk. célú tám. áht-on belülre</t>
  </si>
  <si>
    <t>4. Öcsödi Községgondokság és Könyvtár</t>
  </si>
  <si>
    <t>Város, közs.gazd-i. egyéb szolgáltatások</t>
  </si>
  <si>
    <t>Önkormányzati vagyonnal k. feladatok</t>
  </si>
  <si>
    <t>eFt</t>
  </si>
  <si>
    <t>22.</t>
  </si>
  <si>
    <t>23.</t>
  </si>
  <si>
    <t>Család és gyermekjóléti szolgálat</t>
  </si>
  <si>
    <t>Tartalék</t>
  </si>
  <si>
    <t>Szennyvízcsatorna építés, fenntartás, üzemeltetése</t>
  </si>
  <si>
    <t>Hosszú időtartamú közfoglalkoztatás</t>
  </si>
  <si>
    <t>Szünidei étkeztetés (intézményen kívüli)</t>
  </si>
  <si>
    <t>Rendszeres pénzbeli ellátások</t>
  </si>
  <si>
    <t>Eseti pénzbeli ellátások</t>
  </si>
  <si>
    <t>Civil szervezetek műk. tám.</t>
  </si>
  <si>
    <t>Egyéb kiadó tevékenység (Öcsödi Hírek)</t>
  </si>
  <si>
    <t>Önkormányzat elszámolása a közp. ktgv.</t>
  </si>
  <si>
    <t>Család - és nővéd. egészsü. gond.</t>
  </si>
  <si>
    <t>Ifjúság egészségügyi gondozás</t>
  </si>
  <si>
    <t>Elvonások, befizetések</t>
  </si>
  <si>
    <t>24.</t>
  </si>
  <si>
    <t>25.</t>
  </si>
  <si>
    <t>Gyermekétkeztetés az óvodában</t>
  </si>
  <si>
    <t>Gyermekétkeztetés a bölcsődében</t>
  </si>
  <si>
    <t>Önkormányzat funkcióra n. s. bev.</t>
  </si>
  <si>
    <t>Er. ei.</t>
  </si>
  <si>
    <t>Mód. ei.</t>
  </si>
  <si>
    <t>Telj.</t>
  </si>
  <si>
    <t>%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</si>
  <si>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</si>
  <si>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</si>
  <si>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</si>
  <si>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</si>
  <si>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</si>
  <si>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</si>
  <si>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</si>
  <si>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</si>
  <si>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</si>
  <si>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</si>
  <si>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</si>
  <si>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</si>
  <si>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</si>
  <si>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</si>
  <si>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</si>
  <si>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</si>
  <si>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</si>
  <si>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</si>
  <si>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</si>
  <si>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</si>
  <si>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Ár-, Árvízvédelmmel kapcs. k.</t>
  </si>
  <si>
    <t>Támogatási célú finansz. műv.</t>
  </si>
  <si>
    <t>Egészségügy - Háziorvos alapell.</t>
  </si>
  <si>
    <t xml:space="preserve">Országos közfoglalkoztatási pr. </t>
  </si>
  <si>
    <t>Országos és h. népszavazasással k.</t>
  </si>
  <si>
    <t>Könyvtár és közműv. int. - könyvtári áll. gy.</t>
  </si>
  <si>
    <t>Növénytermesztés, állatteny. és kapcs. szolg.</t>
  </si>
  <si>
    <t>Ellátottak juttatásai</t>
  </si>
  <si>
    <t>Művelődési Ház - közösségi társ. r.</t>
  </si>
  <si>
    <t>Közösségi kulturális t.</t>
  </si>
  <si>
    <t>Más szerv. végzett tevékenység</t>
  </si>
  <si>
    <t>Településfejlesztési pr. és t.</t>
  </si>
  <si>
    <t>Támogatási c. finanszíroz. m.</t>
  </si>
  <si>
    <t>,</t>
  </si>
  <si>
    <t xml:space="preserve">Város, közsséggazdálkodási f. </t>
  </si>
  <si>
    <t>Háziorvosi ellátás</t>
  </si>
  <si>
    <t>Öcsöd Nagyközségi Önkormányzat intézményeinek 2020. évi működési bevételei és kiadásai</t>
  </si>
  <si>
    <t>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</si>
</sst>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4" xfId="0" applyFont="1" applyBorder="1"/>
    <xf numFmtId="0" fontId="4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3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"/>
  <sheetViews>
    <sheetView tabSelected="1" workbookViewId="0">
      <selection activeCell="A2" sqref="A2:AC2"/>
    </sheetView>
  </sheetViews>
  <sheetFormatPr defaultRowHeight="14.25" x14ac:dyDescent="0.2"/>
  <cols>
    <col min="1" max="1" width="39.140625" customWidth="1"/>
    <col min="2" max="3" width="7.85546875" customWidth="1"/>
    <col min="4" max="4" width="8.42578125" customWidth="1"/>
    <col min="5" max="5" width="5.5703125" customWidth="1"/>
    <col min="6" max="6" width="8.28515625" customWidth="1"/>
    <col min="7" max="7" width="9.28515625" customWidth="1"/>
    <col min="8" max="8" width="8.5703125" customWidth="1"/>
    <col min="9" max="9" width="5.28515625" customWidth="1"/>
    <col min="10" max="10" width="8.140625" customWidth="1"/>
    <col min="11" max="12" width="8.28515625" customWidth="1"/>
    <col min="13" max="13" width="5" customWidth="1"/>
    <col min="14" max="14" width="8.42578125" customWidth="1"/>
    <col min="15" max="15" width="8.7109375" customWidth="1"/>
    <col min="16" max="16" width="8.42578125" customWidth="1"/>
    <col min="17" max="17" width="4.5703125" customWidth="1"/>
    <col min="18" max="20" width="8.28515625" customWidth="1"/>
    <col min="21" max="21" width="5.85546875" customWidth="1"/>
    <col min="22" max="22" width="7" customWidth="1"/>
    <col min="23" max="23" width="8.28515625" bestFit="1" customWidth="1"/>
    <col min="24" max="24" width="6.7109375" customWidth="1"/>
    <col min="25" max="25" width="4.7109375" customWidth="1"/>
    <col min="26" max="26" width="5.5703125" customWidth="1"/>
    <col min="27" max="27" width="7.7109375" customWidth="1"/>
    <col min="28" max="28" width="7" customWidth="1"/>
    <col min="29" max="29" width="4.85546875" customWidth="1"/>
    <col min="30" max="30" width="6.7109375" style="23" customWidth="1"/>
    <col min="31" max="31" width="8.28515625" style="23" bestFit="1" customWidth="1"/>
    <col min="32" max="32" width="6" style="23" customWidth="1"/>
    <col min="33" max="33" width="4.28515625" style="23" customWidth="1"/>
    <col min="34" max="34" width="7" customWidth="1"/>
    <col min="35" max="35" width="7.7109375" customWidth="1"/>
    <col min="36" max="36" width="4.140625" customWidth="1"/>
    <col min="37" max="37" width="4" customWidth="1"/>
    <col min="38" max="38" width="5" bestFit="1" customWidth="1"/>
    <col min="39" max="39" width="7" customWidth="1"/>
    <col min="40" max="40" width="6.28515625" customWidth="1"/>
    <col min="41" max="41" width="4.42578125" bestFit="1" customWidth="1"/>
  </cols>
  <sheetData>
    <row r="1" spans="1:41" ht="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G1" s="47" t="s">
        <v>137</v>
      </c>
      <c r="AH1" s="47"/>
      <c r="AI1" s="47"/>
      <c r="AJ1" s="47"/>
      <c r="AK1" s="47"/>
      <c r="AL1" s="47"/>
      <c r="AM1" s="47"/>
      <c r="AN1" s="47"/>
      <c r="AO1" s="47"/>
    </row>
    <row r="2" spans="1:41" ht="15" customHeight="1" x14ac:dyDescent="0.25">
      <c r="A2" s="45" t="s">
        <v>136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41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O3" s="28" t="s">
        <v>75</v>
      </c>
    </row>
    <row r="4" spans="1:41" s="16" customFormat="1" ht="46.5" customHeight="1" x14ac:dyDescent="0.2">
      <c r="A4" s="15" t="s">
        <v>45</v>
      </c>
      <c r="B4" s="48" t="s">
        <v>0</v>
      </c>
      <c r="C4" s="49"/>
      <c r="D4" s="49"/>
      <c r="E4" s="49"/>
      <c r="F4" s="48" t="s">
        <v>1</v>
      </c>
      <c r="G4" s="49"/>
      <c r="H4" s="49"/>
      <c r="I4" s="49"/>
      <c r="J4" s="48" t="s">
        <v>2</v>
      </c>
      <c r="K4" s="49"/>
      <c r="L4" s="49"/>
      <c r="M4" s="49"/>
      <c r="N4" s="43" t="s">
        <v>3</v>
      </c>
      <c r="O4" s="44"/>
      <c r="P4" s="44"/>
      <c r="Q4" s="44"/>
      <c r="R4" s="43" t="s">
        <v>4</v>
      </c>
      <c r="S4" s="44"/>
      <c r="T4" s="44"/>
      <c r="U4" s="44"/>
      <c r="V4" s="43" t="s">
        <v>5</v>
      </c>
      <c r="W4" s="44"/>
      <c r="X4" s="44"/>
      <c r="Y4" s="44"/>
      <c r="Z4" s="43" t="s">
        <v>71</v>
      </c>
      <c r="AA4" s="44"/>
      <c r="AB4" s="44"/>
      <c r="AC4" s="44"/>
      <c r="AD4" s="43" t="s">
        <v>6</v>
      </c>
      <c r="AE4" s="44"/>
      <c r="AF4" s="44"/>
      <c r="AG4" s="50"/>
      <c r="AH4" s="51" t="s">
        <v>79</v>
      </c>
      <c r="AI4" s="51"/>
      <c r="AJ4" s="51"/>
      <c r="AK4" s="51"/>
      <c r="AL4" s="46" t="s">
        <v>90</v>
      </c>
      <c r="AM4" s="46"/>
      <c r="AN4" s="46"/>
      <c r="AO4" s="46"/>
    </row>
    <row r="5" spans="1:41" s="16" customFormat="1" ht="16.5" customHeight="1" x14ac:dyDescent="0.2">
      <c r="A5" s="15"/>
      <c r="B5" s="18" t="s">
        <v>96</v>
      </c>
      <c r="C5" s="19" t="s">
        <v>97</v>
      </c>
      <c r="D5" s="19" t="s">
        <v>98</v>
      </c>
      <c r="E5" s="19" t="s">
        <v>99</v>
      </c>
      <c r="F5" s="18" t="s">
        <v>96</v>
      </c>
      <c r="G5" s="19" t="s">
        <v>97</v>
      </c>
      <c r="H5" s="19" t="s">
        <v>98</v>
      </c>
      <c r="I5" s="19" t="s">
        <v>99</v>
      </c>
      <c r="J5" s="18" t="s">
        <v>96</v>
      </c>
      <c r="K5" s="19" t="s">
        <v>97</v>
      </c>
      <c r="L5" s="19" t="s">
        <v>98</v>
      </c>
      <c r="M5" s="19" t="s">
        <v>99</v>
      </c>
      <c r="N5" s="18" t="s">
        <v>96</v>
      </c>
      <c r="O5" s="19" t="s">
        <v>97</v>
      </c>
      <c r="P5" s="19" t="s">
        <v>98</v>
      </c>
      <c r="Q5" s="19" t="s">
        <v>99</v>
      </c>
      <c r="R5" s="18" t="s">
        <v>96</v>
      </c>
      <c r="S5" s="19" t="s">
        <v>97</v>
      </c>
      <c r="T5" s="19" t="s">
        <v>98</v>
      </c>
      <c r="U5" s="19" t="s">
        <v>99</v>
      </c>
      <c r="V5" s="18" t="s">
        <v>96</v>
      </c>
      <c r="W5" s="19" t="s">
        <v>97</v>
      </c>
      <c r="X5" s="19" t="s">
        <v>98</v>
      </c>
      <c r="Y5" s="19" t="s">
        <v>99</v>
      </c>
      <c r="Z5" s="18" t="s">
        <v>96</v>
      </c>
      <c r="AA5" s="19" t="s">
        <v>97</v>
      </c>
      <c r="AB5" s="19" t="s">
        <v>98</v>
      </c>
      <c r="AC5" s="19" t="s">
        <v>99</v>
      </c>
      <c r="AD5" s="18" t="s">
        <v>96</v>
      </c>
      <c r="AE5" s="19" t="s">
        <v>97</v>
      </c>
      <c r="AF5" s="19" t="s">
        <v>98</v>
      </c>
      <c r="AG5" s="19" t="s">
        <v>99</v>
      </c>
      <c r="AH5" s="18" t="s">
        <v>96</v>
      </c>
      <c r="AI5" s="19" t="s">
        <v>97</v>
      </c>
      <c r="AJ5" s="19" t="s">
        <v>98</v>
      </c>
      <c r="AK5" s="19" t="s">
        <v>99</v>
      </c>
      <c r="AL5" s="18" t="s">
        <v>96</v>
      </c>
      <c r="AM5" s="19" t="s">
        <v>97</v>
      </c>
      <c r="AN5" s="19" t="s">
        <v>98</v>
      </c>
      <c r="AO5" s="33" t="s">
        <v>99</v>
      </c>
    </row>
    <row r="6" spans="1:41" s="22" customFormat="1" ht="15" customHeight="1" x14ac:dyDescent="0.2">
      <c r="A6" s="6" t="s">
        <v>46</v>
      </c>
      <c r="B6" s="6" t="s">
        <v>47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52</v>
      </c>
      <c r="H6" s="6" t="s">
        <v>53</v>
      </c>
      <c r="I6" s="6" t="s">
        <v>54</v>
      </c>
      <c r="J6" s="6" t="s">
        <v>55</v>
      </c>
      <c r="K6" s="6" t="s">
        <v>56</v>
      </c>
      <c r="L6" s="6" t="s">
        <v>57</v>
      </c>
      <c r="M6" s="6" t="s">
        <v>58</v>
      </c>
      <c r="N6" s="6" t="s">
        <v>59</v>
      </c>
      <c r="O6" s="6" t="s">
        <v>60</v>
      </c>
      <c r="P6" s="6" t="s">
        <v>61</v>
      </c>
      <c r="Q6" s="6" t="s">
        <v>62</v>
      </c>
      <c r="R6" s="6" t="s">
        <v>76</v>
      </c>
      <c r="S6" s="6" t="s">
        <v>77</v>
      </c>
      <c r="T6" s="6" t="s">
        <v>91</v>
      </c>
      <c r="U6" s="6" t="s">
        <v>92</v>
      </c>
      <c r="V6" s="6" t="s">
        <v>100</v>
      </c>
      <c r="W6" s="6" t="s">
        <v>101</v>
      </c>
      <c r="X6" s="6" t="s">
        <v>102</v>
      </c>
      <c r="Y6" s="6" t="s">
        <v>103</v>
      </c>
      <c r="Z6" s="6" t="s">
        <v>104</v>
      </c>
      <c r="AA6" s="6" t="s">
        <v>105</v>
      </c>
      <c r="AB6" s="6" t="s">
        <v>106</v>
      </c>
      <c r="AC6" s="6" t="s">
        <v>107</v>
      </c>
      <c r="AD6" s="6" t="s">
        <v>108</v>
      </c>
      <c r="AE6" s="6" t="s">
        <v>109</v>
      </c>
      <c r="AF6" s="6" t="s">
        <v>110</v>
      </c>
      <c r="AG6" s="6" t="s">
        <v>111</v>
      </c>
      <c r="AH6" s="6" t="s">
        <v>112</v>
      </c>
      <c r="AI6" s="6" t="s">
        <v>113</v>
      </c>
      <c r="AJ6" s="6" t="s">
        <v>114</v>
      </c>
      <c r="AK6" s="6" t="s">
        <v>115</v>
      </c>
      <c r="AL6" s="6" t="s">
        <v>116</v>
      </c>
      <c r="AM6" s="6" t="s">
        <v>117</v>
      </c>
      <c r="AN6" s="6" t="s">
        <v>118</v>
      </c>
      <c r="AO6" s="6" t="s">
        <v>119</v>
      </c>
    </row>
    <row r="7" spans="1:41" ht="15" customHeight="1" x14ac:dyDescent="0.2">
      <c r="A7" s="7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0"/>
      <c r="AB7" s="20"/>
      <c r="AC7" s="20"/>
      <c r="AD7" s="24"/>
      <c r="AE7" s="24"/>
      <c r="AF7" s="24"/>
      <c r="AG7" s="24"/>
      <c r="AH7" s="24"/>
      <c r="AI7" s="24"/>
      <c r="AJ7" s="24"/>
      <c r="AK7" s="24"/>
      <c r="AL7" s="4"/>
      <c r="AM7" s="4"/>
      <c r="AN7" s="4"/>
      <c r="AO7" s="4"/>
    </row>
    <row r="8" spans="1:41" ht="15" customHeight="1" x14ac:dyDescent="0.25">
      <c r="A8" s="26" t="s">
        <v>80</v>
      </c>
      <c r="B8" s="10">
        <v>4500</v>
      </c>
      <c r="C8" s="10">
        <v>4500</v>
      </c>
      <c r="D8" s="10">
        <v>5876</v>
      </c>
      <c r="E8" s="39">
        <f>SUM(D8/C8)*100</f>
        <v>130.57777777777778</v>
      </c>
      <c r="F8" s="10">
        <f t="shared" ref="F8:F31" si="0">SUM(J8+N8+R8)</f>
        <v>0</v>
      </c>
      <c r="G8" s="10">
        <f t="shared" ref="G8:G31" si="1">SUM(K8+O8+S8)</f>
        <v>0</v>
      </c>
      <c r="H8" s="10">
        <f>SUM(L8+P8+T8+X8+AB8+AF8+AJ8+AN8)</f>
        <v>183</v>
      </c>
      <c r="I8" s="39"/>
      <c r="J8" s="10"/>
      <c r="K8" s="10"/>
      <c r="L8" s="10">
        <v>183</v>
      </c>
      <c r="M8" s="39"/>
      <c r="N8" s="8"/>
      <c r="O8" s="8"/>
      <c r="P8" s="8"/>
      <c r="Q8" s="39"/>
      <c r="R8" s="8"/>
      <c r="S8" s="8"/>
      <c r="T8" s="8"/>
      <c r="U8" s="39"/>
      <c r="V8" s="8"/>
      <c r="W8" s="8"/>
      <c r="X8" s="8"/>
      <c r="Y8" s="39"/>
      <c r="Z8" s="8"/>
      <c r="AA8" s="20"/>
      <c r="AB8" s="20"/>
      <c r="AC8" s="39"/>
      <c r="AD8" s="24"/>
      <c r="AE8" s="24"/>
      <c r="AF8" s="24"/>
      <c r="AG8" s="39"/>
      <c r="AH8" s="24"/>
      <c r="AI8" s="24"/>
      <c r="AJ8" s="24"/>
      <c r="AK8" s="39"/>
      <c r="AL8" s="4"/>
      <c r="AM8" s="4"/>
      <c r="AN8" s="4"/>
      <c r="AO8" s="39"/>
    </row>
    <row r="9" spans="1:41" ht="15" customHeight="1" x14ac:dyDescent="0.25">
      <c r="A9" s="26" t="s">
        <v>14</v>
      </c>
      <c r="B9" s="10"/>
      <c r="C9" s="10"/>
      <c r="D9" s="10"/>
      <c r="E9" s="39"/>
      <c r="F9" s="10">
        <f t="shared" si="0"/>
        <v>6000</v>
      </c>
      <c r="G9" s="10">
        <f t="shared" si="1"/>
        <v>6000</v>
      </c>
      <c r="H9" s="10">
        <f t="shared" ref="H9:H31" si="2">SUM(L9+P9+T9+X9+AB9+AF9+AJ9+AN9)</f>
        <v>6855</v>
      </c>
      <c r="I9" s="39">
        <f t="shared" ref="I9:I33" si="3">SUM(H9/G9)*100</f>
        <v>114.25</v>
      </c>
      <c r="J9" s="10">
        <v>6000</v>
      </c>
      <c r="K9" s="10">
        <v>6000</v>
      </c>
      <c r="L9" s="10">
        <v>6855</v>
      </c>
      <c r="M9" s="39">
        <f t="shared" ref="M9:M33" si="4">SUM(L9/K9)*100</f>
        <v>114.25</v>
      </c>
      <c r="N9" s="10"/>
      <c r="O9" s="10"/>
      <c r="P9" s="10"/>
      <c r="Q9" s="39"/>
      <c r="R9" s="10"/>
      <c r="S9" s="10"/>
      <c r="T9" s="10"/>
      <c r="U9" s="39"/>
      <c r="V9" s="10"/>
      <c r="W9" s="10"/>
      <c r="X9" s="10"/>
      <c r="Y9" s="39"/>
      <c r="Z9" s="10"/>
      <c r="AA9" s="17"/>
      <c r="AB9" s="17"/>
      <c r="AC9" s="39"/>
      <c r="AD9" s="10"/>
      <c r="AE9" s="10"/>
      <c r="AF9" s="10"/>
      <c r="AG9" s="39"/>
      <c r="AH9" s="10"/>
      <c r="AI9" s="10"/>
      <c r="AJ9" s="10"/>
      <c r="AK9" s="39"/>
      <c r="AL9" s="4"/>
      <c r="AM9" s="4"/>
      <c r="AN9" s="4"/>
      <c r="AO9" s="4"/>
    </row>
    <row r="10" spans="1:41" ht="15" customHeight="1" x14ac:dyDescent="0.25">
      <c r="A10" s="26" t="s">
        <v>15</v>
      </c>
      <c r="B10" s="10"/>
      <c r="C10" s="10"/>
      <c r="D10" s="10"/>
      <c r="E10" s="39"/>
      <c r="F10" s="10">
        <f t="shared" si="0"/>
        <v>3834</v>
      </c>
      <c r="G10" s="10">
        <f t="shared" si="1"/>
        <v>3834</v>
      </c>
      <c r="H10" s="10">
        <f t="shared" si="2"/>
        <v>4775</v>
      </c>
      <c r="I10" s="39">
        <f t="shared" si="3"/>
        <v>124.5435576421492</v>
      </c>
      <c r="J10" s="10">
        <v>3834</v>
      </c>
      <c r="K10" s="10">
        <v>3834</v>
      </c>
      <c r="L10" s="10">
        <v>0</v>
      </c>
      <c r="M10" s="39">
        <f t="shared" si="4"/>
        <v>0</v>
      </c>
      <c r="N10" s="10"/>
      <c r="O10" s="10"/>
      <c r="P10" s="10"/>
      <c r="Q10" s="39"/>
      <c r="R10" s="10"/>
      <c r="S10" s="10"/>
      <c r="T10" s="10"/>
      <c r="U10" s="39"/>
      <c r="V10" s="10"/>
      <c r="W10" s="10"/>
      <c r="X10" s="10"/>
      <c r="Y10" s="39"/>
      <c r="Z10" s="10">
        <v>0</v>
      </c>
      <c r="AA10" s="17">
        <v>0</v>
      </c>
      <c r="AB10" s="17">
        <v>4775</v>
      </c>
      <c r="AC10" s="39"/>
      <c r="AD10" s="10"/>
      <c r="AE10" s="10"/>
      <c r="AF10" s="10"/>
      <c r="AG10" s="39"/>
      <c r="AH10" s="10"/>
      <c r="AI10" s="10"/>
      <c r="AJ10" s="10"/>
      <c r="AK10" s="39"/>
      <c r="AL10" s="4"/>
      <c r="AM10" s="4"/>
      <c r="AN10" s="4"/>
      <c r="AO10" s="4"/>
    </row>
    <row r="11" spans="1:41" ht="15" x14ac:dyDescent="0.25">
      <c r="A11" s="26" t="s">
        <v>81</v>
      </c>
      <c r="B11" s="10"/>
      <c r="C11" s="10"/>
      <c r="D11" s="10"/>
      <c r="E11" s="39"/>
      <c r="F11" s="10">
        <f t="shared" si="0"/>
        <v>0</v>
      </c>
      <c r="G11" s="10">
        <f t="shared" si="1"/>
        <v>0</v>
      </c>
      <c r="H11" s="10">
        <f t="shared" si="2"/>
        <v>0</v>
      </c>
      <c r="I11" s="39"/>
      <c r="J11" s="10"/>
      <c r="K11" s="10"/>
      <c r="L11" s="10"/>
      <c r="M11" s="39"/>
      <c r="N11" s="10"/>
      <c r="O11" s="10"/>
      <c r="P11" s="10"/>
      <c r="Q11" s="39"/>
      <c r="R11" s="10"/>
      <c r="S11" s="10"/>
      <c r="T11" s="10"/>
      <c r="U11" s="39"/>
      <c r="V11" s="10"/>
      <c r="W11" s="10"/>
      <c r="X11" s="10"/>
      <c r="Y11" s="39"/>
      <c r="Z11" s="10"/>
      <c r="AA11" s="17"/>
      <c r="AB11" s="17"/>
      <c r="AC11" s="39"/>
      <c r="AD11" s="10"/>
      <c r="AE11" s="10"/>
      <c r="AF11" s="10"/>
      <c r="AG11" s="39"/>
      <c r="AH11" s="10"/>
      <c r="AI11" s="10"/>
      <c r="AJ11" s="10"/>
      <c r="AK11" s="39"/>
      <c r="AL11" s="4"/>
      <c r="AM11" s="4"/>
      <c r="AN11" s="4"/>
      <c r="AO11" s="4"/>
    </row>
    <row r="12" spans="1:41" ht="15" x14ac:dyDescent="0.25">
      <c r="A12" s="26" t="s">
        <v>74</v>
      </c>
      <c r="B12" s="10">
        <v>2200</v>
      </c>
      <c r="C12" s="10">
        <v>2200</v>
      </c>
      <c r="D12" s="10">
        <v>5900</v>
      </c>
      <c r="E12" s="39"/>
      <c r="F12" s="10">
        <f t="shared" si="0"/>
        <v>0</v>
      </c>
      <c r="G12" s="10">
        <f t="shared" si="1"/>
        <v>0</v>
      </c>
      <c r="H12" s="10">
        <f t="shared" si="2"/>
        <v>232</v>
      </c>
      <c r="I12" s="39"/>
      <c r="J12" s="10"/>
      <c r="K12" s="10"/>
      <c r="L12" s="10">
        <v>232</v>
      </c>
      <c r="M12" s="39"/>
      <c r="N12" s="10"/>
      <c r="O12" s="10"/>
      <c r="P12" s="10"/>
      <c r="Q12" s="39"/>
      <c r="R12" s="10"/>
      <c r="S12" s="10"/>
      <c r="T12" s="10"/>
      <c r="U12" s="39"/>
      <c r="V12" s="10"/>
      <c r="W12" s="10"/>
      <c r="X12" s="10"/>
      <c r="Y12" s="39"/>
      <c r="Z12" s="10"/>
      <c r="AA12" s="17"/>
      <c r="AB12" s="17"/>
      <c r="AC12" s="39"/>
      <c r="AD12" s="10"/>
      <c r="AE12" s="10"/>
      <c r="AF12" s="10"/>
      <c r="AG12" s="39"/>
      <c r="AH12" s="10"/>
      <c r="AI12" s="10"/>
      <c r="AJ12" s="10"/>
      <c r="AK12" s="39"/>
      <c r="AL12" s="4"/>
      <c r="AM12" s="4"/>
      <c r="AN12" s="4"/>
      <c r="AO12" s="4"/>
    </row>
    <row r="13" spans="1:41" ht="15" x14ac:dyDescent="0.25">
      <c r="A13" s="26" t="s">
        <v>63</v>
      </c>
      <c r="B13" s="10">
        <v>6000</v>
      </c>
      <c r="C13" s="10">
        <v>6000</v>
      </c>
      <c r="D13" s="10">
        <v>6067</v>
      </c>
      <c r="E13" s="39">
        <f>SUM(D13/C13)*100</f>
        <v>101.11666666666667</v>
      </c>
      <c r="F13" s="10">
        <f t="shared" si="0"/>
        <v>0</v>
      </c>
      <c r="G13" s="10">
        <f t="shared" si="1"/>
        <v>0</v>
      </c>
      <c r="H13" s="10">
        <f t="shared" si="2"/>
        <v>3759</v>
      </c>
      <c r="I13" s="39"/>
      <c r="J13" s="10"/>
      <c r="K13" s="10"/>
      <c r="L13" s="10">
        <v>3759</v>
      </c>
      <c r="M13" s="39"/>
      <c r="N13" s="4"/>
      <c r="O13" s="4"/>
      <c r="P13" s="4"/>
      <c r="Q13" s="39"/>
      <c r="R13" s="10"/>
      <c r="S13" s="10"/>
      <c r="T13" s="10"/>
      <c r="U13" s="39"/>
      <c r="V13" s="10"/>
      <c r="W13" s="10"/>
      <c r="X13" s="10"/>
      <c r="Y13" s="39"/>
      <c r="Z13" s="10"/>
      <c r="AA13" s="17"/>
      <c r="AB13" s="17"/>
      <c r="AC13" s="39"/>
      <c r="AD13" s="10"/>
      <c r="AE13" s="10"/>
      <c r="AF13" s="10"/>
      <c r="AG13" s="39"/>
      <c r="AH13" s="24"/>
      <c r="AI13" s="24"/>
      <c r="AJ13" s="24"/>
      <c r="AK13" s="39"/>
      <c r="AL13" s="4"/>
      <c r="AM13" s="4"/>
      <c r="AN13" s="4"/>
      <c r="AO13" s="4"/>
    </row>
    <row r="14" spans="1:41" ht="15" x14ac:dyDescent="0.25">
      <c r="A14" s="26" t="s">
        <v>16</v>
      </c>
      <c r="B14" s="10">
        <v>50</v>
      </c>
      <c r="C14" s="10">
        <v>8564</v>
      </c>
      <c r="D14" s="10">
        <v>21</v>
      </c>
      <c r="E14" s="39">
        <f>SUM(D14/C14)*100</f>
        <v>0.24521251751517983</v>
      </c>
      <c r="F14" s="10">
        <f>SUM(J14+N14+R14)</f>
        <v>24758</v>
      </c>
      <c r="G14" s="10">
        <f>SUM(K14+O14+S14)</f>
        <v>36389</v>
      </c>
      <c r="H14" s="10">
        <f t="shared" si="2"/>
        <v>32265</v>
      </c>
      <c r="I14" s="39">
        <f t="shared" si="3"/>
        <v>88.666904833878363</v>
      </c>
      <c r="J14" s="10">
        <v>5300</v>
      </c>
      <c r="K14" s="10">
        <v>16556</v>
      </c>
      <c r="L14" s="10">
        <v>12332</v>
      </c>
      <c r="M14" s="39">
        <f t="shared" si="4"/>
        <v>74.486590964000968</v>
      </c>
      <c r="N14" s="10">
        <v>16470</v>
      </c>
      <c r="O14" s="10">
        <v>17120</v>
      </c>
      <c r="P14" s="10">
        <v>17114</v>
      </c>
      <c r="Q14" s="39">
        <f>SUM(P14/O14)*100</f>
        <v>99.964953271028037</v>
      </c>
      <c r="R14" s="10">
        <v>2988</v>
      </c>
      <c r="S14" s="10">
        <v>2713</v>
      </c>
      <c r="T14" s="10">
        <v>2819</v>
      </c>
      <c r="U14" s="39">
        <f>SUM(T14/S14)*100</f>
        <v>103.90711389605602</v>
      </c>
      <c r="V14" s="10"/>
      <c r="W14" s="10"/>
      <c r="X14" s="10"/>
      <c r="Y14" s="39"/>
      <c r="Z14" s="17"/>
      <c r="AA14" s="17"/>
      <c r="AB14" s="17"/>
      <c r="AC14" s="39"/>
      <c r="AD14" s="10"/>
      <c r="AE14" s="10"/>
      <c r="AF14" s="10"/>
      <c r="AG14" s="39"/>
      <c r="AH14" s="9"/>
      <c r="AI14" s="9"/>
      <c r="AJ14" s="24"/>
      <c r="AK14" s="39"/>
      <c r="AL14" s="4"/>
      <c r="AM14" s="4"/>
      <c r="AN14" s="4"/>
      <c r="AO14" s="4"/>
    </row>
    <row r="15" spans="1:41" ht="15" x14ac:dyDescent="0.25">
      <c r="A15" s="26" t="s">
        <v>41</v>
      </c>
      <c r="B15" s="10"/>
      <c r="C15" s="10"/>
      <c r="D15" s="10">
        <v>66</v>
      </c>
      <c r="E15" s="39"/>
      <c r="F15" s="10">
        <f t="shared" si="0"/>
        <v>4580</v>
      </c>
      <c r="G15" s="10">
        <f t="shared" si="1"/>
        <v>4580</v>
      </c>
      <c r="H15" s="10">
        <f t="shared" si="2"/>
        <v>66</v>
      </c>
      <c r="I15" s="39">
        <f t="shared" si="3"/>
        <v>1.4410480349344978</v>
      </c>
      <c r="J15" s="10">
        <v>4580</v>
      </c>
      <c r="K15" s="10">
        <v>4580</v>
      </c>
      <c r="L15" s="10">
        <v>66</v>
      </c>
      <c r="M15" s="39">
        <f t="shared" si="4"/>
        <v>1.4410480349344978</v>
      </c>
      <c r="N15" s="10"/>
      <c r="O15" s="10"/>
      <c r="P15" s="10"/>
      <c r="Q15" s="39"/>
      <c r="R15" s="10"/>
      <c r="S15" s="10"/>
      <c r="T15" s="10"/>
      <c r="U15" s="39"/>
      <c r="V15" s="10"/>
      <c r="W15" s="10"/>
      <c r="X15" s="10"/>
      <c r="Y15" s="39"/>
      <c r="Z15" s="17"/>
      <c r="AA15" s="17"/>
      <c r="AB15" s="17"/>
      <c r="AC15" s="39"/>
      <c r="AD15" s="10"/>
      <c r="AE15" s="10"/>
      <c r="AF15" s="10"/>
      <c r="AG15" s="39"/>
      <c r="AH15" s="24"/>
      <c r="AI15" s="24"/>
      <c r="AJ15" s="24"/>
      <c r="AK15" s="39"/>
      <c r="AL15" s="4"/>
      <c r="AM15" s="4"/>
      <c r="AN15" s="4"/>
      <c r="AO15" s="4"/>
    </row>
    <row r="16" spans="1:41" ht="15" x14ac:dyDescent="0.25">
      <c r="A16" s="26" t="s">
        <v>82</v>
      </c>
      <c r="B16" s="10"/>
      <c r="C16" s="10"/>
      <c r="D16" s="10"/>
      <c r="E16" s="39"/>
      <c r="F16" s="10">
        <f t="shared" si="0"/>
        <v>3534</v>
      </c>
      <c r="G16" s="10">
        <f t="shared" si="1"/>
        <v>3534</v>
      </c>
      <c r="H16" s="10">
        <f t="shared" si="2"/>
        <v>3879</v>
      </c>
      <c r="I16" s="39">
        <f t="shared" si="3"/>
        <v>109.76230899830222</v>
      </c>
      <c r="J16" s="10">
        <v>3534</v>
      </c>
      <c r="K16" s="10">
        <v>3534</v>
      </c>
      <c r="L16" s="10">
        <v>3879</v>
      </c>
      <c r="M16" s="39">
        <f t="shared" si="4"/>
        <v>109.76230899830222</v>
      </c>
      <c r="N16" s="10"/>
      <c r="O16" s="10"/>
      <c r="P16" s="10"/>
      <c r="Q16" s="39"/>
      <c r="R16" s="10"/>
      <c r="S16" s="10"/>
      <c r="T16" s="10"/>
      <c r="U16" s="39"/>
      <c r="V16" s="10"/>
      <c r="W16" s="10"/>
      <c r="X16" s="10"/>
      <c r="Y16" s="39"/>
      <c r="Z16" s="17"/>
      <c r="AA16" s="17"/>
      <c r="AB16" s="17"/>
      <c r="AC16" s="39"/>
      <c r="AD16" s="10"/>
      <c r="AE16" s="10"/>
      <c r="AF16" s="10"/>
      <c r="AG16" s="39"/>
      <c r="AH16" s="24"/>
      <c r="AI16" s="24"/>
      <c r="AJ16" s="24"/>
      <c r="AK16" s="39"/>
      <c r="AL16" s="4"/>
      <c r="AM16" s="4"/>
      <c r="AN16" s="4"/>
      <c r="AO16" s="4"/>
    </row>
    <row r="17" spans="1:41" ht="15" x14ac:dyDescent="0.25">
      <c r="A17" s="26" t="s">
        <v>127</v>
      </c>
      <c r="B17" s="10"/>
      <c r="C17" s="10"/>
      <c r="D17" s="10">
        <v>1782</v>
      </c>
      <c r="E17" s="39"/>
      <c r="F17" s="10">
        <f t="shared" si="0"/>
        <v>0</v>
      </c>
      <c r="G17" s="10">
        <f t="shared" si="1"/>
        <v>0</v>
      </c>
      <c r="H17" s="10">
        <f t="shared" si="2"/>
        <v>4883</v>
      </c>
      <c r="I17" s="39"/>
      <c r="J17" s="10"/>
      <c r="K17" s="10"/>
      <c r="L17" s="10">
        <v>4883</v>
      </c>
      <c r="M17" s="39"/>
      <c r="N17" s="10"/>
      <c r="O17" s="10"/>
      <c r="P17" s="10"/>
      <c r="Q17" s="39"/>
      <c r="R17" s="10"/>
      <c r="S17" s="10"/>
      <c r="T17" s="10"/>
      <c r="U17" s="39"/>
      <c r="V17" s="10"/>
      <c r="W17" s="10"/>
      <c r="X17" s="10"/>
      <c r="Y17" s="39"/>
      <c r="Z17" s="17"/>
      <c r="AA17" s="17"/>
      <c r="AB17" s="17"/>
      <c r="AC17" s="39"/>
      <c r="AD17" s="10"/>
      <c r="AE17" s="10"/>
      <c r="AF17" s="10"/>
      <c r="AG17" s="39"/>
      <c r="AH17" s="24"/>
      <c r="AI17" s="24"/>
      <c r="AJ17" s="24"/>
      <c r="AK17" s="39"/>
      <c r="AL17" s="4"/>
      <c r="AM17" s="4"/>
      <c r="AN17" s="4"/>
      <c r="AO17" s="4"/>
    </row>
    <row r="18" spans="1:41" ht="15" x14ac:dyDescent="0.25">
      <c r="A18" s="26" t="s">
        <v>83</v>
      </c>
      <c r="B18" s="10"/>
      <c r="C18" s="10"/>
      <c r="D18" s="10"/>
      <c r="E18" s="39"/>
      <c r="F18" s="10">
        <f t="shared" si="0"/>
        <v>0</v>
      </c>
      <c r="G18" s="10">
        <f t="shared" si="1"/>
        <v>0</v>
      </c>
      <c r="H18" s="10">
        <f t="shared" si="2"/>
        <v>16721</v>
      </c>
      <c r="I18" s="39"/>
      <c r="J18" s="10"/>
      <c r="K18" s="10"/>
      <c r="L18" s="10"/>
      <c r="M18" s="39"/>
      <c r="N18" s="10"/>
      <c r="O18" s="10"/>
      <c r="P18" s="10"/>
      <c r="Q18" s="39"/>
      <c r="R18" s="10"/>
      <c r="S18" s="10"/>
      <c r="T18" s="10"/>
      <c r="U18" s="39"/>
      <c r="V18" s="10">
        <v>22830</v>
      </c>
      <c r="W18" s="10">
        <v>22830</v>
      </c>
      <c r="X18" s="10">
        <v>16721</v>
      </c>
      <c r="Y18" s="39">
        <f>SUM(X18/W18)*100</f>
        <v>73.241349102058692</v>
      </c>
      <c r="Z18" s="17"/>
      <c r="AA18" s="17"/>
      <c r="AB18" s="17"/>
      <c r="AC18" s="39"/>
      <c r="AD18" s="10"/>
      <c r="AE18" s="10"/>
      <c r="AF18" s="10"/>
      <c r="AG18" s="39"/>
      <c r="AH18" s="24"/>
      <c r="AI18" s="24"/>
      <c r="AJ18" s="24"/>
      <c r="AK18" s="39"/>
      <c r="AL18" s="4"/>
      <c r="AM18" s="4"/>
      <c r="AN18" s="4"/>
      <c r="AO18" s="4"/>
    </row>
    <row r="19" spans="1:41" ht="15" x14ac:dyDescent="0.25">
      <c r="A19" s="26" t="s">
        <v>84</v>
      </c>
      <c r="B19" s="10"/>
      <c r="C19" s="10"/>
      <c r="D19" s="10"/>
      <c r="E19" s="39"/>
      <c r="F19" s="10">
        <f t="shared" si="0"/>
        <v>0</v>
      </c>
      <c r="G19" s="10">
        <f t="shared" si="1"/>
        <v>0</v>
      </c>
      <c r="H19" s="10">
        <f t="shared" si="2"/>
        <v>0</v>
      </c>
      <c r="I19" s="39"/>
      <c r="J19" s="10"/>
      <c r="K19" s="10"/>
      <c r="L19" s="10"/>
      <c r="M19" s="39"/>
      <c r="N19" s="10"/>
      <c r="O19" s="10"/>
      <c r="P19" s="10"/>
      <c r="Q19" s="39"/>
      <c r="R19" s="10"/>
      <c r="S19" s="10"/>
      <c r="T19" s="10"/>
      <c r="U19" s="39"/>
      <c r="V19" s="10"/>
      <c r="W19" s="10"/>
      <c r="X19" s="10"/>
      <c r="Y19" s="39"/>
      <c r="Z19" s="17"/>
      <c r="AA19" s="17"/>
      <c r="AB19" s="17"/>
      <c r="AC19" s="39"/>
      <c r="AD19" s="10"/>
      <c r="AE19" s="10"/>
      <c r="AF19" s="10"/>
      <c r="AG19" s="39"/>
      <c r="AH19" s="10"/>
      <c r="AI19" s="10"/>
      <c r="AJ19" s="10"/>
      <c r="AK19" s="39"/>
      <c r="AL19" s="4"/>
      <c r="AM19" s="4"/>
      <c r="AN19" s="4"/>
      <c r="AO19" s="4"/>
    </row>
    <row r="20" spans="1:41" ht="15" x14ac:dyDescent="0.25">
      <c r="A20" s="26" t="s">
        <v>85</v>
      </c>
      <c r="B20" s="10"/>
      <c r="C20" s="10"/>
      <c r="D20" s="10"/>
      <c r="E20" s="39"/>
      <c r="F20" s="10">
        <f t="shared" si="0"/>
        <v>0</v>
      </c>
      <c r="G20" s="10"/>
      <c r="H20" s="10">
        <f t="shared" si="2"/>
        <v>450</v>
      </c>
      <c r="I20" s="39"/>
      <c r="J20" s="10"/>
      <c r="K20" s="10"/>
      <c r="L20" s="10"/>
      <c r="M20" s="39"/>
      <c r="N20" s="10"/>
      <c r="O20" s="10"/>
      <c r="P20" s="10"/>
      <c r="Q20" s="39"/>
      <c r="R20" s="10"/>
      <c r="S20" s="10" t="s">
        <v>133</v>
      </c>
      <c r="T20" s="10"/>
      <c r="U20" s="39"/>
      <c r="V20" s="10"/>
      <c r="W20" s="10"/>
      <c r="X20" s="10"/>
      <c r="Y20" s="39"/>
      <c r="Z20" s="17"/>
      <c r="AA20" s="17"/>
      <c r="AB20" s="17"/>
      <c r="AC20" s="39"/>
      <c r="AD20" s="10">
        <v>1400</v>
      </c>
      <c r="AE20" s="10">
        <v>1400</v>
      </c>
      <c r="AF20" s="10">
        <v>450</v>
      </c>
      <c r="AG20" s="39">
        <f>SUM(AF20/AE20)*100</f>
        <v>32.142857142857146</v>
      </c>
      <c r="AH20" s="24"/>
      <c r="AI20" s="24"/>
      <c r="AJ20" s="24"/>
      <c r="AK20" s="39"/>
      <c r="AL20" s="4"/>
      <c r="AM20" s="4"/>
      <c r="AN20" s="4"/>
      <c r="AO20" s="4"/>
    </row>
    <row r="21" spans="1:41" ht="15" x14ac:dyDescent="0.25">
      <c r="A21" s="26" t="s">
        <v>134</v>
      </c>
      <c r="B21" s="10"/>
      <c r="C21" s="10"/>
      <c r="D21" s="10">
        <v>26</v>
      </c>
      <c r="E21" s="39"/>
      <c r="F21" s="10">
        <f t="shared" si="0"/>
        <v>0</v>
      </c>
      <c r="G21" s="10">
        <f t="shared" si="1"/>
        <v>50</v>
      </c>
      <c r="H21" s="10">
        <f t="shared" si="2"/>
        <v>889</v>
      </c>
      <c r="I21" s="39">
        <f t="shared" si="3"/>
        <v>1778</v>
      </c>
      <c r="J21" s="10"/>
      <c r="K21" s="10">
        <v>50</v>
      </c>
      <c r="L21" s="10">
        <v>889</v>
      </c>
      <c r="M21" s="39">
        <f t="shared" si="4"/>
        <v>1778</v>
      </c>
      <c r="N21" s="10"/>
      <c r="O21" s="10"/>
      <c r="P21" s="10"/>
      <c r="Q21" s="39"/>
      <c r="R21" s="10"/>
      <c r="S21" s="10"/>
      <c r="T21" s="10"/>
      <c r="U21" s="39"/>
      <c r="V21" s="10"/>
      <c r="W21" s="10"/>
      <c r="X21" s="10"/>
      <c r="Y21" s="39"/>
      <c r="Z21" s="17"/>
      <c r="AA21" s="17"/>
      <c r="AB21" s="17"/>
      <c r="AC21" s="39"/>
      <c r="AD21" s="10"/>
      <c r="AE21" s="10"/>
      <c r="AF21" s="10"/>
      <c r="AG21" s="39"/>
      <c r="AH21" s="10"/>
      <c r="AI21" s="10"/>
      <c r="AJ21" s="10"/>
      <c r="AK21" s="39"/>
      <c r="AL21" s="4"/>
      <c r="AM21" s="4"/>
      <c r="AN21" s="4"/>
      <c r="AO21" s="4"/>
    </row>
    <row r="22" spans="1:41" ht="15" x14ac:dyDescent="0.25">
      <c r="A22" s="26" t="s">
        <v>86</v>
      </c>
      <c r="B22" s="10">
        <v>500</v>
      </c>
      <c r="C22" s="10">
        <v>500</v>
      </c>
      <c r="D22" s="10">
        <v>727</v>
      </c>
      <c r="E22" s="39">
        <f>SUM(D22/C22)*100</f>
        <v>145.4</v>
      </c>
      <c r="F22" s="10">
        <f t="shared" si="0"/>
        <v>1202</v>
      </c>
      <c r="G22" s="10">
        <f t="shared" si="1"/>
        <v>1153</v>
      </c>
      <c r="H22" s="10">
        <f t="shared" si="2"/>
        <v>746</v>
      </c>
      <c r="I22" s="39">
        <f t="shared" si="3"/>
        <v>64.700780572419774</v>
      </c>
      <c r="J22" s="10">
        <v>438</v>
      </c>
      <c r="K22" s="10">
        <v>438</v>
      </c>
      <c r="L22" s="10">
        <v>143</v>
      </c>
      <c r="M22" s="39">
        <f t="shared" si="4"/>
        <v>32.648401826484019</v>
      </c>
      <c r="N22" s="10">
        <v>660</v>
      </c>
      <c r="O22" s="10">
        <v>542</v>
      </c>
      <c r="P22" s="10">
        <v>533</v>
      </c>
      <c r="Q22" s="39">
        <f>SUM(P22/O22)*100</f>
        <v>98.339483394833948</v>
      </c>
      <c r="R22" s="10">
        <v>104</v>
      </c>
      <c r="S22" s="10">
        <v>173</v>
      </c>
      <c r="T22" s="10">
        <v>70</v>
      </c>
      <c r="U22" s="39">
        <f>SUM(T22/S22)*100</f>
        <v>40.462427745664741</v>
      </c>
      <c r="V22" s="10"/>
      <c r="W22" s="10"/>
      <c r="X22" s="10"/>
      <c r="Y22" s="39"/>
      <c r="Z22" s="17"/>
      <c r="AA22" s="17"/>
      <c r="AB22" s="17"/>
      <c r="AC22" s="39"/>
      <c r="AD22" s="10"/>
      <c r="AE22" s="10"/>
      <c r="AF22" s="10"/>
      <c r="AG22" s="39"/>
      <c r="AH22" s="10"/>
      <c r="AI22" s="10"/>
      <c r="AJ22" s="10"/>
      <c r="AK22" s="39"/>
      <c r="AL22" s="4"/>
      <c r="AM22" s="4"/>
      <c r="AN22" s="4"/>
      <c r="AO22" s="4"/>
    </row>
    <row r="23" spans="1:41" ht="15" x14ac:dyDescent="0.25">
      <c r="A23" s="26" t="s">
        <v>87</v>
      </c>
      <c r="B23" s="10"/>
      <c r="C23" s="10"/>
      <c r="D23" s="10"/>
      <c r="E23" s="39"/>
      <c r="F23" s="10">
        <f t="shared" si="0"/>
        <v>0</v>
      </c>
      <c r="G23" s="10">
        <f t="shared" si="1"/>
        <v>0</v>
      </c>
      <c r="H23" s="10">
        <f t="shared" si="2"/>
        <v>84</v>
      </c>
      <c r="I23" s="39"/>
      <c r="J23" s="10"/>
      <c r="K23" s="10"/>
      <c r="L23" s="10"/>
      <c r="M23" s="39"/>
      <c r="N23" s="10"/>
      <c r="O23" s="10"/>
      <c r="P23" s="10"/>
      <c r="Q23" s="39"/>
      <c r="R23" s="10"/>
      <c r="S23" s="10"/>
      <c r="T23" s="10"/>
      <c r="U23" s="39"/>
      <c r="V23" s="10"/>
      <c r="W23" s="10"/>
      <c r="X23" s="10"/>
      <c r="Y23" s="39"/>
      <c r="Z23" s="17"/>
      <c r="AA23" s="17"/>
      <c r="AB23" s="17"/>
      <c r="AC23" s="39"/>
      <c r="AD23" s="10"/>
      <c r="AE23" s="10"/>
      <c r="AF23" s="10"/>
      <c r="AG23" s="39"/>
      <c r="AH23" s="24"/>
      <c r="AI23" s="24"/>
      <c r="AJ23" s="24"/>
      <c r="AK23" s="39"/>
      <c r="AL23" s="9"/>
      <c r="AM23" s="9">
        <v>84</v>
      </c>
      <c r="AN23" s="9">
        <v>84</v>
      </c>
      <c r="AO23" s="39">
        <f>SUM(AN23/AM23)*100</f>
        <v>100</v>
      </c>
    </row>
    <row r="24" spans="1:41" ht="15" x14ac:dyDescent="0.25">
      <c r="A24" s="26" t="s">
        <v>120</v>
      </c>
      <c r="B24" s="10"/>
      <c r="C24" s="10"/>
      <c r="D24" s="10"/>
      <c r="E24" s="39"/>
      <c r="F24" s="10">
        <f t="shared" si="0"/>
        <v>0</v>
      </c>
      <c r="G24" s="10">
        <f t="shared" si="1"/>
        <v>0</v>
      </c>
      <c r="H24" s="10">
        <f t="shared" si="2"/>
        <v>0</v>
      </c>
      <c r="I24" s="39"/>
      <c r="J24" s="10"/>
      <c r="K24" s="10"/>
      <c r="L24" s="10"/>
      <c r="M24" s="39"/>
      <c r="N24" s="10"/>
      <c r="O24" s="10"/>
      <c r="P24" s="10"/>
      <c r="Q24" s="39"/>
      <c r="R24" s="10"/>
      <c r="S24" s="10"/>
      <c r="T24" s="10"/>
      <c r="U24" s="39"/>
      <c r="V24" s="10"/>
      <c r="W24" s="10"/>
      <c r="X24" s="10"/>
      <c r="Y24" s="39"/>
      <c r="Z24" s="17"/>
      <c r="AA24" s="17"/>
      <c r="AB24" s="17"/>
      <c r="AC24" s="39"/>
      <c r="AD24" s="10"/>
      <c r="AE24" s="10"/>
      <c r="AF24" s="10"/>
      <c r="AG24" s="39"/>
      <c r="AH24" s="24"/>
      <c r="AI24" s="24"/>
      <c r="AJ24" s="24"/>
      <c r="AK24" s="39"/>
      <c r="AL24" s="4"/>
      <c r="AM24" s="4"/>
      <c r="AN24" s="4"/>
      <c r="AO24" s="39"/>
    </row>
    <row r="25" spans="1:41" ht="15" x14ac:dyDescent="0.25">
      <c r="A25" s="26" t="s">
        <v>35</v>
      </c>
      <c r="B25" s="10"/>
      <c r="C25" s="10"/>
      <c r="D25" s="10"/>
      <c r="E25" s="39"/>
      <c r="F25" s="10">
        <f>SUM(J25+N25+R25)</f>
        <v>2302</v>
      </c>
      <c r="G25" s="10">
        <f t="shared" si="1"/>
        <v>2312</v>
      </c>
      <c r="H25" s="10">
        <f t="shared" si="2"/>
        <v>1318</v>
      </c>
      <c r="I25" s="39">
        <f t="shared" si="3"/>
        <v>57.006920415224918</v>
      </c>
      <c r="J25" s="10">
        <v>2302</v>
      </c>
      <c r="K25" s="10">
        <v>2302</v>
      </c>
      <c r="L25" s="10">
        <v>1295</v>
      </c>
      <c r="M25" s="39">
        <f t="shared" si="4"/>
        <v>56.255430060816678</v>
      </c>
      <c r="N25" s="10">
        <v>0</v>
      </c>
      <c r="O25" s="10">
        <v>0</v>
      </c>
      <c r="P25" s="10">
        <v>15</v>
      </c>
      <c r="Q25" s="39"/>
      <c r="R25" s="10">
        <v>0</v>
      </c>
      <c r="S25" s="10">
        <v>10</v>
      </c>
      <c r="T25" s="10">
        <v>8</v>
      </c>
      <c r="U25" s="39">
        <f>SUM(T25/S25)*100</f>
        <v>80</v>
      </c>
      <c r="V25" s="10"/>
      <c r="W25" s="10"/>
      <c r="X25" s="10"/>
      <c r="Y25" s="39"/>
      <c r="Z25" s="17"/>
      <c r="AA25" s="17"/>
      <c r="AB25" s="17"/>
      <c r="AC25" s="39"/>
      <c r="AD25" s="10"/>
      <c r="AE25" s="10"/>
      <c r="AF25" s="10"/>
      <c r="AG25" s="39"/>
      <c r="AH25" s="24"/>
      <c r="AI25" s="24"/>
      <c r="AJ25" s="24"/>
      <c r="AK25" s="39"/>
      <c r="AL25" s="4"/>
      <c r="AM25" s="4"/>
      <c r="AN25" s="4"/>
      <c r="AO25" s="39"/>
    </row>
    <row r="26" spans="1:41" ht="15" x14ac:dyDescent="0.25">
      <c r="A26" s="26" t="s">
        <v>135</v>
      </c>
      <c r="B26" s="10">
        <v>180</v>
      </c>
      <c r="C26" s="10">
        <v>180</v>
      </c>
      <c r="D26" s="10">
        <v>424</v>
      </c>
      <c r="E26" s="39">
        <f>SUM(D26/C26)*100</f>
        <v>235.55555555555557</v>
      </c>
      <c r="F26" s="10">
        <f>SUM(J26+N26+R26)</f>
        <v>28835</v>
      </c>
      <c r="G26" s="10">
        <f t="shared" si="1"/>
        <v>27405</v>
      </c>
      <c r="H26" s="10">
        <f t="shared" si="2"/>
        <v>27130</v>
      </c>
      <c r="I26" s="39">
        <f t="shared" si="3"/>
        <v>98.996533479292097</v>
      </c>
      <c r="J26" s="10">
        <v>6470</v>
      </c>
      <c r="K26" s="10">
        <v>6470</v>
      </c>
      <c r="L26" s="10">
        <v>6503</v>
      </c>
      <c r="M26" s="39">
        <f t="shared" si="4"/>
        <v>100.51004636785161</v>
      </c>
      <c r="N26" s="10">
        <v>19213</v>
      </c>
      <c r="O26" s="10">
        <v>17783</v>
      </c>
      <c r="P26" s="10">
        <v>17783</v>
      </c>
      <c r="Q26" s="39">
        <f>SUM(P26/O26)*100</f>
        <v>100</v>
      </c>
      <c r="R26" s="10">
        <v>3152</v>
      </c>
      <c r="S26" s="10">
        <v>3152</v>
      </c>
      <c r="T26" s="10">
        <v>2844</v>
      </c>
      <c r="U26" s="39">
        <f>SUM(T26/S26)*100</f>
        <v>90.228426395939081</v>
      </c>
      <c r="V26" s="10"/>
      <c r="W26" s="10"/>
      <c r="X26" s="10"/>
      <c r="Y26" s="39"/>
      <c r="Z26" s="17"/>
      <c r="AA26" s="17"/>
      <c r="AB26" s="17"/>
      <c r="AC26" s="39"/>
      <c r="AD26" s="10"/>
      <c r="AE26" s="10"/>
      <c r="AF26" s="10"/>
      <c r="AG26" s="39"/>
      <c r="AH26" s="24"/>
      <c r="AI26" s="24"/>
      <c r="AJ26" s="24"/>
      <c r="AK26" s="39"/>
      <c r="AL26" s="4"/>
      <c r="AM26" s="4"/>
      <c r="AN26" s="4"/>
      <c r="AO26" s="39"/>
    </row>
    <row r="27" spans="1:41" ht="15" x14ac:dyDescent="0.25">
      <c r="A27" s="26" t="s">
        <v>88</v>
      </c>
      <c r="B27" s="10">
        <v>0</v>
      </c>
      <c r="C27" s="10">
        <v>0</v>
      </c>
      <c r="D27" s="10">
        <v>0</v>
      </c>
      <c r="E27" s="39"/>
      <c r="F27" s="10">
        <f t="shared" si="0"/>
        <v>13667</v>
      </c>
      <c r="G27" s="10">
        <f t="shared" si="1"/>
        <v>16078</v>
      </c>
      <c r="H27" s="10">
        <f t="shared" si="2"/>
        <v>16699</v>
      </c>
      <c r="I27" s="39">
        <f t="shared" si="3"/>
        <v>103.86242069909193</v>
      </c>
      <c r="J27" s="10">
        <v>1200</v>
      </c>
      <c r="K27" s="10">
        <v>1200</v>
      </c>
      <c r="L27" s="10">
        <v>1514</v>
      </c>
      <c r="M27" s="39">
        <f t="shared" si="4"/>
        <v>126.16666666666667</v>
      </c>
      <c r="N27" s="10">
        <v>10628</v>
      </c>
      <c r="O27" s="10">
        <v>13039</v>
      </c>
      <c r="P27" s="10">
        <v>13039</v>
      </c>
      <c r="Q27" s="39">
        <f>SUM(P27/O27)*100</f>
        <v>100</v>
      </c>
      <c r="R27" s="10">
        <v>1839</v>
      </c>
      <c r="S27" s="10">
        <v>1839</v>
      </c>
      <c r="T27" s="10">
        <v>2146</v>
      </c>
      <c r="U27" s="39">
        <f>SUM(T27/S27)*100</f>
        <v>116.69385535617182</v>
      </c>
      <c r="V27" s="10"/>
      <c r="W27" s="10"/>
      <c r="X27" s="10"/>
      <c r="Y27" s="39"/>
      <c r="Z27" s="17"/>
      <c r="AA27" s="17"/>
      <c r="AB27" s="17"/>
      <c r="AC27" s="39"/>
      <c r="AD27" s="10"/>
      <c r="AE27" s="10"/>
      <c r="AF27" s="10"/>
      <c r="AG27" s="39"/>
      <c r="AH27" s="24"/>
      <c r="AI27" s="24"/>
      <c r="AJ27" s="24"/>
      <c r="AK27" s="39"/>
      <c r="AL27" s="4"/>
      <c r="AM27" s="4"/>
      <c r="AN27" s="4"/>
      <c r="AO27" s="39"/>
    </row>
    <row r="28" spans="1:41" ht="15" x14ac:dyDescent="0.25">
      <c r="A28" s="26" t="s">
        <v>89</v>
      </c>
      <c r="B28" s="10"/>
      <c r="C28" s="10"/>
      <c r="D28" s="10"/>
      <c r="E28" s="39"/>
      <c r="F28" s="10">
        <f t="shared" si="0"/>
        <v>240</v>
      </c>
      <c r="G28" s="10">
        <f t="shared" si="1"/>
        <v>241</v>
      </c>
      <c r="H28" s="10">
        <f t="shared" si="2"/>
        <v>264</v>
      </c>
      <c r="I28" s="39">
        <f t="shared" si="3"/>
        <v>109.5435684647303</v>
      </c>
      <c r="J28" s="10">
        <v>240</v>
      </c>
      <c r="K28" s="10">
        <v>241</v>
      </c>
      <c r="L28" s="10">
        <v>264</v>
      </c>
      <c r="M28" s="39">
        <f t="shared" si="4"/>
        <v>109.5435684647303</v>
      </c>
      <c r="N28" s="10"/>
      <c r="O28" s="10"/>
      <c r="P28" s="10"/>
      <c r="Q28" s="39"/>
      <c r="R28" s="10"/>
      <c r="S28" s="10"/>
      <c r="T28" s="10"/>
      <c r="U28" s="39"/>
      <c r="V28" s="10"/>
      <c r="W28" s="10"/>
      <c r="X28" s="10"/>
      <c r="Y28" s="39"/>
      <c r="Z28" s="17"/>
      <c r="AA28" s="17"/>
      <c r="AB28" s="17"/>
      <c r="AC28" s="39"/>
      <c r="AD28" s="10"/>
      <c r="AE28" s="10"/>
      <c r="AF28" s="10"/>
      <c r="AG28" s="39"/>
      <c r="AH28" s="24"/>
      <c r="AI28" s="24"/>
      <c r="AJ28" s="24"/>
      <c r="AK28" s="39"/>
      <c r="AL28" s="4"/>
      <c r="AM28" s="4"/>
      <c r="AN28" s="4"/>
      <c r="AO28" s="39"/>
    </row>
    <row r="29" spans="1:41" ht="15" x14ac:dyDescent="0.25">
      <c r="A29" s="26" t="s">
        <v>95</v>
      </c>
      <c r="B29" s="10"/>
      <c r="C29" s="10"/>
      <c r="D29" s="10"/>
      <c r="E29" s="39"/>
      <c r="F29" s="10">
        <f t="shared" si="0"/>
        <v>0</v>
      </c>
      <c r="G29" s="10">
        <f t="shared" si="1"/>
        <v>0</v>
      </c>
      <c r="H29" s="10">
        <f t="shared" si="2"/>
        <v>0</v>
      </c>
      <c r="I29" s="39"/>
      <c r="J29" s="10"/>
      <c r="K29" s="10"/>
      <c r="L29" s="10"/>
      <c r="M29" s="39"/>
      <c r="N29" s="10"/>
      <c r="O29" s="10"/>
      <c r="P29" s="10"/>
      <c r="Q29" s="39"/>
      <c r="R29" s="10"/>
      <c r="S29" s="10"/>
      <c r="T29" s="10"/>
      <c r="U29" s="39"/>
      <c r="V29" s="10"/>
      <c r="W29" s="10"/>
      <c r="X29" s="10"/>
      <c r="Y29" s="39"/>
      <c r="Z29" s="17"/>
      <c r="AA29" s="17"/>
      <c r="AB29" s="17"/>
      <c r="AC29" s="39"/>
      <c r="AD29" s="10"/>
      <c r="AE29" s="10"/>
      <c r="AF29" s="10"/>
      <c r="AG29" s="39"/>
      <c r="AH29" s="10"/>
      <c r="AI29" s="10"/>
      <c r="AJ29" s="10"/>
      <c r="AK29" s="39"/>
      <c r="AL29" s="4"/>
      <c r="AM29" s="4"/>
      <c r="AN29" s="4"/>
      <c r="AO29" s="39"/>
    </row>
    <row r="30" spans="1:41" ht="15" x14ac:dyDescent="0.25">
      <c r="A30" s="26" t="s">
        <v>121</v>
      </c>
      <c r="B30" s="10"/>
      <c r="C30" s="10"/>
      <c r="D30" s="10"/>
      <c r="E30" s="39"/>
      <c r="F30" s="10">
        <f t="shared" si="0"/>
        <v>0</v>
      </c>
      <c r="G30" s="10">
        <f t="shared" si="1"/>
        <v>0</v>
      </c>
      <c r="H30" s="10">
        <f t="shared" si="2"/>
        <v>965</v>
      </c>
      <c r="I30" s="39"/>
      <c r="J30" s="10"/>
      <c r="K30" s="10"/>
      <c r="L30" s="10"/>
      <c r="M30" s="39"/>
      <c r="N30" s="10"/>
      <c r="O30" s="10"/>
      <c r="P30" s="10"/>
      <c r="Q30" s="39"/>
      <c r="R30" s="10"/>
      <c r="S30" s="10"/>
      <c r="T30" s="10"/>
      <c r="U30" s="39"/>
      <c r="V30" s="10"/>
      <c r="W30" s="10"/>
      <c r="X30" s="10"/>
      <c r="Y30" s="39"/>
      <c r="Z30" s="17">
        <v>331</v>
      </c>
      <c r="AA30" s="17">
        <v>965</v>
      </c>
      <c r="AB30" s="17">
        <v>965</v>
      </c>
      <c r="AC30" s="39">
        <f>SUM(AB30/AA30)*100</f>
        <v>100</v>
      </c>
      <c r="AD30" s="10"/>
      <c r="AE30" s="10"/>
      <c r="AF30" s="10"/>
      <c r="AG30" s="39"/>
      <c r="AH30" s="10">
        <v>39503</v>
      </c>
      <c r="AI30" s="10">
        <v>60931</v>
      </c>
      <c r="AJ30" s="10"/>
      <c r="AK30" s="39"/>
      <c r="AL30" s="4"/>
      <c r="AM30" s="4"/>
      <c r="AN30" s="4"/>
      <c r="AO30" s="39"/>
    </row>
    <row r="31" spans="1:41" ht="15" x14ac:dyDescent="0.25">
      <c r="A31" s="26" t="s">
        <v>131</v>
      </c>
      <c r="B31" s="10"/>
      <c r="C31" s="10"/>
      <c r="D31" s="10"/>
      <c r="E31" s="39"/>
      <c r="F31" s="10">
        <f t="shared" si="0"/>
        <v>0</v>
      </c>
      <c r="G31" s="10">
        <f t="shared" si="1"/>
        <v>2892</v>
      </c>
      <c r="H31" s="10">
        <f t="shared" si="2"/>
        <v>3718</v>
      </c>
      <c r="I31" s="39">
        <f t="shared" si="3"/>
        <v>128.56154910096819</v>
      </c>
      <c r="J31" s="10"/>
      <c r="K31" s="10">
        <v>2892</v>
      </c>
      <c r="L31" s="10">
        <v>3718</v>
      </c>
      <c r="M31" s="39">
        <f t="shared" si="4"/>
        <v>128.56154910096819</v>
      </c>
      <c r="N31" s="10"/>
      <c r="O31" s="10"/>
      <c r="P31" s="10"/>
      <c r="Q31" s="39"/>
      <c r="R31" s="10"/>
      <c r="S31" s="10"/>
      <c r="T31" s="10"/>
      <c r="U31" s="39"/>
      <c r="V31" s="10"/>
      <c r="W31" s="10"/>
      <c r="X31" s="10"/>
      <c r="Y31" s="39"/>
      <c r="Z31" s="17"/>
      <c r="AA31" s="17"/>
      <c r="AB31" s="17"/>
      <c r="AC31" s="39"/>
      <c r="AD31" s="10"/>
      <c r="AE31" s="10"/>
      <c r="AF31" s="10"/>
      <c r="AG31" s="39"/>
      <c r="AH31" s="10"/>
      <c r="AI31" s="10"/>
      <c r="AJ31" s="10"/>
      <c r="AK31" s="39"/>
      <c r="AL31" s="4"/>
      <c r="AM31" s="4"/>
      <c r="AN31" s="4"/>
      <c r="AO31" s="39"/>
    </row>
    <row r="32" spans="1:41" ht="15" x14ac:dyDescent="0.25">
      <c r="A32" s="9"/>
      <c r="B32" s="10"/>
      <c r="C32" s="10"/>
      <c r="D32" s="10"/>
      <c r="E32" s="39"/>
      <c r="F32" s="10"/>
      <c r="G32" s="10"/>
      <c r="H32" s="10"/>
      <c r="I32" s="39"/>
      <c r="J32" s="10"/>
      <c r="K32" s="10"/>
      <c r="L32" s="10"/>
      <c r="M32" s="39"/>
      <c r="N32" s="10"/>
      <c r="O32" s="10"/>
      <c r="P32" s="10"/>
      <c r="Q32" s="39"/>
      <c r="R32" s="10"/>
      <c r="S32" s="10"/>
      <c r="T32" s="10"/>
      <c r="U32" s="39"/>
      <c r="V32" s="10"/>
      <c r="W32" s="10"/>
      <c r="X32" s="10"/>
      <c r="Y32" s="39"/>
      <c r="Z32" s="17"/>
      <c r="AA32" s="17"/>
      <c r="AB32" s="17"/>
      <c r="AC32" s="39"/>
      <c r="AD32" s="10"/>
      <c r="AE32" s="10"/>
      <c r="AF32" s="10"/>
      <c r="AG32" s="39"/>
      <c r="AH32" s="10"/>
      <c r="AI32" s="10"/>
      <c r="AJ32" s="10"/>
      <c r="AK32" s="39"/>
      <c r="AL32" s="4"/>
      <c r="AM32" s="4"/>
      <c r="AN32" s="4"/>
      <c r="AO32" s="39"/>
    </row>
    <row r="33" spans="1:41" s="2" customFormat="1" ht="15" x14ac:dyDescent="0.25">
      <c r="A33" s="7" t="s">
        <v>42</v>
      </c>
      <c r="B33" s="11">
        <f>SUM(B8:B31)</f>
        <v>13430</v>
      </c>
      <c r="C33" s="11">
        <f>SUM(C8:C31)</f>
        <v>21944</v>
      </c>
      <c r="D33" s="11">
        <f>SUM(D8:D31)</f>
        <v>20889</v>
      </c>
      <c r="E33" s="40">
        <f>SUM(D33/C33)*100</f>
        <v>95.192307692307693</v>
      </c>
      <c r="F33" s="11">
        <f>SUM(F8:F31)</f>
        <v>88952</v>
      </c>
      <c r="G33" s="11">
        <f>SUM(G8:G31)</f>
        <v>104468</v>
      </c>
      <c r="H33" s="11">
        <f>SUM(H8:H31)</f>
        <v>125881</v>
      </c>
      <c r="I33" s="40">
        <f t="shared" si="3"/>
        <v>120.49718574108819</v>
      </c>
      <c r="J33" s="11">
        <f>SUM(J8:J31)</f>
        <v>33898</v>
      </c>
      <c r="K33" s="11">
        <f>SUM(K8:K31)</f>
        <v>48097</v>
      </c>
      <c r="L33" s="11">
        <f>SUM(L8:L31)</f>
        <v>46515</v>
      </c>
      <c r="M33" s="40">
        <f t="shared" si="4"/>
        <v>96.710813564255574</v>
      </c>
      <c r="N33" s="11">
        <f>SUM(N8:N31)</f>
        <v>46971</v>
      </c>
      <c r="O33" s="11">
        <f>SUM(O8:O31)</f>
        <v>48484</v>
      </c>
      <c r="P33" s="11">
        <f>SUM(P8:P31)</f>
        <v>48484</v>
      </c>
      <c r="Q33" s="40">
        <f>SUM(P33/O33)*100</f>
        <v>100</v>
      </c>
      <c r="R33" s="11">
        <f>SUM(R8:R31)</f>
        <v>8083</v>
      </c>
      <c r="S33" s="11">
        <f>SUM(S8:S31)</f>
        <v>7887</v>
      </c>
      <c r="T33" s="11">
        <f>SUM(T8:T31)</f>
        <v>7887</v>
      </c>
      <c r="U33" s="40">
        <f>SUM(T33/S33)*100</f>
        <v>100</v>
      </c>
      <c r="V33" s="11">
        <f>SUM(V8:V31)</f>
        <v>22830</v>
      </c>
      <c r="W33" s="11">
        <f>SUM(W8:W31)</f>
        <v>22830</v>
      </c>
      <c r="X33" s="11">
        <f>SUM(X8:X31)</f>
        <v>16721</v>
      </c>
      <c r="Y33" s="40">
        <f>SUM(X33/W33)*100</f>
        <v>73.241349102058692</v>
      </c>
      <c r="Z33" s="11">
        <f>SUM(Z8:Z31)</f>
        <v>331</v>
      </c>
      <c r="AA33" s="11">
        <f>SUM(AA8:AA31)</f>
        <v>965</v>
      </c>
      <c r="AB33" s="11">
        <f>SUM(AB8:AB31)</f>
        <v>5740</v>
      </c>
      <c r="AC33" s="40">
        <f>SUM(AB33/AA33)*100</f>
        <v>594.81865284974094</v>
      </c>
      <c r="AD33" s="11">
        <f t="shared" ref="AD33:AN33" si="5">SUM(AD8:AD32)</f>
        <v>1400</v>
      </c>
      <c r="AE33" s="11">
        <f t="shared" si="5"/>
        <v>1400</v>
      </c>
      <c r="AF33" s="11">
        <f t="shared" si="5"/>
        <v>450</v>
      </c>
      <c r="AG33" s="40">
        <f>SUM(AF33/AE33)*100</f>
        <v>32.142857142857146</v>
      </c>
      <c r="AH33" s="11">
        <f t="shared" si="5"/>
        <v>39503</v>
      </c>
      <c r="AI33" s="11">
        <f t="shared" si="5"/>
        <v>60931</v>
      </c>
      <c r="AJ33" s="11">
        <f t="shared" si="5"/>
        <v>0</v>
      </c>
      <c r="AK33" s="39">
        <v>0</v>
      </c>
      <c r="AL33" s="11">
        <f t="shared" si="5"/>
        <v>0</v>
      </c>
      <c r="AM33" s="11">
        <f t="shared" si="5"/>
        <v>84</v>
      </c>
      <c r="AN33" s="11">
        <f t="shared" si="5"/>
        <v>84</v>
      </c>
      <c r="AO33" s="39">
        <f>SUM(AN33/AM33)*100</f>
        <v>100</v>
      </c>
    </row>
    <row r="34" spans="1:41" s="2" customFormat="1" ht="15" x14ac:dyDescent="0.2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1"/>
      <c r="AB34" s="21"/>
      <c r="AC34" s="21"/>
      <c r="AD34" s="11"/>
      <c r="AE34" s="11"/>
      <c r="AF34" s="11"/>
      <c r="AG34" s="11"/>
      <c r="AH34" s="11"/>
      <c r="AI34" s="11"/>
      <c r="AJ34" s="11"/>
      <c r="AK34" s="39"/>
      <c r="AL34" s="31"/>
      <c r="AM34" s="31"/>
      <c r="AN34" s="31"/>
      <c r="AO34" s="31"/>
    </row>
    <row r="35" spans="1:41" ht="15" x14ac:dyDescent="0.25">
      <c r="A35" s="41" t="s">
        <v>64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7"/>
      <c r="AB35" s="17"/>
      <c r="AC35" s="17"/>
      <c r="AD35" s="10"/>
      <c r="AE35" s="10"/>
      <c r="AF35" s="10"/>
      <c r="AG35" s="10"/>
      <c r="AH35" s="10"/>
      <c r="AI35" s="10"/>
      <c r="AJ35" s="10"/>
      <c r="AK35" s="24"/>
      <c r="AL35" s="4"/>
      <c r="AM35" s="4"/>
      <c r="AN35" s="4"/>
      <c r="AO35" s="4"/>
    </row>
    <row r="36" spans="1:41" ht="15" x14ac:dyDescent="0.25">
      <c r="A36" s="9" t="s">
        <v>17</v>
      </c>
      <c r="B36" s="10">
        <v>19294</v>
      </c>
      <c r="C36" s="10">
        <v>20576</v>
      </c>
      <c r="D36" s="10">
        <v>20321</v>
      </c>
      <c r="E36" s="39">
        <f>SUM(D36/C36)*100</f>
        <v>98.760692068429236</v>
      </c>
      <c r="F36" s="10">
        <f t="shared" ref="F36:H40" si="6">SUM(J36+N36+R36)</f>
        <v>61009</v>
      </c>
      <c r="G36" s="10">
        <f t="shared" si="6"/>
        <v>64823</v>
      </c>
      <c r="H36" s="10">
        <f t="shared" si="6"/>
        <v>61384</v>
      </c>
      <c r="I36" s="39">
        <f>SUM(H36/G36)*100</f>
        <v>94.694784258673621</v>
      </c>
      <c r="J36" s="10">
        <v>19960</v>
      </c>
      <c r="K36" s="10">
        <v>22431</v>
      </c>
      <c r="L36" s="10">
        <v>20876</v>
      </c>
      <c r="M36" s="39">
        <f>SUM(L36/K36)*100</f>
        <v>93.067629619722709</v>
      </c>
      <c r="N36" s="10">
        <v>34984</v>
      </c>
      <c r="O36" s="10">
        <v>36280</v>
      </c>
      <c r="P36" s="10">
        <v>34726</v>
      </c>
      <c r="Q36" s="39">
        <f>SUM(P36/O36)*100</f>
        <v>95.716648291069461</v>
      </c>
      <c r="R36" s="10">
        <v>6065</v>
      </c>
      <c r="S36" s="10">
        <v>6112</v>
      </c>
      <c r="T36" s="10">
        <v>5782</v>
      </c>
      <c r="U36" s="39">
        <f>SUM(T36/S36)*100</f>
        <v>94.600785340314133</v>
      </c>
      <c r="V36" s="10"/>
      <c r="W36" s="10"/>
      <c r="X36" s="10"/>
      <c r="Y36" s="10"/>
      <c r="Z36" s="10"/>
      <c r="AA36" s="17"/>
      <c r="AB36" s="17"/>
      <c r="AC36" s="17"/>
      <c r="AD36" s="10"/>
      <c r="AE36" s="10"/>
      <c r="AF36" s="10"/>
      <c r="AG36" s="10"/>
      <c r="AH36" s="10"/>
      <c r="AI36" s="10"/>
      <c r="AJ36" s="10"/>
      <c r="AK36" s="24"/>
      <c r="AL36" s="4"/>
      <c r="AM36" s="4"/>
      <c r="AN36" s="4"/>
      <c r="AO36" s="4"/>
    </row>
    <row r="37" spans="1:41" ht="15" x14ac:dyDescent="0.25">
      <c r="A37" s="9" t="s">
        <v>18</v>
      </c>
      <c r="B37" s="10"/>
      <c r="C37" s="10"/>
      <c r="D37" s="10">
        <v>1</v>
      </c>
      <c r="E37" s="39"/>
      <c r="F37" s="10">
        <f t="shared" si="6"/>
        <v>2412</v>
      </c>
      <c r="G37" s="10">
        <f t="shared" si="6"/>
        <v>2412</v>
      </c>
      <c r="H37" s="10">
        <f t="shared" si="6"/>
        <v>2914</v>
      </c>
      <c r="I37" s="39">
        <f>SUM(H37/G37)*100</f>
        <v>120.81260364842454</v>
      </c>
      <c r="J37" s="10">
        <v>210</v>
      </c>
      <c r="K37" s="10">
        <v>210</v>
      </c>
      <c r="L37" s="10">
        <v>121</v>
      </c>
      <c r="M37" s="39">
        <f t="shared" ref="M37:M42" si="7">SUM(L37/K37)*100</f>
        <v>57.619047619047613</v>
      </c>
      <c r="N37" s="10">
        <v>1874</v>
      </c>
      <c r="O37" s="10">
        <v>1874</v>
      </c>
      <c r="P37" s="10">
        <v>2400</v>
      </c>
      <c r="Q37" s="39">
        <f t="shared" ref="Q37:Q42" si="8">SUM(P37/O37)*100</f>
        <v>128.06830309498397</v>
      </c>
      <c r="R37" s="10">
        <v>328</v>
      </c>
      <c r="S37" s="10">
        <v>328</v>
      </c>
      <c r="T37" s="10">
        <v>393</v>
      </c>
      <c r="U37" s="39">
        <f t="shared" ref="U37:U42" si="9">SUM(T37/S37)*100</f>
        <v>119.81707317073172</v>
      </c>
      <c r="V37" s="10"/>
      <c r="W37" s="10"/>
      <c r="X37" s="10"/>
      <c r="Y37" s="10"/>
      <c r="Z37" s="10"/>
      <c r="AA37" s="17"/>
      <c r="AB37" s="17"/>
      <c r="AC37" s="17"/>
      <c r="AD37" s="10"/>
      <c r="AE37" s="10"/>
      <c r="AF37" s="10"/>
      <c r="AG37" s="10"/>
      <c r="AH37" s="10"/>
      <c r="AI37" s="10"/>
      <c r="AJ37" s="10"/>
      <c r="AK37" s="24"/>
      <c r="AL37" s="4"/>
      <c r="AM37" s="4"/>
      <c r="AN37" s="4"/>
      <c r="AO37" s="4"/>
    </row>
    <row r="38" spans="1:41" ht="15" x14ac:dyDescent="0.25">
      <c r="A38" s="9" t="s">
        <v>19</v>
      </c>
      <c r="B38" s="10">
        <v>3175</v>
      </c>
      <c r="C38" s="10">
        <v>3175</v>
      </c>
      <c r="D38" s="10">
        <v>4547</v>
      </c>
      <c r="E38" s="39">
        <f>SUM(D38/C38)*100</f>
        <v>143.21259842519686</v>
      </c>
      <c r="F38" s="10">
        <f t="shared" si="6"/>
        <v>7898</v>
      </c>
      <c r="G38" s="10">
        <f t="shared" si="6"/>
        <v>7898</v>
      </c>
      <c r="H38" s="10">
        <f t="shared" si="6"/>
        <v>9729</v>
      </c>
      <c r="I38" s="39">
        <f>SUM(H38/G38)*100</f>
        <v>123.1830843251456</v>
      </c>
      <c r="J38" s="30">
        <v>4114</v>
      </c>
      <c r="K38" s="30">
        <v>4114</v>
      </c>
      <c r="L38" s="30">
        <v>5929</v>
      </c>
      <c r="M38" s="39">
        <f t="shared" si="7"/>
        <v>144.11764705882354</v>
      </c>
      <c r="N38" s="10">
        <v>3220</v>
      </c>
      <c r="O38" s="10">
        <v>3220</v>
      </c>
      <c r="P38" s="10">
        <v>3256</v>
      </c>
      <c r="Q38" s="39">
        <f t="shared" si="8"/>
        <v>101.11801242236025</v>
      </c>
      <c r="R38" s="10">
        <v>564</v>
      </c>
      <c r="S38" s="10">
        <v>564</v>
      </c>
      <c r="T38" s="10">
        <v>544</v>
      </c>
      <c r="U38" s="39">
        <f t="shared" si="9"/>
        <v>96.453900709219852</v>
      </c>
      <c r="V38" s="10"/>
      <c r="W38" s="10"/>
      <c r="X38" s="10"/>
      <c r="Y38" s="10"/>
      <c r="Z38" s="10"/>
      <c r="AA38" s="17"/>
      <c r="AB38" s="17"/>
      <c r="AC38" s="17"/>
      <c r="AD38" s="10"/>
      <c r="AE38" s="10"/>
      <c r="AF38" s="10"/>
      <c r="AG38" s="10"/>
      <c r="AH38" s="10"/>
      <c r="AI38" s="10"/>
      <c r="AJ38" s="10"/>
      <c r="AK38" s="24"/>
      <c r="AL38" s="4"/>
      <c r="AM38" s="4"/>
      <c r="AN38" s="4"/>
      <c r="AO38" s="4"/>
    </row>
    <row r="39" spans="1:41" ht="15" x14ac:dyDescent="0.25">
      <c r="A39" s="9" t="s">
        <v>20</v>
      </c>
      <c r="B39" s="10">
        <v>300</v>
      </c>
      <c r="C39" s="10">
        <v>300</v>
      </c>
      <c r="D39" s="10">
        <v>576</v>
      </c>
      <c r="E39" s="39">
        <f>SUM(D39/C39)*100</f>
        <v>192</v>
      </c>
      <c r="F39" s="10">
        <f t="shared" si="6"/>
        <v>6745</v>
      </c>
      <c r="G39" s="10">
        <f t="shared" si="6"/>
        <v>6745</v>
      </c>
      <c r="H39" s="10">
        <f t="shared" si="6"/>
        <v>7731</v>
      </c>
      <c r="I39" s="39">
        <f>SUM(H39/G39)*100</f>
        <v>114.6182357301705</v>
      </c>
      <c r="J39" s="10">
        <v>250</v>
      </c>
      <c r="K39" s="10">
        <v>250</v>
      </c>
      <c r="L39" s="10">
        <v>201</v>
      </c>
      <c r="M39" s="39">
        <f t="shared" si="7"/>
        <v>80.400000000000006</v>
      </c>
      <c r="N39" s="10">
        <v>5528</v>
      </c>
      <c r="O39" s="10">
        <v>5528</v>
      </c>
      <c r="P39" s="10">
        <v>6255</v>
      </c>
      <c r="Q39" s="39">
        <f t="shared" si="8"/>
        <v>113.15123010130246</v>
      </c>
      <c r="R39" s="10">
        <v>967</v>
      </c>
      <c r="S39" s="10">
        <v>967</v>
      </c>
      <c r="T39" s="10">
        <v>1275</v>
      </c>
      <c r="U39" s="39">
        <f t="shared" si="9"/>
        <v>131.85108583247157</v>
      </c>
      <c r="V39" s="10"/>
      <c r="W39" s="10"/>
      <c r="X39" s="10"/>
      <c r="Y39" s="10"/>
      <c r="Z39" s="10"/>
      <c r="AA39" s="17"/>
      <c r="AB39" s="17"/>
      <c r="AC39" s="17"/>
      <c r="AD39" s="10"/>
      <c r="AE39" s="10"/>
      <c r="AF39" s="10"/>
      <c r="AG39" s="10"/>
      <c r="AH39" s="10"/>
      <c r="AI39" s="10"/>
      <c r="AJ39" s="10"/>
      <c r="AK39" s="24"/>
      <c r="AL39" s="4"/>
      <c r="AM39" s="4"/>
      <c r="AN39" s="4"/>
      <c r="AO39" s="4"/>
    </row>
    <row r="40" spans="1:41" ht="15" x14ac:dyDescent="0.25">
      <c r="A40" s="9" t="s">
        <v>78</v>
      </c>
      <c r="B40" s="10">
        <v>0</v>
      </c>
      <c r="C40" s="10">
        <v>0</v>
      </c>
      <c r="D40" s="10">
        <v>7</v>
      </c>
      <c r="E40" s="39"/>
      <c r="F40" s="10">
        <f t="shared" si="6"/>
        <v>8405</v>
      </c>
      <c r="G40" s="10">
        <f t="shared" si="6"/>
        <v>8405</v>
      </c>
      <c r="H40" s="10">
        <f t="shared" si="6"/>
        <v>8470</v>
      </c>
      <c r="I40" s="39">
        <f>SUM(H40/G40)*100</f>
        <v>100.77334919690661</v>
      </c>
      <c r="J40" s="10">
        <v>1190</v>
      </c>
      <c r="K40" s="10">
        <v>1190</v>
      </c>
      <c r="L40" s="10">
        <v>1014</v>
      </c>
      <c r="M40" s="39">
        <f t="shared" si="7"/>
        <v>85.210084033613441</v>
      </c>
      <c r="N40" s="10">
        <v>6140</v>
      </c>
      <c r="O40" s="10">
        <v>6140</v>
      </c>
      <c r="P40" s="10">
        <v>6405</v>
      </c>
      <c r="Q40" s="39">
        <f t="shared" si="8"/>
        <v>104.31596091205211</v>
      </c>
      <c r="R40" s="10">
        <v>1075</v>
      </c>
      <c r="S40" s="10">
        <v>1075</v>
      </c>
      <c r="T40" s="10">
        <v>1051</v>
      </c>
      <c r="U40" s="39">
        <f t="shared" si="9"/>
        <v>97.767441860465127</v>
      </c>
      <c r="V40" s="10"/>
      <c r="W40" s="10"/>
      <c r="X40" s="10"/>
      <c r="Y40" s="10"/>
      <c r="Z40" s="10"/>
      <c r="AA40" s="17"/>
      <c r="AB40" s="17"/>
      <c r="AC40" s="17"/>
      <c r="AD40" s="10"/>
      <c r="AE40" s="10"/>
      <c r="AF40" s="10"/>
      <c r="AG40" s="10"/>
      <c r="AH40" s="10"/>
      <c r="AI40" s="10"/>
      <c r="AJ40" s="10"/>
      <c r="AK40" s="24"/>
      <c r="AL40" s="4"/>
      <c r="AM40" s="4"/>
      <c r="AN40" s="4"/>
      <c r="AO40" s="4"/>
    </row>
    <row r="41" spans="1:41" ht="15" x14ac:dyDescent="0.25">
      <c r="A41" s="9" t="s">
        <v>132</v>
      </c>
      <c r="B41" s="29"/>
      <c r="C41" s="29"/>
      <c r="D41" s="10"/>
      <c r="E41" s="29"/>
      <c r="F41" s="10"/>
      <c r="G41" s="10"/>
      <c r="H41" s="10"/>
      <c r="I41" s="10"/>
      <c r="J41" s="10"/>
      <c r="K41" s="10"/>
      <c r="L41" s="10"/>
      <c r="M41" s="39"/>
      <c r="N41" s="10"/>
      <c r="O41" s="10"/>
      <c r="P41" s="10"/>
      <c r="Q41" s="39"/>
      <c r="R41" s="10"/>
      <c r="S41" s="10"/>
      <c r="T41" s="10"/>
      <c r="U41" s="39"/>
      <c r="V41" s="10"/>
      <c r="W41" s="10"/>
      <c r="X41" s="10"/>
      <c r="Y41" s="10"/>
      <c r="Z41" s="10"/>
      <c r="AA41" s="17"/>
      <c r="AB41" s="17"/>
      <c r="AC41" s="17"/>
      <c r="AD41" s="10"/>
      <c r="AE41" s="10"/>
      <c r="AF41" s="10"/>
      <c r="AG41" s="10"/>
      <c r="AH41" s="10"/>
      <c r="AI41" s="10"/>
      <c r="AJ41" s="10"/>
      <c r="AK41" s="24"/>
      <c r="AL41" s="4"/>
      <c r="AM41" s="4"/>
      <c r="AN41" s="4"/>
      <c r="AO41" s="4"/>
    </row>
    <row r="42" spans="1:41" x14ac:dyDescent="0.2">
      <c r="A42" s="7" t="s">
        <v>65</v>
      </c>
      <c r="B42" s="11">
        <f>SUM(B36:B41)</f>
        <v>22769</v>
      </c>
      <c r="C42" s="11">
        <f>SUM(C36:C41)</f>
        <v>24051</v>
      </c>
      <c r="D42" s="11">
        <f>SUM(D36:D41)</f>
        <v>25452</v>
      </c>
      <c r="E42" s="40">
        <f>SUM(D42/C42)*100</f>
        <v>105.82512161656481</v>
      </c>
      <c r="F42" s="11">
        <f t="shared" ref="F42:O42" si="10">SUM(F36:F41)</f>
        <v>86469</v>
      </c>
      <c r="G42" s="11">
        <f t="shared" si="10"/>
        <v>90283</v>
      </c>
      <c r="H42" s="11">
        <f t="shared" si="10"/>
        <v>90228</v>
      </c>
      <c r="I42" s="40">
        <f>SUM(H42/G42)*100</f>
        <v>99.939080447038748</v>
      </c>
      <c r="J42" s="11">
        <f t="shared" si="10"/>
        <v>25724</v>
      </c>
      <c r="K42" s="11">
        <f t="shared" si="10"/>
        <v>28195</v>
      </c>
      <c r="L42" s="11">
        <f t="shared" si="10"/>
        <v>28141</v>
      </c>
      <c r="M42" s="40">
        <f t="shared" si="7"/>
        <v>99.808476680262459</v>
      </c>
      <c r="N42" s="11">
        <f t="shared" si="10"/>
        <v>51746</v>
      </c>
      <c r="O42" s="11">
        <f t="shared" si="10"/>
        <v>53042</v>
      </c>
      <c r="P42" s="11">
        <f>SUM(P36:P41)</f>
        <v>53042</v>
      </c>
      <c r="Q42" s="40">
        <f t="shared" si="8"/>
        <v>100</v>
      </c>
      <c r="R42" s="11">
        <f>SUM(R36:R41)</f>
        <v>8999</v>
      </c>
      <c r="S42" s="11">
        <f>SUM(S36:S41)</f>
        <v>9046</v>
      </c>
      <c r="T42" s="11">
        <f>SUM(T36:T41)</f>
        <v>9045</v>
      </c>
      <c r="U42" s="40">
        <f t="shared" si="9"/>
        <v>99.988945390227727</v>
      </c>
      <c r="V42" s="11">
        <f t="shared" ref="V42:AO42" si="11">SUM(V36:V41)</f>
        <v>0</v>
      </c>
      <c r="W42" s="11">
        <f t="shared" si="11"/>
        <v>0</v>
      </c>
      <c r="X42" s="11">
        <f t="shared" si="11"/>
        <v>0</v>
      </c>
      <c r="Y42" s="11">
        <f t="shared" si="11"/>
        <v>0</v>
      </c>
      <c r="Z42" s="11">
        <f t="shared" si="11"/>
        <v>0</v>
      </c>
      <c r="AA42" s="11">
        <f t="shared" si="11"/>
        <v>0</v>
      </c>
      <c r="AB42" s="11">
        <f t="shared" si="11"/>
        <v>0</v>
      </c>
      <c r="AC42" s="11">
        <f t="shared" si="11"/>
        <v>0</v>
      </c>
      <c r="AD42" s="11">
        <f t="shared" si="11"/>
        <v>0</v>
      </c>
      <c r="AE42" s="11">
        <f t="shared" si="11"/>
        <v>0</v>
      </c>
      <c r="AF42" s="11">
        <f t="shared" si="11"/>
        <v>0</v>
      </c>
      <c r="AG42" s="11">
        <f t="shared" si="11"/>
        <v>0</v>
      </c>
      <c r="AH42" s="11">
        <f t="shared" si="11"/>
        <v>0</v>
      </c>
      <c r="AI42" s="11">
        <f t="shared" si="11"/>
        <v>0</v>
      </c>
      <c r="AJ42" s="11">
        <f t="shared" si="11"/>
        <v>0</v>
      </c>
      <c r="AK42" s="11">
        <f t="shared" si="11"/>
        <v>0</v>
      </c>
      <c r="AL42" s="11">
        <f t="shared" si="11"/>
        <v>0</v>
      </c>
      <c r="AM42" s="11">
        <f t="shared" si="11"/>
        <v>0</v>
      </c>
      <c r="AN42" s="11">
        <f t="shared" si="11"/>
        <v>0</v>
      </c>
      <c r="AO42" s="11">
        <f t="shared" si="11"/>
        <v>0</v>
      </c>
    </row>
    <row r="43" spans="1:41" ht="15" x14ac:dyDescent="0.2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7"/>
      <c r="AB43" s="17"/>
      <c r="AC43" s="17"/>
      <c r="AD43" s="10"/>
      <c r="AE43" s="10"/>
      <c r="AF43" s="10"/>
      <c r="AG43" s="10"/>
      <c r="AH43" s="10"/>
      <c r="AI43" s="10"/>
      <c r="AJ43" s="10"/>
      <c r="AK43" s="24"/>
      <c r="AL43" s="4"/>
      <c r="AM43" s="4"/>
      <c r="AN43" s="4"/>
      <c r="AO43" s="4"/>
    </row>
    <row r="44" spans="1:41" ht="15" x14ac:dyDescent="0.25">
      <c r="A44" s="41" t="s">
        <v>66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7"/>
      <c r="AB44" s="17"/>
      <c r="AC44" s="17"/>
      <c r="AD44" s="10"/>
      <c r="AE44" s="10"/>
      <c r="AF44" s="10"/>
      <c r="AG44" s="10"/>
      <c r="AH44" s="10"/>
      <c r="AI44" s="10"/>
      <c r="AJ44" s="10"/>
      <c r="AK44" s="24"/>
      <c r="AL44" s="4"/>
      <c r="AM44" s="4"/>
      <c r="AN44" s="4"/>
      <c r="AO44" s="4"/>
    </row>
    <row r="45" spans="1:41" ht="15" x14ac:dyDescent="0.25">
      <c r="A45" s="9" t="s">
        <v>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7"/>
      <c r="AB45" s="17"/>
      <c r="AC45" s="17"/>
      <c r="AD45" s="10"/>
      <c r="AE45" s="10"/>
      <c r="AF45" s="10"/>
      <c r="AG45" s="10"/>
      <c r="AH45" s="10"/>
      <c r="AI45" s="10"/>
      <c r="AJ45" s="10"/>
      <c r="AK45" s="24"/>
      <c r="AL45" s="4"/>
      <c r="AM45" s="4"/>
      <c r="AN45" s="4"/>
      <c r="AO45" s="4"/>
    </row>
    <row r="46" spans="1:41" ht="15" x14ac:dyDescent="0.25">
      <c r="A46" s="9" t="s">
        <v>25</v>
      </c>
      <c r="B46" s="10">
        <v>0</v>
      </c>
      <c r="C46" s="10">
        <v>0</v>
      </c>
      <c r="D46" s="10">
        <v>2</v>
      </c>
      <c r="E46" s="10"/>
      <c r="F46" s="10">
        <f t="shared" ref="F46:H50" si="12">SUM(J46+N46+R46)</f>
        <v>83413</v>
      </c>
      <c r="G46" s="10">
        <f t="shared" si="12"/>
        <v>83420</v>
      </c>
      <c r="H46" s="10">
        <f t="shared" si="12"/>
        <v>83561</v>
      </c>
      <c r="I46" s="39">
        <f t="shared" ref="I46:I51" si="13">SUM(H46/G46)*100</f>
        <v>100.16902421481659</v>
      </c>
      <c r="J46" s="10">
        <v>556</v>
      </c>
      <c r="K46" s="10">
        <v>556</v>
      </c>
      <c r="L46" s="10">
        <v>697</v>
      </c>
      <c r="M46" s="39">
        <f t="shared" ref="M46:M51" si="14">SUM(L46/K46)*100</f>
        <v>125.35971223021582</v>
      </c>
      <c r="N46" s="10">
        <v>70569</v>
      </c>
      <c r="O46" s="10">
        <v>70723</v>
      </c>
      <c r="P46" s="10">
        <v>70723</v>
      </c>
      <c r="Q46" s="39">
        <f t="shared" ref="Q46:Q51" si="15">SUM(P46/O46)*100</f>
        <v>100</v>
      </c>
      <c r="R46" s="10">
        <v>12288</v>
      </c>
      <c r="S46" s="10">
        <v>12141</v>
      </c>
      <c r="T46" s="10">
        <v>12141</v>
      </c>
      <c r="U46" s="39">
        <f t="shared" ref="U46:U51" si="16">SUM(T46/S46)*100</f>
        <v>100</v>
      </c>
      <c r="V46" s="10"/>
      <c r="W46" s="10"/>
      <c r="X46" s="10"/>
      <c r="Y46" s="10"/>
      <c r="Z46" s="10"/>
      <c r="AA46" s="17"/>
      <c r="AB46" s="17"/>
      <c r="AC46" s="17"/>
      <c r="AD46" s="10"/>
      <c r="AE46" s="10"/>
      <c r="AF46" s="10"/>
      <c r="AG46" s="10"/>
      <c r="AH46" s="10"/>
      <c r="AI46" s="10"/>
      <c r="AJ46" s="10"/>
      <c r="AK46" s="24"/>
      <c r="AL46" s="4"/>
      <c r="AM46" s="4"/>
      <c r="AN46" s="4"/>
      <c r="AO46" s="4"/>
    </row>
    <row r="47" spans="1:41" ht="15" x14ac:dyDescent="0.25">
      <c r="A47" s="9" t="s">
        <v>26</v>
      </c>
      <c r="B47" s="10">
        <v>0</v>
      </c>
      <c r="C47" s="10">
        <v>0</v>
      </c>
      <c r="D47" s="10">
        <v>3</v>
      </c>
      <c r="E47" s="10"/>
      <c r="F47" s="10">
        <f t="shared" si="12"/>
        <v>4672</v>
      </c>
      <c r="G47" s="10">
        <f t="shared" si="12"/>
        <v>4637</v>
      </c>
      <c r="H47" s="10">
        <f t="shared" si="12"/>
        <v>5901</v>
      </c>
      <c r="I47" s="39">
        <f t="shared" si="13"/>
        <v>127.25900366616347</v>
      </c>
      <c r="J47" s="10">
        <v>4672</v>
      </c>
      <c r="K47" s="10">
        <v>4637</v>
      </c>
      <c r="L47" s="10">
        <v>5901</v>
      </c>
      <c r="M47" s="39">
        <f t="shared" si="14"/>
        <v>127.25900366616347</v>
      </c>
      <c r="N47" s="10"/>
      <c r="O47" s="10"/>
      <c r="P47" s="10"/>
      <c r="Q47" s="39"/>
      <c r="R47" s="10"/>
      <c r="S47" s="10"/>
      <c r="T47" s="10"/>
      <c r="U47" s="39"/>
      <c r="V47" s="10"/>
      <c r="W47" s="10"/>
      <c r="X47" s="10"/>
      <c r="Y47" s="10"/>
      <c r="Z47" s="10"/>
      <c r="AA47" s="17"/>
      <c r="AB47" s="17"/>
      <c r="AC47" s="17"/>
      <c r="AD47" s="10"/>
      <c r="AE47" s="10"/>
      <c r="AF47" s="10"/>
      <c r="AG47" s="10"/>
      <c r="AH47" s="10"/>
      <c r="AI47" s="10"/>
      <c r="AJ47" s="10"/>
      <c r="AK47" s="24"/>
      <c r="AL47" s="4"/>
      <c r="AM47" s="4"/>
      <c r="AN47" s="4"/>
      <c r="AO47" s="4"/>
    </row>
    <row r="48" spans="1:41" ht="15" x14ac:dyDescent="0.25">
      <c r="A48" s="9" t="s">
        <v>67</v>
      </c>
      <c r="B48" s="10"/>
      <c r="C48" s="10"/>
      <c r="D48" s="10"/>
      <c r="E48" s="10"/>
      <c r="F48" s="10">
        <f t="shared" si="12"/>
        <v>1454</v>
      </c>
      <c r="G48" s="10">
        <f t="shared" si="12"/>
        <v>408</v>
      </c>
      <c r="H48" s="10">
        <f t="shared" si="12"/>
        <v>399</v>
      </c>
      <c r="I48" s="39">
        <f t="shared" si="13"/>
        <v>97.794117647058826</v>
      </c>
      <c r="J48" s="10">
        <v>44</v>
      </c>
      <c r="K48" s="10">
        <v>44</v>
      </c>
      <c r="L48" s="10">
        <v>35</v>
      </c>
      <c r="M48" s="39">
        <f t="shared" si="14"/>
        <v>79.545454545454547</v>
      </c>
      <c r="N48" s="10">
        <v>1200</v>
      </c>
      <c r="O48" s="10">
        <v>332</v>
      </c>
      <c r="P48" s="10">
        <v>332</v>
      </c>
      <c r="Q48" s="39">
        <f t="shared" si="15"/>
        <v>100</v>
      </c>
      <c r="R48" s="10">
        <v>210</v>
      </c>
      <c r="S48" s="10">
        <v>32</v>
      </c>
      <c r="T48" s="10">
        <v>32</v>
      </c>
      <c r="U48" s="39">
        <f t="shared" si="16"/>
        <v>100</v>
      </c>
      <c r="V48" s="10"/>
      <c r="W48" s="10"/>
      <c r="X48" s="10"/>
      <c r="Y48" s="10"/>
      <c r="Z48" s="10"/>
      <c r="AA48" s="17"/>
      <c r="AB48" s="17"/>
      <c r="AC48" s="17"/>
      <c r="AD48" s="10"/>
      <c r="AE48" s="10"/>
      <c r="AF48" s="10"/>
      <c r="AG48" s="10"/>
      <c r="AH48" s="10"/>
      <c r="AI48" s="10"/>
      <c r="AJ48" s="10"/>
      <c r="AK48" s="24"/>
      <c r="AL48" s="4"/>
      <c r="AM48" s="4"/>
      <c r="AN48" s="4"/>
      <c r="AO48" s="4"/>
    </row>
    <row r="49" spans="1:41" ht="15" x14ac:dyDescent="0.25">
      <c r="A49" s="9" t="s">
        <v>27</v>
      </c>
      <c r="B49" s="10"/>
      <c r="C49" s="10"/>
      <c r="D49" s="10"/>
      <c r="E49" s="10"/>
      <c r="F49" s="10">
        <f t="shared" si="12"/>
        <v>15754</v>
      </c>
      <c r="G49" s="10">
        <f t="shared" si="12"/>
        <v>15403</v>
      </c>
      <c r="H49" s="10">
        <f t="shared" si="12"/>
        <v>13957</v>
      </c>
      <c r="I49" s="39">
        <f t="shared" si="13"/>
        <v>90.612218399013173</v>
      </c>
      <c r="J49" s="10">
        <v>3587</v>
      </c>
      <c r="K49" s="10">
        <v>3128</v>
      </c>
      <c r="L49" s="10">
        <v>1682</v>
      </c>
      <c r="M49" s="39">
        <f t="shared" si="14"/>
        <v>53.772378516624045</v>
      </c>
      <c r="N49" s="10">
        <v>10377</v>
      </c>
      <c r="O49" s="10">
        <v>10530</v>
      </c>
      <c r="P49" s="10">
        <v>10530</v>
      </c>
      <c r="Q49" s="39">
        <f t="shared" si="15"/>
        <v>100</v>
      </c>
      <c r="R49" s="10">
        <v>1790</v>
      </c>
      <c r="S49" s="10">
        <v>1745</v>
      </c>
      <c r="T49" s="10">
        <v>1745</v>
      </c>
      <c r="U49" s="39">
        <f t="shared" si="16"/>
        <v>100</v>
      </c>
      <c r="V49" s="10"/>
      <c r="W49" s="10"/>
      <c r="X49" s="10"/>
      <c r="Y49" s="10"/>
      <c r="Z49" s="10"/>
      <c r="AA49" s="17"/>
      <c r="AB49" s="17"/>
      <c r="AC49" s="17"/>
      <c r="AD49" s="10"/>
      <c r="AE49" s="10"/>
      <c r="AF49" s="10"/>
      <c r="AG49" s="10"/>
      <c r="AH49" s="10"/>
      <c r="AI49" s="10"/>
      <c r="AJ49" s="10"/>
      <c r="AK49" s="24"/>
      <c r="AL49" s="4"/>
      <c r="AM49" s="4"/>
      <c r="AN49" s="4"/>
      <c r="AO49" s="4"/>
    </row>
    <row r="50" spans="1:41" ht="15" x14ac:dyDescent="0.25">
      <c r="A50" s="9" t="s">
        <v>28</v>
      </c>
      <c r="B50" s="10"/>
      <c r="C50" s="10"/>
      <c r="D50" s="10"/>
      <c r="E50" s="10"/>
      <c r="F50" s="10">
        <f t="shared" si="12"/>
        <v>0</v>
      </c>
      <c r="G50" s="10">
        <f t="shared" si="12"/>
        <v>0</v>
      </c>
      <c r="H50" s="10">
        <f t="shared" si="12"/>
        <v>0</v>
      </c>
      <c r="I50" s="39"/>
      <c r="J50" s="10"/>
      <c r="K50" s="10"/>
      <c r="L50" s="10"/>
      <c r="M50" s="39"/>
      <c r="N50" s="10"/>
      <c r="O50" s="10"/>
      <c r="P50" s="10"/>
      <c r="Q50" s="39"/>
      <c r="R50" s="10"/>
      <c r="S50" s="10"/>
      <c r="T50" s="10"/>
      <c r="U50" s="39"/>
      <c r="V50" s="10"/>
      <c r="W50" s="10"/>
      <c r="X50" s="10"/>
      <c r="Y50" s="10"/>
      <c r="Z50" s="10"/>
      <c r="AA50" s="17"/>
      <c r="AB50" s="17"/>
      <c r="AC50" s="17"/>
      <c r="AD50" s="10"/>
      <c r="AE50" s="10"/>
      <c r="AF50" s="10"/>
      <c r="AG50" s="10"/>
      <c r="AH50" s="10"/>
      <c r="AI50" s="10"/>
      <c r="AJ50" s="10"/>
      <c r="AK50" s="24"/>
      <c r="AL50" s="4"/>
      <c r="AM50" s="4"/>
      <c r="AN50" s="4"/>
      <c r="AO50" s="4"/>
    </row>
    <row r="51" spans="1:41" s="2" customFormat="1" x14ac:dyDescent="0.2">
      <c r="A51" s="7" t="s">
        <v>68</v>
      </c>
      <c r="B51" s="11">
        <f>SUM(B46:B50)</f>
        <v>0</v>
      </c>
      <c r="C51" s="11">
        <f>SUM(C46:C50)</f>
        <v>0</v>
      </c>
      <c r="D51" s="11">
        <f>SUM(D46:D50)</f>
        <v>5</v>
      </c>
      <c r="E51" s="11"/>
      <c r="F51" s="11">
        <f>SUM(F46:F50)</f>
        <v>105293</v>
      </c>
      <c r="G51" s="11">
        <f>SUM(G46:G50)</f>
        <v>103868</v>
      </c>
      <c r="H51" s="11">
        <f>SUM(H46:H50)</f>
        <v>103818</v>
      </c>
      <c r="I51" s="40">
        <f t="shared" si="13"/>
        <v>99.951861978665221</v>
      </c>
      <c r="J51" s="11">
        <f>SUM(J46:J50)</f>
        <v>8859</v>
      </c>
      <c r="K51" s="11">
        <f>SUM(K46:K50)</f>
        <v>8365</v>
      </c>
      <c r="L51" s="11">
        <f>SUM(L46:L50)</f>
        <v>8315</v>
      </c>
      <c r="M51" s="40">
        <f t="shared" si="14"/>
        <v>99.402271368798566</v>
      </c>
      <c r="N51" s="11">
        <f>SUM(N46:N50)</f>
        <v>82146</v>
      </c>
      <c r="O51" s="11">
        <f>SUM(O46:O50)</f>
        <v>81585</v>
      </c>
      <c r="P51" s="11">
        <f>SUM(P46:P50)</f>
        <v>81585</v>
      </c>
      <c r="Q51" s="40">
        <f t="shared" si="15"/>
        <v>100</v>
      </c>
      <c r="R51" s="11">
        <f>SUM(R46:R50)</f>
        <v>14288</v>
      </c>
      <c r="S51" s="11">
        <f>SUM(S46:S50)</f>
        <v>13918</v>
      </c>
      <c r="T51" s="11">
        <f>SUM(T46:T50)</f>
        <v>13918</v>
      </c>
      <c r="U51" s="40">
        <f t="shared" si="16"/>
        <v>100</v>
      </c>
      <c r="V51" s="11">
        <f t="shared" ref="V51:AL51" si="17">SUM(V46:V50)</f>
        <v>0</v>
      </c>
      <c r="W51" s="11">
        <f t="shared" si="17"/>
        <v>0</v>
      </c>
      <c r="X51" s="11">
        <f t="shared" si="17"/>
        <v>0</v>
      </c>
      <c r="Y51" s="11">
        <f t="shared" si="17"/>
        <v>0</v>
      </c>
      <c r="Z51" s="11">
        <f t="shared" si="17"/>
        <v>0</v>
      </c>
      <c r="AA51" s="11">
        <f t="shared" si="17"/>
        <v>0</v>
      </c>
      <c r="AB51" s="11">
        <f t="shared" si="17"/>
        <v>0</v>
      </c>
      <c r="AC51" s="11">
        <f t="shared" si="17"/>
        <v>0</v>
      </c>
      <c r="AD51" s="11">
        <f t="shared" si="17"/>
        <v>0</v>
      </c>
      <c r="AE51" s="11">
        <f t="shared" si="17"/>
        <v>0</v>
      </c>
      <c r="AF51" s="11">
        <f t="shared" si="17"/>
        <v>0</v>
      </c>
      <c r="AG51" s="11">
        <f t="shared" si="17"/>
        <v>0</v>
      </c>
      <c r="AH51" s="11">
        <f t="shared" si="17"/>
        <v>0</v>
      </c>
      <c r="AI51" s="11">
        <f t="shared" si="17"/>
        <v>0</v>
      </c>
      <c r="AJ51" s="11">
        <f t="shared" si="17"/>
        <v>0</v>
      </c>
      <c r="AK51" s="11">
        <f t="shared" si="17"/>
        <v>0</v>
      </c>
      <c r="AL51" s="11">
        <f t="shared" si="17"/>
        <v>0</v>
      </c>
      <c r="AM51" s="31"/>
      <c r="AN51" s="31"/>
      <c r="AO51" s="31"/>
    </row>
    <row r="52" spans="1:41" ht="15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7"/>
      <c r="AB52" s="17"/>
      <c r="AC52" s="17"/>
      <c r="AD52" s="10"/>
      <c r="AE52" s="10"/>
      <c r="AF52" s="10"/>
      <c r="AG52" s="10"/>
      <c r="AH52" s="10"/>
      <c r="AI52" s="10"/>
      <c r="AJ52" s="10"/>
      <c r="AK52" s="24"/>
      <c r="AL52" s="4"/>
      <c r="AM52" s="4"/>
      <c r="AN52" s="4"/>
      <c r="AO52" s="4"/>
    </row>
    <row r="53" spans="1:41" ht="15" x14ac:dyDescent="0.25">
      <c r="A53" s="5" t="s">
        <v>72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 t="s">
        <v>133</v>
      </c>
      <c r="T53" s="10"/>
      <c r="U53" s="10"/>
      <c r="V53" s="10"/>
      <c r="W53" s="10"/>
      <c r="X53" s="10"/>
      <c r="Y53" s="10"/>
      <c r="Z53" s="10"/>
      <c r="AA53" s="17"/>
      <c r="AB53" s="17"/>
      <c r="AC53" s="17"/>
      <c r="AD53" s="10"/>
      <c r="AE53" s="10"/>
      <c r="AF53" s="10"/>
      <c r="AG53" s="10"/>
      <c r="AH53" s="10"/>
      <c r="AI53" s="10"/>
      <c r="AJ53" s="10"/>
      <c r="AK53" s="24"/>
      <c r="AL53" s="4"/>
      <c r="AM53" s="4"/>
      <c r="AN53" s="4"/>
      <c r="AO53" s="4"/>
    </row>
    <row r="54" spans="1:41" ht="15" x14ac:dyDescent="0.25">
      <c r="A54" s="27" t="s">
        <v>29</v>
      </c>
      <c r="B54" s="10">
        <v>127</v>
      </c>
      <c r="C54" s="10">
        <v>127</v>
      </c>
      <c r="D54" s="10">
        <v>0</v>
      </c>
      <c r="E54" s="39">
        <f>SUM(D54/C54)*100</f>
        <v>0</v>
      </c>
      <c r="F54" s="10">
        <f>SUM(J54+N54+R54)</f>
        <v>140</v>
      </c>
      <c r="G54" s="10">
        <f>SUM(K54+O54+S54)</f>
        <v>0</v>
      </c>
      <c r="H54" s="10">
        <f>SUM(L54+P54+T54)</f>
        <v>0</v>
      </c>
      <c r="I54" s="39"/>
      <c r="J54" s="10">
        <v>140</v>
      </c>
      <c r="K54" s="10">
        <v>0</v>
      </c>
      <c r="L54" s="10">
        <v>0</v>
      </c>
      <c r="M54" s="39"/>
      <c r="N54" s="10"/>
      <c r="O54" s="10"/>
      <c r="P54" s="10"/>
      <c r="Q54" s="39"/>
      <c r="R54" s="10"/>
      <c r="S54" s="10"/>
      <c r="T54" s="10"/>
      <c r="U54" s="39"/>
      <c r="V54" s="10"/>
      <c r="W54" s="10"/>
      <c r="X54" s="10"/>
      <c r="Y54" s="10"/>
      <c r="Z54" s="10"/>
      <c r="AA54" s="17"/>
      <c r="AB54" s="17"/>
      <c r="AC54" s="17"/>
      <c r="AD54" s="10"/>
      <c r="AE54" s="10"/>
      <c r="AF54" s="10"/>
      <c r="AG54" s="10"/>
      <c r="AH54" s="10"/>
      <c r="AI54" s="10"/>
      <c r="AJ54" s="10"/>
      <c r="AK54" s="24"/>
      <c r="AL54" s="4"/>
      <c r="AM54" s="4"/>
      <c r="AN54" s="4"/>
      <c r="AO54" s="4"/>
    </row>
    <row r="55" spans="1:41" ht="15" x14ac:dyDescent="0.25">
      <c r="A55" s="27" t="s">
        <v>30</v>
      </c>
      <c r="B55" s="10"/>
      <c r="C55" s="10"/>
      <c r="D55" s="10"/>
      <c r="E55" s="39"/>
      <c r="F55" s="10">
        <f t="shared" ref="F55:F63" si="18">SUM(J55+N55+R55)</f>
        <v>0</v>
      </c>
      <c r="G55" s="10">
        <f t="shared" ref="G55:G63" si="19">SUM(K55+O55+S55)</f>
        <v>0</v>
      </c>
      <c r="H55" s="10">
        <f t="shared" ref="H55:H63" si="20">SUM(L55+P55+T55)</f>
        <v>0</v>
      </c>
      <c r="I55" s="39"/>
      <c r="J55" s="10">
        <v>0</v>
      </c>
      <c r="K55" s="10">
        <v>0</v>
      </c>
      <c r="L55" s="10">
        <v>0</v>
      </c>
      <c r="M55" s="39"/>
      <c r="N55" s="10"/>
      <c r="O55" s="10"/>
      <c r="P55" s="10"/>
      <c r="Q55" s="39"/>
      <c r="R55" s="10"/>
      <c r="S55" s="10"/>
      <c r="T55" s="10"/>
      <c r="U55" s="39"/>
      <c r="V55" s="10"/>
      <c r="W55" s="10"/>
      <c r="X55" s="10"/>
      <c r="Y55" s="10"/>
      <c r="Z55" s="10"/>
      <c r="AA55" s="17"/>
      <c r="AB55" s="17"/>
      <c r="AC55" s="17"/>
      <c r="AD55" s="10"/>
      <c r="AE55" s="10"/>
      <c r="AF55" s="10"/>
      <c r="AG55" s="10"/>
      <c r="AH55" s="10"/>
      <c r="AI55" s="10"/>
      <c r="AJ55" s="10"/>
      <c r="AK55" s="24"/>
      <c r="AL55" s="4"/>
      <c r="AM55" s="4"/>
      <c r="AN55" s="4"/>
      <c r="AO55" s="4"/>
    </row>
    <row r="56" spans="1:41" ht="15" x14ac:dyDescent="0.25">
      <c r="A56" s="27" t="s">
        <v>31</v>
      </c>
      <c r="B56" s="10"/>
      <c r="C56" s="10"/>
      <c r="D56" s="10"/>
      <c r="E56" s="39"/>
      <c r="F56" s="10">
        <f t="shared" si="18"/>
        <v>9579</v>
      </c>
      <c r="G56" s="10">
        <f t="shared" si="19"/>
        <v>9184</v>
      </c>
      <c r="H56" s="10">
        <f t="shared" si="20"/>
        <v>8420</v>
      </c>
      <c r="I56" s="39">
        <f t="shared" ref="I56:I83" si="21">SUM(H56/G56)*100</f>
        <v>91.681184668989545</v>
      </c>
      <c r="J56" s="10">
        <v>2160</v>
      </c>
      <c r="K56" s="10">
        <v>1765</v>
      </c>
      <c r="L56" s="10">
        <v>1765</v>
      </c>
      <c r="M56" s="39">
        <f t="shared" ref="M56:M83" si="22">SUM(L56/K56)*100</f>
        <v>100</v>
      </c>
      <c r="N56" s="10">
        <v>6234</v>
      </c>
      <c r="O56" s="10">
        <v>6234</v>
      </c>
      <c r="P56" s="10">
        <v>5697</v>
      </c>
      <c r="Q56" s="39">
        <f>SUM(P56/O56)*100</f>
        <v>91.385948026948995</v>
      </c>
      <c r="R56" s="10">
        <v>1185</v>
      </c>
      <c r="S56" s="10">
        <v>1185</v>
      </c>
      <c r="T56" s="10">
        <v>958</v>
      </c>
      <c r="U56" s="39">
        <f>SUM(T56/S56)*100</f>
        <v>80.843881856540094</v>
      </c>
      <c r="V56" s="10"/>
      <c r="W56" s="10"/>
      <c r="X56" s="10"/>
      <c r="Y56" s="10"/>
      <c r="Z56" s="10"/>
      <c r="AA56" s="17"/>
      <c r="AB56" s="17"/>
      <c r="AC56" s="17"/>
      <c r="AD56" s="10"/>
      <c r="AE56" s="10"/>
      <c r="AF56" s="10"/>
      <c r="AG56" s="10"/>
      <c r="AH56" s="10"/>
      <c r="AI56" s="10"/>
      <c r="AJ56" s="10"/>
      <c r="AK56" s="24"/>
      <c r="AL56" s="4"/>
      <c r="AM56" s="4"/>
      <c r="AN56" s="4"/>
      <c r="AO56" s="4"/>
    </row>
    <row r="57" spans="1:41" ht="15" x14ac:dyDescent="0.25">
      <c r="A57" s="26" t="s">
        <v>32</v>
      </c>
      <c r="B57" s="10">
        <v>127</v>
      </c>
      <c r="C57" s="10">
        <v>127</v>
      </c>
      <c r="D57" s="10">
        <v>50</v>
      </c>
      <c r="E57" s="39">
        <f>SUM(D57/C57)*100</f>
        <v>39.370078740157481</v>
      </c>
      <c r="F57" s="10">
        <f t="shared" si="18"/>
        <v>165</v>
      </c>
      <c r="G57" s="10">
        <f t="shared" si="19"/>
        <v>30</v>
      </c>
      <c r="H57" s="10">
        <f t="shared" si="20"/>
        <v>29</v>
      </c>
      <c r="I57" s="39">
        <f t="shared" si="21"/>
        <v>96.666666666666671</v>
      </c>
      <c r="J57" s="10">
        <v>165</v>
      </c>
      <c r="K57" s="10">
        <v>30</v>
      </c>
      <c r="L57" s="10">
        <v>29</v>
      </c>
      <c r="M57" s="39">
        <f t="shared" si="22"/>
        <v>96.666666666666671</v>
      </c>
      <c r="N57" s="10"/>
      <c r="O57" s="10"/>
      <c r="P57" s="10"/>
      <c r="Q57" s="39"/>
      <c r="R57" s="10"/>
      <c r="S57" s="10"/>
      <c r="T57" s="10"/>
      <c r="U57" s="39"/>
      <c r="V57" s="10"/>
      <c r="W57" s="10"/>
      <c r="X57" s="10"/>
      <c r="Y57" s="10"/>
      <c r="Z57" s="10"/>
      <c r="AA57" s="17"/>
      <c r="AB57" s="17"/>
      <c r="AC57" s="17"/>
      <c r="AD57" s="10"/>
      <c r="AE57" s="10"/>
      <c r="AF57" s="10"/>
      <c r="AG57" s="10"/>
      <c r="AH57" s="10"/>
      <c r="AI57" s="10"/>
      <c r="AJ57" s="10"/>
      <c r="AK57" s="24"/>
      <c r="AL57" s="4"/>
      <c r="AM57" s="4"/>
      <c r="AN57" s="4"/>
      <c r="AO57" s="4"/>
    </row>
    <row r="58" spans="1:41" ht="15" x14ac:dyDescent="0.25">
      <c r="A58" s="26" t="s">
        <v>8</v>
      </c>
      <c r="B58" s="10"/>
      <c r="C58" s="10"/>
      <c r="D58" s="10"/>
      <c r="E58" s="39"/>
      <c r="F58" s="10">
        <f t="shared" si="18"/>
        <v>0</v>
      </c>
      <c r="G58" s="10">
        <f t="shared" si="19"/>
        <v>0</v>
      </c>
      <c r="H58" s="10">
        <f t="shared" si="20"/>
        <v>0</v>
      </c>
      <c r="I58" s="39"/>
      <c r="J58" s="10"/>
      <c r="K58" s="10"/>
      <c r="L58" s="10"/>
      <c r="M58" s="39"/>
      <c r="N58" s="10"/>
      <c r="O58" s="10"/>
      <c r="P58" s="10"/>
      <c r="Q58" s="39"/>
      <c r="R58" s="10"/>
      <c r="S58" s="10"/>
      <c r="T58" s="10"/>
      <c r="U58" s="39"/>
      <c r="V58" s="10"/>
      <c r="W58" s="10"/>
      <c r="X58" s="10"/>
      <c r="Y58" s="10"/>
      <c r="Z58" s="10"/>
      <c r="AA58" s="17"/>
      <c r="AB58" s="17"/>
      <c r="AC58" s="17"/>
      <c r="AD58" s="10"/>
      <c r="AE58" s="10"/>
      <c r="AF58" s="10"/>
      <c r="AG58" s="10"/>
      <c r="AH58" s="10"/>
      <c r="AI58" s="10"/>
      <c r="AJ58" s="10"/>
      <c r="AK58" s="24"/>
      <c r="AL58" s="4"/>
      <c r="AM58" s="4"/>
      <c r="AN58" s="4"/>
      <c r="AO58" s="4"/>
    </row>
    <row r="59" spans="1:41" ht="15" x14ac:dyDescent="0.25">
      <c r="A59" s="26" t="s">
        <v>9</v>
      </c>
      <c r="B59" s="10">
        <v>2855</v>
      </c>
      <c r="C59" s="10">
        <v>2855</v>
      </c>
      <c r="D59" s="10">
        <v>8022</v>
      </c>
      <c r="E59" s="39">
        <f>SUM(D59/C59)*100</f>
        <v>280.98073555166377</v>
      </c>
      <c r="F59" s="10">
        <f t="shared" si="18"/>
        <v>3405</v>
      </c>
      <c r="G59" s="10">
        <f t="shared" si="19"/>
        <v>5363</v>
      </c>
      <c r="H59" s="10">
        <f t="shared" si="20"/>
        <v>5363</v>
      </c>
      <c r="I59" s="39">
        <f t="shared" si="21"/>
        <v>100</v>
      </c>
      <c r="J59" s="10">
        <v>3405</v>
      </c>
      <c r="K59" s="10">
        <v>5363</v>
      </c>
      <c r="L59" s="10">
        <v>5363</v>
      </c>
      <c r="M59" s="39">
        <f t="shared" si="22"/>
        <v>100</v>
      </c>
      <c r="N59" s="10"/>
      <c r="O59" s="10"/>
      <c r="P59" s="10"/>
      <c r="Q59" s="39"/>
      <c r="R59" s="10"/>
      <c r="S59" s="10"/>
      <c r="T59" s="10"/>
      <c r="U59" s="39"/>
      <c r="V59" s="10"/>
      <c r="W59" s="10"/>
      <c r="X59" s="10"/>
      <c r="Y59" s="10"/>
      <c r="Z59" s="10"/>
      <c r="AA59" s="17"/>
      <c r="AB59" s="17"/>
      <c r="AC59" s="17"/>
      <c r="AD59" s="10"/>
      <c r="AE59" s="10"/>
      <c r="AF59" s="10"/>
      <c r="AG59" s="10"/>
      <c r="AH59" s="10"/>
      <c r="AI59" s="10"/>
      <c r="AJ59" s="10"/>
      <c r="AK59" s="9"/>
      <c r="AL59" s="4"/>
      <c r="AM59" s="4"/>
      <c r="AN59" s="4"/>
      <c r="AO59" s="4"/>
    </row>
    <row r="60" spans="1:41" ht="15" x14ac:dyDescent="0.25">
      <c r="A60" s="26" t="s">
        <v>39</v>
      </c>
      <c r="B60" s="10">
        <v>700</v>
      </c>
      <c r="C60" s="10">
        <v>700</v>
      </c>
      <c r="D60" s="10">
        <v>400</v>
      </c>
      <c r="E60" s="39">
        <f>SUM(D60/C60)*100</f>
        <v>57.142857142857139</v>
      </c>
      <c r="F60" s="10">
        <f t="shared" si="18"/>
        <v>480</v>
      </c>
      <c r="G60" s="10">
        <f t="shared" si="19"/>
        <v>0</v>
      </c>
      <c r="H60" s="10">
        <f t="shared" si="20"/>
        <v>0</v>
      </c>
      <c r="I60" s="39"/>
      <c r="J60" s="10">
        <v>480</v>
      </c>
      <c r="K60" s="10">
        <v>0</v>
      </c>
      <c r="L60" s="10">
        <v>0</v>
      </c>
      <c r="M60" s="39"/>
      <c r="N60" s="10"/>
      <c r="O60" s="10"/>
      <c r="P60" s="10"/>
      <c r="Q60" s="39"/>
      <c r="R60" s="10"/>
      <c r="S60" s="10"/>
      <c r="T60" s="10"/>
      <c r="U60" s="39"/>
      <c r="V60" s="10"/>
      <c r="W60" s="10"/>
      <c r="X60" s="10"/>
      <c r="Y60" s="10"/>
      <c r="Z60" s="10"/>
      <c r="AA60" s="17"/>
      <c r="AB60" s="17"/>
      <c r="AC60" s="17"/>
      <c r="AD60" s="10"/>
      <c r="AE60" s="10"/>
      <c r="AF60" s="10"/>
      <c r="AG60" s="10"/>
      <c r="AH60" s="10"/>
      <c r="AI60" s="10"/>
      <c r="AJ60" s="10"/>
      <c r="AK60" s="24"/>
      <c r="AL60" s="4"/>
      <c r="AM60" s="4"/>
      <c r="AN60" s="4"/>
      <c r="AO60" s="4"/>
    </row>
    <row r="61" spans="1:41" ht="15" x14ac:dyDescent="0.25">
      <c r="A61" s="26" t="s">
        <v>10</v>
      </c>
      <c r="B61" s="10"/>
      <c r="C61" s="10"/>
      <c r="D61" s="10"/>
      <c r="E61" s="39"/>
      <c r="F61" s="10">
        <f t="shared" si="18"/>
        <v>3000</v>
      </c>
      <c r="G61" s="10">
        <f t="shared" si="19"/>
        <v>2580</v>
      </c>
      <c r="H61" s="10">
        <f t="shared" si="20"/>
        <v>2576</v>
      </c>
      <c r="I61" s="39">
        <f t="shared" si="21"/>
        <v>99.844961240310084</v>
      </c>
      <c r="J61" s="10">
        <v>3000</v>
      </c>
      <c r="K61" s="10">
        <v>2580</v>
      </c>
      <c r="L61" s="10">
        <v>2576</v>
      </c>
      <c r="M61" s="39">
        <f t="shared" si="22"/>
        <v>99.844961240310084</v>
      </c>
      <c r="N61" s="10"/>
      <c r="O61" s="10"/>
      <c r="P61" s="10"/>
      <c r="Q61" s="39"/>
      <c r="R61" s="10"/>
      <c r="S61" s="10"/>
      <c r="T61" s="10"/>
      <c r="U61" s="39"/>
      <c r="V61" s="10"/>
      <c r="W61" s="10"/>
      <c r="X61" s="10"/>
      <c r="Y61" s="10"/>
      <c r="Z61" s="10"/>
      <c r="AA61" s="17"/>
      <c r="AB61" s="17"/>
      <c r="AC61" s="17"/>
      <c r="AD61" s="10"/>
      <c r="AE61" s="10"/>
      <c r="AF61" s="10"/>
      <c r="AG61" s="10"/>
      <c r="AH61" s="10"/>
      <c r="AI61" s="10"/>
      <c r="AJ61" s="10"/>
      <c r="AK61" s="24"/>
      <c r="AL61" s="4"/>
      <c r="AM61" s="4"/>
      <c r="AN61" s="4"/>
      <c r="AO61" s="4"/>
    </row>
    <row r="62" spans="1:41" ht="15" x14ac:dyDescent="0.25">
      <c r="A62" s="26" t="s">
        <v>11</v>
      </c>
      <c r="B62" s="10">
        <v>0</v>
      </c>
      <c r="C62" s="10">
        <v>0</v>
      </c>
      <c r="D62" s="10">
        <v>0</v>
      </c>
      <c r="E62" s="39"/>
      <c r="F62" s="10">
        <f t="shared" si="18"/>
        <v>13412</v>
      </c>
      <c r="G62" s="10">
        <f t="shared" si="19"/>
        <v>13362</v>
      </c>
      <c r="H62" s="10">
        <f t="shared" si="20"/>
        <v>11904</v>
      </c>
      <c r="I62" s="39">
        <f t="shared" si="21"/>
        <v>89.088459811405471</v>
      </c>
      <c r="J62" s="10">
        <v>1900</v>
      </c>
      <c r="K62" s="10">
        <v>1850</v>
      </c>
      <c r="L62" s="10">
        <v>1847</v>
      </c>
      <c r="M62" s="39">
        <f t="shared" si="22"/>
        <v>99.837837837837839</v>
      </c>
      <c r="N62" s="10">
        <v>9674</v>
      </c>
      <c r="O62" s="10">
        <v>9674</v>
      </c>
      <c r="P62" s="10">
        <v>8607</v>
      </c>
      <c r="Q62" s="39">
        <f>SUM(P62/O62)*100</f>
        <v>88.970436220798007</v>
      </c>
      <c r="R62" s="10">
        <v>1838</v>
      </c>
      <c r="S62" s="10">
        <v>1838</v>
      </c>
      <c r="T62" s="10">
        <v>1450</v>
      </c>
      <c r="U62" s="39">
        <f>SUM(T62/S62)*100</f>
        <v>78.890097932535369</v>
      </c>
      <c r="V62" s="10"/>
      <c r="W62" s="10"/>
      <c r="X62" s="10"/>
      <c r="Y62" s="10"/>
      <c r="Z62" s="10"/>
      <c r="AA62" s="17"/>
      <c r="AB62" s="17"/>
      <c r="AC62" s="17"/>
      <c r="AD62" s="10"/>
      <c r="AE62" s="10"/>
      <c r="AF62" s="10"/>
      <c r="AG62" s="10"/>
      <c r="AH62" s="10"/>
      <c r="AI62" s="10"/>
      <c r="AJ62" s="10"/>
      <c r="AK62" s="24"/>
      <c r="AL62" s="4"/>
      <c r="AM62" s="4"/>
      <c r="AN62" s="4"/>
      <c r="AO62" s="4"/>
    </row>
    <row r="63" spans="1:41" ht="15" x14ac:dyDescent="0.25">
      <c r="A63" s="26" t="s">
        <v>126</v>
      </c>
      <c r="B63" s="10"/>
      <c r="C63" s="10"/>
      <c r="D63" s="10"/>
      <c r="E63" s="39"/>
      <c r="F63" s="10">
        <f t="shared" si="18"/>
        <v>0</v>
      </c>
      <c r="G63" s="10">
        <f t="shared" si="19"/>
        <v>62</v>
      </c>
      <c r="H63" s="10">
        <f t="shared" si="20"/>
        <v>62</v>
      </c>
      <c r="I63" s="39">
        <f t="shared" si="21"/>
        <v>100</v>
      </c>
      <c r="J63" s="10"/>
      <c r="K63" s="10">
        <v>62</v>
      </c>
      <c r="L63" s="10">
        <v>62</v>
      </c>
      <c r="M63" s="39">
        <f t="shared" si="22"/>
        <v>100</v>
      </c>
      <c r="N63" s="10"/>
      <c r="O63" s="10"/>
      <c r="P63" s="10"/>
      <c r="Q63" s="39"/>
      <c r="R63" s="10"/>
      <c r="S63" s="10"/>
      <c r="T63" s="10"/>
      <c r="U63" s="3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24"/>
      <c r="AL63" s="4"/>
      <c r="AM63" s="4"/>
      <c r="AN63" s="4"/>
      <c r="AO63" s="4"/>
    </row>
    <row r="64" spans="1:41" ht="15" x14ac:dyDescent="0.25">
      <c r="A64" s="26" t="s">
        <v>12</v>
      </c>
      <c r="B64" s="10"/>
      <c r="C64" s="10"/>
      <c r="D64" s="10"/>
      <c r="E64" s="39"/>
      <c r="F64" s="10">
        <f>SUM(J64+N64+R64)</f>
        <v>11430</v>
      </c>
      <c r="G64" s="10">
        <f>SUM(K64+O64+S64)</f>
        <v>12159</v>
      </c>
      <c r="H64" s="10">
        <f>SUM(L64+P64+T64)</f>
        <v>12159</v>
      </c>
      <c r="I64" s="39">
        <f t="shared" si="21"/>
        <v>100</v>
      </c>
      <c r="J64" s="10">
        <v>11430</v>
      </c>
      <c r="K64" s="10">
        <v>12159</v>
      </c>
      <c r="L64" s="10">
        <v>12159</v>
      </c>
      <c r="M64" s="39">
        <f t="shared" si="22"/>
        <v>100</v>
      </c>
      <c r="N64" s="10"/>
      <c r="O64" s="10"/>
      <c r="P64" s="10"/>
      <c r="Q64" s="39"/>
      <c r="R64" s="10"/>
      <c r="S64" s="10"/>
      <c r="T64" s="10"/>
      <c r="U64" s="39"/>
      <c r="V64" s="10"/>
      <c r="W64" s="10"/>
      <c r="X64" s="10"/>
      <c r="Y64" s="10"/>
      <c r="Z64" s="10"/>
      <c r="AA64" s="17"/>
      <c r="AB64" s="17"/>
      <c r="AC64" s="17"/>
      <c r="AD64" s="10"/>
      <c r="AE64" s="10"/>
      <c r="AF64" s="10"/>
      <c r="AG64" s="10"/>
      <c r="AH64" s="10"/>
      <c r="AI64" s="10"/>
      <c r="AJ64" s="10"/>
      <c r="AK64" s="24"/>
      <c r="AL64" s="4"/>
      <c r="AM64" s="4"/>
      <c r="AN64" s="4"/>
      <c r="AO64" s="4"/>
    </row>
    <row r="65" spans="1:41" ht="15" x14ac:dyDescent="0.25">
      <c r="A65" s="26" t="s">
        <v>13</v>
      </c>
      <c r="B65" s="10"/>
      <c r="C65" s="10"/>
      <c r="D65" s="10"/>
      <c r="E65" s="39"/>
      <c r="F65" s="10">
        <f t="shared" ref="F65:F82" si="23">SUM(J65+N65+R65)</f>
        <v>0</v>
      </c>
      <c r="G65" s="10">
        <f t="shared" ref="G65:G82" si="24">SUM(K65+O65+S65)</f>
        <v>13222</v>
      </c>
      <c r="H65" s="10">
        <f t="shared" ref="H65:H82" si="25">SUM(L65+P65+T65)</f>
        <v>32997</v>
      </c>
      <c r="I65" s="39">
        <f t="shared" si="21"/>
        <v>249.56133716533051</v>
      </c>
      <c r="J65" s="10"/>
      <c r="K65" s="10">
        <v>2707</v>
      </c>
      <c r="L65" s="10">
        <v>2707</v>
      </c>
      <c r="M65" s="39">
        <f t="shared" si="22"/>
        <v>100</v>
      </c>
      <c r="N65" s="10"/>
      <c r="O65" s="10">
        <v>8949</v>
      </c>
      <c r="P65" s="10">
        <v>27774</v>
      </c>
      <c r="Q65" s="39">
        <f>SUM(P65/O65)*100</f>
        <v>310.35869929601074</v>
      </c>
      <c r="R65" s="38"/>
      <c r="S65" s="34">
        <v>1566</v>
      </c>
      <c r="T65" s="34">
        <v>2516</v>
      </c>
      <c r="U65" s="39">
        <f>SUM(T65/S65)*100</f>
        <v>160.66411238825032</v>
      </c>
      <c r="V65" s="10"/>
      <c r="W65" s="10"/>
      <c r="X65" s="10"/>
      <c r="Y65" s="10"/>
      <c r="Z65" s="10"/>
      <c r="AA65" s="17"/>
      <c r="AB65" s="17"/>
      <c r="AC65" s="17"/>
      <c r="AD65" s="10"/>
      <c r="AE65" s="10"/>
      <c r="AF65" s="10"/>
      <c r="AG65" s="10"/>
      <c r="AH65" s="10"/>
      <c r="AI65" s="10"/>
      <c r="AJ65" s="10"/>
      <c r="AK65" s="24"/>
      <c r="AL65" s="4"/>
      <c r="AM65" s="4"/>
      <c r="AN65" s="4"/>
      <c r="AO65" s="4"/>
    </row>
    <row r="66" spans="1:41" ht="15" x14ac:dyDescent="0.25">
      <c r="A66" s="26" t="s">
        <v>33</v>
      </c>
      <c r="B66" s="10"/>
      <c r="C66" s="10"/>
      <c r="D66" s="10"/>
      <c r="E66" s="39"/>
      <c r="F66" s="10">
        <f t="shared" si="23"/>
        <v>95</v>
      </c>
      <c r="G66" s="10">
        <f t="shared" si="24"/>
        <v>5</v>
      </c>
      <c r="H66" s="10">
        <f t="shared" si="25"/>
        <v>2</v>
      </c>
      <c r="I66" s="39">
        <f t="shared" si="21"/>
        <v>40</v>
      </c>
      <c r="J66" s="10">
        <v>95</v>
      </c>
      <c r="K66" s="10">
        <v>5</v>
      </c>
      <c r="L66" s="10">
        <v>2</v>
      </c>
      <c r="M66" s="39">
        <f t="shared" si="22"/>
        <v>40</v>
      </c>
      <c r="N66" s="10"/>
      <c r="O66" s="10"/>
      <c r="P66" s="10"/>
      <c r="Q66" s="39"/>
      <c r="R66" s="10"/>
      <c r="S66" s="10"/>
      <c r="T66" s="10"/>
      <c r="U66" s="39"/>
      <c r="V66" s="10"/>
      <c r="W66" s="10"/>
      <c r="X66" s="10"/>
      <c r="Y66" s="10"/>
      <c r="Z66" s="10"/>
      <c r="AA66" s="17"/>
      <c r="AB66" s="17"/>
      <c r="AC66" s="17"/>
      <c r="AD66" s="10"/>
      <c r="AE66" s="10"/>
      <c r="AF66" s="10"/>
      <c r="AG66" s="10"/>
      <c r="AH66" s="10"/>
      <c r="AI66" s="10"/>
      <c r="AJ66" s="10"/>
      <c r="AK66" s="24"/>
      <c r="AL66" s="4"/>
      <c r="AM66" s="4"/>
      <c r="AN66" s="4"/>
      <c r="AO66" s="4"/>
    </row>
    <row r="67" spans="1:41" ht="15" x14ac:dyDescent="0.25">
      <c r="A67" s="26" t="s">
        <v>34</v>
      </c>
      <c r="B67" s="10">
        <v>3365</v>
      </c>
      <c r="C67" s="10">
        <v>3365</v>
      </c>
      <c r="D67" s="10">
        <v>2726</v>
      </c>
      <c r="E67" s="39">
        <f>SUM(D67/C67)*100</f>
        <v>81.010401188707277</v>
      </c>
      <c r="F67" s="10">
        <f t="shared" si="23"/>
        <v>14000</v>
      </c>
      <c r="G67" s="10">
        <f t="shared" si="24"/>
        <v>13247</v>
      </c>
      <c r="H67" s="10">
        <f t="shared" si="25"/>
        <v>12127</v>
      </c>
      <c r="I67" s="39">
        <f t="shared" si="21"/>
        <v>91.545255529553856</v>
      </c>
      <c r="J67" s="10">
        <v>3100</v>
      </c>
      <c r="K67" s="10">
        <v>2347</v>
      </c>
      <c r="L67" s="10">
        <v>2346</v>
      </c>
      <c r="M67" s="39">
        <f t="shared" si="22"/>
        <v>99.957392415850023</v>
      </c>
      <c r="N67" s="10">
        <v>9137</v>
      </c>
      <c r="O67" s="10">
        <v>9137</v>
      </c>
      <c r="P67" s="10">
        <v>8381</v>
      </c>
      <c r="Q67" s="39">
        <f>SUM(P67/O67)*100</f>
        <v>91.725949436357666</v>
      </c>
      <c r="R67" s="10">
        <v>1763</v>
      </c>
      <c r="S67" s="10">
        <v>1763</v>
      </c>
      <c r="T67" s="10">
        <v>1400</v>
      </c>
      <c r="U67" s="39">
        <f>SUM(T67/S67)*100</f>
        <v>79.410096426545664</v>
      </c>
      <c r="V67" s="10"/>
      <c r="W67" s="10"/>
      <c r="X67" s="10"/>
      <c r="Y67" s="10"/>
      <c r="Z67" s="10"/>
      <c r="AA67" s="17"/>
      <c r="AB67" s="17"/>
      <c r="AC67" s="17"/>
      <c r="AD67" s="10"/>
      <c r="AE67" s="10"/>
      <c r="AF67" s="10"/>
      <c r="AG67" s="10"/>
      <c r="AH67" s="10"/>
      <c r="AI67" s="10"/>
      <c r="AJ67" s="10"/>
      <c r="AK67" s="24"/>
      <c r="AL67" s="4"/>
      <c r="AM67" s="4"/>
      <c r="AN67" s="4"/>
      <c r="AO67" s="4"/>
    </row>
    <row r="68" spans="1:41" ht="15" x14ac:dyDescent="0.25">
      <c r="A68" s="26" t="s">
        <v>73</v>
      </c>
      <c r="B68" s="10">
        <v>47570</v>
      </c>
      <c r="C68" s="10">
        <v>47570</v>
      </c>
      <c r="D68" s="10">
        <v>33700</v>
      </c>
      <c r="E68" s="39">
        <f>SUM(D68/C68)*100</f>
        <v>70.842968257305031</v>
      </c>
      <c r="F68" s="10">
        <f t="shared" si="23"/>
        <v>64713</v>
      </c>
      <c r="G68" s="10">
        <f t="shared" si="24"/>
        <v>78287</v>
      </c>
      <c r="H68" s="10">
        <f t="shared" si="25"/>
        <v>67267</v>
      </c>
      <c r="I68" s="39">
        <f t="shared" si="21"/>
        <v>85.923588846168585</v>
      </c>
      <c r="J68" s="10">
        <v>39434</v>
      </c>
      <c r="K68" s="10">
        <v>42605</v>
      </c>
      <c r="L68" s="10">
        <v>42603</v>
      </c>
      <c r="M68" s="39">
        <f t="shared" si="22"/>
        <v>99.995305715291622</v>
      </c>
      <c r="N68" s="10">
        <v>20936</v>
      </c>
      <c r="O68" s="10">
        <v>33472</v>
      </c>
      <c r="P68" s="10">
        <v>21190</v>
      </c>
      <c r="Q68" s="39">
        <f>SUM(P68/O68)*100</f>
        <v>63.306644359464627</v>
      </c>
      <c r="R68" s="10">
        <v>4343</v>
      </c>
      <c r="S68" s="10">
        <v>2210</v>
      </c>
      <c r="T68" s="10">
        <v>3474</v>
      </c>
      <c r="U68" s="39">
        <f>SUM(T68/S68)*100</f>
        <v>157.1945701357466</v>
      </c>
      <c r="V68" s="10"/>
      <c r="W68" s="10"/>
      <c r="X68" s="10"/>
      <c r="Y68" s="10"/>
      <c r="Z68" s="10"/>
      <c r="AA68" s="17"/>
      <c r="AB68" s="17"/>
      <c r="AC68" s="17"/>
      <c r="AD68" s="10"/>
      <c r="AE68" s="10"/>
      <c r="AF68" s="10"/>
      <c r="AG68" s="10"/>
      <c r="AH68" s="10"/>
      <c r="AI68" s="10"/>
      <c r="AJ68" s="10"/>
      <c r="AK68" s="24"/>
      <c r="AL68" s="4"/>
      <c r="AM68" s="4"/>
      <c r="AN68" s="4"/>
      <c r="AO68" s="4"/>
    </row>
    <row r="69" spans="1:41" ht="15" x14ac:dyDescent="0.25">
      <c r="A69" s="26" t="s">
        <v>122</v>
      </c>
      <c r="B69" s="10"/>
      <c r="C69" s="10"/>
      <c r="D69" s="10"/>
      <c r="E69" s="39"/>
      <c r="F69" s="10">
        <f t="shared" si="23"/>
        <v>0</v>
      </c>
      <c r="G69" s="10">
        <f t="shared" si="24"/>
        <v>0</v>
      </c>
      <c r="H69" s="10">
        <f t="shared" si="25"/>
        <v>0</v>
      </c>
      <c r="I69" s="39"/>
      <c r="J69" s="10"/>
      <c r="K69" s="10"/>
      <c r="L69" s="10"/>
      <c r="M69" s="39"/>
      <c r="N69" s="10"/>
      <c r="O69" s="10"/>
      <c r="P69" s="10"/>
      <c r="Q69" s="39"/>
      <c r="R69" s="10"/>
      <c r="S69" s="10"/>
      <c r="T69" s="10"/>
      <c r="U69" s="39"/>
      <c r="V69" s="10"/>
      <c r="W69" s="10"/>
      <c r="X69" s="10"/>
      <c r="Y69" s="10"/>
      <c r="Z69" s="10"/>
      <c r="AA69" s="17"/>
      <c r="AB69" s="17"/>
      <c r="AC69" s="17"/>
      <c r="AD69" s="10"/>
      <c r="AE69" s="10"/>
      <c r="AF69" s="10"/>
      <c r="AG69" s="10"/>
      <c r="AH69" s="10"/>
      <c r="AI69" s="10"/>
      <c r="AJ69" s="10"/>
      <c r="AK69" s="24"/>
      <c r="AL69" s="4"/>
      <c r="AM69" s="4"/>
      <c r="AN69" s="4"/>
      <c r="AO69" s="4"/>
    </row>
    <row r="70" spans="1:41" ht="15" x14ac:dyDescent="0.25">
      <c r="A70" s="26" t="s">
        <v>35</v>
      </c>
      <c r="B70" s="10"/>
      <c r="C70" s="10"/>
      <c r="D70" s="10"/>
      <c r="E70" s="39"/>
      <c r="F70" s="10">
        <f t="shared" si="23"/>
        <v>0</v>
      </c>
      <c r="G70" s="10">
        <f t="shared" si="24"/>
        <v>0</v>
      </c>
      <c r="H70" s="10">
        <f t="shared" si="25"/>
        <v>0</v>
      </c>
      <c r="I70" s="39"/>
      <c r="J70" s="10"/>
      <c r="K70" s="10"/>
      <c r="L70" s="10"/>
      <c r="M70" s="39"/>
      <c r="N70" s="10"/>
      <c r="O70" s="10"/>
      <c r="P70" s="10"/>
      <c r="Q70" s="39"/>
      <c r="R70" s="10"/>
      <c r="S70" s="10"/>
      <c r="T70" s="10"/>
      <c r="U70" s="39"/>
      <c r="V70" s="10"/>
      <c r="W70" s="10"/>
      <c r="X70" s="10"/>
      <c r="Y70" s="10"/>
      <c r="Z70" s="10"/>
      <c r="AA70" s="17"/>
      <c r="AB70" s="17"/>
      <c r="AC70" s="17"/>
      <c r="AD70" s="10"/>
      <c r="AE70" s="10"/>
      <c r="AF70" s="10"/>
      <c r="AG70" s="10"/>
      <c r="AH70" s="10"/>
      <c r="AI70" s="10"/>
      <c r="AJ70" s="10"/>
      <c r="AK70" s="24"/>
      <c r="AL70" s="4"/>
      <c r="AM70" s="4"/>
      <c r="AN70" s="4"/>
      <c r="AO70" s="4"/>
    </row>
    <row r="71" spans="1:41" ht="15" x14ac:dyDescent="0.25">
      <c r="A71" s="26" t="s">
        <v>36</v>
      </c>
      <c r="B71" s="10"/>
      <c r="C71" s="10"/>
      <c r="D71" s="10"/>
      <c r="E71" s="39"/>
      <c r="F71" s="10">
        <f t="shared" si="23"/>
        <v>0</v>
      </c>
      <c r="G71" s="10">
        <f t="shared" si="24"/>
        <v>0</v>
      </c>
      <c r="H71" s="10">
        <f t="shared" si="25"/>
        <v>0</v>
      </c>
      <c r="I71" s="39"/>
      <c r="J71" s="10"/>
      <c r="K71" s="10"/>
      <c r="L71" s="10"/>
      <c r="M71" s="39"/>
      <c r="N71" s="10"/>
      <c r="O71" s="10"/>
      <c r="P71" s="10"/>
      <c r="Q71" s="39"/>
      <c r="R71" s="10"/>
      <c r="S71" s="10"/>
      <c r="T71" s="10"/>
      <c r="U71" s="39"/>
      <c r="V71" s="10"/>
      <c r="W71" s="10"/>
      <c r="X71" s="10"/>
      <c r="Y71" s="10"/>
      <c r="Z71" s="10"/>
      <c r="AA71" s="17"/>
      <c r="AB71" s="17"/>
      <c r="AC71" s="17"/>
      <c r="AD71" s="10"/>
      <c r="AE71" s="10"/>
      <c r="AF71" s="10"/>
      <c r="AG71" s="10"/>
      <c r="AH71" s="10"/>
      <c r="AI71" s="10"/>
      <c r="AJ71" s="10"/>
      <c r="AK71" s="24"/>
      <c r="AL71" s="4"/>
      <c r="AM71" s="4"/>
      <c r="AN71" s="4"/>
      <c r="AO71" s="4"/>
    </row>
    <row r="72" spans="1:41" ht="15" x14ac:dyDescent="0.25">
      <c r="A72" s="26" t="s">
        <v>37</v>
      </c>
      <c r="B72" s="10"/>
      <c r="C72" s="10"/>
      <c r="D72" s="10"/>
      <c r="E72" s="39"/>
      <c r="F72" s="10">
        <f t="shared" si="23"/>
        <v>0</v>
      </c>
      <c r="G72" s="10">
        <f t="shared" si="24"/>
        <v>0</v>
      </c>
      <c r="H72" s="10">
        <f t="shared" si="25"/>
        <v>0</v>
      </c>
      <c r="I72" s="39"/>
      <c r="J72" s="10"/>
      <c r="K72" s="10"/>
      <c r="L72" s="10"/>
      <c r="M72" s="39"/>
      <c r="N72" s="10"/>
      <c r="O72" s="10"/>
      <c r="P72" s="10"/>
      <c r="Q72" s="39"/>
      <c r="R72" s="10"/>
      <c r="S72" s="10"/>
      <c r="T72" s="10"/>
      <c r="U72" s="39"/>
      <c r="V72" s="10"/>
      <c r="W72" s="10"/>
      <c r="X72" s="10"/>
      <c r="Y72" s="10"/>
      <c r="Z72" s="17"/>
      <c r="AA72" s="17"/>
      <c r="AB72" s="17"/>
      <c r="AC72" s="17"/>
      <c r="AD72" s="10"/>
      <c r="AE72" s="10"/>
      <c r="AF72" s="10"/>
      <c r="AG72" s="10"/>
      <c r="AH72" s="10"/>
      <c r="AI72" s="10"/>
      <c r="AJ72" s="10"/>
      <c r="AK72" s="24"/>
      <c r="AL72" s="4"/>
      <c r="AM72" s="4"/>
      <c r="AN72" s="4"/>
      <c r="AO72" s="4"/>
    </row>
    <row r="73" spans="1:41" ht="15" x14ac:dyDescent="0.25">
      <c r="A73" s="26" t="s">
        <v>125</v>
      </c>
      <c r="B73" s="10"/>
      <c r="C73" s="10"/>
      <c r="D73" s="10"/>
      <c r="E73" s="39"/>
      <c r="F73" s="10">
        <f t="shared" si="23"/>
        <v>0</v>
      </c>
      <c r="G73" s="10">
        <f t="shared" si="24"/>
        <v>77</v>
      </c>
      <c r="H73" s="10">
        <f t="shared" si="25"/>
        <v>77</v>
      </c>
      <c r="I73" s="39">
        <f t="shared" si="21"/>
        <v>100</v>
      </c>
      <c r="J73" s="10">
        <v>0</v>
      </c>
      <c r="K73" s="10">
        <v>77</v>
      </c>
      <c r="L73" s="10">
        <v>77</v>
      </c>
      <c r="M73" s="39">
        <f t="shared" si="22"/>
        <v>100</v>
      </c>
      <c r="N73" s="10"/>
      <c r="O73" s="10"/>
      <c r="P73" s="10"/>
      <c r="Q73" s="39"/>
      <c r="R73" s="10"/>
      <c r="S73" s="10"/>
      <c r="T73" s="10"/>
      <c r="U73" s="39"/>
      <c r="V73" s="10"/>
      <c r="W73" s="10"/>
      <c r="X73" s="10"/>
      <c r="Y73" s="10"/>
      <c r="Z73" s="17"/>
      <c r="AA73" s="17"/>
      <c r="AB73" s="17"/>
      <c r="AC73" s="17"/>
      <c r="AD73" s="10"/>
      <c r="AE73" s="10"/>
      <c r="AF73" s="10"/>
      <c r="AG73" s="10"/>
      <c r="AH73" s="10"/>
      <c r="AI73" s="10"/>
      <c r="AJ73" s="10"/>
      <c r="AK73" s="24"/>
      <c r="AL73" s="4"/>
      <c r="AM73" s="4"/>
      <c r="AN73" s="4"/>
      <c r="AO73" s="4"/>
    </row>
    <row r="74" spans="1:41" ht="15" x14ac:dyDescent="0.25">
      <c r="A74" s="26" t="s">
        <v>128</v>
      </c>
      <c r="B74" s="10">
        <v>500</v>
      </c>
      <c r="C74" s="10">
        <v>500</v>
      </c>
      <c r="D74" s="10">
        <v>263</v>
      </c>
      <c r="E74" s="39">
        <f>SUM(D74/C74)*100</f>
        <v>52.6</v>
      </c>
      <c r="F74" s="10">
        <f t="shared" si="23"/>
        <v>12187</v>
      </c>
      <c r="G74" s="10">
        <f t="shared" si="24"/>
        <v>8686</v>
      </c>
      <c r="H74" s="10">
        <f t="shared" si="25"/>
        <v>8567</v>
      </c>
      <c r="I74" s="39">
        <f t="shared" si="21"/>
        <v>98.629979276997474</v>
      </c>
      <c r="J74" s="10">
        <v>4939</v>
      </c>
      <c r="K74" s="10">
        <v>1438</v>
      </c>
      <c r="L74" s="10">
        <v>1435</v>
      </c>
      <c r="M74" s="39">
        <f t="shared" si="22"/>
        <v>99.791376912378311</v>
      </c>
      <c r="N74" s="10">
        <v>6098</v>
      </c>
      <c r="O74" s="10">
        <v>6098</v>
      </c>
      <c r="P74" s="10">
        <v>6121</v>
      </c>
      <c r="Q74" s="39">
        <f>SUM(P74/O74)*100</f>
        <v>100.37717284355527</v>
      </c>
      <c r="R74" s="10">
        <v>1150</v>
      </c>
      <c r="S74" s="10">
        <v>1150</v>
      </c>
      <c r="T74" s="10">
        <v>1011</v>
      </c>
      <c r="U74" s="39">
        <f>SUM(T74/S74)*100</f>
        <v>87.91304347826086</v>
      </c>
      <c r="V74" s="10"/>
      <c r="W74" s="10"/>
      <c r="X74" s="10"/>
      <c r="Y74" s="10"/>
      <c r="Z74" s="17"/>
      <c r="AA74" s="17"/>
      <c r="AB74" s="17"/>
      <c r="AC74" s="17"/>
      <c r="AD74" s="10"/>
      <c r="AE74" s="10"/>
      <c r="AF74" s="10"/>
      <c r="AG74" s="10"/>
      <c r="AH74" s="10"/>
      <c r="AI74" s="10"/>
      <c r="AJ74" s="10"/>
      <c r="AK74" s="24"/>
      <c r="AL74" s="4"/>
      <c r="AM74" s="4"/>
      <c r="AN74" s="4"/>
      <c r="AO74" s="4"/>
    </row>
    <row r="75" spans="1:41" ht="15" x14ac:dyDescent="0.25">
      <c r="A75" s="26" t="s">
        <v>21</v>
      </c>
      <c r="B75" s="10">
        <v>30</v>
      </c>
      <c r="C75" s="10">
        <v>30</v>
      </c>
      <c r="D75" s="10">
        <v>55</v>
      </c>
      <c r="E75" s="39">
        <f>SUM(D75/C75)*100</f>
        <v>183.33333333333331</v>
      </c>
      <c r="F75" s="10">
        <f t="shared" si="23"/>
        <v>435</v>
      </c>
      <c r="G75" s="10">
        <f t="shared" si="24"/>
        <v>307</v>
      </c>
      <c r="H75" s="10">
        <f t="shared" si="25"/>
        <v>56</v>
      </c>
      <c r="I75" s="39">
        <f t="shared" si="21"/>
        <v>18.241042345276874</v>
      </c>
      <c r="J75" s="10">
        <v>185</v>
      </c>
      <c r="K75" s="10">
        <v>57</v>
      </c>
      <c r="L75" s="10">
        <v>56</v>
      </c>
      <c r="M75" s="39">
        <f t="shared" si="22"/>
        <v>98.245614035087712</v>
      </c>
      <c r="N75" s="10">
        <v>200</v>
      </c>
      <c r="O75" s="10">
        <v>200</v>
      </c>
      <c r="P75" s="10">
        <v>0</v>
      </c>
      <c r="Q75" s="39">
        <f>SUM(P75/O75)*100</f>
        <v>0</v>
      </c>
      <c r="R75" s="10">
        <v>50</v>
      </c>
      <c r="S75" s="10">
        <v>50</v>
      </c>
      <c r="T75" s="10">
        <v>0</v>
      </c>
      <c r="U75" s="39">
        <f>SUM(T75/S75)*100</f>
        <v>0</v>
      </c>
      <c r="V75" s="10"/>
      <c r="W75" s="10"/>
      <c r="X75" s="10"/>
      <c r="Y75" s="10"/>
      <c r="Z75" s="17"/>
      <c r="AA75" s="17"/>
      <c r="AB75" s="17"/>
      <c r="AC75" s="17"/>
      <c r="AD75" s="10"/>
      <c r="AE75" s="10"/>
      <c r="AF75" s="10"/>
      <c r="AG75" s="10"/>
      <c r="AH75" s="10"/>
      <c r="AI75" s="10"/>
      <c r="AJ75" s="10"/>
      <c r="AK75" s="24"/>
      <c r="AL75" s="4"/>
      <c r="AM75" s="4"/>
      <c r="AN75" s="4"/>
      <c r="AO75" s="4"/>
    </row>
    <row r="76" spans="1:41" ht="15" x14ac:dyDescent="0.25">
      <c r="A76" s="26" t="s">
        <v>22</v>
      </c>
      <c r="B76" s="10"/>
      <c r="C76" s="10"/>
      <c r="D76" s="10"/>
      <c r="E76" s="39"/>
      <c r="F76" s="10">
        <f t="shared" si="23"/>
        <v>0</v>
      </c>
      <c r="G76" s="10">
        <f t="shared" si="24"/>
        <v>0</v>
      </c>
      <c r="H76" s="10">
        <f t="shared" si="25"/>
        <v>0</v>
      </c>
      <c r="I76" s="39"/>
      <c r="J76" s="10"/>
      <c r="K76" s="10"/>
      <c r="L76" s="10"/>
      <c r="M76" s="39"/>
      <c r="N76" s="10"/>
      <c r="O76" s="10"/>
      <c r="P76" s="10"/>
      <c r="Q76" s="39"/>
      <c r="R76" s="10"/>
      <c r="S76" s="10"/>
      <c r="T76" s="10"/>
      <c r="U76" s="39"/>
      <c r="V76" s="10"/>
      <c r="W76" s="10"/>
      <c r="X76" s="10"/>
      <c r="Y76" s="10"/>
      <c r="Z76" s="17"/>
      <c r="AA76" s="17"/>
      <c r="AB76" s="17"/>
      <c r="AC76" s="17"/>
      <c r="AD76" s="10"/>
      <c r="AE76" s="10"/>
      <c r="AF76" s="10"/>
      <c r="AG76" s="10"/>
      <c r="AH76" s="10"/>
      <c r="AI76" s="10"/>
      <c r="AJ76" s="10"/>
      <c r="AK76" s="24"/>
      <c r="AL76" s="4"/>
      <c r="AM76" s="4"/>
      <c r="AN76" s="4"/>
      <c r="AO76" s="4"/>
    </row>
    <row r="77" spans="1:41" ht="15" x14ac:dyDescent="0.25">
      <c r="A77" s="26" t="s">
        <v>23</v>
      </c>
      <c r="B77" s="10">
        <v>127</v>
      </c>
      <c r="C77" s="10">
        <v>127</v>
      </c>
      <c r="D77" s="10">
        <v>76</v>
      </c>
      <c r="E77" s="39">
        <f>SUM(D77/C77)*100</f>
        <v>59.842519685039377</v>
      </c>
      <c r="F77" s="10">
        <f t="shared" si="23"/>
        <v>10028</v>
      </c>
      <c r="G77" s="10">
        <f t="shared" si="24"/>
        <v>8206</v>
      </c>
      <c r="H77" s="10">
        <f t="shared" si="25"/>
        <v>8601</v>
      </c>
      <c r="I77" s="39">
        <f t="shared" si="21"/>
        <v>104.81355106019986</v>
      </c>
      <c r="J77" s="10">
        <v>2730</v>
      </c>
      <c r="K77" s="10">
        <v>908</v>
      </c>
      <c r="L77" s="10">
        <v>907</v>
      </c>
      <c r="M77" s="39">
        <f t="shared" si="22"/>
        <v>99.889867841409696</v>
      </c>
      <c r="N77" s="10">
        <v>6133</v>
      </c>
      <c r="O77" s="10">
        <v>6133</v>
      </c>
      <c r="P77" s="10">
        <v>6619</v>
      </c>
      <c r="Q77" s="39">
        <f>SUM(P77/O77)*100</f>
        <v>107.92434371433231</v>
      </c>
      <c r="R77" s="30">
        <v>1165</v>
      </c>
      <c r="S77" s="30">
        <v>1165</v>
      </c>
      <c r="T77" s="30">
        <v>1075</v>
      </c>
      <c r="U77" s="39">
        <f>SUM(T77/S77)*100</f>
        <v>92.274678111587988</v>
      </c>
      <c r="V77" s="10"/>
      <c r="W77" s="10"/>
      <c r="X77" s="10"/>
      <c r="Y77" s="10"/>
      <c r="Z77" s="17"/>
      <c r="AA77" s="17"/>
      <c r="AB77" s="17"/>
      <c r="AC77" s="17"/>
      <c r="AD77" s="10"/>
      <c r="AE77" s="10"/>
      <c r="AF77" s="10"/>
      <c r="AG77" s="10"/>
      <c r="AH77" s="10"/>
      <c r="AI77" s="10"/>
      <c r="AJ77" s="10"/>
      <c r="AK77" s="24"/>
      <c r="AL77" s="4"/>
      <c r="AM77" s="4"/>
      <c r="AN77" s="4"/>
      <c r="AO77" s="4"/>
    </row>
    <row r="78" spans="1:41" ht="15" x14ac:dyDescent="0.25">
      <c r="A78" s="26" t="s">
        <v>129</v>
      </c>
      <c r="B78" s="10"/>
      <c r="C78" s="10"/>
      <c r="D78" s="10"/>
      <c r="E78" s="39"/>
      <c r="F78" s="10">
        <f t="shared" si="23"/>
        <v>0</v>
      </c>
      <c r="G78" s="10">
        <f t="shared" si="24"/>
        <v>0</v>
      </c>
      <c r="H78" s="10">
        <f t="shared" si="25"/>
        <v>0</v>
      </c>
      <c r="I78" s="39"/>
      <c r="J78" s="10"/>
      <c r="K78" s="10"/>
      <c r="L78" s="10"/>
      <c r="M78" s="39"/>
      <c r="N78" s="10"/>
      <c r="O78" s="10"/>
      <c r="P78" s="10"/>
      <c r="Q78" s="39"/>
      <c r="R78" s="10"/>
      <c r="S78" s="10"/>
      <c r="T78" s="10"/>
      <c r="U78" s="39"/>
      <c r="V78" s="10"/>
      <c r="W78" s="10"/>
      <c r="X78" s="10"/>
      <c r="Y78" s="10"/>
      <c r="Z78" s="17"/>
      <c r="AA78" s="17"/>
      <c r="AB78" s="17"/>
      <c r="AC78" s="17"/>
      <c r="AD78" s="10"/>
      <c r="AE78" s="10"/>
      <c r="AF78" s="10"/>
      <c r="AG78" s="10"/>
      <c r="AH78" s="10"/>
      <c r="AI78" s="10"/>
      <c r="AJ78" s="10"/>
      <c r="AK78" s="24"/>
      <c r="AL78" s="4"/>
      <c r="AM78" s="4"/>
      <c r="AN78" s="4"/>
      <c r="AO78" s="4"/>
    </row>
    <row r="79" spans="1:41" ht="15" customHeight="1" x14ac:dyDescent="0.25">
      <c r="A79" s="26" t="s">
        <v>38</v>
      </c>
      <c r="B79" s="10">
        <v>3875</v>
      </c>
      <c r="C79" s="10">
        <v>3875</v>
      </c>
      <c r="D79" s="35">
        <v>3141</v>
      </c>
      <c r="E79" s="39">
        <f>SUM(D79/C79)*100</f>
        <v>81.058064516129036</v>
      </c>
      <c r="F79" s="10">
        <f t="shared" si="23"/>
        <v>35900</v>
      </c>
      <c r="G79" s="10">
        <f t="shared" si="24"/>
        <v>32820</v>
      </c>
      <c r="H79" s="10">
        <f t="shared" si="25"/>
        <v>30355</v>
      </c>
      <c r="I79" s="39">
        <f t="shared" si="21"/>
        <v>92.489335770871421</v>
      </c>
      <c r="J79" s="10">
        <v>20200</v>
      </c>
      <c r="K79" s="10">
        <v>17120</v>
      </c>
      <c r="L79" s="10">
        <v>17120</v>
      </c>
      <c r="M79" s="39">
        <f t="shared" si="22"/>
        <v>100</v>
      </c>
      <c r="N79" s="10">
        <v>13200</v>
      </c>
      <c r="O79" s="35">
        <v>13200</v>
      </c>
      <c r="P79" s="10">
        <v>11030</v>
      </c>
      <c r="Q79" s="39">
        <f>SUM(P79/O79)*100</f>
        <v>83.560606060606062</v>
      </c>
      <c r="R79" s="10">
        <v>2500</v>
      </c>
      <c r="S79" s="35">
        <v>2500</v>
      </c>
      <c r="T79" s="10">
        <v>2205</v>
      </c>
      <c r="U79" s="39">
        <f>SUM(T79/S79)*100</f>
        <v>88.2</v>
      </c>
      <c r="V79" s="10"/>
      <c r="W79" s="10"/>
      <c r="X79" s="10"/>
      <c r="Y79" s="10"/>
      <c r="Z79" s="17"/>
      <c r="AA79" s="17"/>
      <c r="AB79" s="17"/>
      <c r="AC79" s="17"/>
      <c r="AD79" s="10"/>
      <c r="AE79" s="10"/>
      <c r="AF79" s="10"/>
      <c r="AG79" s="10"/>
      <c r="AH79" s="10"/>
      <c r="AI79" s="10"/>
      <c r="AJ79" s="10"/>
      <c r="AK79" s="24"/>
      <c r="AL79" s="4"/>
      <c r="AM79" s="4"/>
      <c r="AN79" s="4"/>
      <c r="AO79" s="4"/>
    </row>
    <row r="80" spans="1:41" ht="15" x14ac:dyDescent="0.25">
      <c r="A80" s="26" t="s">
        <v>93</v>
      </c>
      <c r="B80" s="10"/>
      <c r="C80" s="10"/>
      <c r="D80" s="36"/>
      <c r="E80" s="39"/>
      <c r="F80" s="10">
        <f t="shared" si="23"/>
        <v>20272</v>
      </c>
      <c r="G80" s="10">
        <f t="shared" si="24"/>
        <v>15625</v>
      </c>
      <c r="H80" s="10">
        <f t="shared" si="25"/>
        <v>12993</v>
      </c>
      <c r="I80" s="39">
        <f t="shared" si="21"/>
        <v>83.155199999999994</v>
      </c>
      <c r="J80" s="10">
        <v>10168</v>
      </c>
      <c r="K80" s="35">
        <v>5521</v>
      </c>
      <c r="L80" s="10">
        <v>5422</v>
      </c>
      <c r="M80" s="39">
        <f t="shared" si="22"/>
        <v>98.206846585763458</v>
      </c>
      <c r="N80" s="10">
        <v>8764</v>
      </c>
      <c r="O80" s="37">
        <v>8764</v>
      </c>
      <c r="P80" s="10">
        <v>6821</v>
      </c>
      <c r="Q80" s="39">
        <f>SUM(P80/O80)*100</f>
        <v>77.829758101323591</v>
      </c>
      <c r="R80" s="10">
        <v>1340</v>
      </c>
      <c r="S80" s="37">
        <v>1340</v>
      </c>
      <c r="T80" s="10">
        <v>750</v>
      </c>
      <c r="U80" s="39">
        <f>SUM(T80/S80)*100</f>
        <v>55.970149253731336</v>
      </c>
      <c r="V80" s="10"/>
      <c r="W80" s="10"/>
      <c r="X80" s="10"/>
      <c r="Y80" s="10"/>
      <c r="Z80" s="17"/>
      <c r="AA80" s="17"/>
      <c r="AB80" s="17"/>
      <c r="AC80" s="17"/>
      <c r="AD80" s="10"/>
      <c r="AE80" s="10"/>
      <c r="AF80" s="10"/>
      <c r="AG80" s="10"/>
      <c r="AH80" s="10"/>
      <c r="AI80" s="10"/>
      <c r="AJ80" s="10"/>
      <c r="AK80" s="24"/>
      <c r="AL80" s="4"/>
      <c r="AM80" s="4"/>
      <c r="AN80" s="4"/>
      <c r="AO80" s="4"/>
    </row>
    <row r="81" spans="1:41" ht="15" x14ac:dyDescent="0.25">
      <c r="A81" s="26" t="s">
        <v>94</v>
      </c>
      <c r="B81" s="10">
        <v>64</v>
      </c>
      <c r="C81" s="10">
        <v>63</v>
      </c>
      <c r="D81" s="10">
        <v>0</v>
      </c>
      <c r="E81" s="39">
        <f>SUM(D81/C81)*100</f>
        <v>0</v>
      </c>
      <c r="F81" s="10">
        <f t="shared" si="23"/>
        <v>1774</v>
      </c>
      <c r="G81" s="10">
        <f t="shared" si="24"/>
        <v>3771</v>
      </c>
      <c r="H81" s="10">
        <f t="shared" si="25"/>
        <v>3316</v>
      </c>
      <c r="I81" s="39">
        <f t="shared" si="21"/>
        <v>87.934234950941388</v>
      </c>
      <c r="J81" s="10">
        <v>1323</v>
      </c>
      <c r="K81" s="37">
        <v>3320</v>
      </c>
      <c r="L81" s="10">
        <v>3316</v>
      </c>
      <c r="M81" s="39">
        <f t="shared" si="22"/>
        <v>99.879518072289159</v>
      </c>
      <c r="N81" s="10">
        <v>379</v>
      </c>
      <c r="O81" s="10">
        <v>379</v>
      </c>
      <c r="P81" s="10">
        <v>0</v>
      </c>
      <c r="Q81" s="39">
        <f>SUM(P81/O81)*100</f>
        <v>0</v>
      </c>
      <c r="R81" s="10">
        <v>72</v>
      </c>
      <c r="S81" s="10">
        <v>72</v>
      </c>
      <c r="T81" s="10">
        <v>0</v>
      </c>
      <c r="U81" s="39">
        <f>SUM(T81/S81)*100</f>
        <v>0</v>
      </c>
      <c r="V81" s="10"/>
      <c r="W81" s="10"/>
      <c r="X81" s="10"/>
      <c r="Y81" s="10"/>
      <c r="Z81" s="17"/>
      <c r="AA81" s="17"/>
      <c r="AB81" s="17"/>
      <c r="AC81" s="17"/>
      <c r="AD81" s="10"/>
      <c r="AE81" s="10"/>
      <c r="AF81" s="10"/>
      <c r="AG81" s="10"/>
      <c r="AH81" s="10"/>
      <c r="AI81" s="10"/>
      <c r="AJ81" s="10"/>
      <c r="AK81" s="24"/>
      <c r="AL81" s="4"/>
      <c r="AM81" s="4"/>
      <c r="AN81" s="4"/>
      <c r="AO81" s="4"/>
    </row>
    <row r="82" spans="1:41" ht="15" x14ac:dyDescent="0.25">
      <c r="A82" s="26" t="s">
        <v>130</v>
      </c>
      <c r="B82" s="10">
        <v>410</v>
      </c>
      <c r="C82" s="10">
        <v>166</v>
      </c>
      <c r="D82" s="10">
        <v>12300</v>
      </c>
      <c r="E82" s="39">
        <f>SUM(D82/C82)*100</f>
        <v>7409.6385542168673</v>
      </c>
      <c r="F82" s="10">
        <f t="shared" si="23"/>
        <v>0</v>
      </c>
      <c r="G82" s="10">
        <f t="shared" si="24"/>
        <v>3203</v>
      </c>
      <c r="H82" s="10">
        <f t="shared" si="25"/>
        <v>3203</v>
      </c>
      <c r="I82" s="39">
        <f t="shared" si="21"/>
        <v>100</v>
      </c>
      <c r="J82" s="10">
        <v>0</v>
      </c>
      <c r="K82" s="10">
        <v>3203</v>
      </c>
      <c r="L82" s="10">
        <v>3203</v>
      </c>
      <c r="M82" s="39">
        <f t="shared" si="22"/>
        <v>100</v>
      </c>
      <c r="N82" s="10"/>
      <c r="O82" s="10"/>
      <c r="P82" s="10"/>
      <c r="Q82" s="39"/>
      <c r="R82" s="10"/>
      <c r="S82" s="10"/>
      <c r="T82" s="10"/>
      <c r="U82" s="39"/>
      <c r="V82" s="10"/>
      <c r="W82" s="10"/>
      <c r="X82" s="10"/>
      <c r="Y82" s="10"/>
      <c r="Z82" s="17"/>
      <c r="AA82" s="17"/>
      <c r="AB82" s="17"/>
      <c r="AC82" s="17"/>
      <c r="AD82" s="10"/>
      <c r="AE82" s="10"/>
      <c r="AF82" s="10"/>
      <c r="AG82" s="10"/>
      <c r="AH82" s="10"/>
      <c r="AI82" s="10"/>
      <c r="AJ82" s="10"/>
      <c r="AK82" s="24"/>
      <c r="AL82" s="4"/>
      <c r="AM82" s="4"/>
      <c r="AN82" s="4"/>
      <c r="AO82" s="4"/>
    </row>
    <row r="83" spans="1:41" s="2" customFormat="1" ht="15" x14ac:dyDescent="0.25">
      <c r="A83" s="41" t="s">
        <v>69</v>
      </c>
      <c r="B83" s="11">
        <f>SUM(B54+B55+B56+B57+B58+B59+B61+B60+B62+B63+B64+B65+B66+B67+B68+B69+B70+B71+B77+B72+B73+B74+B75+B76+B78+B79+B80+B81+B82)</f>
        <v>59750</v>
      </c>
      <c r="C83" s="11">
        <f>SUM(C54+C55+C56+C57+C58+C59+C61+C60+C62+C63+C64+C65+C66+C67+C68+C69+C70+C71+C77+C72+C73+C74+C75+C76+C78+C79+C80+C81+C82)</f>
        <v>59505</v>
      </c>
      <c r="D83" s="11">
        <f>SUM(D54+D55+D56+D57+D58+D59+D61+D60+D62+D63+D64+D65+D66+D67+D68+D69+D70+D71+D77+D72+D73+D74+D75+D76+D78+D79+D80+D81+D82)</f>
        <v>60733</v>
      </c>
      <c r="E83" s="40">
        <f>SUM(D83/C83)*100</f>
        <v>102.06369212671204</v>
      </c>
      <c r="F83" s="11">
        <f>SUM(F54+F55+F56+F57+F58+F59+F61+F60+F62+F63+F64+F65+F66+F67+F68+F69+F70+F71+F77+F72+F73+F74+F75+F76+F78+F79+F80+F81+F82)</f>
        <v>201015</v>
      </c>
      <c r="G83" s="11">
        <f>SUM(G54+G55+G56+G57+G58+G59+G61+G60+G62+G63+G64+G65+G66+G67+G68+G69+G70+G71+G77+G72+G73+G74+G75+G76+G78+G79+G80+G81+G82)</f>
        <v>220196</v>
      </c>
      <c r="H83" s="11">
        <f>SUM(H54+H55+H56+H57+H58+H59+H61+H60+H62+H63+H64+H65+H66+H67+H68+H69+H70+H71+H77+H72+H73+H74+H75+H76+H78+H79+H80+H81+H82)</f>
        <v>220074</v>
      </c>
      <c r="I83" s="40">
        <f t="shared" si="21"/>
        <v>99.944594815527992</v>
      </c>
      <c r="J83" s="11">
        <f>SUM(J54+J55+J56+J57+J58+J59+J61+J60+J62+J63+J64+J65+J66+J67+J68+J69+J70+J71+J77+J72+J73+J74+J75+J76+J78+J79+J80+J81+J82)</f>
        <v>104854</v>
      </c>
      <c r="K83" s="11">
        <f>SUM(K54+K55+K56+K57+K58+K59+K61+K60+K62+K63+K64+K65+K66+K67+K68+K69+K70+K71+K77+K72+K73+K74+K75+K76+K78+K79+K80+K81+K82)</f>
        <v>103117</v>
      </c>
      <c r="L83" s="11">
        <f>SUM(L54+L55+L56+L57+L58+L59+L61+L60+L62+L63+L64+L65+L66+L67+L68+L69+L70+L71+L77+L72+L73+L74+L75+L76+L78+L79+L80+L81+L82)</f>
        <v>102995</v>
      </c>
      <c r="M83" s="40">
        <f t="shared" si="22"/>
        <v>99.881687791537772</v>
      </c>
      <c r="N83" s="11">
        <f>SUM(N54+N55+N56+N57+N58+N59+N61+N60+N62+N63+N64+N65+N66+N67+N68+N69+N70+N71+N77+N72+N73+N74+N75+N76+N78+N79+N80+N81+N82)</f>
        <v>80755</v>
      </c>
      <c r="O83" s="11">
        <f>SUM(O54+O55+O56+O57+O58+O59+O61+O60+O62+O63+O64+O65+O66+O67+O68+O69+O70+O71+O77+O72+O73+O74+O75+O76+O78+O79+O80+O81+O82)</f>
        <v>102240</v>
      </c>
      <c r="P83" s="11">
        <f>SUM(P54+P55+P56+P57+P58+P59+P61+P60+P62+P63+P64+P65+P66+P67+P68+P69+P70+P71+P77+P72+P73+P74+P75+P76+P78+P79+P80+P81+P82)</f>
        <v>102240</v>
      </c>
      <c r="Q83" s="40">
        <f>SUM(P83/O83)*100</f>
        <v>100</v>
      </c>
      <c r="R83" s="11">
        <f>SUM(R54+R55+R56+R57+R58+R59+R61+R60+R62+R63+R64+R65+R66+R67+R68+R69+R70+R71+R77+R72+R73+R74+R75+R76+R78+R79+R80+R81+R82)</f>
        <v>15406</v>
      </c>
      <c r="S83" s="11">
        <f>SUM(S54+S55+S56+S57+S58+S59+S61+S60+S62+S63+S64+S65+S66+S67+S68+S69+S70+S71+S77+S72+S73+S74+S75+S76+S78+S79+S80+S81+S82)</f>
        <v>14839</v>
      </c>
      <c r="T83" s="11">
        <f>SUM(T54+T55+T56+T57+T58+T59+T61+T60+T62+T63+T64+T65+T66+T67+T68+T69+T70+T71+T77+T72+T73+T74+T75+T76+T78+T79+T80+T81+T82)</f>
        <v>14839</v>
      </c>
      <c r="U83" s="40">
        <f>SUM(T83/S83)*100</f>
        <v>100</v>
      </c>
      <c r="V83" s="11"/>
      <c r="W83" s="11"/>
      <c r="X83" s="11"/>
      <c r="Y83" s="11"/>
      <c r="Z83" s="21"/>
      <c r="AA83" s="21"/>
      <c r="AB83" s="21"/>
      <c r="AC83" s="21"/>
      <c r="AD83" s="11"/>
      <c r="AE83" s="11"/>
      <c r="AF83" s="11"/>
      <c r="AG83" s="11"/>
      <c r="AH83" s="11"/>
      <c r="AI83" s="11"/>
      <c r="AJ83" s="11"/>
      <c r="AK83" s="25"/>
      <c r="AL83" s="31"/>
      <c r="AM83" s="31"/>
      <c r="AN83" s="31"/>
      <c r="AO83" s="31"/>
    </row>
    <row r="84" spans="1:41" s="2" customFormat="1" ht="15" x14ac:dyDescent="0.25">
      <c r="A84" s="4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21"/>
      <c r="AA84" s="21"/>
      <c r="AB84" s="21"/>
      <c r="AC84" s="21"/>
      <c r="AD84" s="11"/>
      <c r="AE84" s="11"/>
      <c r="AF84" s="11"/>
      <c r="AG84" s="11"/>
      <c r="AH84" s="11"/>
      <c r="AI84" s="11"/>
      <c r="AJ84" s="11"/>
      <c r="AK84" s="25"/>
      <c r="AL84" s="31"/>
      <c r="AM84" s="31"/>
      <c r="AN84" s="31"/>
      <c r="AO84" s="31"/>
    </row>
    <row r="85" spans="1:41" ht="15" x14ac:dyDescent="0.25">
      <c r="A85" s="41" t="s">
        <v>40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7"/>
      <c r="AA85" s="17"/>
      <c r="AB85" s="17"/>
      <c r="AC85" s="17"/>
      <c r="AD85" s="10"/>
      <c r="AE85" s="10"/>
      <c r="AF85" s="10"/>
      <c r="AG85" s="10"/>
      <c r="AH85" s="10"/>
      <c r="AI85" s="10"/>
      <c r="AJ85" s="10"/>
      <c r="AK85" s="24"/>
      <c r="AL85" s="4"/>
      <c r="AM85" s="4"/>
      <c r="AN85" s="4"/>
      <c r="AO85" s="4"/>
    </row>
    <row r="86" spans="1:41" ht="15" x14ac:dyDescent="0.25">
      <c r="A86" s="26" t="s">
        <v>43</v>
      </c>
      <c r="B86" s="10">
        <v>150</v>
      </c>
      <c r="C86" s="10">
        <v>118</v>
      </c>
      <c r="D86" s="10">
        <v>117</v>
      </c>
      <c r="E86" s="39">
        <f>SUM(D86/C86)*100</f>
        <v>99.152542372881356</v>
      </c>
      <c r="F86" s="10">
        <v>78032</v>
      </c>
      <c r="G86" s="10">
        <v>89456</v>
      </c>
      <c r="H86" s="10">
        <f>SUM(L86+P86+T86)</f>
        <v>63174</v>
      </c>
      <c r="I86" s="39">
        <f>SUM(H86/G86)*100</f>
        <v>70.62019316759077</v>
      </c>
      <c r="J86" s="10">
        <v>7115</v>
      </c>
      <c r="K86" s="10">
        <v>5337</v>
      </c>
      <c r="L86" s="10">
        <v>5146</v>
      </c>
      <c r="M86" s="39">
        <f>SUM(L86/K86)*100</f>
        <v>96.421210417837727</v>
      </c>
      <c r="N86" s="10">
        <v>56147</v>
      </c>
      <c r="O86" s="10">
        <v>49597</v>
      </c>
      <c r="P86" s="10">
        <v>49597</v>
      </c>
      <c r="Q86" s="39">
        <f>SUM(P86/O86)*100</f>
        <v>100</v>
      </c>
      <c r="R86" s="10">
        <v>10297</v>
      </c>
      <c r="S86" s="10">
        <v>8430</v>
      </c>
      <c r="T86" s="10">
        <v>8431</v>
      </c>
      <c r="U86" s="39">
        <f>SUM(T86/S86)*100</f>
        <v>100.01186239620404</v>
      </c>
      <c r="V86" s="10"/>
      <c r="W86" s="10"/>
      <c r="X86" s="10"/>
      <c r="Y86" s="10"/>
      <c r="Z86" s="17"/>
      <c r="AA86" s="17"/>
      <c r="AB86" s="17"/>
      <c r="AC86" s="17"/>
      <c r="AD86" s="10"/>
      <c r="AE86" s="10"/>
      <c r="AF86" s="10"/>
      <c r="AG86" s="10"/>
      <c r="AH86" s="10"/>
      <c r="AI86" s="10"/>
      <c r="AJ86" s="10"/>
      <c r="AK86" s="24"/>
      <c r="AL86" s="4"/>
      <c r="AM86" s="4"/>
      <c r="AN86" s="4"/>
      <c r="AO86" s="4"/>
    </row>
    <row r="87" spans="1:41" ht="15" x14ac:dyDescent="0.25">
      <c r="A87" s="26" t="s">
        <v>123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7"/>
      <c r="AA87" s="17"/>
      <c r="AB87" s="17"/>
      <c r="AC87" s="17"/>
      <c r="AD87" s="10"/>
      <c r="AE87" s="10"/>
      <c r="AF87" s="10"/>
      <c r="AG87" s="10"/>
      <c r="AH87" s="10"/>
      <c r="AI87" s="10"/>
      <c r="AJ87" s="10"/>
      <c r="AK87" s="24"/>
      <c r="AL87" s="4"/>
      <c r="AM87" s="4"/>
      <c r="AN87" s="4"/>
      <c r="AO87" s="4"/>
    </row>
    <row r="88" spans="1:41" ht="15" x14ac:dyDescent="0.25">
      <c r="A88" s="9" t="s">
        <v>124</v>
      </c>
      <c r="B88" s="10"/>
      <c r="C88" s="10"/>
      <c r="D88" s="10"/>
      <c r="E88" s="10"/>
      <c r="F88" s="10">
        <v>0</v>
      </c>
      <c r="G88" s="10">
        <v>0</v>
      </c>
      <c r="H88" s="10">
        <v>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7"/>
      <c r="AA88" s="17"/>
      <c r="AB88" s="17"/>
      <c r="AC88" s="17"/>
      <c r="AD88" s="10"/>
      <c r="AE88" s="10"/>
      <c r="AF88" s="10"/>
      <c r="AG88" s="10"/>
      <c r="AH88" s="10"/>
      <c r="AI88" s="10"/>
      <c r="AJ88" s="10"/>
      <c r="AK88" s="24"/>
      <c r="AL88" s="4"/>
      <c r="AM88" s="4"/>
      <c r="AN88" s="4"/>
      <c r="AO88" s="4"/>
    </row>
    <row r="89" spans="1:41" s="2" customFormat="1" ht="15" x14ac:dyDescent="0.25">
      <c r="A89" s="7" t="s">
        <v>44</v>
      </c>
      <c r="B89" s="11">
        <f>SUM(B86:B88)</f>
        <v>150</v>
      </c>
      <c r="C89" s="11">
        <f>SUM(C86:C88)</f>
        <v>118</v>
      </c>
      <c r="D89" s="11">
        <f>SUM(D86:D88)</f>
        <v>117</v>
      </c>
      <c r="E89" s="40">
        <f>SUM(D89/C89)*100</f>
        <v>99.152542372881356</v>
      </c>
      <c r="F89" s="11">
        <f>SUM(F86:F88)</f>
        <v>78032</v>
      </c>
      <c r="G89" s="11">
        <f>SUM(G86:G88)</f>
        <v>89456</v>
      </c>
      <c r="H89" s="11">
        <f>SUM(L89+P89+T89)</f>
        <v>63174</v>
      </c>
      <c r="I89" s="40">
        <f>SUM(H89/G89)*100</f>
        <v>70.62019316759077</v>
      </c>
      <c r="J89" s="11">
        <f>SUM(J86:J88)</f>
        <v>7115</v>
      </c>
      <c r="K89" s="11">
        <f>SUM(K86:K88)</f>
        <v>5337</v>
      </c>
      <c r="L89" s="11">
        <f>SUM(L86:L88)</f>
        <v>5146</v>
      </c>
      <c r="M89" s="40">
        <f>SUM(L89/K89)*100</f>
        <v>96.421210417837727</v>
      </c>
      <c r="N89" s="11">
        <f>SUM(N86:N88)</f>
        <v>56147</v>
      </c>
      <c r="O89" s="11">
        <f>SUM(O86:O88)</f>
        <v>49597</v>
      </c>
      <c r="P89" s="11">
        <f>SUM(P86:P88)</f>
        <v>49597</v>
      </c>
      <c r="Q89" s="40">
        <f>SUM(P89/O89)*100</f>
        <v>100</v>
      </c>
      <c r="R89" s="11">
        <f>SUM(R86:R88)</f>
        <v>10297</v>
      </c>
      <c r="S89" s="11">
        <f>SUM(S86:S88)</f>
        <v>8430</v>
      </c>
      <c r="T89" s="11">
        <f>SUM(T86:T88)</f>
        <v>8431</v>
      </c>
      <c r="U89" s="40">
        <f>SUM(T89/S89)*100</f>
        <v>100.01186239620404</v>
      </c>
      <c r="V89" s="11"/>
      <c r="W89" s="11"/>
      <c r="X89" s="11"/>
      <c r="Y89" s="11"/>
      <c r="Z89" s="21"/>
      <c r="AA89" s="21"/>
      <c r="AB89" s="21"/>
      <c r="AC89" s="21"/>
      <c r="AD89" s="11"/>
      <c r="AE89" s="11"/>
      <c r="AF89" s="11"/>
      <c r="AG89" s="11"/>
      <c r="AH89" s="11"/>
      <c r="AI89" s="11"/>
      <c r="AJ89" s="11"/>
      <c r="AK89" s="25"/>
      <c r="AL89" s="31"/>
      <c r="AM89" s="31"/>
      <c r="AN89" s="31"/>
      <c r="AO89" s="31"/>
    </row>
    <row r="90" spans="1:41" s="2" customFormat="1" ht="15" x14ac:dyDescent="0.25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21"/>
      <c r="AA90" s="21"/>
      <c r="AB90" s="21"/>
      <c r="AC90" s="21"/>
      <c r="AD90" s="11"/>
      <c r="AE90" s="11"/>
      <c r="AF90" s="11"/>
      <c r="AG90" s="11"/>
      <c r="AH90" s="11"/>
      <c r="AI90" s="11"/>
      <c r="AJ90" s="11"/>
      <c r="AK90" s="25"/>
      <c r="AL90" s="31"/>
      <c r="AM90" s="31"/>
      <c r="AN90" s="31"/>
      <c r="AO90" s="31"/>
    </row>
    <row r="91" spans="1:41" s="2" customFormat="1" ht="15" x14ac:dyDescent="0.25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21"/>
      <c r="AA91" s="21"/>
      <c r="AB91" s="21"/>
      <c r="AC91" s="21"/>
      <c r="AD91" s="11"/>
      <c r="AE91" s="11"/>
      <c r="AF91" s="11"/>
      <c r="AG91" s="11"/>
      <c r="AH91" s="11"/>
      <c r="AI91" s="11"/>
      <c r="AJ91" s="11"/>
      <c r="AK91" s="25"/>
      <c r="AL91" s="31"/>
      <c r="AM91" s="31"/>
      <c r="AN91" s="31"/>
      <c r="AO91" s="31"/>
    </row>
    <row r="92" spans="1:41" s="3" customFormat="1" x14ac:dyDescent="0.2">
      <c r="A92" s="12" t="s">
        <v>70</v>
      </c>
      <c r="B92" s="11">
        <f>SUM(B89+B83+B51+B42+B33)</f>
        <v>96099</v>
      </c>
      <c r="C92" s="11">
        <f>SUM(C89+C83+C51+C42+C33)</f>
        <v>105618</v>
      </c>
      <c r="D92" s="11">
        <f>SUM(D89+D83+D51+D42+D33)</f>
        <v>107196</v>
      </c>
      <c r="E92" s="11">
        <v>115</v>
      </c>
      <c r="F92" s="11">
        <f>SUM(F89+F83+F51+F42+F33)</f>
        <v>559761</v>
      </c>
      <c r="G92" s="11">
        <f>SUM(G89+G83+G51+G42+G33)</f>
        <v>608271</v>
      </c>
      <c r="H92" s="11">
        <f>SUM(H89+H83+H51+H42+H33)</f>
        <v>603175</v>
      </c>
      <c r="I92" s="11">
        <v>99</v>
      </c>
      <c r="J92" s="11">
        <f>SUM(J89+J83+J51+J42+J33)</f>
        <v>180450</v>
      </c>
      <c r="K92" s="11">
        <f>SUM(K89+K83+K51+K42+K33)</f>
        <v>193111</v>
      </c>
      <c r="L92" s="42">
        <f>SUM(L89+L83+L51+L42+L33)</f>
        <v>191112</v>
      </c>
      <c r="M92" s="11">
        <v>98</v>
      </c>
      <c r="N92" s="11">
        <f>SUM(N89+N83+N51+N42+N33)</f>
        <v>317765</v>
      </c>
      <c r="O92" s="11">
        <f>SUM(O89+O83+O51+O42+O33)</f>
        <v>334948</v>
      </c>
      <c r="P92" s="42">
        <f>SUM(P89+P83+P51+P42+P33)</f>
        <v>334948</v>
      </c>
      <c r="Q92" s="11">
        <v>100</v>
      </c>
      <c r="R92" s="11">
        <f>SUM(R89+R83+R51+R42+R33)</f>
        <v>57073</v>
      </c>
      <c r="S92" s="11">
        <f>SUM(S89+S83+S51+S42+S33)</f>
        <v>54120</v>
      </c>
      <c r="T92" s="42">
        <f>SUM(T89+T83+T51+T42+T33)</f>
        <v>54120</v>
      </c>
      <c r="U92" s="11">
        <v>100</v>
      </c>
      <c r="V92" s="11">
        <f>SUM(V89+V83+V51+V42+V33)</f>
        <v>22830</v>
      </c>
      <c r="W92" s="11">
        <f>SUM(W89+W83+W51+W42+W33)</f>
        <v>22830</v>
      </c>
      <c r="X92" s="42">
        <f>SUM(X89+X83+X51+X42+X33)</f>
        <v>16721</v>
      </c>
      <c r="Y92" s="11">
        <v>100</v>
      </c>
      <c r="Z92" s="11">
        <f>SUM(Z89+Z83+Z51+Z42+Z33)</f>
        <v>331</v>
      </c>
      <c r="AA92" s="11">
        <f>SUM(AA89+AA83+AA51+AA42+AA33)</f>
        <v>965</v>
      </c>
      <c r="AB92" s="11">
        <f>SUM(AB89+AB83+AB51+AB42+AB33)</f>
        <v>5740</v>
      </c>
      <c r="AC92" s="21">
        <v>100</v>
      </c>
      <c r="AD92" s="11">
        <f>SUM(AD89+AD83+AD51+AD42+AD33)</f>
        <v>1400</v>
      </c>
      <c r="AE92" s="11">
        <f>SUM(AE89+AE83+AE51+AE42+AE33)</f>
        <v>1400</v>
      </c>
      <c r="AF92" s="11">
        <f>SUM(AF89+AF83+AF51+AF42+AF33)</f>
        <v>450</v>
      </c>
      <c r="AG92" s="11">
        <v>100</v>
      </c>
      <c r="AH92" s="11">
        <f>SUM(AH89+AH83+AH51+AH42+AH33)</f>
        <v>39503</v>
      </c>
      <c r="AI92" s="11">
        <f>SUM(AI89+AI83+AI51+AI42+AI33)</f>
        <v>60931</v>
      </c>
      <c r="AJ92" s="11">
        <f>SUM(AJ89+AJ83+AJ51+AJ42+AJ33)</f>
        <v>0</v>
      </c>
      <c r="AK92" s="11"/>
      <c r="AL92" s="11">
        <f>SUM(AL89+AL83+AL51+AL42+AL33)</f>
        <v>0</v>
      </c>
      <c r="AM92" s="11">
        <f>SUM(AM89+AM83+AM51+AM42+AM33)</f>
        <v>84</v>
      </c>
      <c r="AN92" s="11">
        <f>SUM(AN89+AN83+AN51+AN42+AN33)</f>
        <v>84</v>
      </c>
      <c r="AO92" s="32">
        <v>100</v>
      </c>
    </row>
    <row r="93" spans="1:41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41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41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41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</sheetData>
  <mergeCells count="12">
    <mergeCell ref="AH4:AK4"/>
    <mergeCell ref="V4:Y4"/>
    <mergeCell ref="N4:Q4"/>
    <mergeCell ref="A2:AC2"/>
    <mergeCell ref="Z4:AC4"/>
    <mergeCell ref="R4:U4"/>
    <mergeCell ref="AL4:AO4"/>
    <mergeCell ref="AG1:AO1"/>
    <mergeCell ref="B4:E4"/>
    <mergeCell ref="F4:I4"/>
    <mergeCell ref="J4:M4"/>
    <mergeCell ref="AD4:AG4"/>
  </mergeCells>
  <phoneticPr fontId="2" type="noConversion"/>
  <pageMargins left="0" right="0" top="0" bottom="0" header="0.51181102362204722" footer="0.51181102362204722"/>
  <pageSetup paperSize="8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Petra</cp:lastModifiedBy>
  <cp:lastPrinted>2019-05-22T12:48:00Z</cp:lastPrinted>
  <dcterms:created xsi:type="dcterms:W3CDTF">2014-02-14T07:47:47Z</dcterms:created>
  <dcterms:modified xsi:type="dcterms:W3CDTF">2021-05-26T08:31:05Z</dcterms:modified>
</cp:coreProperties>
</file>