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szasasASP7\Desktop\2021.05.28-i polgármesteri döntés anyaga\9. sz. rendelet mellékletei\"/>
    </mc:Choice>
  </mc:AlternateContent>
  <xr:revisionPtr revIDLastSave="0" documentId="8_{B8BBA1CE-4864-4282-A646-0141D3EB734B}" xr6:coauthVersionLast="47" xr6:coauthVersionMax="47" xr10:uidLastSave="{00000000-0000-0000-0000-000000000000}"/>
  <bookViews>
    <workbookView xWindow="-108" yWindow="-108" windowWidth="23256" windowHeight="12576" xr2:uid="{576DEDC0-EDF0-4CDE-A6EF-28AF67584A7A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5" i="1" l="1"/>
  <c r="B175" i="1"/>
  <c r="C174" i="1"/>
  <c r="B174" i="1"/>
  <c r="C168" i="1"/>
  <c r="C167" i="1" s="1"/>
  <c r="C162" i="1"/>
  <c r="C161" i="1" s="1"/>
  <c r="C158" i="1"/>
  <c r="C157" i="1" s="1"/>
  <c r="C149" i="1"/>
  <c r="B149" i="1"/>
  <c r="C143" i="1"/>
  <c r="B143" i="1"/>
  <c r="C142" i="1"/>
  <c r="B142" i="1"/>
  <c r="C137" i="1"/>
  <c r="B137" i="1"/>
  <c r="C136" i="1"/>
  <c r="B136" i="1"/>
  <c r="C127" i="1"/>
  <c r="B127" i="1"/>
  <c r="C123" i="1"/>
  <c r="B123" i="1"/>
  <c r="C122" i="1"/>
  <c r="B122" i="1"/>
  <c r="C116" i="1"/>
  <c r="B116" i="1"/>
  <c r="C113" i="1"/>
  <c r="B113" i="1"/>
  <c r="C112" i="1"/>
  <c r="B112" i="1"/>
  <c r="C105" i="1"/>
  <c r="B105" i="1"/>
  <c r="C102" i="1"/>
  <c r="C101" i="1" s="1"/>
  <c r="B101" i="1"/>
  <c r="C94" i="1"/>
  <c r="B94" i="1"/>
  <c r="C85" i="1"/>
  <c r="B85" i="1"/>
  <c r="C79" i="1"/>
  <c r="B79" i="1"/>
  <c r="C78" i="1"/>
  <c r="B78" i="1"/>
  <c r="C75" i="1"/>
  <c r="C74" i="1" s="1"/>
  <c r="C63" i="1"/>
  <c r="B63" i="1"/>
  <c r="C58" i="1"/>
  <c r="B58" i="1"/>
  <c r="C57" i="1"/>
  <c r="B57" i="1"/>
  <c r="C53" i="1"/>
  <c r="B53" i="1"/>
  <c r="C50" i="1"/>
  <c r="B50" i="1"/>
  <c r="C43" i="1"/>
  <c r="B43" i="1"/>
  <c r="C30" i="1"/>
  <c r="B30" i="1"/>
  <c r="C27" i="1"/>
  <c r="B27" i="1"/>
  <c r="C16" i="1"/>
  <c r="B16" i="1"/>
  <c r="C10" i="1"/>
  <c r="B10" i="1"/>
  <c r="C9" i="1"/>
  <c r="B9" i="1"/>
  <c r="B183" i="1" s="1"/>
  <c r="C5" i="1"/>
  <c r="B5" i="1"/>
  <c r="C4" i="1"/>
  <c r="C183" i="1" s="1"/>
</calcChain>
</file>

<file path=xl/sharedStrings.xml><?xml version="1.0" encoding="utf-8"?>
<sst xmlns="http://schemas.openxmlformats.org/spreadsheetml/2006/main" count="184" uniqueCount="101">
  <si>
    <t>Tiszasas Község Önkormányzat 2020. évi kiadásai</t>
  </si>
  <si>
    <t>Megnevezés</t>
  </si>
  <si>
    <t>2020. évi előirányzat</t>
  </si>
  <si>
    <t xml:space="preserve">2020. </t>
  </si>
  <si>
    <t>mód ei</t>
  </si>
  <si>
    <t>013350 Önkormányzati vagyon gazd.</t>
  </si>
  <si>
    <t>K3 Dologi kiadás</t>
  </si>
  <si>
    <t xml:space="preserve">    K331 Közüzemi díjak</t>
  </si>
  <si>
    <t xml:space="preserve">    K35 ÁFA</t>
  </si>
  <si>
    <t>K6 Beruházás</t>
  </si>
  <si>
    <t>066020 Város és községgazdálkodás</t>
  </si>
  <si>
    <t>K1 Személyi juttatás</t>
  </si>
  <si>
    <t xml:space="preserve">   K1101Munkabér</t>
  </si>
  <si>
    <t xml:space="preserve">   K1113 Egyéb juttatás</t>
  </si>
  <si>
    <t xml:space="preserve">   K1101 Folyószámla költségtérítés</t>
  </si>
  <si>
    <t xml:space="preserve">   K122 Megbízási díj</t>
  </si>
  <si>
    <t>K2 Járulékok</t>
  </si>
  <si>
    <t xml:space="preserve">    K311 Szakmai anyag</t>
  </si>
  <si>
    <t xml:space="preserve">    K312 Üzemeltetési anyag</t>
  </si>
  <si>
    <t xml:space="preserve">    K322 Telefon</t>
  </si>
  <si>
    <t xml:space="preserve">    K334 Karbantartás</t>
  </si>
  <si>
    <t xml:space="preserve">    K336 Szakmai szolg</t>
  </si>
  <si>
    <t xml:space="preserve">    K337 Egyéb szolgáltatás</t>
  </si>
  <si>
    <t xml:space="preserve">    K355 Egyéb dologi kiadás</t>
  </si>
  <si>
    <t xml:space="preserve">    K351 ÁFA</t>
  </si>
  <si>
    <t>011130 Önkormányzatok igazg tev.</t>
  </si>
  <si>
    <t>K 3 Dologi kiadás</t>
  </si>
  <si>
    <t xml:space="preserve">     K311 Szakmai anyag</t>
  </si>
  <si>
    <t xml:space="preserve">     K312 Üzemeltetési anyag</t>
  </si>
  <si>
    <t xml:space="preserve">     K321 Internet egyéb komm szolg</t>
  </si>
  <si>
    <t xml:space="preserve">     K322 Telefon</t>
  </si>
  <si>
    <t xml:space="preserve">     K335 Közvetített szolg</t>
  </si>
  <si>
    <t xml:space="preserve">     K334 Karbantartás (belső festés)</t>
  </si>
  <si>
    <t xml:space="preserve">     K336 Szakmai szolg</t>
  </si>
  <si>
    <t xml:space="preserve">     K337 Egyéb szolg</t>
  </si>
  <si>
    <t xml:space="preserve">     K351 Áfa</t>
  </si>
  <si>
    <t xml:space="preserve">     K352 Fizetendő áfa</t>
  </si>
  <si>
    <t xml:space="preserve">     K353 Kamat kiadás</t>
  </si>
  <si>
    <t xml:space="preserve">     K355 Egyéb dologi kiadás</t>
  </si>
  <si>
    <t>K5 Egyéb működési c kiadás</t>
  </si>
  <si>
    <t xml:space="preserve">    K502 Támogatás visszafizetés</t>
  </si>
  <si>
    <t xml:space="preserve">    K512 Támogatások</t>
  </si>
  <si>
    <t xml:space="preserve">    K513 Céltartalék</t>
  </si>
  <si>
    <t>B6 Beruházás</t>
  </si>
  <si>
    <t xml:space="preserve">K7 Felújítás </t>
  </si>
  <si>
    <t>K8 Felhalmozási célú támogatás</t>
  </si>
  <si>
    <t>K9 Finanszírozási kiadás</t>
  </si>
  <si>
    <t xml:space="preserve">    K915 Intézményi tám</t>
  </si>
  <si>
    <t xml:space="preserve">    K914 Megelőlegezés</t>
  </si>
  <si>
    <t>064010 Közvilágítás</t>
  </si>
  <si>
    <t>K331 Közvilágítás</t>
  </si>
  <si>
    <t>K334 Karbantartás</t>
  </si>
  <si>
    <t>K351 Áfa</t>
  </si>
  <si>
    <t>072111 Háziorvosi alapellátás</t>
  </si>
  <si>
    <t xml:space="preserve">    K1101 Munkabér</t>
  </si>
  <si>
    <t xml:space="preserve">    K122 megbízási díj</t>
  </si>
  <si>
    <t xml:space="preserve">    K1101 Folyószámla költségtérítés</t>
  </si>
  <si>
    <t xml:space="preserve">   K311Szakmai anyag</t>
  </si>
  <si>
    <t xml:space="preserve">   K312 Üzemeltetési anyag</t>
  </si>
  <si>
    <t xml:space="preserve">   K321 Internet</t>
  </si>
  <si>
    <t xml:space="preserve">   K322 Telefon</t>
  </si>
  <si>
    <t xml:space="preserve">   K331 Közüzemi díjak</t>
  </si>
  <si>
    <t xml:space="preserve">   K334 Karbantartás</t>
  </si>
  <si>
    <t xml:space="preserve">   K336 szakmai szolg (orvosi díj)</t>
  </si>
  <si>
    <t xml:space="preserve">   K337 Egyéb üzemeltetési kiadás</t>
  </si>
  <si>
    <t xml:space="preserve">   K351 ÁFA</t>
  </si>
  <si>
    <t>072311 Fogorvosi ellátás</t>
  </si>
  <si>
    <t xml:space="preserve">   K333 Bérleti díj</t>
  </si>
  <si>
    <t xml:space="preserve">   K336 Szakmai szolgáltatás</t>
  </si>
  <si>
    <t>104043 Család és gyermekjóléti szolgálat</t>
  </si>
  <si>
    <t xml:space="preserve">    K1113 Egyéb juttatás</t>
  </si>
  <si>
    <t xml:space="preserve">    K1109 Közlekedési ktsg</t>
  </si>
  <si>
    <t xml:space="preserve">    K1110 Folyószámla ktsg</t>
  </si>
  <si>
    <t xml:space="preserve">   K311 Szakmai anyag</t>
  </si>
  <si>
    <t xml:space="preserve">   K534 Kiküldetés</t>
  </si>
  <si>
    <t>107060 Egyéb szociális ellátás</t>
  </si>
  <si>
    <t>K312 Szoc. tüzelőanyag</t>
  </si>
  <si>
    <t>K337 Szállítás</t>
  </si>
  <si>
    <t>K251 Áfa</t>
  </si>
  <si>
    <t>K48 Ellátottak pénzbeni ellátása</t>
  </si>
  <si>
    <t>települési támogatás</t>
  </si>
  <si>
    <t>K506 Egyéb működési c. kiadás (Bursa)</t>
  </si>
  <si>
    <t>013390 Egyéb kiegészítő szolg</t>
  </si>
  <si>
    <t xml:space="preserve">   K341 Kiküldetés</t>
  </si>
  <si>
    <t xml:space="preserve">   K337 egyéb szolg</t>
  </si>
  <si>
    <t>107080 EFOP1.5.3</t>
  </si>
  <si>
    <t>095020 EFOP3.9.2</t>
  </si>
  <si>
    <t xml:space="preserve">   K1101 Munkabér</t>
  </si>
  <si>
    <t>K5 Egyéb működési c kiadás(Ösztöndíj)</t>
  </si>
  <si>
    <t>063020 Víztermelés, kezelés</t>
  </si>
  <si>
    <t xml:space="preserve">   K337egyéb szolg</t>
  </si>
  <si>
    <t>K7 Felújítás</t>
  </si>
  <si>
    <t>074031 Család és nővédelmi ellátás</t>
  </si>
  <si>
    <t xml:space="preserve">   K336 szakmai szolg</t>
  </si>
  <si>
    <t>074040 Járványügyi ellátás</t>
  </si>
  <si>
    <t>104031 Bölcsőde</t>
  </si>
  <si>
    <t xml:space="preserve">   K337 Egyéb szolg</t>
  </si>
  <si>
    <t xml:space="preserve">   K336 Szakmai szolg</t>
  </si>
  <si>
    <t>062020 Magyar Falu pályázatok</t>
  </si>
  <si>
    <t>045160 Közutak, hidak üzemeltetése</t>
  </si>
  <si>
    <t>Kiadás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</si>
</sst>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Ft-40E]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6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164" fontId="5" fillId="0" borderId="6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164" fontId="4" fillId="0" borderId="4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F18D4-AF0D-40DC-93D0-6155CD52DBEE}">
  <dimension ref="A1:C183"/>
  <sheetViews>
    <sheetView tabSelected="1" workbookViewId="0">
      <selection sqref="A1:C1"/>
    </sheetView>
  </sheetViews>
  <sheetFormatPr defaultRowHeight="14.4" x14ac:dyDescent="0.3"/>
  <cols>
    <col min="1" max="1" width="36" customWidth="1"/>
    <col min="2" max="2" width="18.21875" customWidth="1"/>
    <col min="3" max="3" width="21.44140625" customWidth="1"/>
  </cols>
  <sheetData>
    <row r="1" spans="1:3" ht="15" thickBot="1" x14ac:dyDescent="0.35">
      <c r="A1" s="1" t="s">
        <v>0</v>
      </c>
      <c r="B1" s="1"/>
      <c r="C1" s="1"/>
    </row>
    <row r="2" spans="1:3" ht="15.6" x14ac:dyDescent="0.3">
      <c r="A2" s="2" t="s">
        <v>1</v>
      </c>
      <c r="B2" s="2" t="s">
        <v>2</v>
      </c>
      <c r="C2" s="3" t="s">
        <v>3</v>
      </c>
    </row>
    <row r="3" spans="1:3" ht="16.2" thickBot="1" x14ac:dyDescent="0.35">
      <c r="A3" s="4"/>
      <c r="B3" s="4"/>
      <c r="C3" s="5" t="s">
        <v>4</v>
      </c>
    </row>
    <row r="4" spans="1:3" ht="15.6" x14ac:dyDescent="0.3">
      <c r="A4" s="6" t="s">
        <v>5</v>
      </c>
      <c r="B4" s="7">
        <v>0</v>
      </c>
      <c r="C4" s="7">
        <f>C5+C8</f>
        <v>93273</v>
      </c>
    </row>
    <row r="5" spans="1:3" ht="15.6" x14ac:dyDescent="0.3">
      <c r="A5" s="8" t="s">
        <v>6</v>
      </c>
      <c r="B5" s="9">
        <f>SUM(B6:B7)</f>
        <v>0</v>
      </c>
      <c r="C5" s="9">
        <f>SUM(C6:C7)</f>
        <v>13273</v>
      </c>
    </row>
    <row r="6" spans="1:3" ht="15.6" x14ac:dyDescent="0.3">
      <c r="A6" s="8" t="s">
        <v>7</v>
      </c>
      <c r="B6" s="10">
        <v>0</v>
      </c>
      <c r="C6" s="10">
        <v>10450</v>
      </c>
    </row>
    <row r="7" spans="1:3" ht="15.6" x14ac:dyDescent="0.3">
      <c r="A7" s="8" t="s">
        <v>8</v>
      </c>
      <c r="B7" s="10">
        <v>0</v>
      </c>
      <c r="C7" s="10">
        <v>2823</v>
      </c>
    </row>
    <row r="8" spans="1:3" ht="16.2" thickBot="1" x14ac:dyDescent="0.35">
      <c r="A8" s="11" t="s">
        <v>9</v>
      </c>
      <c r="B8" s="12">
        <v>0</v>
      </c>
      <c r="C8" s="12">
        <v>80000</v>
      </c>
    </row>
    <row r="9" spans="1:3" ht="15.6" x14ac:dyDescent="0.3">
      <c r="A9" s="6" t="s">
        <v>10</v>
      </c>
      <c r="B9" s="7">
        <f>B10+B15+B16+B26</f>
        <v>25425570</v>
      </c>
      <c r="C9" s="7">
        <f>C10+C15+C16+C26</f>
        <v>33853461</v>
      </c>
    </row>
    <row r="10" spans="1:3" ht="15.6" x14ac:dyDescent="0.3">
      <c r="A10" s="8" t="s">
        <v>11</v>
      </c>
      <c r="B10" s="9">
        <f>SUM(B11:B14)</f>
        <v>5306400</v>
      </c>
      <c r="C10" s="9">
        <f>SUM(C11:C14)</f>
        <v>10893123</v>
      </c>
    </row>
    <row r="11" spans="1:3" ht="15.6" x14ac:dyDescent="0.3">
      <c r="A11" s="8" t="s">
        <v>12</v>
      </c>
      <c r="B11" s="10">
        <v>5066400</v>
      </c>
      <c r="C11" s="10">
        <v>10064845</v>
      </c>
    </row>
    <row r="12" spans="1:3" ht="15.6" x14ac:dyDescent="0.3">
      <c r="A12" s="8" t="s">
        <v>13</v>
      </c>
      <c r="B12" s="10">
        <v>0</v>
      </c>
      <c r="C12" s="10">
        <v>56350</v>
      </c>
    </row>
    <row r="13" spans="1:3" ht="15.6" x14ac:dyDescent="0.3">
      <c r="A13" s="8" t="s">
        <v>14</v>
      </c>
      <c r="B13" s="10">
        <v>0</v>
      </c>
      <c r="C13" s="10">
        <v>18000</v>
      </c>
    </row>
    <row r="14" spans="1:3" ht="15.6" x14ac:dyDescent="0.3">
      <c r="A14" s="8" t="s">
        <v>15</v>
      </c>
      <c r="B14" s="10">
        <v>240000</v>
      </c>
      <c r="C14" s="10">
        <v>753928</v>
      </c>
    </row>
    <row r="15" spans="1:3" ht="15.6" x14ac:dyDescent="0.3">
      <c r="A15" s="8" t="s">
        <v>16</v>
      </c>
      <c r="B15" s="9">
        <v>928620</v>
      </c>
      <c r="C15" s="9">
        <v>1670956</v>
      </c>
    </row>
    <row r="16" spans="1:3" ht="15.6" x14ac:dyDescent="0.3">
      <c r="A16" s="8" t="s">
        <v>6</v>
      </c>
      <c r="B16" s="9">
        <f>SUM(B17:B25)</f>
        <v>16060000</v>
      </c>
      <c r="C16" s="9">
        <f>SUM(C17:C25)</f>
        <v>18158832</v>
      </c>
    </row>
    <row r="17" spans="1:3" ht="15.6" x14ac:dyDescent="0.3">
      <c r="A17" s="8" t="s">
        <v>17</v>
      </c>
      <c r="B17" s="10">
        <v>10000</v>
      </c>
      <c r="C17" s="10">
        <v>83297</v>
      </c>
    </row>
    <row r="18" spans="1:3" ht="15.6" x14ac:dyDescent="0.3">
      <c r="A18" s="8" t="s">
        <v>18</v>
      </c>
      <c r="B18" s="10">
        <v>200000</v>
      </c>
      <c r="C18" s="10">
        <v>306718</v>
      </c>
    </row>
    <row r="19" spans="1:3" ht="15.6" x14ac:dyDescent="0.3">
      <c r="A19" s="8" t="s">
        <v>19</v>
      </c>
      <c r="B19" s="10">
        <v>0</v>
      </c>
      <c r="C19" s="10">
        <v>134600</v>
      </c>
    </row>
    <row r="20" spans="1:3" ht="15.6" x14ac:dyDescent="0.3">
      <c r="A20" s="8" t="s">
        <v>7</v>
      </c>
      <c r="B20" s="10">
        <v>0</v>
      </c>
      <c r="C20" s="10">
        <v>92726</v>
      </c>
    </row>
    <row r="21" spans="1:3" ht="15.6" x14ac:dyDescent="0.3">
      <c r="A21" s="8" t="s">
        <v>20</v>
      </c>
      <c r="B21" s="10">
        <v>10200000</v>
      </c>
      <c r="C21" s="10">
        <v>10200000</v>
      </c>
    </row>
    <row r="22" spans="1:3" ht="15.6" x14ac:dyDescent="0.3">
      <c r="A22" s="8" t="s">
        <v>21</v>
      </c>
      <c r="B22" s="10">
        <v>0</v>
      </c>
      <c r="C22" s="10">
        <v>976811</v>
      </c>
    </row>
    <row r="23" spans="1:3" ht="15.6" x14ac:dyDescent="0.3">
      <c r="A23" s="8" t="s">
        <v>22</v>
      </c>
      <c r="B23" s="10">
        <v>5000000</v>
      </c>
      <c r="C23" s="10">
        <v>5000000</v>
      </c>
    </row>
    <row r="24" spans="1:3" ht="15.6" x14ac:dyDescent="0.3">
      <c r="A24" s="8" t="s">
        <v>23</v>
      </c>
      <c r="B24" s="10">
        <v>0</v>
      </c>
      <c r="C24" s="10">
        <v>268845</v>
      </c>
    </row>
    <row r="25" spans="1:3" ht="15.6" x14ac:dyDescent="0.3">
      <c r="A25" s="8" t="s">
        <v>24</v>
      </c>
      <c r="B25" s="10">
        <v>650000</v>
      </c>
      <c r="C25" s="10">
        <v>1095835</v>
      </c>
    </row>
    <row r="26" spans="1:3" ht="16.2" thickBot="1" x14ac:dyDescent="0.35">
      <c r="A26" s="11" t="s">
        <v>9</v>
      </c>
      <c r="B26" s="13">
        <v>3130550</v>
      </c>
      <c r="C26" s="13">
        <v>3130550</v>
      </c>
    </row>
    <row r="27" spans="1:3" ht="15.6" x14ac:dyDescent="0.3">
      <c r="A27" s="6" t="s">
        <v>25</v>
      </c>
      <c r="B27" s="7">
        <f>B28+B29+B30+B43+B48+B50+B47+B49</f>
        <v>211308877</v>
      </c>
      <c r="C27" s="7">
        <f>C28+C29+C30+C43+C48+C50+C47+C49</f>
        <v>235791063</v>
      </c>
    </row>
    <row r="28" spans="1:3" ht="15.6" x14ac:dyDescent="0.3">
      <c r="A28" s="8" t="s">
        <v>11</v>
      </c>
      <c r="B28" s="9">
        <v>9526920</v>
      </c>
      <c r="C28" s="9">
        <v>9597740</v>
      </c>
    </row>
    <row r="29" spans="1:3" ht="15.6" x14ac:dyDescent="0.3">
      <c r="A29" s="8" t="s">
        <v>16</v>
      </c>
      <c r="B29" s="9">
        <v>1626630</v>
      </c>
      <c r="C29" s="9">
        <v>1626630</v>
      </c>
    </row>
    <row r="30" spans="1:3" ht="15.6" x14ac:dyDescent="0.3">
      <c r="A30" s="8" t="s">
        <v>26</v>
      </c>
      <c r="B30" s="9">
        <f>SUM(B31:B42)</f>
        <v>5720000</v>
      </c>
      <c r="C30" s="9">
        <f>SUM(C31:C42)</f>
        <v>8292074</v>
      </c>
    </row>
    <row r="31" spans="1:3" ht="15.6" x14ac:dyDescent="0.3">
      <c r="A31" s="8" t="s">
        <v>27</v>
      </c>
      <c r="B31" s="10">
        <v>0</v>
      </c>
      <c r="C31" s="10">
        <v>0</v>
      </c>
    </row>
    <row r="32" spans="1:3" ht="15.6" x14ac:dyDescent="0.3">
      <c r="A32" s="8" t="s">
        <v>28</v>
      </c>
      <c r="B32" s="10">
        <v>300000</v>
      </c>
      <c r="C32" s="10">
        <v>118091</v>
      </c>
    </row>
    <row r="33" spans="1:3" ht="15.6" x14ac:dyDescent="0.3">
      <c r="A33" s="8" t="s">
        <v>29</v>
      </c>
      <c r="B33" s="10">
        <v>1200000</v>
      </c>
      <c r="C33" s="10">
        <v>1402284</v>
      </c>
    </row>
    <row r="34" spans="1:3" ht="15.6" x14ac:dyDescent="0.3">
      <c r="A34" s="8" t="s">
        <v>30</v>
      </c>
      <c r="B34" s="10">
        <v>400000</v>
      </c>
      <c r="C34" s="10">
        <v>420780</v>
      </c>
    </row>
    <row r="35" spans="1:3" ht="15.6" x14ac:dyDescent="0.3">
      <c r="A35" s="8" t="s">
        <v>31</v>
      </c>
      <c r="B35" s="10">
        <v>750000</v>
      </c>
      <c r="C35" s="10">
        <v>1155528</v>
      </c>
    </row>
    <row r="36" spans="1:3" ht="15.6" x14ac:dyDescent="0.3">
      <c r="A36" s="8" t="s">
        <v>32</v>
      </c>
      <c r="B36" s="10">
        <v>0</v>
      </c>
      <c r="C36" s="10">
        <v>103736</v>
      </c>
    </row>
    <row r="37" spans="1:3" ht="15.6" x14ac:dyDescent="0.3">
      <c r="A37" s="8" t="s">
        <v>33</v>
      </c>
      <c r="B37" s="10">
        <v>0</v>
      </c>
      <c r="C37" s="10">
        <v>1021000</v>
      </c>
    </row>
    <row r="38" spans="1:3" ht="15.6" x14ac:dyDescent="0.3">
      <c r="A38" s="8" t="s">
        <v>34</v>
      </c>
      <c r="B38" s="10">
        <v>2000000</v>
      </c>
      <c r="C38" s="10">
        <v>2846124</v>
      </c>
    </row>
    <row r="39" spans="1:3" ht="15.6" x14ac:dyDescent="0.3">
      <c r="A39" s="8" t="s">
        <v>35</v>
      </c>
      <c r="B39" s="10">
        <v>1000000</v>
      </c>
      <c r="C39" s="10">
        <v>1183983</v>
      </c>
    </row>
    <row r="40" spans="1:3" ht="15.6" x14ac:dyDescent="0.3">
      <c r="A40" s="8" t="s">
        <v>36</v>
      </c>
      <c r="B40" s="10">
        <v>0</v>
      </c>
      <c r="C40" s="10">
        <v>0</v>
      </c>
    </row>
    <row r="41" spans="1:3" ht="15.6" x14ac:dyDescent="0.3">
      <c r="A41" s="8" t="s">
        <v>37</v>
      </c>
      <c r="B41" s="10">
        <v>20000</v>
      </c>
      <c r="C41" s="10">
        <v>7511</v>
      </c>
    </row>
    <row r="42" spans="1:3" ht="15.6" x14ac:dyDescent="0.3">
      <c r="A42" s="8" t="s">
        <v>38</v>
      </c>
      <c r="B42" s="10">
        <v>50000</v>
      </c>
      <c r="C42" s="10">
        <v>33037</v>
      </c>
    </row>
    <row r="43" spans="1:3" ht="15.6" x14ac:dyDescent="0.3">
      <c r="A43" s="8" t="s">
        <v>39</v>
      </c>
      <c r="B43" s="9">
        <f>SUM(B44:B46)</f>
        <v>8350810</v>
      </c>
      <c r="C43" s="9">
        <f>SUM(C44:C46)</f>
        <v>11384722</v>
      </c>
    </row>
    <row r="44" spans="1:3" ht="15.6" x14ac:dyDescent="0.3">
      <c r="A44" s="8" t="s">
        <v>40</v>
      </c>
      <c r="B44" s="10">
        <v>0</v>
      </c>
      <c r="C44" s="10">
        <v>4360275</v>
      </c>
    </row>
    <row r="45" spans="1:3" ht="15.6" x14ac:dyDescent="0.3">
      <c r="A45" s="8" t="s">
        <v>41</v>
      </c>
      <c r="B45" s="10">
        <v>1350810</v>
      </c>
      <c r="C45" s="10">
        <v>2264447</v>
      </c>
    </row>
    <row r="46" spans="1:3" ht="15.6" x14ac:dyDescent="0.3">
      <c r="A46" s="8" t="s">
        <v>42</v>
      </c>
      <c r="B46" s="10">
        <v>7000000</v>
      </c>
      <c r="C46" s="10">
        <v>4760000</v>
      </c>
    </row>
    <row r="47" spans="1:3" ht="15.6" x14ac:dyDescent="0.3">
      <c r="A47" s="8" t="s">
        <v>43</v>
      </c>
      <c r="B47" s="9">
        <v>0</v>
      </c>
      <c r="C47" s="9">
        <v>254000</v>
      </c>
    </row>
    <row r="48" spans="1:3" ht="15.6" x14ac:dyDescent="0.3">
      <c r="A48" s="8" t="s">
        <v>44</v>
      </c>
      <c r="B48" s="9">
        <v>0</v>
      </c>
      <c r="C48" s="9">
        <v>0</v>
      </c>
    </row>
    <row r="49" spans="1:3" ht="15.6" x14ac:dyDescent="0.3">
      <c r="A49" s="8" t="s">
        <v>45</v>
      </c>
      <c r="B49" s="9">
        <v>0</v>
      </c>
      <c r="C49" s="9">
        <v>0</v>
      </c>
    </row>
    <row r="50" spans="1:3" ht="15.6" x14ac:dyDescent="0.3">
      <c r="A50" s="8" t="s">
        <v>46</v>
      </c>
      <c r="B50" s="9">
        <f>B51+B52</f>
        <v>186084517</v>
      </c>
      <c r="C50" s="9">
        <f>C51+C52</f>
        <v>204635897</v>
      </c>
    </row>
    <row r="51" spans="1:3" ht="15.6" x14ac:dyDescent="0.3">
      <c r="A51" s="8" t="s">
        <v>47</v>
      </c>
      <c r="B51" s="10">
        <v>186084517</v>
      </c>
      <c r="C51" s="10">
        <v>196784517</v>
      </c>
    </row>
    <row r="52" spans="1:3" ht="16.2" thickBot="1" x14ac:dyDescent="0.35">
      <c r="A52" s="11" t="s">
        <v>48</v>
      </c>
      <c r="B52" s="12">
        <v>0</v>
      </c>
      <c r="C52" s="12">
        <v>7851380</v>
      </c>
    </row>
    <row r="53" spans="1:3" ht="15.6" x14ac:dyDescent="0.3">
      <c r="A53" s="6" t="s">
        <v>49</v>
      </c>
      <c r="B53" s="7">
        <f>SUM(B54:B56)</f>
        <v>2500000</v>
      </c>
      <c r="C53" s="7">
        <f>SUM(C54:C56)</f>
        <v>2936875</v>
      </c>
    </row>
    <row r="54" spans="1:3" ht="15.6" x14ac:dyDescent="0.3">
      <c r="A54" s="8" t="s">
        <v>50</v>
      </c>
      <c r="B54" s="10">
        <v>1750000</v>
      </c>
      <c r="C54" s="10">
        <v>2021623</v>
      </c>
    </row>
    <row r="55" spans="1:3" ht="15.6" x14ac:dyDescent="0.3">
      <c r="A55" s="8" t="s">
        <v>51</v>
      </c>
      <c r="B55" s="10">
        <v>300000</v>
      </c>
      <c r="C55" s="10">
        <v>328808</v>
      </c>
    </row>
    <row r="56" spans="1:3" ht="16.2" thickBot="1" x14ac:dyDescent="0.35">
      <c r="A56" s="11" t="s">
        <v>52</v>
      </c>
      <c r="B56" s="12">
        <v>450000</v>
      </c>
      <c r="C56" s="12">
        <v>586444</v>
      </c>
    </row>
    <row r="57" spans="1:3" ht="15.6" x14ac:dyDescent="0.3">
      <c r="A57" s="6" t="s">
        <v>53</v>
      </c>
      <c r="B57" s="7">
        <f>B58+B62+B63+B73</f>
        <v>13122032</v>
      </c>
      <c r="C57" s="7">
        <f>C58+C62+C63+C73</f>
        <v>14247291</v>
      </c>
    </row>
    <row r="58" spans="1:3" ht="15.6" x14ac:dyDescent="0.3">
      <c r="A58" s="8" t="s">
        <v>11</v>
      </c>
      <c r="B58" s="9">
        <f>SUM(B59:B61)</f>
        <v>3040032</v>
      </c>
      <c r="C58" s="9">
        <f>SUM(C59:C61)</f>
        <v>3611916</v>
      </c>
    </row>
    <row r="59" spans="1:3" ht="15.6" x14ac:dyDescent="0.3">
      <c r="A59" s="8" t="s">
        <v>54</v>
      </c>
      <c r="B59" s="10">
        <v>2728032</v>
      </c>
      <c r="C59" s="10">
        <v>3212432</v>
      </c>
    </row>
    <row r="60" spans="1:3" ht="15.6" x14ac:dyDescent="0.3">
      <c r="A60" s="8" t="s">
        <v>55</v>
      </c>
      <c r="B60" s="10">
        <v>300000</v>
      </c>
      <c r="C60" s="10">
        <v>387484</v>
      </c>
    </row>
    <row r="61" spans="1:3" ht="15.6" x14ac:dyDescent="0.3">
      <c r="A61" s="8" t="s">
        <v>56</v>
      </c>
      <c r="B61" s="10">
        <v>12000</v>
      </c>
      <c r="C61" s="10">
        <v>12000</v>
      </c>
    </row>
    <row r="62" spans="1:3" ht="15.6" x14ac:dyDescent="0.3">
      <c r="A62" s="8" t="s">
        <v>16</v>
      </c>
      <c r="B62" s="9">
        <v>532000</v>
      </c>
      <c r="C62" s="9">
        <v>599843</v>
      </c>
    </row>
    <row r="63" spans="1:3" ht="15.6" x14ac:dyDescent="0.3">
      <c r="A63" s="8" t="s">
        <v>6</v>
      </c>
      <c r="B63" s="9">
        <f>SUM(B64:B72)</f>
        <v>9550000</v>
      </c>
      <c r="C63" s="9">
        <f>SUM(C64:C72)</f>
        <v>10005632</v>
      </c>
    </row>
    <row r="64" spans="1:3" ht="15.6" x14ac:dyDescent="0.3">
      <c r="A64" s="8" t="s">
        <v>57</v>
      </c>
      <c r="B64" s="10">
        <v>100000</v>
      </c>
      <c r="C64" s="10">
        <v>45242</v>
      </c>
    </row>
    <row r="65" spans="1:3" ht="15.6" x14ac:dyDescent="0.3">
      <c r="A65" s="8" t="s">
        <v>58</v>
      </c>
      <c r="B65" s="10">
        <v>100000</v>
      </c>
      <c r="C65" s="10">
        <v>39284</v>
      </c>
    </row>
    <row r="66" spans="1:3" ht="15.6" x14ac:dyDescent="0.3">
      <c r="A66" s="8" t="s">
        <v>59</v>
      </c>
      <c r="B66" s="10">
        <v>250000</v>
      </c>
      <c r="C66" s="10">
        <v>237024</v>
      </c>
    </row>
    <row r="67" spans="1:3" ht="15.6" x14ac:dyDescent="0.3">
      <c r="A67" s="8" t="s">
        <v>60</v>
      </c>
      <c r="B67" s="10">
        <v>50000</v>
      </c>
      <c r="C67" s="10">
        <v>52042</v>
      </c>
    </row>
    <row r="68" spans="1:3" ht="15.6" x14ac:dyDescent="0.3">
      <c r="A68" s="8" t="s">
        <v>61</v>
      </c>
      <c r="B68" s="10">
        <v>300000</v>
      </c>
      <c r="C68" s="10">
        <v>366570</v>
      </c>
    </row>
    <row r="69" spans="1:3" ht="15.6" x14ac:dyDescent="0.3">
      <c r="A69" s="8" t="s">
        <v>62</v>
      </c>
      <c r="B69" s="10">
        <v>0</v>
      </c>
      <c r="C69" s="10">
        <v>0</v>
      </c>
    </row>
    <row r="70" spans="1:3" ht="15.6" x14ac:dyDescent="0.3">
      <c r="A70" s="8" t="s">
        <v>63</v>
      </c>
      <c r="B70" s="10">
        <v>8400000</v>
      </c>
      <c r="C70" s="10">
        <v>8688506</v>
      </c>
    </row>
    <row r="71" spans="1:3" ht="15.6" x14ac:dyDescent="0.3">
      <c r="A71" s="8" t="s">
        <v>64</v>
      </c>
      <c r="B71" s="10">
        <v>100000</v>
      </c>
      <c r="C71" s="10">
        <v>337728</v>
      </c>
    </row>
    <row r="72" spans="1:3" ht="15.6" x14ac:dyDescent="0.3">
      <c r="A72" s="8" t="s">
        <v>65</v>
      </c>
      <c r="B72" s="10">
        <v>250000</v>
      </c>
      <c r="C72" s="10">
        <v>239236</v>
      </c>
    </row>
    <row r="73" spans="1:3" ht="16.2" thickBot="1" x14ac:dyDescent="0.35">
      <c r="A73" s="11" t="s">
        <v>9</v>
      </c>
      <c r="B73" s="13">
        <v>0</v>
      </c>
      <c r="C73" s="13">
        <v>29900</v>
      </c>
    </row>
    <row r="74" spans="1:3" ht="15.6" x14ac:dyDescent="0.3">
      <c r="A74" s="6" t="s">
        <v>66</v>
      </c>
      <c r="B74" s="7">
        <v>5000000</v>
      </c>
      <c r="C74" s="7">
        <f>C75</f>
        <v>6916571</v>
      </c>
    </row>
    <row r="75" spans="1:3" ht="15.6" x14ac:dyDescent="0.3">
      <c r="A75" s="8" t="s">
        <v>6</v>
      </c>
      <c r="B75" s="9">
        <v>5000000</v>
      </c>
      <c r="C75" s="9">
        <f>SUM(C76+C77)</f>
        <v>6916571</v>
      </c>
    </row>
    <row r="76" spans="1:3" ht="15.6" x14ac:dyDescent="0.3">
      <c r="A76" s="8" t="s">
        <v>67</v>
      </c>
      <c r="B76" s="9">
        <v>0</v>
      </c>
      <c r="C76" s="9">
        <v>170000</v>
      </c>
    </row>
    <row r="77" spans="1:3" ht="16.2" thickBot="1" x14ac:dyDescent="0.35">
      <c r="A77" s="11" t="s">
        <v>68</v>
      </c>
      <c r="B77" s="12">
        <v>5000000</v>
      </c>
      <c r="C77" s="12">
        <v>6746571</v>
      </c>
    </row>
    <row r="78" spans="1:3" ht="15.6" x14ac:dyDescent="0.3">
      <c r="A78" s="6" t="s">
        <v>69</v>
      </c>
      <c r="B78" s="7">
        <f>B79+B84+B85</f>
        <v>4889590</v>
      </c>
      <c r="C78" s="7">
        <f>C79+C84+C85+C93</f>
        <v>6407751</v>
      </c>
    </row>
    <row r="79" spans="1:3" ht="15.6" x14ac:dyDescent="0.3">
      <c r="A79" s="8" t="s">
        <v>11</v>
      </c>
      <c r="B79" s="9">
        <f>SUM(B80:B83)</f>
        <v>4151140</v>
      </c>
      <c r="C79" s="9">
        <f>SUM(C80:C83)</f>
        <v>4454909</v>
      </c>
    </row>
    <row r="80" spans="1:3" ht="15.6" x14ac:dyDescent="0.3">
      <c r="A80" s="8" t="s">
        <v>54</v>
      </c>
      <c r="B80" s="10">
        <v>3675540</v>
      </c>
      <c r="C80" s="10">
        <v>4285710</v>
      </c>
    </row>
    <row r="81" spans="1:3" ht="15.6" x14ac:dyDescent="0.3">
      <c r="A81" s="8" t="s">
        <v>70</v>
      </c>
      <c r="B81" s="10">
        <v>63600</v>
      </c>
      <c r="C81" s="10">
        <v>14100</v>
      </c>
    </row>
    <row r="82" spans="1:3" ht="15.6" x14ac:dyDescent="0.3">
      <c r="A82" s="8" t="s">
        <v>71</v>
      </c>
      <c r="B82" s="10">
        <v>400000</v>
      </c>
      <c r="C82" s="10">
        <v>143099</v>
      </c>
    </row>
    <row r="83" spans="1:3" ht="15.6" x14ac:dyDescent="0.3">
      <c r="A83" s="8" t="s">
        <v>72</v>
      </c>
      <c r="B83" s="10">
        <v>12000</v>
      </c>
      <c r="C83" s="10">
        <v>12000</v>
      </c>
    </row>
    <row r="84" spans="1:3" ht="15.6" x14ac:dyDescent="0.3">
      <c r="A84" s="8" t="s">
        <v>16</v>
      </c>
      <c r="B84" s="9">
        <v>656450</v>
      </c>
      <c r="C84" s="9">
        <v>769020</v>
      </c>
    </row>
    <row r="85" spans="1:3" ht="15.6" x14ac:dyDescent="0.3">
      <c r="A85" s="8" t="s">
        <v>6</v>
      </c>
      <c r="B85" s="9">
        <f>SUM(B86:B92)</f>
        <v>82000</v>
      </c>
      <c r="C85" s="9">
        <f>SUM(C86:C92)</f>
        <v>1183822</v>
      </c>
    </row>
    <row r="86" spans="1:3" ht="15.6" x14ac:dyDescent="0.3">
      <c r="A86" s="8" t="s">
        <v>73</v>
      </c>
      <c r="B86" s="10">
        <v>0</v>
      </c>
      <c r="C86" s="10">
        <v>0</v>
      </c>
    </row>
    <row r="87" spans="1:3" ht="15.6" x14ac:dyDescent="0.3">
      <c r="A87" s="8" t="s">
        <v>58</v>
      </c>
      <c r="B87" s="10">
        <v>10000</v>
      </c>
      <c r="C87" s="10">
        <v>410082</v>
      </c>
    </row>
    <row r="88" spans="1:3" ht="15.6" x14ac:dyDescent="0.3">
      <c r="A88" s="8" t="s">
        <v>59</v>
      </c>
      <c r="B88" s="10">
        <v>12000</v>
      </c>
      <c r="C88" s="10">
        <v>6000</v>
      </c>
    </row>
    <row r="89" spans="1:3" ht="15.6" x14ac:dyDescent="0.3">
      <c r="A89" s="8" t="s">
        <v>60</v>
      </c>
      <c r="B89" s="10">
        <v>40000</v>
      </c>
      <c r="C89" s="10">
        <v>36523</v>
      </c>
    </row>
    <row r="90" spans="1:3" ht="15.6" x14ac:dyDescent="0.3">
      <c r="A90" s="8" t="s">
        <v>74</v>
      </c>
      <c r="B90" s="10">
        <v>0</v>
      </c>
      <c r="C90" s="10">
        <v>314962</v>
      </c>
    </row>
    <row r="91" spans="1:3" ht="15.6" x14ac:dyDescent="0.3">
      <c r="A91" s="8" t="s">
        <v>61</v>
      </c>
      <c r="B91" s="10">
        <v>0</v>
      </c>
      <c r="C91" s="10">
        <v>295372</v>
      </c>
    </row>
    <row r="92" spans="1:3" ht="15.6" x14ac:dyDescent="0.3">
      <c r="A92" s="8" t="s">
        <v>65</v>
      </c>
      <c r="B92" s="10">
        <v>20000</v>
      </c>
      <c r="C92" s="10">
        <v>120883</v>
      </c>
    </row>
    <row r="93" spans="1:3" ht="16.2" thickBot="1" x14ac:dyDescent="0.35">
      <c r="A93" s="11" t="s">
        <v>9</v>
      </c>
      <c r="B93" s="13">
        <v>0</v>
      </c>
      <c r="C93" s="13">
        <v>0</v>
      </c>
    </row>
    <row r="94" spans="1:3" ht="15.6" x14ac:dyDescent="0.3">
      <c r="A94" s="6" t="s">
        <v>75</v>
      </c>
      <c r="B94" s="7">
        <f>B95+B96+B97+B98+B100</f>
        <v>3100000</v>
      </c>
      <c r="C94" s="7">
        <f>C95+C96+C97+C98+C100</f>
        <v>5754527</v>
      </c>
    </row>
    <row r="95" spans="1:3" ht="15.6" x14ac:dyDescent="0.3">
      <c r="A95" s="8" t="s">
        <v>76</v>
      </c>
      <c r="B95" s="9">
        <v>0</v>
      </c>
      <c r="C95" s="9">
        <v>1773827</v>
      </c>
    </row>
    <row r="96" spans="1:3" ht="15.6" x14ac:dyDescent="0.3">
      <c r="A96" s="8" t="s">
        <v>77</v>
      </c>
      <c r="B96" s="9">
        <v>0</v>
      </c>
      <c r="C96" s="9">
        <v>355800</v>
      </c>
    </row>
    <row r="97" spans="1:3" ht="15.6" x14ac:dyDescent="0.3">
      <c r="A97" s="8" t="s">
        <v>78</v>
      </c>
      <c r="B97" s="9">
        <v>0</v>
      </c>
      <c r="C97" s="9">
        <v>574900</v>
      </c>
    </row>
    <row r="98" spans="1:3" ht="15.6" x14ac:dyDescent="0.3">
      <c r="A98" s="8" t="s">
        <v>79</v>
      </c>
      <c r="B98" s="9">
        <v>3000000</v>
      </c>
      <c r="C98" s="9">
        <v>3000000</v>
      </c>
    </row>
    <row r="99" spans="1:3" ht="15.6" x14ac:dyDescent="0.3">
      <c r="A99" s="14" t="s">
        <v>80</v>
      </c>
      <c r="B99" s="10">
        <v>3000000</v>
      </c>
      <c r="C99" s="10">
        <v>3000000</v>
      </c>
    </row>
    <row r="100" spans="1:3" ht="16.2" thickBot="1" x14ac:dyDescent="0.35">
      <c r="A100" s="11" t="s">
        <v>81</v>
      </c>
      <c r="B100" s="13">
        <v>100000</v>
      </c>
      <c r="C100" s="13">
        <v>50000</v>
      </c>
    </row>
    <row r="101" spans="1:3" ht="15.6" x14ac:dyDescent="0.3">
      <c r="A101" s="6" t="s">
        <v>82</v>
      </c>
      <c r="B101" s="7">
        <f>B102+B104+B105</f>
        <v>5618792</v>
      </c>
      <c r="C101" s="7">
        <f>C102+C104+C105</f>
        <v>6523998</v>
      </c>
    </row>
    <row r="102" spans="1:3" ht="15.6" x14ac:dyDescent="0.3">
      <c r="A102" s="8" t="s">
        <v>11</v>
      </c>
      <c r="B102" s="9">
        <v>2571600</v>
      </c>
      <c r="C102" s="9">
        <f>C103</f>
        <v>2658776</v>
      </c>
    </row>
    <row r="103" spans="1:3" ht="15.6" x14ac:dyDescent="0.3">
      <c r="A103" s="8" t="s">
        <v>15</v>
      </c>
      <c r="B103" s="10">
        <v>2571600</v>
      </c>
      <c r="C103" s="10">
        <v>2658776</v>
      </c>
    </row>
    <row r="104" spans="1:3" ht="15.6" x14ac:dyDescent="0.3">
      <c r="A104" s="8" t="s">
        <v>16</v>
      </c>
      <c r="B104" s="9">
        <v>450030</v>
      </c>
      <c r="C104" s="9">
        <v>450030</v>
      </c>
    </row>
    <row r="105" spans="1:3" ht="15.6" x14ac:dyDescent="0.3">
      <c r="A105" s="8" t="s">
        <v>6</v>
      </c>
      <c r="B105" s="9">
        <f>SUM(B110:B111)</f>
        <v>2597162</v>
      </c>
      <c r="C105" s="9">
        <f>SUM(C106:C111)</f>
        <v>3415192</v>
      </c>
    </row>
    <row r="106" spans="1:3" ht="15.6" x14ac:dyDescent="0.3">
      <c r="A106" s="8" t="s">
        <v>73</v>
      </c>
      <c r="B106" s="10">
        <v>0</v>
      </c>
      <c r="C106" s="10">
        <v>12700</v>
      </c>
    </row>
    <row r="107" spans="1:3" ht="15.6" x14ac:dyDescent="0.3">
      <c r="A107" s="8" t="s">
        <v>58</v>
      </c>
      <c r="B107" s="10">
        <v>0</v>
      </c>
      <c r="C107" s="10">
        <v>46650</v>
      </c>
    </row>
    <row r="108" spans="1:3" ht="15.6" x14ac:dyDescent="0.3">
      <c r="A108" s="8" t="s">
        <v>61</v>
      </c>
      <c r="B108" s="10">
        <v>0</v>
      </c>
      <c r="C108" s="10">
        <v>715171</v>
      </c>
    </row>
    <row r="109" spans="1:3" ht="15.6" x14ac:dyDescent="0.3">
      <c r="A109" s="8" t="s">
        <v>83</v>
      </c>
      <c r="B109" s="10">
        <v>0</v>
      </c>
      <c r="C109" s="10">
        <v>43509</v>
      </c>
    </row>
    <row r="110" spans="1:3" ht="15.6" x14ac:dyDescent="0.3">
      <c r="A110" s="8" t="s">
        <v>84</v>
      </c>
      <c r="B110" s="10">
        <v>2045000</v>
      </c>
      <c r="C110" s="10">
        <v>2045000</v>
      </c>
    </row>
    <row r="111" spans="1:3" ht="16.2" thickBot="1" x14ac:dyDescent="0.35">
      <c r="A111" s="11" t="s">
        <v>65</v>
      </c>
      <c r="B111" s="12">
        <v>552162</v>
      </c>
      <c r="C111" s="12">
        <v>552162</v>
      </c>
    </row>
    <row r="112" spans="1:3" ht="15.6" x14ac:dyDescent="0.3">
      <c r="A112" s="6" t="s">
        <v>85</v>
      </c>
      <c r="B112" s="7">
        <f>B113+B115+B116</f>
        <v>7979550</v>
      </c>
      <c r="C112" s="7">
        <f>C113+C115+C116</f>
        <v>13396625</v>
      </c>
    </row>
    <row r="113" spans="1:3" ht="15.6" x14ac:dyDescent="0.3">
      <c r="A113" s="8" t="s">
        <v>11</v>
      </c>
      <c r="B113" s="9">
        <f>SUM(B114:B114)</f>
        <v>2520000</v>
      </c>
      <c r="C113" s="9">
        <f>SUM(C114:C114)</f>
        <v>5551024</v>
      </c>
    </row>
    <row r="114" spans="1:3" ht="15.6" x14ac:dyDescent="0.3">
      <c r="A114" s="8" t="s">
        <v>15</v>
      </c>
      <c r="B114" s="10">
        <v>2520000</v>
      </c>
      <c r="C114" s="10">
        <v>5551024</v>
      </c>
    </row>
    <row r="115" spans="1:3" ht="15.6" x14ac:dyDescent="0.3">
      <c r="A115" s="8" t="s">
        <v>16</v>
      </c>
      <c r="B115" s="9">
        <v>441000</v>
      </c>
      <c r="C115" s="9">
        <v>1365458</v>
      </c>
    </row>
    <row r="116" spans="1:3" ht="15.6" x14ac:dyDescent="0.3">
      <c r="A116" s="8" t="s">
        <v>6</v>
      </c>
      <c r="B116" s="9">
        <f>SUM(B120:B121)</f>
        <v>5018550</v>
      </c>
      <c r="C116" s="9">
        <f>SUM(C117:C121)</f>
        <v>6480143</v>
      </c>
    </row>
    <row r="117" spans="1:3" ht="15.6" x14ac:dyDescent="0.3">
      <c r="A117" s="8" t="s">
        <v>58</v>
      </c>
      <c r="B117" s="10">
        <v>0</v>
      </c>
      <c r="C117" s="10">
        <v>250784</v>
      </c>
    </row>
    <row r="118" spans="1:3" ht="15.6" x14ac:dyDescent="0.3">
      <c r="A118" s="8" t="s">
        <v>61</v>
      </c>
      <c r="B118" s="10">
        <v>0</v>
      </c>
      <c r="C118" s="10">
        <v>150264</v>
      </c>
    </row>
    <row r="119" spans="1:3" ht="15.6" x14ac:dyDescent="0.3">
      <c r="A119" s="8" t="s">
        <v>83</v>
      </c>
      <c r="B119" s="10">
        <v>0</v>
      </c>
      <c r="C119" s="10">
        <v>3931</v>
      </c>
    </row>
    <row r="120" spans="1:3" ht="15.6" x14ac:dyDescent="0.3">
      <c r="A120" s="8" t="s">
        <v>84</v>
      </c>
      <c r="B120" s="10">
        <v>3951000</v>
      </c>
      <c r="C120" s="10">
        <v>5155991</v>
      </c>
    </row>
    <row r="121" spans="1:3" ht="16.2" thickBot="1" x14ac:dyDescent="0.35">
      <c r="A121" s="11" t="s">
        <v>65</v>
      </c>
      <c r="B121" s="12">
        <v>1067550</v>
      </c>
      <c r="C121" s="12">
        <v>919173</v>
      </c>
    </row>
    <row r="122" spans="1:3" ht="15.6" x14ac:dyDescent="0.3">
      <c r="A122" s="6" t="s">
        <v>86</v>
      </c>
      <c r="B122" s="7">
        <f>B123+B126+B127+B135</f>
        <v>9823740</v>
      </c>
      <c r="C122" s="7">
        <f>C123+C126+C127+C135+C134</f>
        <v>10830399</v>
      </c>
    </row>
    <row r="123" spans="1:3" ht="15.6" x14ac:dyDescent="0.3">
      <c r="A123" s="8" t="s">
        <v>11</v>
      </c>
      <c r="B123" s="9">
        <f>SUM(B124:B125)</f>
        <v>6852000</v>
      </c>
      <c r="C123" s="9">
        <f>SUM(C124:C125)</f>
        <v>6378071</v>
      </c>
    </row>
    <row r="124" spans="1:3" ht="15.6" x14ac:dyDescent="0.3">
      <c r="A124" s="8" t="s">
        <v>87</v>
      </c>
      <c r="B124" s="10">
        <v>4140000</v>
      </c>
      <c r="C124" s="9">
        <v>2446071</v>
      </c>
    </row>
    <row r="125" spans="1:3" ht="15.6" x14ac:dyDescent="0.3">
      <c r="A125" s="8" t="s">
        <v>15</v>
      </c>
      <c r="B125" s="10">
        <v>2712000</v>
      </c>
      <c r="C125" s="10">
        <v>3932000</v>
      </c>
    </row>
    <row r="126" spans="1:3" ht="15.6" x14ac:dyDescent="0.3">
      <c r="A126" s="8" t="s">
        <v>16</v>
      </c>
      <c r="B126" s="9">
        <v>1201200</v>
      </c>
      <c r="C126" s="9">
        <v>2201200</v>
      </c>
    </row>
    <row r="127" spans="1:3" ht="15.6" x14ac:dyDescent="0.3">
      <c r="A127" s="8" t="s">
        <v>6</v>
      </c>
      <c r="B127" s="9">
        <f>SUM(B132:B133)</f>
        <v>1230540</v>
      </c>
      <c r="C127" s="9">
        <f>SUM(C128:C133)</f>
        <v>1441128</v>
      </c>
    </row>
    <row r="128" spans="1:3" ht="15.6" x14ac:dyDescent="0.3">
      <c r="A128" s="8" t="s">
        <v>73</v>
      </c>
      <c r="B128" s="10">
        <v>0</v>
      </c>
      <c r="C128" s="10">
        <v>8457</v>
      </c>
    </row>
    <row r="129" spans="1:3" ht="15.6" x14ac:dyDescent="0.3">
      <c r="A129" s="8" t="s">
        <v>58</v>
      </c>
      <c r="B129" s="10">
        <v>0</v>
      </c>
      <c r="C129" s="10">
        <v>41667</v>
      </c>
    </row>
    <row r="130" spans="1:3" ht="15.6" x14ac:dyDescent="0.3">
      <c r="A130" s="8" t="s">
        <v>61</v>
      </c>
      <c r="B130" s="10">
        <v>0</v>
      </c>
      <c r="C130" s="10">
        <v>83897</v>
      </c>
    </row>
    <row r="131" spans="1:3" ht="15.6" x14ac:dyDescent="0.3">
      <c r="A131" s="8" t="s">
        <v>83</v>
      </c>
      <c r="B131" s="10">
        <v>0</v>
      </c>
      <c r="C131" s="10">
        <v>76567</v>
      </c>
    </row>
    <row r="132" spans="1:3" ht="15.6" x14ac:dyDescent="0.3">
      <c r="A132" s="8" t="s">
        <v>64</v>
      </c>
      <c r="B132" s="10">
        <v>1000000</v>
      </c>
      <c r="C132" s="10">
        <v>1000000</v>
      </c>
    </row>
    <row r="133" spans="1:3" ht="15.6" x14ac:dyDescent="0.3">
      <c r="A133" s="8" t="s">
        <v>65</v>
      </c>
      <c r="B133" s="10">
        <v>230540</v>
      </c>
      <c r="C133" s="10">
        <v>230540</v>
      </c>
    </row>
    <row r="134" spans="1:3" ht="15.6" x14ac:dyDescent="0.3">
      <c r="A134" s="8" t="s">
        <v>9</v>
      </c>
      <c r="B134" s="9">
        <v>0</v>
      </c>
      <c r="C134" s="9">
        <v>0</v>
      </c>
    </row>
    <row r="135" spans="1:3" ht="16.2" thickBot="1" x14ac:dyDescent="0.35">
      <c r="A135" s="11" t="s">
        <v>88</v>
      </c>
      <c r="B135" s="13">
        <v>540000</v>
      </c>
      <c r="C135" s="13">
        <v>810000</v>
      </c>
    </row>
    <row r="136" spans="1:3" ht="15.6" x14ac:dyDescent="0.3">
      <c r="A136" s="6" t="s">
        <v>89</v>
      </c>
      <c r="B136" s="7">
        <f>B137+B141</f>
        <v>6362181</v>
      </c>
      <c r="C136" s="7">
        <f>C137+C141</f>
        <v>6429457</v>
      </c>
    </row>
    <row r="137" spans="1:3" ht="15.6" x14ac:dyDescent="0.3">
      <c r="A137" s="8" t="s">
        <v>6</v>
      </c>
      <c r="B137" s="9">
        <f>SUM(B138:B140)</f>
        <v>6362181</v>
      </c>
      <c r="C137" s="9">
        <f>SUM(C138:C140)</f>
        <v>6429457</v>
      </c>
    </row>
    <row r="138" spans="1:3" ht="15.6" x14ac:dyDescent="0.3">
      <c r="A138" s="8" t="s">
        <v>62</v>
      </c>
      <c r="B138" s="10">
        <v>2500000</v>
      </c>
      <c r="C138" s="10">
        <v>2500000</v>
      </c>
    </row>
    <row r="139" spans="1:3" ht="15.6" x14ac:dyDescent="0.3">
      <c r="A139" s="8" t="s">
        <v>90</v>
      </c>
      <c r="B139" s="10">
        <v>2796960</v>
      </c>
      <c r="C139" s="10">
        <v>2796960</v>
      </c>
    </row>
    <row r="140" spans="1:3" ht="15.6" x14ac:dyDescent="0.3">
      <c r="A140" s="8" t="s">
        <v>65</v>
      </c>
      <c r="B140" s="10">
        <v>1065221</v>
      </c>
      <c r="C140" s="10">
        <v>1132497</v>
      </c>
    </row>
    <row r="141" spans="1:3" ht="16.2" thickBot="1" x14ac:dyDescent="0.35">
      <c r="A141" s="11" t="s">
        <v>91</v>
      </c>
      <c r="B141" s="13">
        <v>0</v>
      </c>
      <c r="C141" s="13">
        <v>0</v>
      </c>
    </row>
    <row r="142" spans="1:3" ht="15.6" x14ac:dyDescent="0.3">
      <c r="A142" s="6" t="s">
        <v>92</v>
      </c>
      <c r="B142" s="7">
        <f>B143+B148+B149</f>
        <v>5702750</v>
      </c>
      <c r="C142" s="7">
        <f>C143+C148+C149</f>
        <v>6986468</v>
      </c>
    </row>
    <row r="143" spans="1:3" ht="15.6" x14ac:dyDescent="0.3">
      <c r="A143" s="8" t="s">
        <v>11</v>
      </c>
      <c r="B143" s="9">
        <f>SUM(B144:B147)</f>
        <v>4252340</v>
      </c>
      <c r="C143" s="9">
        <f>SUM(C144:C147)</f>
        <v>5467103</v>
      </c>
    </row>
    <row r="144" spans="1:3" ht="15.6" x14ac:dyDescent="0.3">
      <c r="A144" s="8" t="s">
        <v>54</v>
      </c>
      <c r="B144" s="10">
        <v>4075140</v>
      </c>
      <c r="C144" s="10">
        <v>5247413</v>
      </c>
    </row>
    <row r="145" spans="1:3" ht="15.6" x14ac:dyDescent="0.3">
      <c r="A145" s="8" t="s">
        <v>70</v>
      </c>
      <c r="B145" s="10">
        <v>115200</v>
      </c>
      <c r="C145" s="10">
        <v>111300</v>
      </c>
    </row>
    <row r="146" spans="1:3" ht="15.6" x14ac:dyDescent="0.3">
      <c r="A146" s="8" t="s">
        <v>72</v>
      </c>
      <c r="B146" s="10">
        <v>12000</v>
      </c>
      <c r="C146" s="10">
        <v>12000</v>
      </c>
    </row>
    <row r="147" spans="1:3" ht="15.6" x14ac:dyDescent="0.3">
      <c r="A147" s="8" t="s">
        <v>71</v>
      </c>
      <c r="B147" s="10">
        <v>50000</v>
      </c>
      <c r="C147" s="10">
        <v>96390</v>
      </c>
    </row>
    <row r="148" spans="1:3" ht="15.6" x14ac:dyDescent="0.3">
      <c r="A148" s="8" t="s">
        <v>16</v>
      </c>
      <c r="B148" s="9">
        <v>735410</v>
      </c>
      <c r="C148" s="9">
        <v>898203</v>
      </c>
    </row>
    <row r="149" spans="1:3" ht="15.6" x14ac:dyDescent="0.3">
      <c r="A149" s="8" t="s">
        <v>6</v>
      </c>
      <c r="B149" s="9">
        <f>SUM(B150:B156)</f>
        <v>715000</v>
      </c>
      <c r="C149" s="9">
        <f>SUM(C150:C156)</f>
        <v>621162</v>
      </c>
    </row>
    <row r="150" spans="1:3" ht="15.6" x14ac:dyDescent="0.3">
      <c r="A150" s="8" t="s">
        <v>58</v>
      </c>
      <c r="B150" s="10">
        <v>10000</v>
      </c>
      <c r="C150" s="10">
        <v>28543</v>
      </c>
    </row>
    <row r="151" spans="1:3" ht="15.6" x14ac:dyDescent="0.3">
      <c r="A151" s="8" t="s">
        <v>59</v>
      </c>
      <c r="B151" s="10">
        <v>150000</v>
      </c>
      <c r="C151" s="10">
        <v>169340</v>
      </c>
    </row>
    <row r="152" spans="1:3" ht="15.6" x14ac:dyDescent="0.3">
      <c r="A152" s="8" t="s">
        <v>60</v>
      </c>
      <c r="B152" s="10">
        <v>35000</v>
      </c>
      <c r="C152" s="10">
        <v>36006</v>
      </c>
    </row>
    <row r="153" spans="1:3" ht="15.6" x14ac:dyDescent="0.3">
      <c r="A153" s="8" t="s">
        <v>61</v>
      </c>
      <c r="B153" s="10">
        <v>100000</v>
      </c>
      <c r="C153" s="10">
        <v>51244</v>
      </c>
    </row>
    <row r="154" spans="1:3" ht="15.6" x14ac:dyDescent="0.3">
      <c r="A154" s="8" t="s">
        <v>93</v>
      </c>
      <c r="B154" s="10">
        <v>300000</v>
      </c>
      <c r="C154" s="10">
        <v>275000</v>
      </c>
    </row>
    <row r="155" spans="1:3" ht="15.6" x14ac:dyDescent="0.3">
      <c r="A155" s="8" t="s">
        <v>64</v>
      </c>
      <c r="B155" s="10">
        <v>20000</v>
      </c>
      <c r="C155" s="10">
        <v>3324</v>
      </c>
    </row>
    <row r="156" spans="1:3" ht="16.2" thickBot="1" x14ac:dyDescent="0.35">
      <c r="A156" s="11" t="s">
        <v>65</v>
      </c>
      <c r="B156" s="12">
        <v>100000</v>
      </c>
      <c r="C156" s="12">
        <v>57705</v>
      </c>
    </row>
    <row r="157" spans="1:3" ht="15.6" x14ac:dyDescent="0.3">
      <c r="A157" s="15" t="s">
        <v>94</v>
      </c>
      <c r="B157" s="16">
        <v>0</v>
      </c>
      <c r="C157" s="7">
        <f>C158</f>
        <v>276680</v>
      </c>
    </row>
    <row r="158" spans="1:3" ht="15.6" x14ac:dyDescent="0.3">
      <c r="A158" s="8" t="s">
        <v>6</v>
      </c>
      <c r="B158" s="10">
        <v>0</v>
      </c>
      <c r="C158" s="9">
        <f>C159+C160</f>
        <v>276680</v>
      </c>
    </row>
    <row r="159" spans="1:3" ht="15.6" x14ac:dyDescent="0.3">
      <c r="A159" s="8" t="s">
        <v>58</v>
      </c>
      <c r="B159" s="10">
        <v>0</v>
      </c>
      <c r="C159" s="10">
        <v>217858</v>
      </c>
    </row>
    <row r="160" spans="1:3" ht="16.2" thickBot="1" x14ac:dyDescent="0.35">
      <c r="A160" s="8" t="s">
        <v>65</v>
      </c>
      <c r="B160" s="10">
        <v>0</v>
      </c>
      <c r="C160" s="10">
        <v>58822</v>
      </c>
    </row>
    <row r="161" spans="1:3" ht="15.6" x14ac:dyDescent="0.3">
      <c r="A161" s="15" t="s">
        <v>95</v>
      </c>
      <c r="B161" s="17">
        <v>0</v>
      </c>
      <c r="C161" s="18">
        <f>C162+C166</f>
        <v>96288964</v>
      </c>
    </row>
    <row r="162" spans="1:3" ht="15.6" x14ac:dyDescent="0.3">
      <c r="A162" s="8" t="s">
        <v>6</v>
      </c>
      <c r="B162" s="10">
        <v>0</v>
      </c>
      <c r="C162" s="9">
        <f>SUM(C163:C165)</f>
        <v>6575212</v>
      </c>
    </row>
    <row r="163" spans="1:3" ht="15.6" x14ac:dyDescent="0.3">
      <c r="A163" s="8" t="s">
        <v>96</v>
      </c>
      <c r="B163" s="10">
        <v>0</v>
      </c>
      <c r="C163" s="10">
        <v>373000</v>
      </c>
    </row>
    <row r="164" spans="1:3" ht="15.6" x14ac:dyDescent="0.3">
      <c r="A164" s="8" t="s">
        <v>97</v>
      </c>
      <c r="B164" s="10">
        <v>0</v>
      </c>
      <c r="C164" s="10">
        <v>4868112</v>
      </c>
    </row>
    <row r="165" spans="1:3" ht="15.6" x14ac:dyDescent="0.3">
      <c r="A165" s="8" t="s">
        <v>65</v>
      </c>
      <c r="B165" s="10">
        <v>0</v>
      </c>
      <c r="C165" s="10">
        <v>1334100</v>
      </c>
    </row>
    <row r="166" spans="1:3" ht="16.2" thickBot="1" x14ac:dyDescent="0.35">
      <c r="A166" s="8" t="s">
        <v>9</v>
      </c>
      <c r="B166" s="10">
        <v>0</v>
      </c>
      <c r="C166" s="9">
        <v>89713752</v>
      </c>
    </row>
    <row r="167" spans="1:3" ht="15.6" x14ac:dyDescent="0.3">
      <c r="A167" s="15" t="s">
        <v>98</v>
      </c>
      <c r="B167" s="19">
        <v>0</v>
      </c>
      <c r="C167" s="18">
        <f>C168+C172+C173</f>
        <v>36803393</v>
      </c>
    </row>
    <row r="168" spans="1:3" ht="15.6" x14ac:dyDescent="0.3">
      <c r="A168" s="8" t="s">
        <v>6</v>
      </c>
      <c r="B168" s="10">
        <v>0</v>
      </c>
      <c r="C168" s="9">
        <f>C169+C170+C171</f>
        <v>3672843</v>
      </c>
    </row>
    <row r="169" spans="1:3" ht="15.6" x14ac:dyDescent="0.3">
      <c r="A169" s="8" t="s">
        <v>58</v>
      </c>
      <c r="B169" s="10">
        <v>0</v>
      </c>
      <c r="C169" s="10">
        <v>2453458</v>
      </c>
    </row>
    <row r="170" spans="1:3" ht="15.6" x14ac:dyDescent="0.3">
      <c r="A170" s="8" t="s">
        <v>97</v>
      </c>
      <c r="B170" s="10">
        <v>0</v>
      </c>
      <c r="C170" s="10">
        <v>556950</v>
      </c>
    </row>
    <row r="171" spans="1:3" ht="15.6" x14ac:dyDescent="0.3">
      <c r="A171" s="8" t="s">
        <v>65</v>
      </c>
      <c r="B171" s="10">
        <v>0</v>
      </c>
      <c r="C171" s="10">
        <v>662435</v>
      </c>
    </row>
    <row r="172" spans="1:3" ht="15.6" x14ac:dyDescent="0.3">
      <c r="A172" s="8" t="s">
        <v>9</v>
      </c>
      <c r="B172" s="10">
        <v>0</v>
      </c>
      <c r="C172" s="9">
        <v>3130550</v>
      </c>
    </row>
    <row r="173" spans="1:3" ht="16.2" thickBot="1" x14ac:dyDescent="0.35">
      <c r="A173" s="8" t="s">
        <v>91</v>
      </c>
      <c r="B173" s="10">
        <v>0</v>
      </c>
      <c r="C173" s="9">
        <v>30000000</v>
      </c>
    </row>
    <row r="174" spans="1:3" ht="15.6" x14ac:dyDescent="0.3">
      <c r="A174" s="15" t="s">
        <v>99</v>
      </c>
      <c r="B174" s="18">
        <f>B175+B181</f>
        <v>41791552</v>
      </c>
      <c r="C174" s="18">
        <f>C175+C181</f>
        <v>80991333</v>
      </c>
    </row>
    <row r="175" spans="1:3" ht="15.6" x14ac:dyDescent="0.3">
      <c r="A175" s="8" t="s">
        <v>6</v>
      </c>
      <c r="B175" s="10">
        <f>SUM(B176:B180)</f>
        <v>10000000</v>
      </c>
      <c r="C175" s="10">
        <f>SUM(C176:C180)</f>
        <v>8516546</v>
      </c>
    </row>
    <row r="176" spans="1:3" ht="15.6" x14ac:dyDescent="0.3">
      <c r="A176" s="8" t="s">
        <v>58</v>
      </c>
      <c r="B176" s="10">
        <v>7874016</v>
      </c>
      <c r="C176" s="10">
        <v>5438698</v>
      </c>
    </row>
    <row r="177" spans="1:3" ht="15.6" x14ac:dyDescent="0.3">
      <c r="A177" s="8" t="s">
        <v>62</v>
      </c>
      <c r="B177" s="10">
        <v>0</v>
      </c>
      <c r="C177" s="10">
        <v>500000</v>
      </c>
    </row>
    <row r="178" spans="1:3" ht="15.6" x14ac:dyDescent="0.3">
      <c r="A178" s="8" t="s">
        <v>97</v>
      </c>
      <c r="B178" s="10">
        <v>0</v>
      </c>
      <c r="C178" s="10">
        <v>60000</v>
      </c>
    </row>
    <row r="179" spans="1:3" ht="15.6" x14ac:dyDescent="0.3">
      <c r="A179" s="8" t="s">
        <v>84</v>
      </c>
      <c r="B179" s="10">
        <v>0</v>
      </c>
      <c r="C179" s="10">
        <v>720000</v>
      </c>
    </row>
    <row r="180" spans="1:3" ht="15.6" x14ac:dyDescent="0.3">
      <c r="A180" s="8" t="s">
        <v>65</v>
      </c>
      <c r="B180" s="10">
        <v>2125984</v>
      </c>
      <c r="C180" s="10">
        <v>1797848</v>
      </c>
    </row>
    <row r="181" spans="1:3" ht="15.6" x14ac:dyDescent="0.3">
      <c r="A181" s="8" t="s">
        <v>91</v>
      </c>
      <c r="B181" s="9">
        <v>31791552</v>
      </c>
      <c r="C181" s="9">
        <v>72474787</v>
      </c>
    </row>
    <row r="182" spans="1:3" ht="15.6" x14ac:dyDescent="0.3">
      <c r="A182" s="8"/>
      <c r="B182" s="20"/>
      <c r="C182" s="10"/>
    </row>
    <row r="183" spans="1:3" ht="16.2" thickBot="1" x14ac:dyDescent="0.35">
      <c r="A183" s="21" t="s">
        <v>100</v>
      </c>
      <c r="B183" s="22">
        <f>B4+B9+B27+B53+B57+B74+B78+B94+B101+B112+B136+B174+B122+B142</f>
        <v>342624634</v>
      </c>
      <c r="C183" s="22">
        <f>C4+C9+C27+C53+C57+C74+C78+C94+C101+C112+C136+C174+C122+C142+C157+C167+C161</f>
        <v>564528129</v>
      </c>
    </row>
  </sheetData>
  <mergeCells count="3">
    <mergeCell ref="A1:C1"/>
    <mergeCell ref="A2:A3"/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TiszasasASP7</dc:creator>
  <cp:lastModifiedBy>TiszasasASP7</cp:lastModifiedBy>
  <dcterms:created xsi:type="dcterms:W3CDTF">2021-06-02T10:32:57Z</dcterms:created>
  <dcterms:modified xsi:type="dcterms:W3CDTF">2021-06-02T10:33:49Z</dcterms:modified>
</cp:coreProperties>
</file>