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5" windowWidth="18630" windowHeight="11565" tabRatio="599" activeTab="7"/>
  </bookViews>
  <sheets>
    <sheet name="1. " sheetId="13" r:id="rId1"/>
    <sheet name="1.1" sheetId="7" r:id="rId2"/>
    <sheet name="1.1.1." sheetId="6" r:id="rId3"/>
    <sheet name="1.1.1.I." sheetId="9" r:id="rId4"/>
    <sheet name="1.1.1.II." sheetId="4" r:id="rId5"/>
    <sheet name="1.1.1.II" sheetId="5" r:id="rId6"/>
    <sheet name="1.1.1II." sheetId="10" r:id="rId7"/>
    <sheet name="1.2. intézményenként" sheetId="12" r:id="rId8"/>
    <sheet name="1.2.1" sheetId="8" r:id="rId9"/>
    <sheet name="1.2.2" sheetId="2" r:id="rId10"/>
  </sheets>
  <definedNames>
    <definedName name="_xlnm.Print_Titles" localSheetId="0">'1. '!$1:$3</definedName>
    <definedName name="_xlnm.Print_Titles" localSheetId="1">'1.1'!$1:$5</definedName>
    <definedName name="_xlnm.Print_Titles" localSheetId="2">'1.1.1.'!$1:$5</definedName>
    <definedName name="_xlnm.Print_Titles" localSheetId="8">'1.2.1'!$2:$2</definedName>
    <definedName name="_xlnm.Print_Area" localSheetId="0">'1. '!$A$1:$F$335</definedName>
    <definedName name="_xlnm.Print_Area" localSheetId="1">'1.1'!$A$1:$F$26</definedName>
    <definedName name="_xlnm.Print_Area" localSheetId="8">'1.2.1'!$A$1:$D$48</definedName>
    <definedName name="_xlnm.Print_Area" localSheetId="9">'1.2.2'!$A$1:$S$16</definedName>
  </definedNames>
  <calcPr calcId="124519" calcMode="manual"/>
</workbook>
</file>

<file path=xl/calcChain.xml><?xml version="1.0" encoding="utf-8"?>
<calcChain xmlns="http://schemas.openxmlformats.org/spreadsheetml/2006/main">
  <c r="S16" i="2"/>
  <c r="Q16"/>
  <c r="M16"/>
  <c r="L16"/>
  <c r="J16"/>
  <c r="H16"/>
  <c r="D16"/>
  <c r="C16"/>
  <c r="B16"/>
  <c r="P16"/>
  <c r="O16"/>
  <c r="N16"/>
  <c r="K16"/>
  <c r="I16"/>
  <c r="G16"/>
  <c r="F16"/>
  <c r="E16"/>
  <c r="N73" i="12"/>
  <c r="N72"/>
  <c r="N71"/>
  <c r="E20" i="7"/>
  <c r="E26" s="1"/>
  <c r="D47" i="8"/>
  <c r="C47"/>
  <c r="B47"/>
  <c r="E25" i="7"/>
  <c r="D25"/>
  <c r="D26" s="1"/>
  <c r="D20"/>
  <c r="C20"/>
  <c r="E11" l="1"/>
  <c r="C11"/>
  <c r="D11"/>
  <c r="F334" i="13"/>
  <c r="E305"/>
  <c r="F333"/>
  <c r="E329"/>
  <c r="E328"/>
  <c r="F328" s="1"/>
  <c r="E327"/>
  <c r="E326"/>
  <c r="F326" s="1"/>
  <c r="E325"/>
  <c r="F325" s="1"/>
  <c r="E324"/>
  <c r="F324" s="1"/>
  <c r="E323"/>
  <c r="F323" s="1"/>
  <c r="E322"/>
  <c r="E321"/>
  <c r="E320"/>
  <c r="F320" s="1"/>
  <c r="E319"/>
  <c r="F319" s="1"/>
  <c r="E318"/>
  <c r="F318" s="1"/>
  <c r="E317"/>
  <c r="F317" s="1"/>
  <c r="E316"/>
  <c r="F316" s="1"/>
  <c r="E315"/>
  <c r="F315" s="1"/>
  <c r="E314"/>
  <c r="F314" s="1"/>
  <c r="E313"/>
  <c r="F313" s="1"/>
  <c r="E312"/>
  <c r="F312" s="1"/>
  <c r="C331"/>
  <c r="C329"/>
  <c r="F329" s="1"/>
  <c r="C328"/>
  <c r="C327"/>
  <c r="C326"/>
  <c r="C325"/>
  <c r="C324"/>
  <c r="C323"/>
  <c r="C322"/>
  <c r="C321"/>
  <c r="C320"/>
  <c r="C319"/>
  <c r="C318"/>
  <c r="C317"/>
  <c r="C316"/>
  <c r="C315"/>
  <c r="C314"/>
  <c r="C313"/>
  <c r="D332"/>
  <c r="D331"/>
  <c r="D330"/>
  <c r="D329"/>
  <c r="D328"/>
  <c r="D327"/>
  <c r="D326"/>
  <c r="D325"/>
  <c r="D324"/>
  <c r="D323"/>
  <c r="D322"/>
  <c r="D321"/>
  <c r="D320"/>
  <c r="D319"/>
  <c r="D318"/>
  <c r="D317"/>
  <c r="D316"/>
  <c r="D315"/>
  <c r="D314"/>
  <c r="D313"/>
  <c r="C312"/>
  <c r="D312"/>
  <c r="B312"/>
  <c r="E311"/>
  <c r="F311" s="1"/>
  <c r="C311"/>
  <c r="D311"/>
  <c r="E310"/>
  <c r="C310"/>
  <c r="F310" s="1"/>
  <c r="D310"/>
  <c r="E309"/>
  <c r="F309" s="1"/>
  <c r="C309"/>
  <c r="D309"/>
  <c r="B331"/>
  <c r="B328"/>
  <c r="B327"/>
  <c r="B326"/>
  <c r="B325"/>
  <c r="B324"/>
  <c r="B323"/>
  <c r="B322"/>
  <c r="B321"/>
  <c r="B320"/>
  <c r="B319"/>
  <c r="B318"/>
  <c r="B317"/>
  <c r="B316"/>
  <c r="B315"/>
  <c r="B314"/>
  <c r="B313"/>
  <c r="B311"/>
  <c r="E279"/>
  <c r="C279"/>
  <c r="B279"/>
  <c r="B227"/>
  <c r="B330" s="1"/>
  <c r="B228"/>
  <c r="E228"/>
  <c r="E331" s="1"/>
  <c r="F331" s="1"/>
  <c r="C228"/>
  <c r="E227"/>
  <c r="F227" s="1"/>
  <c r="C227"/>
  <c r="C330" s="1"/>
  <c r="B226"/>
  <c r="B329" s="1"/>
  <c r="B210"/>
  <c r="B207"/>
  <c r="B310" s="1"/>
  <c r="F201"/>
  <c r="E254"/>
  <c r="C254"/>
  <c r="B254"/>
  <c r="C305"/>
  <c r="F228"/>
  <c r="D228"/>
  <c r="D227"/>
  <c r="C226"/>
  <c r="D226"/>
  <c r="E226"/>
  <c r="F226" s="1"/>
  <c r="E225"/>
  <c r="C225"/>
  <c r="C224"/>
  <c r="E224"/>
  <c r="E223"/>
  <c r="C223"/>
  <c r="E222"/>
  <c r="F222" s="1"/>
  <c r="C221"/>
  <c r="E220"/>
  <c r="F220" s="1"/>
  <c r="C219"/>
  <c r="E218"/>
  <c r="C218"/>
  <c r="E217"/>
  <c r="F217" s="1"/>
  <c r="C217"/>
  <c r="D225"/>
  <c r="D224"/>
  <c r="D223"/>
  <c r="C222"/>
  <c r="D222"/>
  <c r="D221"/>
  <c r="E221"/>
  <c r="C220"/>
  <c r="D220"/>
  <c r="D219"/>
  <c r="E219"/>
  <c r="D218"/>
  <c r="D217"/>
  <c r="E216"/>
  <c r="F216" s="1"/>
  <c r="C216"/>
  <c r="D216"/>
  <c r="E215"/>
  <c r="F215" s="1"/>
  <c r="C215"/>
  <c r="D215"/>
  <c r="E214"/>
  <c r="F214" s="1"/>
  <c r="C214"/>
  <c r="D214"/>
  <c r="E213"/>
  <c r="C213"/>
  <c r="D213"/>
  <c r="B213"/>
  <c r="E212"/>
  <c r="F212" s="1"/>
  <c r="C212"/>
  <c r="D212"/>
  <c r="E211"/>
  <c r="F211" s="1"/>
  <c r="C211"/>
  <c r="D211"/>
  <c r="E210"/>
  <c r="F210" s="1"/>
  <c r="C210"/>
  <c r="D210"/>
  <c r="E209"/>
  <c r="C209"/>
  <c r="D209"/>
  <c r="E208"/>
  <c r="F208" s="1"/>
  <c r="C208"/>
  <c r="D208"/>
  <c r="E207"/>
  <c r="F207" s="1"/>
  <c r="C207"/>
  <c r="D207"/>
  <c r="E206"/>
  <c r="F206" s="1"/>
  <c r="C206"/>
  <c r="D206"/>
  <c r="E203"/>
  <c r="C203"/>
  <c r="E178"/>
  <c r="C178"/>
  <c r="E153"/>
  <c r="C153"/>
  <c r="E128"/>
  <c r="C128"/>
  <c r="E103"/>
  <c r="C103"/>
  <c r="E78"/>
  <c r="C78"/>
  <c r="E53"/>
  <c r="C53"/>
  <c r="C28"/>
  <c r="M12" i="12"/>
  <c r="M69"/>
  <c r="M72"/>
  <c r="M71"/>
  <c r="M73" s="1"/>
  <c r="M10"/>
  <c r="F278" i="13"/>
  <c r="F277"/>
  <c r="F276"/>
  <c r="F275"/>
  <c r="F273"/>
  <c r="F271"/>
  <c r="F265"/>
  <c r="F263"/>
  <c r="F262"/>
  <c r="F261"/>
  <c r="F259"/>
  <c r="F258"/>
  <c r="F257"/>
  <c r="F256"/>
  <c r="D279"/>
  <c r="N57" i="12"/>
  <c r="N54"/>
  <c r="N53"/>
  <c r="N52"/>
  <c r="N50"/>
  <c r="N49"/>
  <c r="N48"/>
  <c r="N47"/>
  <c r="N46"/>
  <c r="N45"/>
  <c r="N44"/>
  <c r="N43"/>
  <c r="N42"/>
  <c r="N41"/>
  <c r="N40"/>
  <c r="N38"/>
  <c r="N37"/>
  <c r="N36"/>
  <c r="N35"/>
  <c r="N31"/>
  <c r="N29"/>
  <c r="N28"/>
  <c r="N27"/>
  <c r="N26"/>
  <c r="N25"/>
  <c r="N24"/>
  <c r="N22"/>
  <c r="N19"/>
  <c r="N18"/>
  <c r="N15"/>
  <c r="M14"/>
  <c r="N14" s="1"/>
  <c r="L62"/>
  <c r="N62" s="1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8"/>
  <c r="L29"/>
  <c r="L27"/>
  <c r="L26"/>
  <c r="L25"/>
  <c r="L24"/>
  <c r="L23"/>
  <c r="L22"/>
  <c r="L21"/>
  <c r="L20"/>
  <c r="L19"/>
  <c r="L18"/>
  <c r="L17"/>
  <c r="L16"/>
  <c r="L15"/>
  <c r="L14"/>
  <c r="M62"/>
  <c r="F254" i="13"/>
  <c r="F252"/>
  <c r="F251"/>
  <c r="F245"/>
  <c r="F240"/>
  <c r="F237"/>
  <c r="F236"/>
  <c r="F231"/>
  <c r="F203"/>
  <c r="D254"/>
  <c r="F151"/>
  <c r="F150"/>
  <c r="F140"/>
  <c r="F139"/>
  <c r="F138"/>
  <c r="F136"/>
  <c r="F131"/>
  <c r="F153"/>
  <c r="D153"/>
  <c r="N10" i="12"/>
  <c r="M11"/>
  <c r="N11" s="1"/>
  <c r="L11"/>
  <c r="L6"/>
  <c r="L4"/>
  <c r="F302" i="13"/>
  <c r="F292"/>
  <c r="F291"/>
  <c r="F287"/>
  <c r="F284"/>
  <c r="F200"/>
  <c r="F185"/>
  <c r="F182"/>
  <c r="F178"/>
  <c r="F176"/>
  <c r="F175"/>
  <c r="F164"/>
  <c r="F163"/>
  <c r="F161"/>
  <c r="F160"/>
  <c r="F159"/>
  <c r="F155"/>
  <c r="F128"/>
  <c r="F126"/>
  <c r="F125"/>
  <c r="F121"/>
  <c r="F115"/>
  <c r="F114"/>
  <c r="F111"/>
  <c r="F110"/>
  <c r="F109"/>
  <c r="F106"/>
  <c r="F103"/>
  <c r="F101"/>
  <c r="F100"/>
  <c r="F90"/>
  <c r="F89"/>
  <c r="F86"/>
  <c r="F85"/>
  <c r="F81"/>
  <c r="F78"/>
  <c r="F76"/>
  <c r="F75"/>
  <c r="F71"/>
  <c r="F69"/>
  <c r="F66"/>
  <c r="F61"/>
  <c r="F60"/>
  <c r="F50"/>
  <c r="F56"/>
  <c r="F53"/>
  <c r="F51"/>
  <c r="F40"/>
  <c r="F39"/>
  <c r="F36"/>
  <c r="F35"/>
  <c r="F34"/>
  <c r="F26"/>
  <c r="F31"/>
  <c r="F25"/>
  <c r="F15"/>
  <c r="F14"/>
  <c r="F13"/>
  <c r="F11"/>
  <c r="F10"/>
  <c r="F9"/>
  <c r="F6"/>
  <c r="D33" i="8"/>
  <c r="B33"/>
  <c r="M9" i="12"/>
  <c r="L10"/>
  <c r="D178" i="13"/>
  <c r="M70" i="12"/>
  <c r="L70"/>
  <c r="N70" s="1"/>
  <c r="K70"/>
  <c r="D305" i="13"/>
  <c r="M5" i="12"/>
  <c r="L5"/>
  <c r="N5" s="1"/>
  <c r="D53" i="13"/>
  <c r="B53"/>
  <c r="D18" i="8"/>
  <c r="C18"/>
  <c r="B18"/>
  <c r="D12"/>
  <c r="C12"/>
  <c r="B12"/>
  <c r="C7"/>
  <c r="C48" s="1"/>
  <c r="B7"/>
  <c r="D7"/>
  <c r="N7" i="12"/>
  <c r="M8"/>
  <c r="N8" s="1"/>
  <c r="L8"/>
  <c r="M7"/>
  <c r="L7"/>
  <c r="M6"/>
  <c r="D128" i="13"/>
  <c r="B128"/>
  <c r="D103"/>
  <c r="B103"/>
  <c r="D78"/>
  <c r="K12" i="12"/>
  <c r="J12"/>
  <c r="I12"/>
  <c r="H12"/>
  <c r="G12"/>
  <c r="F12"/>
  <c r="E12"/>
  <c r="D12"/>
  <c r="C12"/>
  <c r="L9"/>
  <c r="M4"/>
  <c r="E28" i="13"/>
  <c r="F28" s="1"/>
  <c r="D28"/>
  <c r="B28"/>
  <c r="D23" i="8"/>
  <c r="B23"/>
  <c r="F305" i="13" l="1"/>
  <c r="E330"/>
  <c r="F330" s="1"/>
  <c r="F279"/>
  <c r="D229"/>
  <c r="C229"/>
  <c r="C332" s="1"/>
  <c r="E229"/>
  <c r="E332" s="1"/>
  <c r="N6" i="12"/>
  <c r="L12"/>
  <c r="N12" s="1"/>
  <c r="N9"/>
  <c r="B78" i="13"/>
  <c r="B153"/>
  <c r="B178"/>
  <c r="B203"/>
  <c r="B206"/>
  <c r="B309" s="1"/>
  <c r="B208"/>
  <c r="B209"/>
  <c r="B211"/>
  <c r="B212"/>
  <c r="B214"/>
  <c r="B215"/>
  <c r="B216"/>
  <c r="B217"/>
  <c r="B218"/>
  <c r="B219"/>
  <c r="B220"/>
  <c r="B221"/>
  <c r="B222"/>
  <c r="B223"/>
  <c r="B224"/>
  <c r="B225"/>
  <c r="B229"/>
  <c r="B332" s="1"/>
  <c r="B305"/>
  <c r="F332" l="1"/>
  <c r="F229"/>
  <c r="B12" i="12"/>
  <c r="M13"/>
  <c r="M15"/>
  <c r="M16"/>
  <c r="M17"/>
  <c r="M18"/>
  <c r="M19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B60"/>
  <c r="B71" s="1"/>
  <c r="B73" s="1"/>
  <c r="C60"/>
  <c r="D60"/>
  <c r="E60"/>
  <c r="F60"/>
  <c r="G60"/>
  <c r="G71" s="1"/>
  <c r="G73" s="1"/>
  <c r="H60"/>
  <c r="I60"/>
  <c r="I71" s="1"/>
  <c r="L72" s="1"/>
  <c r="J60"/>
  <c r="K60"/>
  <c r="M60"/>
  <c r="N60" s="1"/>
  <c r="L63"/>
  <c r="M63"/>
  <c r="L64"/>
  <c r="M64"/>
  <c r="L65"/>
  <c r="M65"/>
  <c r="L66"/>
  <c r="M66"/>
  <c r="L67"/>
  <c r="M67"/>
  <c r="L68"/>
  <c r="M68"/>
  <c r="B69"/>
  <c r="C69"/>
  <c r="D69"/>
  <c r="D71" s="1"/>
  <c r="D73" s="1"/>
  <c r="E69"/>
  <c r="F69"/>
  <c r="F71" s="1"/>
  <c r="F73" s="1"/>
  <c r="G69"/>
  <c r="H69"/>
  <c r="I69"/>
  <c r="J69"/>
  <c r="J71" s="1"/>
  <c r="K69"/>
  <c r="L69"/>
  <c r="N69"/>
  <c r="C71"/>
  <c r="C73" s="1"/>
  <c r="E71"/>
  <c r="H71"/>
  <c r="K72" s="1"/>
  <c r="K73" s="1"/>
  <c r="K71"/>
  <c r="E73"/>
  <c r="L60" l="1"/>
  <c r="L71"/>
  <c r="L73" s="1"/>
  <c r="H73"/>
  <c r="I73"/>
  <c r="J73"/>
  <c r="J63" i="6"/>
  <c r="P10" i="5"/>
  <c r="F10" i="4"/>
  <c r="E10"/>
  <c r="F14"/>
  <c r="E14"/>
  <c r="G12"/>
  <c r="G8"/>
  <c r="G5"/>
  <c r="G4"/>
  <c r="G3"/>
  <c r="G10" s="1"/>
  <c r="G2"/>
  <c r="L62" i="6"/>
  <c r="F58"/>
  <c r="F63" s="1"/>
  <c r="D58"/>
  <c r="D63" s="1"/>
  <c r="I19" i="10"/>
  <c r="H19"/>
  <c r="G19"/>
  <c r="F19"/>
  <c r="I9"/>
  <c r="I8"/>
  <c r="I7"/>
  <c r="I6"/>
  <c r="I5"/>
  <c r="H5"/>
  <c r="I4"/>
  <c r="I3"/>
  <c r="I10" s="1"/>
  <c r="H9"/>
  <c r="H8"/>
  <c r="H7"/>
  <c r="H6"/>
  <c r="H4"/>
  <c r="H10" s="1"/>
  <c r="G10"/>
  <c r="F10"/>
  <c r="E10"/>
  <c r="D10"/>
  <c r="C10"/>
  <c r="B10"/>
  <c r="N10" i="5"/>
  <c r="M10"/>
  <c r="J10"/>
  <c r="I10"/>
  <c r="F10"/>
  <c r="E10"/>
  <c r="N62" i="6"/>
  <c r="E62"/>
  <c r="F62"/>
  <c r="G62"/>
  <c r="H62"/>
  <c r="I62"/>
  <c r="D62"/>
  <c r="P42"/>
  <c r="F42"/>
  <c r="H58"/>
  <c r="H42"/>
  <c r="H63" s="1"/>
  <c r="R16" i="2"/>
  <c r="C25" i="7"/>
  <c r="D38" i="8"/>
  <c r="D48" s="1"/>
  <c r="B38"/>
  <c r="B48" s="1"/>
  <c r="G13" i="4"/>
  <c r="G14" s="1"/>
  <c r="G9"/>
  <c r="N58" i="6"/>
  <c r="N42"/>
  <c r="N63" s="1"/>
  <c r="L58"/>
  <c r="L42"/>
  <c r="L63" s="1"/>
  <c r="D42"/>
  <c r="I63"/>
  <c r="J62"/>
  <c r="K62"/>
  <c r="M62"/>
  <c r="O62"/>
  <c r="O63" s="1"/>
  <c r="P62"/>
  <c r="P63" s="1"/>
  <c r="H3" i="10"/>
  <c r="O10" i="5"/>
  <c r="G6" i="4"/>
  <c r="G7"/>
  <c r="J42" i="6"/>
  <c r="J58"/>
  <c r="P58"/>
  <c r="P9" i="5"/>
  <c r="P7"/>
  <c r="P6"/>
  <c r="G11" i="4"/>
  <c r="C26" i="7" l="1"/>
</calcChain>
</file>

<file path=xl/sharedStrings.xml><?xml version="1.0" encoding="utf-8"?>
<sst xmlns="http://schemas.openxmlformats.org/spreadsheetml/2006/main" count="712" uniqueCount="350">
  <si>
    <t>Megnevezés</t>
  </si>
  <si>
    <t>%</t>
  </si>
  <si>
    <t xml:space="preserve">Tény </t>
  </si>
  <si>
    <t>Állami hozzájárulás jogcíme (az éves költségvetési törvény szerint)</t>
  </si>
  <si>
    <t>Év végi korrigált</t>
  </si>
  <si>
    <t>Tényleges</t>
  </si>
  <si>
    <t>Év végi eltérés december 31.</t>
  </si>
  <si>
    <t>október 15.</t>
  </si>
  <si>
    <t>mutatószám</t>
  </si>
  <si>
    <t>hozzájárulás</t>
  </si>
  <si>
    <t>összeg</t>
  </si>
  <si>
    <t>Normatíva</t>
  </si>
  <si>
    <t xml:space="preserve">Mutató </t>
  </si>
  <si>
    <t xml:space="preserve">Megnevezés </t>
  </si>
  <si>
    <t>Mutató 
Terv     Tény</t>
  </si>
  <si>
    <t>Fajlagos
 összeg
Ft</t>
  </si>
  <si>
    <t xml:space="preserve">Ebből </t>
  </si>
  <si>
    <t xml:space="preserve">Különbség </t>
  </si>
  <si>
    <t>Piroskavárosi Idősek
Otthona</t>
  </si>
  <si>
    <t>Mutató 
Terv        Tény</t>
  </si>
  <si>
    <t>Ft
Terv    Tény</t>
  </si>
  <si>
    <t>Mutató(fő)
Terv        Tény</t>
  </si>
  <si>
    <t>Ft
Terv     Tény</t>
  </si>
  <si>
    <t>Összeg</t>
  </si>
  <si>
    <t>Intézmény üzemeltetési támogatás</t>
  </si>
  <si>
    <t>Összesen</t>
  </si>
  <si>
    <t>Különbség
(Ft)</t>
  </si>
  <si>
    <t xml:space="preserve">Óvodai ellátás összesen </t>
  </si>
  <si>
    <t>Bölcsődei ellátás összesen</t>
  </si>
  <si>
    <t>Terv</t>
  </si>
  <si>
    <t xml:space="preserve">Óvoda </t>
  </si>
  <si>
    <t xml:space="preserve">Általános Iskola </t>
  </si>
  <si>
    <t>Gimnázium</t>
  </si>
  <si>
    <t xml:space="preserve">Szakközépiskola </t>
  </si>
  <si>
    <t>Kollégium</t>
  </si>
  <si>
    <t>Intézmény/feladat</t>
  </si>
  <si>
    <t>Adózók száma (fő)</t>
  </si>
  <si>
    <t>Helyes-
bített folyó évi terhelés          (e Ft)</t>
  </si>
  <si>
    <t>Fennálló tartozásból tárgy évi hátralék (eFt)</t>
  </si>
  <si>
    <t xml:space="preserve">Fennálló tartozásból múlt évi hátralék  (e Ft) </t>
  </si>
  <si>
    <t>Adótörlés (folyó évi)  (e Ft)</t>
  </si>
  <si>
    <t>Tényleges bevétel  (eFt)</t>
  </si>
  <si>
    <t>Évek</t>
  </si>
  <si>
    <t>Építményadó</t>
  </si>
  <si>
    <t xml:space="preserve">Kommunális adó </t>
  </si>
  <si>
    <t xml:space="preserve">Idegenforgalmi adó </t>
  </si>
  <si>
    <t xml:space="preserve">  tartózkodás után</t>
  </si>
  <si>
    <t>Iparűzési adó</t>
  </si>
  <si>
    <t>Gépjárműadó (összesen)</t>
  </si>
  <si>
    <t>Összesen:</t>
  </si>
  <si>
    <t xml:space="preserve"> </t>
  </si>
  <si>
    <t xml:space="preserve">Óvodapedagósusok elsimert létszáma (4 hó) </t>
  </si>
  <si>
    <t xml:space="preserve">Óvodai, iskolai, kollégiumi étkeztetés támogatása összesen intézményüzemeltetési támogatás  </t>
  </si>
  <si>
    <t>Eredeti</t>
  </si>
  <si>
    <t>Módosított</t>
  </si>
  <si>
    <t>Egyéb működési célú támogatások bevételei államháztartáson belülről</t>
  </si>
  <si>
    <t>Felhalmozási célú támogatások államháztartáson belülről</t>
  </si>
  <si>
    <t>Működési bevételek</t>
  </si>
  <si>
    <t>Felhalmozási bevételek</t>
  </si>
  <si>
    <t xml:space="preserve">Települési Önkormányzatok egyes köznevelési  feladatainak támogatása </t>
  </si>
  <si>
    <t>Települési önkormányzatok kulturális feladatainak támogatása</t>
  </si>
  <si>
    <t>Közhatalmi bevétel</t>
  </si>
  <si>
    <t xml:space="preserve">Működési célra átvett pénzeszközök </t>
  </si>
  <si>
    <t xml:space="preserve">Helyi önkormányzatok működésének általános támogatása </t>
  </si>
  <si>
    <t xml:space="preserve">Települési önkormányzatok szociális gyermekjóléti és gyermekétkeztetési feladatok támogatása </t>
  </si>
  <si>
    <t>Államháztartáson belüli megelőlegezés</t>
  </si>
  <si>
    <t xml:space="preserve">100% kedvezmény </t>
  </si>
  <si>
    <t xml:space="preserve">50% kedvezmény </t>
  </si>
  <si>
    <t xml:space="preserve">Összesen </t>
  </si>
  <si>
    <t xml:space="preserve">Terv </t>
  </si>
  <si>
    <t xml:space="preserve">Bölcsőde </t>
  </si>
  <si>
    <t xml:space="preserve">Korrigált </t>
  </si>
  <si>
    <t>Tény-
korrigált</t>
  </si>
  <si>
    <t>Összeg
Ft
Terv             Tény</t>
  </si>
  <si>
    <t>1.1. Csongrád Városi Önkormányzat</t>
  </si>
  <si>
    <t xml:space="preserve">    Összeg 
    Terv (Ft)            Tény (Ft)</t>
  </si>
  <si>
    <t>Csongrád Városi Önkormányzat</t>
  </si>
  <si>
    <t>Bevételek összesen (önkormányzat)</t>
  </si>
  <si>
    <t>Hitel, kölcsön felvétel pénzügyi vállalkozástól</t>
  </si>
  <si>
    <t>Költségvetési bevételek összesen (8+...+14)</t>
  </si>
  <si>
    <t xml:space="preserve"> Óvodapedagógusok elismert létszáma (8 hóra)</t>
  </si>
  <si>
    <t xml:space="preserve">Óvodapedagógus szakképzettséggel rendelkező óvodapedagógusok munkáját segítők száma </t>
  </si>
  <si>
    <t>Óvoda működési támogatás (8 hó)</t>
  </si>
  <si>
    <t>Mutató</t>
  </si>
  <si>
    <t>Óvodapedagógosok elismert száma (pótlólagos összeg)</t>
  </si>
  <si>
    <t>Normatíva
(Ft)</t>
  </si>
  <si>
    <t>Adatok Ft-ban</t>
  </si>
  <si>
    <t>Összesen Ft</t>
  </si>
  <si>
    <t xml:space="preserve">A zöldterület-gazdálkodással kapcsolatos feladatok ellátásának támogatása - beszámítás után </t>
  </si>
  <si>
    <t xml:space="preserve">Közvilágítás fenntartásának támogatása </t>
  </si>
  <si>
    <t xml:space="preserve">Közvilágítás fenntartásának támogatása - beszámítás után </t>
  </si>
  <si>
    <t xml:space="preserve">Köztemető fenntartással kapcsolatos feladatok támogatása </t>
  </si>
  <si>
    <t xml:space="preserve">Köztemető fenntartással kapcsolatos feladatok támogatása - beszámítás után </t>
  </si>
  <si>
    <t xml:space="preserve">Közutak fenntartásának támogatása </t>
  </si>
  <si>
    <t xml:space="preserve">Közutak fenntartásának támogatása - beszámítás után </t>
  </si>
  <si>
    <t>Egyéb önkormányzati feladatok támogatása - beszámítás után</t>
  </si>
  <si>
    <t>Lakott külterülettel kapcsolatos feladatok támogatása - beszámítás után</t>
  </si>
  <si>
    <t>Üdülőhelyi feladatok támogatása - beszámítás után</t>
  </si>
  <si>
    <t>Beszámítás</t>
  </si>
  <si>
    <t>Nem közművel összegyűjtött háztartási szennyvíz ártalmatlanítása</t>
  </si>
  <si>
    <t>Budapest Főváros Önkormányzatának kiegészítő támogatása</t>
  </si>
  <si>
    <t>Határátkelőhelyek fenntartásának támogatása</t>
  </si>
  <si>
    <t>31 591 550</t>
  </si>
  <si>
    <t>Óvodapedagógusok nevelő munkáját közvetlenül
segítők száma a Közokt. tv. 2. számú melléklet első része
szerint</t>
  </si>
  <si>
    <t>Pedagógus szakképzettséggel rendelkező óvodapedagógusok pótl. támogatás (8 hó)</t>
  </si>
  <si>
    <t xml:space="preserve">Családi és gyermekjóléti központ </t>
  </si>
  <si>
    <t xml:space="preserve">Települési önkormányzat által biztosított szakosított szociális ellátás </t>
  </si>
  <si>
    <t>- finanszírozás szempontjából elismert szakmai dolgozó bértámogatása</t>
  </si>
  <si>
    <t>- rászoruló gyermekek szünidei étkeztetésének támogatása</t>
  </si>
  <si>
    <t>A zöldterület-gazdálkodással kapcsolatos feladatok ellátásának támogatása (hektár)</t>
  </si>
  <si>
    <t>Egyéb önkormányzati feladatok támogatása (fő)</t>
  </si>
  <si>
    <t>Lakott külterülettel kapcsolatos feladatok támogatása (fő)</t>
  </si>
  <si>
    <t>Üdülőhelyi feladatok támogatása (Ft)</t>
  </si>
  <si>
    <t>- intézményi üzemeltetés támogatás</t>
  </si>
  <si>
    <t>- finanszírozás szempontjából elismert dolgozó bértámogatása (gyermekétkeztetés támogatása)</t>
  </si>
  <si>
    <t>- gyermekétkeztetés üzemeltetési támogatása</t>
  </si>
  <si>
    <t xml:space="preserve">- kiegészítő támogatás bölcsődében foglalkoztatott felsőfokú végzettségű kisgyermeknevelők béréhez </t>
  </si>
  <si>
    <t xml:space="preserve">II. köznevelési feladatok  összesen </t>
  </si>
  <si>
    <t xml:space="preserve">III. szociális és gyermekétkeztetési feladatok össszesen </t>
  </si>
  <si>
    <t xml:space="preserve">-Óvodaműködtetési támogatás (8 hó) </t>
  </si>
  <si>
    <t xml:space="preserve">Dr. Szarka Ödön Egyesített Egészségügyi
 és Szociális Intézmény </t>
  </si>
  <si>
    <t>Számított konyhai dolgozói
 létszám (fő)</t>
  </si>
  <si>
    <t>Gyermekétkeztetés üzemeltetési támogatás</t>
  </si>
  <si>
    <t>Mutató (fő)</t>
  </si>
  <si>
    <t>Összeg (Ft)</t>
  </si>
  <si>
    <t>Különbség (Ft)</t>
  </si>
  <si>
    <t xml:space="preserve">Normatíva
(Ft) </t>
  </si>
  <si>
    <t xml:space="preserve">Működési célú támogatások államháztartáson belülről </t>
  </si>
  <si>
    <t xml:space="preserve">Előző évi maradvány igénybevétele </t>
  </si>
  <si>
    <t>Finanszírozási bevételek összesen (16+...+18)</t>
  </si>
  <si>
    <t xml:space="preserve">Adatok fő-ben és Ft-ban </t>
  </si>
  <si>
    <t xml:space="preserve">I. A helyi önkormányzatok működésének általános támogatása összesen (beszámítás után) </t>
  </si>
  <si>
    <t xml:space="preserve">Család és Gyermekjóléti Szolgálat </t>
  </si>
  <si>
    <t>- Pedagógus szakképzettséggel rendelkező óvodapedagógusok munkáját közvetlenül segítők (köznevelési tv. 2. sz. melléklete szerint)</t>
  </si>
  <si>
    <t>Normatív kedv.
 nem részesülők</t>
  </si>
  <si>
    <t>Rászoruló gyermekek szünidei étkeztetésének támogatása</t>
  </si>
  <si>
    <t>2017.</t>
  </si>
  <si>
    <t xml:space="preserve">A települési önkormányzatok működésének támogatása </t>
  </si>
  <si>
    <t>I.1. jogcímekhez kapcsolódó kiegészítés (bérkompenzáció)</t>
  </si>
  <si>
    <t>Bölcsőde, finanszírozási szempontból elismert középfokú végzettségű dolgozó bértámogatása</t>
  </si>
  <si>
    <t>Települési önkormányzatok könyvtári és közművelődési feladatok támogatása</t>
  </si>
  <si>
    <t xml:space="preserve">Települési önkormányzatok múzeális feladatainak támogatása </t>
  </si>
  <si>
    <t>MINDÖSSZESEN (I+II+III+IV)</t>
  </si>
  <si>
    <t>Bölcsőde, finanszírozási szempontból elismert felsőfokú végzettségű dolgozó bértámogatása</t>
  </si>
  <si>
    <t>Óvodai és iskolai szociális segítő tev. tám.</t>
  </si>
  <si>
    <t>2018.</t>
  </si>
  <si>
    <t>-Finanszírozás szempontjából elismert felsősokú végzettségű dolgozó bértám.</t>
  </si>
  <si>
    <t>-Finanszírozás szempontjából elismert középfokú végzettségű dolgozó bértám.</t>
  </si>
  <si>
    <r>
      <t xml:space="preserve">1.2.2 Kimutatás a </t>
    </r>
    <r>
      <rPr>
        <b/>
        <u/>
        <sz val="12"/>
        <rFont val="Times New Roman"/>
        <family val="1"/>
      </rPr>
      <t xml:space="preserve">kivetett </t>
    </r>
    <r>
      <rPr>
        <b/>
        <sz val="12"/>
        <rFont val="Times New Roman"/>
        <family val="1"/>
      </rPr>
      <t>helyi adókról, gépjárműadókról</t>
    </r>
  </si>
  <si>
    <t xml:space="preserve">- óvodai és iskolai szociális segítő tevékenység tám. </t>
  </si>
  <si>
    <t xml:space="preserve">Likviditási célú hitelek </t>
  </si>
  <si>
    <t xml:space="preserve">Felhalmozásra átvett pénzeszközök 
(kölcsönök ) </t>
  </si>
  <si>
    <t xml:space="preserve">Pedagógus Szakképzettséggel rendelkező óvodapedagógusok munkáját közvetlenül segítők
 (Közn. tv. 2. sz. mellélklete szerint) </t>
  </si>
  <si>
    <t>Óvoda működési támogatása (4hó)</t>
  </si>
  <si>
    <t xml:space="preserve">IV. Könyvtári, közművelődési és múzeumi  összesen </t>
  </si>
  <si>
    <t>május 31.</t>
  </si>
  <si>
    <t>V. Alapfokú végzettségű pedagógus II. fizetési kategóriába sorolt tám. (akik a végzettséget 2018. 01. 01-ig szerezték meg)</t>
  </si>
  <si>
    <t>Alapfokú végzettségű ped. II. sorolt óvodapedagógusok kieg. támogatása, (akik 2019. 01. 01-ig szerezték meg)</t>
  </si>
  <si>
    <t>-</t>
  </si>
  <si>
    <t>Óvodai és iskolai szociális segítő tevékenység támogatása</t>
  </si>
  <si>
    <t xml:space="preserve">    Normatíva alapja (fő)
    Terv            Tény
/módosított/</t>
  </si>
  <si>
    <t>Bölcsőde üzemeltetési támogatás</t>
  </si>
  <si>
    <t>Család és Gyermekjóléti  Központ</t>
  </si>
  <si>
    <t xml:space="preserve">Finanszírozás szempontjából elismert  bétz. </t>
  </si>
  <si>
    <t>2019.</t>
  </si>
  <si>
    <t>Nem esedékes hátralék 2019.</t>
  </si>
  <si>
    <t>Túl-fizetés</t>
  </si>
  <si>
    <t xml:space="preserve">Nyert összeg
Ft-ban </t>
  </si>
  <si>
    <t>Önkormányzati 
önerő Ft</t>
  </si>
  <si>
    <t xml:space="preserve">Művelődési Központ és Városi Galéria </t>
  </si>
  <si>
    <t>06</t>
  </si>
  <si>
    <t xml:space="preserve">A költségvetési támogatások és a vis maior támogatások visszafizetendő összege (Ávr. 111. § e) </t>
  </si>
  <si>
    <t>A 11.c űrlap 5. során elszámolt 2. melléklet II.4. a pedagógusok minősítéséhez kapcsolódó támogatásból változás összege májusi felmérés alapján</t>
  </si>
  <si>
    <t>Dr. Szarka Ödön Egy. Eü-i és Szoc. Intézmény</t>
  </si>
  <si>
    <t>Csongrádi Alkotóház</t>
  </si>
  <si>
    <t>Csongrádi Információs Kp. Városi Könyvtár és Tari László Múzeum</t>
  </si>
  <si>
    <t>Önkormányzat összesen:</t>
  </si>
  <si>
    <t>MINDÖSSZESEN:</t>
  </si>
  <si>
    <t>Pedagógus szakképzettséggel rendelkező óvodapedagógusok munkáját segítők (4 hó) pótlólagos tám.</t>
  </si>
  <si>
    <t xml:space="preserve">Alapfokú végzettségű mesterpedagógus kategóriába óvodapedagógusok kiegészítő támogatása, akik a minősítést 2018. január 1-jei átsorolással szerezték meg. </t>
  </si>
  <si>
    <t xml:space="preserve">Települési önkorm. könytári érdekeltségnövelő támogatása </t>
  </si>
  <si>
    <t>Piroskavárosi Intézmény</t>
  </si>
  <si>
    <t xml:space="preserve">  épület után</t>
  </si>
  <si>
    <t>Kiegészítő felmérés</t>
  </si>
  <si>
    <t xml:space="preserve"> Önkormányzati hivatal működésének
támogatása a 2020. évben (fő)</t>
  </si>
  <si>
    <t>Költségvetési törvény alapján feladatátvétellel/feladatátadással kiegészítő felméréssel korrigált</t>
  </si>
  <si>
    <t xml:space="preserve">Pedagógus szakképzettséggel rendelkező óvodapedagógusok nevelő munkáját közvetlenül segítők száma a Köznev. tv. 2. melléklete szerint </t>
  </si>
  <si>
    <t>Család és Gyermekjóléti Szolgálat 
működtetés</t>
  </si>
  <si>
    <t>Szakiskola</t>
  </si>
  <si>
    <t xml:space="preserve">-Óvodapedagógusok bére </t>
  </si>
  <si>
    <t xml:space="preserve">-Óvodapedagógusok munkáját közvetlenül segítők bére </t>
  </si>
  <si>
    <t xml:space="preserve">-Pedagógus szakképzettséggel rendelkező óvodapedagógsuok munkáját közvetlenül segítők (közn. tv. 2. sz. mell.) </t>
  </si>
  <si>
    <t xml:space="preserve">- Alapfokú végzettségű pedagógus II. sorolt óvodapedagógusok kiegészító támogatása, akik a minősítést 2020. január 1-jéig szerezték meg </t>
  </si>
  <si>
    <t xml:space="preserve">-Alapfokú végzettségű pedagógus II-ba soroltak támogatása  </t>
  </si>
  <si>
    <t>-Alapfokú végzettségű mesterpedagógus kategóriába sorolt óvodapedagógusok kiegészítő támogatása</t>
  </si>
  <si>
    <t>Önkormányzat össz. halm. nélkül</t>
  </si>
  <si>
    <t>-Intézményfinanszírozás</t>
  </si>
  <si>
    <t xml:space="preserve">11. Cs.V.Ö. Homokhátság Gesztor Intézménye </t>
  </si>
  <si>
    <t>Hivatali feladat összesen</t>
  </si>
  <si>
    <t xml:space="preserve">106020 Lakásfenntartással, lakhatással összefüggő ellátások </t>
  </si>
  <si>
    <t xml:space="preserve">013350 Önkormányzati vagyonnal való gazdálkodás </t>
  </si>
  <si>
    <t xml:space="preserve">041233 Hosszabb időtartamú közfoglalkoztatás </t>
  </si>
  <si>
    <t>031030 Közterület rendjének fenntartása</t>
  </si>
  <si>
    <t xml:space="preserve">018030 Támogatási célú finanszírozási műveletek </t>
  </si>
  <si>
    <t>016020 Országos és helyi népszavazás</t>
  </si>
  <si>
    <t xml:space="preserve">011130 Önkormányzatok és önkormányzati hivatalok jogalkotó és igazgatási tevékenysége </t>
  </si>
  <si>
    <t>10. Hivatali feladat</t>
  </si>
  <si>
    <t xml:space="preserve">Önkormányzati feladat összesen </t>
  </si>
  <si>
    <t xml:space="preserve">Likvid hitel </t>
  </si>
  <si>
    <t>Szolidaritási hozzájárulás fizetése</t>
  </si>
  <si>
    <t>041237 Közfoglalkoztatási mintaprogram</t>
  </si>
  <si>
    <t>Állami megelőlegezés</t>
  </si>
  <si>
    <t>1 fő asszisztens bér + járulék 2 hóra</t>
  </si>
  <si>
    <t xml:space="preserve">ATMÖT támogatása </t>
  </si>
  <si>
    <t>Esély Szociális és Gyermekjóléti Alapellátási Kp. támog.</t>
  </si>
  <si>
    <t>Előző évi költségvetési maradvány</t>
  </si>
  <si>
    <t>900060 Forgatási és befektetési célú finanszírozási műveletek/ Fejl. hitel tőketörlesztés</t>
  </si>
  <si>
    <t xml:space="preserve">Fejlesztési hitel </t>
  </si>
  <si>
    <t>106020 Komplex egészségfejlesztési program</t>
  </si>
  <si>
    <t>074040 Fertőző megbetegedések megelőzése</t>
  </si>
  <si>
    <t>Közmű Kft. Támogatása</t>
  </si>
  <si>
    <t xml:space="preserve">Nagyboldogasszony Katolikus Ált. Isk. kedvezményes étkeztetésben részesülő tanulók támogatása, ösztöndíj program </t>
  </si>
  <si>
    <t>Települési támogatás (egyéb szociális pénzbeli ellátás)</t>
  </si>
  <si>
    <t>Televíziós műsor szolgáltatás</t>
  </si>
  <si>
    <t>084070 A fiatalok társadalmi integrációját segítő struktúra, szakmai szolgáltatások fejlesztése, működtetése</t>
  </si>
  <si>
    <t xml:space="preserve">084031 Civil szervezetek működési támogatása </t>
  </si>
  <si>
    <t>083050 Autómentes Nap</t>
  </si>
  <si>
    <t>083030 Egyéb kiadói tevékenység</t>
  </si>
  <si>
    <t>Nagyboldogasszony templom orgona felújítása</t>
  </si>
  <si>
    <t>082091 Közművelődés-közösségi és társadalmi részvétel fejleszt.</t>
  </si>
  <si>
    <t xml:space="preserve">998032 Sportorvosi ellátás </t>
  </si>
  <si>
    <t xml:space="preserve">081045 Sportegyesületek támogatása, bizottsági keret </t>
  </si>
  <si>
    <t>056010 Autómentes Nap</t>
  </si>
  <si>
    <t>Egyesületek pályázati önereje</t>
  </si>
  <si>
    <t xml:space="preserve">Egészségügyi referens </t>
  </si>
  <si>
    <t>081030 Sportlétesítmények, edzőtáborok működtetése</t>
  </si>
  <si>
    <t>074051 Nem fertőző megbetegedések megelőzése</t>
  </si>
  <si>
    <t xml:space="preserve">2016. december havi bérkompenzáció </t>
  </si>
  <si>
    <t>Foglalkozás egészségügyi ellátás</t>
  </si>
  <si>
    <t xml:space="preserve">072111 Háziorvosi alapellátás </t>
  </si>
  <si>
    <t xml:space="preserve">064010 Közvilágítás </t>
  </si>
  <si>
    <t xml:space="preserve">061030 Lakáshoz jutást segítő támogatások </t>
  </si>
  <si>
    <t xml:space="preserve">045140 Városi és elővárosi közúti személyszállítás </t>
  </si>
  <si>
    <t>041233 Hosszabb időtartamú közfoglalkoztatás (START)</t>
  </si>
  <si>
    <t>Iparűzési adóbevétel elmaradás miatti kompenzáció</t>
  </si>
  <si>
    <t>Települési önkormányzat muzeális fel. támogatása</t>
  </si>
  <si>
    <t>Óvodai és iskolai szociális segítséghez kapcsolódó támogatás</t>
  </si>
  <si>
    <t xml:space="preserve">018010 Önkormányzatok elszámolásai a központi költségvetéssel </t>
  </si>
  <si>
    <t>013350 Az önkormányzati vagyonnal való gazd. kapcs.feladatok</t>
  </si>
  <si>
    <t xml:space="preserve">011220 Adópótlék, bírság </t>
  </si>
  <si>
    <t xml:space="preserve">Köztisztviselői normatíva növelés 10 hóra </t>
  </si>
  <si>
    <t>011220 Adó-, vám- és jövedéki igazgatás</t>
  </si>
  <si>
    <t xml:space="preserve">011130 Önkormányzatok és önkormányzati hivatalok jogalkotó
 és általános igazgatási tevékenysége </t>
  </si>
  <si>
    <t xml:space="preserve">9. Önkormányzati feladat </t>
  </si>
  <si>
    <t>Intézmények összesen:</t>
  </si>
  <si>
    <t>8. Piroskavárosi Szociális, Család és Gyermekjóléti Int.</t>
  </si>
  <si>
    <t xml:space="preserve">7. Dr. Szarka Ödön Egyesített Eü. és Szociális Intézmény </t>
  </si>
  <si>
    <t>6. Alkotóház</t>
  </si>
  <si>
    <t xml:space="preserve">5. Művelődési Központ és Városi Galéria  </t>
  </si>
  <si>
    <t xml:space="preserve">4. Városi Könyvtár Információs Központ és Tari László Múzeum    </t>
  </si>
  <si>
    <t xml:space="preserve">3. Óvodák Igazgatósága                              </t>
  </si>
  <si>
    <t xml:space="preserve">2. Városellátó Intézmény                             </t>
  </si>
  <si>
    <t xml:space="preserve">1. GESZ                                                         </t>
  </si>
  <si>
    <t>Teljesített
 XII.31.</t>
  </si>
  <si>
    <t>Módosított XII.31.</t>
  </si>
  <si>
    <t>2020. évi 
eredeti</t>
  </si>
  <si>
    <t>Összes bevétel</t>
  </si>
  <si>
    <t>Önkormányzati támogatás</t>
  </si>
  <si>
    <t>Átvett pénzeszköz</t>
  </si>
  <si>
    <t>Saját bevétel</t>
  </si>
  <si>
    <t>- Finanszírozási bevétel (hitel, kölcsön)</t>
  </si>
  <si>
    <t>- irányító szervi támogatás</t>
  </si>
  <si>
    <t>-előző évi maradvány igénybevétele</t>
  </si>
  <si>
    <t>- felhalm.célú támogatások, kölcsönök visszatérülése</t>
  </si>
  <si>
    <t>- felhalmozási célra átvett pénzeszköz ÁHT-on kívülről</t>
  </si>
  <si>
    <t>- műk.célú támogatások, kölcsönök visszatérülése</t>
  </si>
  <si>
    <t>- működési célú átvett pénzeszköz ÁH-on kívülről</t>
  </si>
  <si>
    <t>- felhalmozási bevételek</t>
  </si>
  <si>
    <t>- egyéb működési bevételek</t>
  </si>
  <si>
    <t>-biztosító által fizetett kártérítés</t>
  </si>
  <si>
    <t>- egyéb pénzügyi műveletek bevételei</t>
  </si>
  <si>
    <t>- kamatbevételek</t>
  </si>
  <si>
    <t xml:space="preserve">- ÁFA visszatérülések </t>
  </si>
  <si>
    <t>- ÁFA bevételek</t>
  </si>
  <si>
    <t>- ellátási díjak</t>
  </si>
  <si>
    <t>- tulajdonosi bevételek</t>
  </si>
  <si>
    <t>- közvetített szolgáltatások ellenértéke</t>
  </si>
  <si>
    <t>-szolgáltatások ellenértéke</t>
  </si>
  <si>
    <t>- készletértékesítés ellenértéke</t>
  </si>
  <si>
    <t>- közhatalmi bevételek</t>
  </si>
  <si>
    <t>-egyéb felhalmozási célú támogatások ÁH belülről</t>
  </si>
  <si>
    <t>- egyéb működési célú támogatások ÁH belülről</t>
  </si>
  <si>
    <t>- működési célú támogatások ÁH belülről</t>
  </si>
  <si>
    <t xml:space="preserve">11.Homokhátsági Konzorcium Munkaszervezete </t>
  </si>
  <si>
    <t>10.Önkormányzati feladatok</t>
  </si>
  <si>
    <t>9. Polgármesteri Hivatal</t>
  </si>
  <si>
    <t>INTÉZMÉNY ÖSSZESEN:</t>
  </si>
  <si>
    <t>8. Alkotóház</t>
  </si>
  <si>
    <t>7. Dr.Szarka Ödön Egyesített Eü. És Szociális Intézmény</t>
  </si>
  <si>
    <t>Összesen :</t>
  </si>
  <si>
    <t xml:space="preserve">6. Piroskavárosi Idősek Otthona </t>
  </si>
  <si>
    <t>5. Művelődési Központ és Városi Galéria</t>
  </si>
  <si>
    <t xml:space="preserve">4. Csongrádi Információs Központ </t>
  </si>
  <si>
    <t>3. Óvodák Igazgatósága</t>
  </si>
  <si>
    <t xml:space="preserve">2. Városellátó Intézmény </t>
  </si>
  <si>
    <t xml:space="preserve">1. GESZ </t>
  </si>
  <si>
    <t>eredeti</t>
  </si>
  <si>
    <t>Tény XII.31.</t>
  </si>
  <si>
    <t>2020. évi 
eredeti Ft-ban</t>
  </si>
  <si>
    <t xml:space="preserve"> 1.2.1 Tájékoztató az önkormányzat által elnyert pályázatok összegéről 2020. évben </t>
  </si>
  <si>
    <t>Művésztelep technikai eszközparkjának bővítése</t>
  </si>
  <si>
    <t>GINOP foglalkoztatás</t>
  </si>
  <si>
    <t>Óvodák Igazgatósága</t>
  </si>
  <si>
    <t>TESCO játszóudvar</t>
  </si>
  <si>
    <t>NKA 204110/00791 Műtárgy vásárlás</t>
  </si>
  <si>
    <t>NKA 204105/03403 Kölcsönzőpult</t>
  </si>
  <si>
    <t>NKA 106107/01759 Hagyományok átörökítése</t>
  </si>
  <si>
    <t>Csoóri Sándor pályázat Táncház 2020</t>
  </si>
  <si>
    <t>Csoóri Sándor pályázat  Néptánc 2020</t>
  </si>
  <si>
    <t>EFOP-1.2.9-17-2017-00096 Esély a nőknek</t>
  </si>
  <si>
    <t>EFOP-1.8.20-17-2017-00011 NézŐpont- Lelki egészségközpont kialakítása Csongrád térségében</t>
  </si>
  <si>
    <t>EFOP-10.2.17-17-2017-00029 Egészségügyi humánerőforrás-fejlesztés</t>
  </si>
  <si>
    <t>IV/6577-1/2020/EKF  Egészségfejlesztő Iroda  támogatása</t>
  </si>
  <si>
    <t>Nyári diákmunka program</t>
  </si>
  <si>
    <t>Hosszabb időtartamú közfoglalkoztatás</t>
  </si>
  <si>
    <t>GINOP pályázatok</t>
  </si>
  <si>
    <t>02</t>
  </si>
  <si>
    <t>Ávr. 111. § a) szerinti valamennyi támogatás pótlólagos összege</t>
  </si>
  <si>
    <t>07</t>
  </si>
  <si>
    <t xml:space="preserve">A költségvetési támogatások pótlólagosan járó összege (Ávr. 111. § e) </t>
  </si>
  <si>
    <t>A 11.c űrlap 5. során elszámolt 2. melléklet II.4. a pedagógusok minősítéséhez kapcsolódó támogatásból pótigénylés összege elszámolás alapján</t>
  </si>
  <si>
    <t>A 11.c űrlap 5. során elszámolt 2. melléklet II.4. a pedagógusok minősítéséhez kapcsolódó támogatás (11/C. 5. sor 3. oszlopból)</t>
  </si>
  <si>
    <t>Önkormányzat tőketartozása összesen (1+3+4+5+6+8+9+10)</t>
  </si>
  <si>
    <t>A 23. sor szerinti tőketartozás 10032000-01031496 számlára fizetendő része (1+3+4+5+6-visszafizetendő vis maior támogatás+8+9+10):</t>
  </si>
  <si>
    <t>Önkormányzat visszafizetési kötelezettsége és fizetendő kamat összesen(22+23)</t>
  </si>
  <si>
    <t>Önkormányzatot megillető pótlólagos támogatás (2+7)</t>
  </si>
  <si>
    <t>Kamatalapba számító rendelkezésre bocsátott támogatások összege (a 11.c űrlap 2,5,6,7,8,9, 10 és 11. sorban a 3. oszlop - 11/L. űrlap 15. sor 3. oszlop) és a (a 11.c űrlap 2,5,6,7,8,9, 10 és 11. sorban a 3+4+5. oszlop összege - 11/L. űrlap 15. sor 3. oszlop + 11/L. űrlap 14. sor 3. oszlop + 11/L. űrlap 13. sor 3. oszlop)  közül a nagyobbat kell figyelembe venni</t>
  </si>
  <si>
    <t>Kisfaludy Strandfejlesztési Konstrukció IV.</t>
  </si>
  <si>
    <t>MINDÖSSZESEN</t>
  </si>
  <si>
    <t>Bevételek önkormányzati szintű alakulása 2020.</t>
  </si>
  <si>
    <t>Települési önkormányzatok gyermekétkeztetési feladatinak támogatása</t>
  </si>
  <si>
    <t>Működési célú költségvetési támogatás, kiegészítő támogatások</t>
  </si>
  <si>
    <t xml:space="preserve">Önkormányzatok működési támogatásai </t>
  </si>
  <si>
    <t>"Tisztítsuk meg az országot" pályázati támogatás illegális hulladéklerakók felszámolására</t>
  </si>
  <si>
    <t>Könyvtári érdekeltségnövelő támogatás</t>
  </si>
  <si>
    <t xml:space="preserve">Járásszékhely múzeumok szakmai támogatására </t>
  </si>
  <si>
    <t>Autómentes napra</t>
  </si>
  <si>
    <t>Külterületi utak felújítására</t>
  </si>
  <si>
    <t>és adóhátralék összegéről 2020. évben</t>
  </si>
  <si>
    <t>2020.</t>
  </si>
</sst>
</file>

<file path=xl/styles.xml><?xml version="1.0" encoding="utf-8"?>
<styleSheet xmlns="http://schemas.openxmlformats.org/spreadsheetml/2006/main">
  <numFmts count="9">
    <numFmt numFmtId="43" formatCode="_-* #,##0.00\ _F_t_-;\-* #,##0.00\ _F_t_-;_-* &quot;-&quot;??\ _F_t_-;_-@_-"/>
    <numFmt numFmtId="164" formatCode="0.0"/>
    <numFmt numFmtId="165" formatCode="#,##0\ _F_t"/>
    <numFmt numFmtId="166" formatCode="0.0%"/>
    <numFmt numFmtId="167" formatCode="0.000"/>
    <numFmt numFmtId="168" formatCode="#,##0.0"/>
    <numFmt numFmtId="169" formatCode="_-* #,##0\ _F_t_-;\-* #,##0\ _F_t_-;_-* &quot;-&quot;??\ _F_t_-;_-@_-"/>
    <numFmt numFmtId="170" formatCode="#,##0.0000"/>
    <numFmt numFmtId="171" formatCode="#,##0;[Red]\-#,##0"/>
  </numFmts>
  <fonts count="45">
    <font>
      <sz val="10"/>
      <name val="Arial CE"/>
      <charset val="238"/>
    </font>
    <font>
      <sz val="10"/>
      <name val="Arial CE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3"/>
      <name val="Times New Roman"/>
      <family val="1"/>
      <charset val="238"/>
    </font>
    <font>
      <b/>
      <sz val="14"/>
      <name val="Times New Roman"/>
      <family val="1"/>
    </font>
    <font>
      <sz val="14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0"/>
      <name val="Arial"/>
      <family val="2"/>
      <charset val="238"/>
    </font>
    <font>
      <u/>
      <sz val="10"/>
      <name val="Arial CE"/>
      <charset val="238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sz val="8"/>
      <name val="Arial CE"/>
      <charset val="238"/>
    </font>
    <font>
      <sz val="12"/>
      <name val="Arial CE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8"/>
      <name val="Times New Roman"/>
      <family val="1"/>
      <charset val="238"/>
    </font>
    <font>
      <sz val="7"/>
      <name val="Times New Roman"/>
      <family val="1"/>
      <charset val="238"/>
    </font>
    <font>
      <b/>
      <sz val="13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3"/>
      <name val="Times New Roman"/>
      <family val="1"/>
      <charset val="238"/>
    </font>
    <font>
      <sz val="13"/>
      <color theme="1"/>
      <name val="Times New Roman"/>
      <family val="1"/>
      <charset val="238"/>
    </font>
    <font>
      <b/>
      <sz val="11.5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2.5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3"/>
      <name val="Times New Roman"/>
      <family val="1"/>
      <charset val="238"/>
    </font>
    <font>
      <i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i/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2">
    <xf numFmtId="0" fontId="0" fillId="0" borderId="0" xfId="0"/>
    <xf numFmtId="0" fontId="13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left" wrapText="1"/>
    </xf>
    <xf numFmtId="3" fontId="5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right" shrinkToFit="1"/>
    </xf>
    <xf numFmtId="3" fontId="5" fillId="0" borderId="1" xfId="0" applyNumberFormat="1" applyFont="1" applyBorder="1" applyAlignment="1">
      <alignment shrinkToFit="1"/>
    </xf>
    <xf numFmtId="3" fontId="5" fillId="0" borderId="1" xfId="0" applyNumberFormat="1" applyFont="1" applyBorder="1" applyAlignment="1">
      <alignment horizontal="right" shrinkToFit="1"/>
    </xf>
    <xf numFmtId="165" fontId="5" fillId="0" borderId="0" xfId="0" applyNumberFormat="1" applyFont="1" applyBorder="1" applyAlignment="1">
      <alignment horizontal="right" shrinkToFit="1"/>
    </xf>
    <xf numFmtId="0" fontId="5" fillId="0" borderId="0" xfId="0" applyFont="1" applyBorder="1" applyAlignment="1">
      <alignment horizontal="right" shrinkToFit="1"/>
    </xf>
    <xf numFmtId="0" fontId="5" fillId="0" borderId="0" xfId="0" applyFont="1" applyBorder="1" applyAlignment="1">
      <alignment horizontal="right"/>
    </xf>
    <xf numFmtId="1" fontId="5" fillId="0" borderId="1" xfId="0" applyNumberFormat="1" applyFont="1" applyBorder="1" applyAlignment="1">
      <alignment horizontal="right" shrinkToFit="1"/>
    </xf>
    <xf numFmtId="170" fontId="5" fillId="0" borderId="1" xfId="0" applyNumberFormat="1" applyFont="1" applyBorder="1" applyAlignment="1">
      <alignment horizontal="right" shrinkToFit="1"/>
    </xf>
    <xf numFmtId="0" fontId="4" fillId="0" borderId="1" xfId="0" applyFont="1" applyBorder="1" applyAlignment="1">
      <alignment horizontal="left"/>
    </xf>
    <xf numFmtId="167" fontId="4" fillId="0" borderId="1" xfId="0" applyNumberFormat="1" applyFont="1" applyBorder="1" applyAlignment="1">
      <alignment horizontal="right" shrinkToFit="1"/>
    </xf>
    <xf numFmtId="3" fontId="4" fillId="0" borderId="1" xfId="0" applyNumberFormat="1" applyFont="1" applyBorder="1" applyAlignment="1">
      <alignment horizontal="right" shrinkToFit="1"/>
    </xf>
    <xf numFmtId="165" fontId="4" fillId="0" borderId="0" xfId="0" applyNumberFormat="1" applyFont="1" applyBorder="1" applyAlignment="1">
      <alignment horizontal="right" shrinkToFit="1"/>
    </xf>
    <xf numFmtId="0" fontId="4" fillId="0" borderId="0" xfId="0" applyFont="1" applyBorder="1" applyAlignment="1">
      <alignment horizontal="right" shrinkToFit="1"/>
    </xf>
    <xf numFmtId="0" fontId="4" fillId="0" borderId="0" xfId="0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165" fontId="5" fillId="0" borderId="0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17" fillId="0" borderId="3" xfId="0" applyFont="1" applyBorder="1"/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/>
    <xf numFmtId="0" fontId="17" fillId="0" borderId="3" xfId="0" applyFont="1" applyBorder="1" applyAlignment="1">
      <alignment wrapText="1"/>
    </xf>
    <xf numFmtId="3" fontId="3" fillId="0" borderId="1" xfId="0" applyNumberFormat="1" applyFont="1" applyBorder="1" applyAlignment="1">
      <alignment horizontal="center"/>
    </xf>
    <xf numFmtId="0" fontId="19" fillId="0" borderId="0" xfId="0" applyFont="1"/>
    <xf numFmtId="0" fontId="20" fillId="0" borderId="0" xfId="0" applyFont="1"/>
    <xf numFmtId="0" fontId="2" fillId="0" borderId="1" xfId="0" applyFont="1" applyBorder="1" applyAlignment="1">
      <alignment horizontal="center" vertical="center" wrapText="1"/>
    </xf>
    <xf numFmtId="49" fontId="17" fillId="0" borderId="1" xfId="0" applyNumberFormat="1" applyFont="1" applyBorder="1"/>
    <xf numFmtId="0" fontId="17" fillId="0" borderId="1" xfId="0" applyFont="1" applyBorder="1" applyAlignment="1">
      <alignment horizontal="right"/>
    </xf>
    <xf numFmtId="3" fontId="17" fillId="0" borderId="1" xfId="0" applyNumberFormat="1" applyFont="1" applyBorder="1" applyAlignment="1">
      <alignment horizontal="right"/>
    </xf>
    <xf numFmtId="3" fontId="17" fillId="0" borderId="1" xfId="0" applyNumberFormat="1" applyFont="1" applyBorder="1"/>
    <xf numFmtId="49" fontId="17" fillId="0" borderId="1" xfId="0" applyNumberFormat="1" applyFont="1" applyBorder="1" applyAlignment="1">
      <alignment wrapText="1"/>
    </xf>
    <xf numFmtId="0" fontId="18" fillId="0" borderId="1" xfId="0" applyFont="1" applyBorder="1" applyAlignment="1">
      <alignment wrapText="1"/>
    </xf>
    <xf numFmtId="3" fontId="18" fillId="0" borderId="1" xfId="0" applyNumberFormat="1" applyFont="1" applyBorder="1"/>
    <xf numFmtId="49" fontId="18" fillId="0" borderId="1" xfId="0" applyNumberFormat="1" applyFont="1" applyBorder="1" applyAlignment="1">
      <alignment wrapText="1"/>
    </xf>
    <xf numFmtId="0" fontId="22" fillId="0" borderId="0" xfId="0" applyFont="1" applyBorder="1"/>
    <xf numFmtId="0" fontId="22" fillId="0" borderId="0" xfId="0" applyFont="1" applyBorder="1" applyAlignment="1">
      <alignment horizontal="right"/>
    </xf>
    <xf numFmtId="0" fontId="22" fillId="0" borderId="0" xfId="0" applyFont="1" applyBorder="1" applyAlignment="1">
      <alignment horizontal="justify"/>
    </xf>
    <xf numFmtId="0" fontId="16" fillId="0" borderId="0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2" fillId="0" borderId="7" xfId="0" applyFont="1" applyBorder="1" applyAlignment="1">
      <alignment horizontal="justify" vertical="center" wrapText="1"/>
    </xf>
    <xf numFmtId="0" fontId="22" fillId="0" borderId="0" xfId="0" applyFont="1" applyBorder="1" applyAlignment="1">
      <alignment vertical="center"/>
    </xf>
    <xf numFmtId="0" fontId="22" fillId="0" borderId="3" xfId="0" applyFont="1" applyBorder="1" applyAlignment="1">
      <alignment horizontal="justify" vertical="center" wrapText="1"/>
    </xf>
    <xf numFmtId="3" fontId="14" fillId="0" borderId="1" xfId="0" applyNumberFormat="1" applyFont="1" applyBorder="1" applyAlignment="1">
      <alignment horizontal="right" vertical="center" wrapText="1"/>
    </xf>
    <xf numFmtId="3" fontId="14" fillId="0" borderId="1" xfId="0" applyNumberFormat="1" applyFont="1" applyBorder="1" applyAlignment="1">
      <alignment vertical="center"/>
    </xf>
    <xf numFmtId="0" fontId="21" fillId="0" borderId="5" xfId="0" applyFont="1" applyBorder="1" applyAlignment="1">
      <alignment horizontal="justify" vertical="center" wrapText="1"/>
    </xf>
    <xf numFmtId="3" fontId="15" fillId="0" borderId="6" xfId="0" applyNumberFormat="1" applyFont="1" applyBorder="1" applyAlignment="1">
      <alignment horizontal="right" vertical="center" wrapText="1"/>
    </xf>
    <xf numFmtId="0" fontId="21" fillId="0" borderId="0" xfId="0" applyFont="1" applyBorder="1" applyAlignment="1">
      <alignment vertical="center"/>
    </xf>
    <xf numFmtId="0" fontId="5" fillId="0" borderId="9" xfId="0" applyFont="1" applyBorder="1" applyAlignment="1">
      <alignment horizontal="left" wrapText="1"/>
    </xf>
    <xf numFmtId="3" fontId="5" fillId="0" borderId="9" xfId="0" applyNumberFormat="1" applyFont="1" applyBorder="1" applyAlignment="1">
      <alignment horizontal="right" shrinkToFit="1"/>
    </xf>
    <xf numFmtId="49" fontId="5" fillId="0" borderId="10" xfId="0" applyNumberFormat="1" applyFont="1" applyBorder="1" applyAlignment="1">
      <alignment horizontal="left" wrapText="1"/>
    </xf>
    <xf numFmtId="3" fontId="5" fillId="0" borderId="10" xfId="0" applyNumberFormat="1" applyFont="1" applyBorder="1" applyAlignment="1">
      <alignment horizontal="right" shrinkToFi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textRotation="90"/>
    </xf>
    <xf numFmtId="164" fontId="5" fillId="0" borderId="1" xfId="0" applyNumberFormat="1" applyFont="1" applyBorder="1" applyAlignment="1">
      <alignment horizontal="right" shrinkToFit="1"/>
    </xf>
    <xf numFmtId="1" fontId="5" fillId="0" borderId="9" xfId="0" applyNumberFormat="1" applyFont="1" applyBorder="1" applyAlignment="1">
      <alignment horizontal="right" shrinkToFit="1"/>
    </xf>
    <xf numFmtId="1" fontId="5" fillId="0" borderId="10" xfId="0" applyNumberFormat="1" applyFont="1" applyBorder="1" applyAlignment="1">
      <alignment horizontal="right" shrinkToFit="1"/>
    </xf>
    <xf numFmtId="168" fontId="5" fillId="0" borderId="1" xfId="0" applyNumberFormat="1" applyFont="1" applyBorder="1" applyAlignment="1">
      <alignment horizontal="right" shrinkToFit="1"/>
    </xf>
    <xf numFmtId="0" fontId="25" fillId="0" borderId="0" xfId="0" applyFont="1"/>
    <xf numFmtId="43" fontId="25" fillId="0" borderId="0" xfId="1" applyFont="1"/>
    <xf numFmtId="169" fontId="7" fillId="0" borderId="1" xfId="1" applyNumberFormat="1" applyFont="1" applyBorder="1" applyAlignment="1">
      <alignment horizontal="center" vertical="center" wrapText="1"/>
    </xf>
    <xf numFmtId="169" fontId="8" fillId="0" borderId="1" xfId="1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8" fillId="0" borderId="12" xfId="0" applyFont="1" applyBorder="1"/>
    <xf numFmtId="0" fontId="8" fillId="0" borderId="12" xfId="0" applyFont="1" applyBorder="1" applyAlignment="1">
      <alignment horizontal="center" vertical="center"/>
    </xf>
    <xf numFmtId="0" fontId="7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3" xfId="0" applyFont="1" applyBorder="1"/>
    <xf numFmtId="3" fontId="7" fillId="0" borderId="1" xfId="0" applyNumberFormat="1" applyFont="1" applyBorder="1"/>
    <xf numFmtId="3" fontId="7" fillId="0" borderId="2" xfId="0" applyNumberFormat="1" applyFont="1" applyBorder="1"/>
    <xf numFmtId="0" fontId="9" fillId="0" borderId="5" xfId="0" applyFont="1" applyBorder="1" applyAlignment="1">
      <alignment horizontal="center"/>
    </xf>
    <xf numFmtId="3" fontId="9" fillId="0" borderId="6" xfId="0" applyNumberFormat="1" applyFont="1" applyBorder="1" applyAlignment="1">
      <alignment horizontal="center"/>
    </xf>
    <xf numFmtId="3" fontId="9" fillId="0" borderId="8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3" fontId="9" fillId="0" borderId="0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wrapText="1"/>
    </xf>
    <xf numFmtId="4" fontId="7" fillId="0" borderId="1" xfId="0" applyNumberFormat="1" applyFont="1" applyBorder="1"/>
    <xf numFmtId="3" fontId="17" fillId="0" borderId="2" xfId="0" applyNumberFormat="1" applyFont="1" applyBorder="1"/>
    <xf numFmtId="0" fontId="18" fillId="0" borderId="5" xfId="0" applyFont="1" applyBorder="1" applyAlignment="1">
      <alignment horizontal="center"/>
    </xf>
    <xf numFmtId="4" fontId="18" fillId="0" borderId="6" xfId="0" applyNumberFormat="1" applyFont="1" applyBorder="1" applyAlignment="1">
      <alignment horizontal="center"/>
    </xf>
    <xf numFmtId="3" fontId="18" fillId="0" borderId="6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3" fontId="9" fillId="0" borderId="2" xfId="0" applyNumberFormat="1" applyFont="1" applyBorder="1" applyAlignment="1">
      <alignment horizontal="center"/>
    </xf>
    <xf numFmtId="0" fontId="10" fillId="0" borderId="6" xfId="0" applyFont="1" applyBorder="1"/>
    <xf numFmtId="3" fontId="10" fillId="0" borderId="6" xfId="0" applyNumberFormat="1" applyFont="1" applyBorder="1"/>
    <xf numFmtId="3" fontId="14" fillId="0" borderId="13" xfId="0" applyNumberFormat="1" applyFont="1" applyBorder="1" applyAlignment="1">
      <alignment horizontal="right" vertical="center" wrapText="1"/>
    </xf>
    <xf numFmtId="3" fontId="14" fillId="0" borderId="13" xfId="0" applyNumberFormat="1" applyFont="1" applyBorder="1" applyAlignment="1">
      <alignment vertical="center"/>
    </xf>
    <xf numFmtId="3" fontId="9" fillId="0" borderId="1" xfId="0" applyNumberFormat="1" applyFont="1" applyBorder="1" applyAlignment="1">
      <alignment horizontal="center"/>
    </xf>
    <xf numFmtId="49" fontId="9" fillId="0" borderId="3" xfId="0" applyNumberFormat="1" applyFont="1" applyBorder="1" applyAlignment="1">
      <alignment horizontal="left" wrapText="1"/>
    </xf>
    <xf numFmtId="3" fontId="7" fillId="0" borderId="2" xfId="0" applyNumberFormat="1" applyFont="1" applyBorder="1" applyAlignment="1">
      <alignment horizontal="right"/>
    </xf>
    <xf numFmtId="169" fontId="8" fillId="0" borderId="1" xfId="1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168" fontId="18" fillId="0" borderId="1" xfId="0" applyNumberFormat="1" applyFont="1" applyBorder="1"/>
    <xf numFmtId="0" fontId="8" fillId="0" borderId="17" xfId="0" applyFont="1" applyBorder="1" applyAlignment="1">
      <alignment wrapText="1"/>
    </xf>
    <xf numFmtId="169" fontId="8" fillId="0" borderId="17" xfId="1" applyNumberFormat="1" applyFont="1" applyBorder="1" applyAlignment="1"/>
    <xf numFmtId="0" fontId="21" fillId="0" borderId="18" xfId="0" applyFont="1" applyBorder="1" applyAlignment="1">
      <alignment horizontal="center" vertical="center"/>
    </xf>
    <xf numFmtId="3" fontId="14" fillId="0" borderId="19" xfId="0" applyNumberFormat="1" applyFont="1" applyBorder="1" applyAlignment="1">
      <alignment vertical="center"/>
    </xf>
    <xf numFmtId="3" fontId="14" fillId="0" borderId="4" xfId="0" applyNumberFormat="1" applyFont="1" applyBorder="1" applyAlignment="1">
      <alignment vertical="center"/>
    </xf>
    <xf numFmtId="3" fontId="15" fillId="0" borderId="18" xfId="0" applyNumberFormat="1" applyFont="1" applyBorder="1" applyAlignment="1">
      <alignment horizontal="right" vertical="center" wrapText="1"/>
    </xf>
    <xf numFmtId="0" fontId="5" fillId="0" borderId="20" xfId="0" applyFont="1" applyBorder="1" applyAlignment="1">
      <alignment wrapText="1"/>
    </xf>
    <xf numFmtId="0" fontId="4" fillId="0" borderId="2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wrapText="1"/>
    </xf>
    <xf numFmtId="1" fontId="4" fillId="0" borderId="1" xfId="0" applyNumberFormat="1" applyFont="1" applyBorder="1" applyAlignment="1">
      <alignment horizontal="right" shrinkToFit="1"/>
    </xf>
    <xf numFmtId="2" fontId="5" fillId="0" borderId="10" xfId="0" applyNumberFormat="1" applyFont="1" applyBorder="1" applyAlignment="1">
      <alignment horizontal="right" shrinkToFit="1"/>
    </xf>
    <xf numFmtId="168" fontId="4" fillId="0" borderId="1" xfId="0" applyNumberFormat="1" applyFont="1" applyBorder="1" applyAlignment="1">
      <alignment horizontal="center" vertical="center" textRotation="90" wrapText="1"/>
    </xf>
    <xf numFmtId="168" fontId="5" fillId="0" borderId="1" xfId="0" applyNumberFormat="1" applyFont="1" applyBorder="1" applyAlignment="1">
      <alignment horizontal="center"/>
    </xf>
    <xf numFmtId="168" fontId="5" fillId="0" borderId="9" xfId="0" applyNumberFormat="1" applyFont="1" applyBorder="1" applyAlignment="1">
      <alignment horizontal="right" shrinkToFit="1"/>
    </xf>
    <xf numFmtId="168" fontId="5" fillId="0" borderId="10" xfId="0" applyNumberFormat="1" applyFont="1" applyBorder="1" applyAlignment="1">
      <alignment horizontal="right" shrinkToFit="1"/>
    </xf>
    <xf numFmtId="168" fontId="5" fillId="0" borderId="0" xfId="0" applyNumberFormat="1" applyFont="1" applyBorder="1" applyAlignment="1">
      <alignment horizontal="right" shrinkToFit="1"/>
    </xf>
    <xf numFmtId="168" fontId="5" fillId="0" borderId="0" xfId="0" applyNumberFormat="1" applyFont="1" applyBorder="1" applyAlignment="1">
      <alignment horizontal="right"/>
    </xf>
    <xf numFmtId="4" fontId="5" fillId="0" borderId="10" xfId="0" applyNumberFormat="1" applyFont="1" applyBorder="1" applyAlignment="1">
      <alignment horizontal="right" shrinkToFit="1"/>
    </xf>
    <xf numFmtId="1" fontId="5" fillId="0" borderId="1" xfId="0" applyNumberFormat="1" applyFont="1" applyBorder="1" applyAlignment="1">
      <alignment horizontal="center"/>
    </xf>
    <xf numFmtId="4" fontId="5" fillId="0" borderId="1" xfId="0" applyNumberFormat="1" applyFont="1" applyBorder="1" applyAlignment="1">
      <alignment shrinkToFit="1"/>
    </xf>
    <xf numFmtId="49" fontId="5" fillId="0" borderId="13" xfId="0" applyNumberFormat="1" applyFont="1" applyBorder="1" applyAlignment="1">
      <alignment horizontal="left" wrapText="1"/>
    </xf>
    <xf numFmtId="1" fontId="5" fillId="0" borderId="13" xfId="0" applyNumberFormat="1" applyFont="1" applyBorder="1" applyAlignment="1">
      <alignment horizontal="right" shrinkToFit="1"/>
    </xf>
    <xf numFmtId="3" fontId="5" fillId="0" borderId="13" xfId="0" applyNumberFormat="1" applyFont="1" applyBorder="1" applyAlignment="1">
      <alignment horizontal="right" shrinkToFit="1"/>
    </xf>
    <xf numFmtId="3" fontId="5" fillId="0" borderId="20" xfId="0" applyNumberFormat="1" applyFont="1" applyBorder="1" applyAlignment="1">
      <alignment horizontal="right" wrapText="1"/>
    </xf>
    <xf numFmtId="4" fontId="5" fillId="0" borderId="1" xfId="0" applyNumberFormat="1" applyFont="1" applyBorder="1" applyAlignment="1">
      <alignment horizontal="right" shrinkToFit="1"/>
    </xf>
    <xf numFmtId="3" fontId="7" fillId="0" borderId="1" xfId="0" applyNumberFormat="1" applyFont="1" applyBorder="1" applyAlignment="1">
      <alignment horizontal="right" vertical="top" wrapText="1"/>
    </xf>
    <xf numFmtId="0" fontId="8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wrapText="1"/>
    </xf>
    <xf numFmtId="169" fontId="7" fillId="0" borderId="22" xfId="1" applyNumberFormat="1" applyFont="1" applyBorder="1" applyAlignment="1">
      <alignment horizontal="center" vertical="center" wrapText="1"/>
    </xf>
    <xf numFmtId="166" fontId="7" fillId="0" borderId="2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3" fontId="7" fillId="0" borderId="2" xfId="0" applyNumberFormat="1" applyFont="1" applyBorder="1" applyAlignment="1">
      <alignment horizontal="right" vertical="top" wrapText="1"/>
    </xf>
    <xf numFmtId="0" fontId="11" fillId="0" borderId="1" xfId="0" applyFont="1" applyBorder="1" applyAlignment="1">
      <alignment wrapText="1"/>
    </xf>
    <xf numFmtId="3" fontId="4" fillId="0" borderId="20" xfId="0" applyNumberFormat="1" applyFont="1" applyBorder="1" applyAlignment="1">
      <alignment horizontal="right" vertical="center" wrapText="1"/>
    </xf>
    <xf numFmtId="0" fontId="17" fillId="0" borderId="3" xfId="0" applyFont="1" applyBorder="1" applyAlignment="1">
      <alignment horizontal="left" vertical="center"/>
    </xf>
    <xf numFmtId="3" fontId="7" fillId="0" borderId="24" xfId="0" applyNumberFormat="1" applyFont="1" applyBorder="1" applyAlignment="1">
      <alignment wrapText="1"/>
    </xf>
    <xf numFmtId="3" fontId="7" fillId="0" borderId="9" xfId="0" applyNumberFormat="1" applyFont="1" applyBorder="1"/>
    <xf numFmtId="3" fontId="7" fillId="0" borderId="25" xfId="0" applyNumberFormat="1" applyFont="1" applyBorder="1"/>
    <xf numFmtId="3" fontId="17" fillId="0" borderId="1" xfId="0" applyNumberFormat="1" applyFont="1" applyBorder="1" applyAlignment="1">
      <alignment horizontal="right" vertical="top" wrapText="1"/>
    </xf>
    <xf numFmtId="0" fontId="0" fillId="0" borderId="0" xfId="0" applyFill="1"/>
    <xf numFmtId="0" fontId="17" fillId="0" borderId="3" xfId="0" applyFont="1" applyBorder="1" applyAlignment="1">
      <alignment vertical="top" wrapText="1"/>
    </xf>
    <xf numFmtId="3" fontId="17" fillId="0" borderId="2" xfId="0" applyNumberFormat="1" applyFont="1" applyBorder="1" applyAlignment="1">
      <alignment horizontal="right" vertical="top" wrapText="1"/>
    </xf>
    <xf numFmtId="3" fontId="11" fillId="0" borderId="1" xfId="0" applyNumberFormat="1" applyFont="1" applyBorder="1" applyAlignment="1">
      <alignment horizontal="right" shrinkToFit="1"/>
    </xf>
    <xf numFmtId="3" fontId="3" fillId="0" borderId="19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3" fontId="0" fillId="0" borderId="2" xfId="0" applyNumberFormat="1" applyFont="1" applyBorder="1"/>
    <xf numFmtId="3" fontId="6" fillId="0" borderId="2" xfId="0" applyNumberFormat="1" applyFont="1" applyBorder="1"/>
    <xf numFmtId="0" fontId="17" fillId="0" borderId="1" xfId="0" applyFont="1" applyBorder="1" applyAlignment="1">
      <alignment wrapText="1"/>
    </xf>
    <xf numFmtId="3" fontId="18" fillId="0" borderId="1" xfId="0" applyNumberFormat="1" applyFont="1" applyBorder="1" applyAlignment="1">
      <alignment horizontal="right" vertical="top" wrapText="1"/>
    </xf>
    <xf numFmtId="3" fontId="17" fillId="0" borderId="1" xfId="0" applyNumberFormat="1" applyFont="1" applyBorder="1" applyAlignment="1">
      <alignment horizontal="right" vertical="center" wrapText="1"/>
    </xf>
    <xf numFmtId="3" fontId="18" fillId="0" borderId="1" xfId="0" applyNumberFormat="1" applyFont="1" applyBorder="1" applyAlignment="1">
      <alignment horizontal="center" vertical="top" wrapText="1"/>
    </xf>
    <xf numFmtId="166" fontId="7" fillId="0" borderId="26" xfId="0" applyNumberFormat="1" applyFont="1" applyBorder="1" applyAlignment="1">
      <alignment horizontal="center" vertical="center" wrapText="1"/>
    </xf>
    <xf numFmtId="166" fontId="8" fillId="0" borderId="26" xfId="0" applyNumberFormat="1" applyFont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top" wrapText="1"/>
    </xf>
    <xf numFmtId="0" fontId="27" fillId="0" borderId="1" xfId="0" applyFont="1" applyBorder="1" applyAlignment="1">
      <alignment horizontal="center" vertical="top" wrapText="1"/>
    </xf>
    <xf numFmtId="0" fontId="27" fillId="0" borderId="1" xfId="0" applyFont="1" applyBorder="1" applyAlignment="1">
      <alignment horizontal="left" vertical="top" wrapText="1"/>
    </xf>
    <xf numFmtId="3" fontId="27" fillId="0" borderId="1" xfId="0" applyNumberFormat="1" applyFont="1" applyBorder="1" applyAlignment="1">
      <alignment horizontal="right" vertical="top" wrapText="1"/>
    </xf>
    <xf numFmtId="0" fontId="28" fillId="0" borderId="1" xfId="0" applyFont="1" applyBorder="1" applyAlignment="1">
      <alignment horizontal="center" vertical="top" wrapText="1"/>
    </xf>
    <xf numFmtId="0" fontId="28" fillId="0" borderId="1" xfId="0" applyFont="1" applyBorder="1" applyAlignment="1">
      <alignment horizontal="left" vertical="top" wrapText="1"/>
    </xf>
    <xf numFmtId="3" fontId="28" fillId="0" borderId="1" xfId="0" applyNumberFormat="1" applyFont="1" applyBorder="1" applyAlignment="1">
      <alignment horizontal="right" vertical="top" wrapText="1"/>
    </xf>
    <xf numFmtId="0" fontId="8" fillId="0" borderId="27" xfId="0" applyFont="1" applyBorder="1" applyAlignment="1">
      <alignment horizontal="center" vertical="center"/>
    </xf>
    <xf numFmtId="166" fontId="8" fillId="0" borderId="28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center" wrapText="1"/>
    </xf>
    <xf numFmtId="3" fontId="17" fillId="0" borderId="2" xfId="0" applyNumberFormat="1" applyFont="1" applyBorder="1" applyAlignment="1">
      <alignment horizontal="right" vertical="center" wrapText="1"/>
    </xf>
    <xf numFmtId="0" fontId="17" fillId="0" borderId="3" xfId="0" applyFont="1" applyBorder="1" applyAlignment="1">
      <alignment horizontal="left" vertical="top" wrapText="1"/>
    </xf>
    <xf numFmtId="3" fontId="17" fillId="0" borderId="3" xfId="0" applyNumberFormat="1" applyFont="1" applyBorder="1" applyAlignment="1">
      <alignment horizontal="left" vertical="top" wrapText="1"/>
    </xf>
    <xf numFmtId="0" fontId="17" fillId="0" borderId="3" xfId="0" applyNumberFormat="1" applyFont="1" applyBorder="1" applyAlignment="1">
      <alignment vertical="top" wrapText="1"/>
    </xf>
    <xf numFmtId="3" fontId="7" fillId="0" borderId="1" xfId="0" applyNumberFormat="1" applyFont="1" applyBorder="1" applyAlignment="1">
      <alignment horizontal="right"/>
    </xf>
    <xf numFmtId="168" fontId="5" fillId="0" borderId="13" xfId="0" applyNumberFormat="1" applyFont="1" applyBorder="1" applyAlignment="1">
      <alignment horizontal="right" shrinkToFit="1"/>
    </xf>
    <xf numFmtId="3" fontId="8" fillId="0" borderId="13" xfId="0" applyNumberFormat="1" applyFont="1" applyBorder="1" applyAlignment="1">
      <alignment horizontal="right" shrinkToFit="1"/>
    </xf>
    <xf numFmtId="0" fontId="21" fillId="0" borderId="43" xfId="0" applyFont="1" applyBorder="1" applyAlignment="1">
      <alignment horizontal="center" vertical="center" wrapText="1"/>
    </xf>
    <xf numFmtId="3" fontId="14" fillId="0" borderId="35" xfId="0" applyNumberFormat="1" applyFont="1" applyBorder="1" applyAlignment="1">
      <alignment horizontal="right" vertical="center" wrapText="1"/>
    </xf>
    <xf numFmtId="3" fontId="14" fillId="0" borderId="30" xfId="0" applyNumberFormat="1" applyFont="1" applyBorder="1" applyAlignment="1">
      <alignment horizontal="right" vertical="center" wrapText="1"/>
    </xf>
    <xf numFmtId="3" fontId="14" fillId="0" borderId="30" xfId="0" applyNumberFormat="1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top" wrapText="1"/>
    </xf>
    <xf numFmtId="3" fontId="8" fillId="0" borderId="15" xfId="0" applyNumberFormat="1" applyFont="1" applyBorder="1" applyAlignment="1">
      <alignment horizontal="center" vertical="top" wrapText="1"/>
    </xf>
    <xf numFmtId="3" fontId="8" fillId="0" borderId="16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3" fontId="2" fillId="0" borderId="3" xfId="0" applyNumberFormat="1" applyFont="1" applyBorder="1" applyAlignment="1">
      <alignment horizontal="left" vertical="top" wrapText="1"/>
    </xf>
    <xf numFmtId="3" fontId="18" fillId="0" borderId="2" xfId="0" applyNumberFormat="1" applyFont="1" applyBorder="1" applyAlignment="1">
      <alignment horizontal="right" vertical="top" wrapText="1"/>
    </xf>
    <xf numFmtId="0" fontId="2" fillId="0" borderId="3" xfId="0" applyFont="1" applyBorder="1" applyAlignment="1">
      <alignment horizontal="left" vertical="top" wrapText="1"/>
    </xf>
    <xf numFmtId="49" fontId="8" fillId="0" borderId="3" xfId="0" applyNumberFormat="1" applyFont="1" applyBorder="1" applyAlignment="1">
      <alignment horizontal="left" wrapText="1"/>
    </xf>
    <xf numFmtId="3" fontId="18" fillId="0" borderId="3" xfId="0" applyNumberFormat="1" applyFont="1" applyBorder="1" applyAlignment="1">
      <alignment horizontal="left" vertical="top" wrapText="1"/>
    </xf>
    <xf numFmtId="49" fontId="27" fillId="0" borderId="1" xfId="0" applyNumberFormat="1" applyFont="1" applyBorder="1" applyAlignment="1">
      <alignment horizontal="center" vertical="top" wrapText="1"/>
    </xf>
    <xf numFmtId="0" fontId="29" fillId="0" borderId="0" xfId="0" applyFont="1"/>
    <xf numFmtId="49" fontId="18" fillId="0" borderId="3" xfId="0" applyNumberFormat="1" applyFont="1" applyBorder="1" applyAlignment="1">
      <alignment horizontal="left" wrapText="1"/>
    </xf>
    <xf numFmtId="3" fontId="18" fillId="0" borderId="1" xfId="0" applyNumberFormat="1" applyFont="1" applyBorder="1" applyAlignment="1">
      <alignment horizontal="right"/>
    </xf>
    <xf numFmtId="3" fontId="8" fillId="0" borderId="45" xfId="0" applyNumberFormat="1" applyFont="1" applyBorder="1" applyAlignment="1">
      <alignment horizontal="center"/>
    </xf>
    <xf numFmtId="3" fontId="18" fillId="0" borderId="2" xfId="0" applyNumberFormat="1" applyFont="1" applyBorder="1" applyAlignment="1">
      <alignment horizontal="right"/>
    </xf>
    <xf numFmtId="0" fontId="22" fillId="0" borderId="3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right" shrinkToFit="1"/>
    </xf>
    <xf numFmtId="168" fontId="4" fillId="0" borderId="1" xfId="0" applyNumberFormat="1" applyFont="1" applyBorder="1" applyAlignment="1">
      <alignment horizontal="right" shrinkToFit="1"/>
    </xf>
    <xf numFmtId="3" fontId="3" fillId="0" borderId="19" xfId="0" applyNumberFormat="1" applyFont="1" applyBorder="1" applyAlignment="1">
      <alignment horizontal="right"/>
    </xf>
    <xf numFmtId="3" fontId="18" fillId="0" borderId="8" xfId="0" applyNumberFormat="1" applyFont="1" applyBorder="1" applyAlignment="1">
      <alignment horizontal="center"/>
    </xf>
    <xf numFmtId="1" fontId="3" fillId="0" borderId="0" xfId="0" applyNumberFormat="1" applyFont="1"/>
    <xf numFmtId="1" fontId="7" fillId="0" borderId="0" xfId="0" applyNumberFormat="1" applyFont="1"/>
    <xf numFmtId="1" fontId="31" fillId="0" borderId="0" xfId="0" applyNumberFormat="1" applyFont="1"/>
    <xf numFmtId="1" fontId="32" fillId="0" borderId="0" xfId="0" applyNumberFormat="1" applyFont="1"/>
    <xf numFmtId="1" fontId="7" fillId="0" borderId="0" xfId="0" applyNumberFormat="1" applyFont="1" applyAlignment="1">
      <alignment wrapText="1"/>
    </xf>
    <xf numFmtId="3" fontId="33" fillId="0" borderId="1" xfId="0" applyNumberFormat="1" applyFont="1" applyFill="1" applyBorder="1"/>
    <xf numFmtId="0" fontId="8" fillId="0" borderId="1" xfId="0" applyFont="1" applyBorder="1" applyAlignment="1">
      <alignment horizontal="justify" vertical="center" wrapText="1"/>
    </xf>
    <xf numFmtId="49" fontId="31" fillId="0" borderId="0" xfId="0" applyNumberFormat="1" applyFont="1"/>
    <xf numFmtId="3" fontId="33" fillId="0" borderId="1" xfId="0" applyNumberFormat="1" applyFont="1" applyBorder="1"/>
    <xf numFmtId="49" fontId="34" fillId="0" borderId="1" xfId="0" applyNumberFormat="1" applyFont="1" applyBorder="1" applyAlignment="1">
      <alignment horizontal="justify" vertical="center" wrapText="1"/>
    </xf>
    <xf numFmtId="3" fontId="11" fillId="0" borderId="1" xfId="0" applyNumberFormat="1" applyFont="1" applyBorder="1"/>
    <xf numFmtId="1" fontId="6" fillId="0" borderId="0" xfId="0" applyNumberFormat="1" applyFont="1" applyAlignment="1">
      <alignment horizontal="center" vertical="center"/>
    </xf>
    <xf numFmtId="3" fontId="35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justify" vertical="center" wrapText="1"/>
    </xf>
    <xf numFmtId="3" fontId="11" fillId="0" borderId="1" xfId="0" applyNumberFormat="1" applyFont="1" applyBorder="1" applyAlignment="1">
      <alignment horizontal="right" wrapText="1"/>
    </xf>
    <xf numFmtId="3" fontId="11" fillId="0" borderId="1" xfId="0" applyNumberFormat="1" applyFont="1" applyBorder="1" applyAlignment="1">
      <alignment vertical="center"/>
    </xf>
    <xf numFmtId="3" fontId="11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justify" vertical="center" wrapText="1"/>
    </xf>
    <xf numFmtId="1" fontId="10" fillId="0" borderId="0" xfId="0" applyNumberFormat="1" applyFont="1" applyAlignment="1">
      <alignment horizontal="center" vertical="center"/>
    </xf>
    <xf numFmtId="3" fontId="35" fillId="3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Border="1"/>
    <xf numFmtId="3" fontId="11" fillId="0" borderId="9" xfId="0" applyNumberFormat="1" applyFont="1" applyBorder="1" applyAlignment="1">
      <alignment horizontal="right" vertical="center" wrapText="1"/>
    </xf>
    <xf numFmtId="49" fontId="7" fillId="0" borderId="1" xfId="0" applyNumberFormat="1" applyFont="1" applyBorder="1" applyAlignment="1">
      <alignment horizontal="justify" vertical="center" wrapText="1"/>
    </xf>
    <xf numFmtId="0" fontId="7" fillId="0" borderId="1" xfId="0" applyFont="1" applyBorder="1" applyAlignment="1">
      <alignment horizontal="left" vertical="center" wrapText="1"/>
    </xf>
    <xf numFmtId="3" fontId="11" fillId="0" borderId="1" xfId="0" applyNumberFormat="1" applyFont="1" applyBorder="1" applyAlignment="1">
      <alignment horizontal="right"/>
    </xf>
    <xf numFmtId="3" fontId="36" fillId="0" borderId="1" xfId="0" applyNumberFormat="1" applyFont="1" applyBorder="1" applyAlignment="1">
      <alignment horizontal="right" wrapText="1"/>
    </xf>
    <xf numFmtId="1" fontId="37" fillId="0" borderId="1" xfId="0" applyNumberFormat="1" applyFont="1" applyBorder="1" applyAlignment="1">
      <alignment horizontal="center" wrapText="1"/>
    </xf>
    <xf numFmtId="1" fontId="38" fillId="0" borderId="0" xfId="0" applyNumberFormat="1" applyFont="1"/>
    <xf numFmtId="1" fontId="7" fillId="0" borderId="1" xfId="0" applyNumberFormat="1" applyFont="1" applyBorder="1" applyAlignment="1">
      <alignment wrapText="1"/>
    </xf>
    <xf numFmtId="1" fontId="9" fillId="0" borderId="1" xfId="0" applyNumberFormat="1" applyFont="1" applyBorder="1"/>
    <xf numFmtId="1" fontId="6" fillId="0" borderId="0" xfId="0" applyNumberFormat="1" applyFont="1"/>
    <xf numFmtId="3" fontId="33" fillId="0" borderId="1" xfId="0" applyNumberFormat="1" applyFont="1" applyFill="1" applyBorder="1" applyAlignment="1">
      <alignment horizontal="right"/>
    </xf>
    <xf numFmtId="1" fontId="8" fillId="0" borderId="1" xfId="0" applyNumberFormat="1" applyFont="1" applyBorder="1"/>
    <xf numFmtId="1" fontId="8" fillId="0" borderId="1" xfId="0" applyNumberFormat="1" applyFont="1" applyBorder="1" applyAlignment="1">
      <alignment wrapText="1"/>
    </xf>
    <xf numFmtId="3" fontId="11" fillId="3" borderId="1" xfId="0" applyNumberFormat="1" applyFont="1" applyFill="1" applyBorder="1"/>
    <xf numFmtId="3" fontId="6" fillId="0" borderId="1" xfId="0" applyNumberFormat="1" applyFont="1" applyBorder="1"/>
    <xf numFmtId="3" fontId="7" fillId="3" borderId="1" xfId="0" applyNumberFormat="1" applyFont="1" applyFill="1" applyBorder="1"/>
    <xf numFmtId="1" fontId="31" fillId="0" borderId="0" xfId="0" applyNumberFormat="1" applyFont="1" applyAlignment="1">
      <alignment horizontal="center"/>
    </xf>
    <xf numFmtId="1" fontId="17" fillId="0" borderId="1" xfId="0" applyNumberFormat="1" applyFont="1" applyBorder="1" applyAlignment="1">
      <alignment horizontal="center"/>
    </xf>
    <xf numFmtId="1" fontId="5" fillId="0" borderId="0" xfId="0" applyNumberFormat="1" applyFont="1"/>
    <xf numFmtId="1" fontId="8" fillId="0" borderId="1" xfId="0" applyNumberFormat="1" applyFont="1" applyBorder="1" applyAlignment="1">
      <alignment horizontal="center" wrapText="1"/>
    </xf>
    <xf numFmtId="1" fontId="8" fillId="0" borderId="4" xfId="0" applyNumberFormat="1" applyFont="1" applyBorder="1" applyAlignment="1">
      <alignment horizontal="center" wrapText="1"/>
    </xf>
    <xf numFmtId="1" fontId="39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/>
    </xf>
    <xf numFmtId="1" fontId="33" fillId="0" borderId="1" xfId="0" applyNumberFormat="1" applyFont="1" applyBorder="1" applyAlignment="1">
      <alignment horizontal="center"/>
    </xf>
    <xf numFmtId="1" fontId="3" fillId="0" borderId="1" xfId="0" applyNumberFormat="1" applyFont="1" applyBorder="1"/>
    <xf numFmtId="1" fontId="3" fillId="0" borderId="4" xfId="0" applyNumberFormat="1" applyFont="1" applyBorder="1"/>
    <xf numFmtId="1" fontId="7" fillId="0" borderId="30" xfId="0" applyNumberFormat="1" applyFont="1" applyBorder="1"/>
    <xf numFmtId="49" fontId="3" fillId="0" borderId="3" xfId="0" applyNumberFormat="1" applyFont="1" applyBorder="1"/>
    <xf numFmtId="1" fontId="3" fillId="0" borderId="0" xfId="0" applyNumberFormat="1" applyFont="1" applyBorder="1"/>
    <xf numFmtId="49" fontId="3" fillId="0" borderId="0" xfId="0" applyNumberFormat="1" applyFont="1" applyBorder="1"/>
    <xf numFmtId="1" fontId="3" fillId="0" borderId="30" xfId="0" applyNumberFormat="1" applyFont="1" applyBorder="1"/>
    <xf numFmtId="171" fontId="6" fillId="0" borderId="0" xfId="1" applyNumberFormat="1" applyFont="1" applyBorder="1"/>
    <xf numFmtId="49" fontId="10" fillId="0" borderId="0" xfId="0" applyNumberFormat="1" applyFont="1" applyBorder="1" applyAlignment="1">
      <alignment horizontal="left"/>
    </xf>
    <xf numFmtId="49" fontId="6" fillId="0" borderId="0" xfId="0" applyNumberFormat="1" applyFont="1" applyBorder="1"/>
    <xf numFmtId="1" fontId="6" fillId="0" borderId="1" xfId="0" applyNumberFormat="1" applyFont="1" applyBorder="1"/>
    <xf numFmtId="1" fontId="6" fillId="0" borderId="0" xfId="0" applyNumberFormat="1" applyFont="1" applyBorder="1"/>
    <xf numFmtId="1" fontId="6" fillId="0" borderId="30" xfId="0" applyNumberFormat="1" applyFont="1" applyBorder="1"/>
    <xf numFmtId="49" fontId="6" fillId="0" borderId="0" xfId="0" applyNumberFormat="1" applyFont="1" applyBorder="1" applyAlignment="1">
      <alignment wrapText="1"/>
    </xf>
    <xf numFmtId="49" fontId="6" fillId="0" borderId="0" xfId="0" applyNumberFormat="1" applyFont="1" applyBorder="1" applyAlignment="1">
      <alignment horizontal="center"/>
    </xf>
    <xf numFmtId="49" fontId="6" fillId="0" borderId="0" xfId="0" applyNumberFormat="1" applyFont="1" applyBorder="1" applyAlignment="1"/>
    <xf numFmtId="49" fontId="40" fillId="0" borderId="0" xfId="0" applyNumberFormat="1" applyFont="1" applyBorder="1"/>
    <xf numFmtId="171" fontId="3" fillId="0" borderId="0" xfId="1" applyNumberFormat="1" applyFont="1" applyBorder="1"/>
    <xf numFmtId="49" fontId="3" fillId="0" borderId="0" xfId="0" applyNumberFormat="1" applyFont="1" applyBorder="1" applyAlignment="1">
      <alignment wrapText="1"/>
    </xf>
    <xf numFmtId="49" fontId="40" fillId="0" borderId="0" xfId="0" applyNumberFormat="1" applyFont="1" applyBorder="1" applyAlignment="1">
      <alignment horizontal="center"/>
    </xf>
    <xf numFmtId="49" fontId="3" fillId="0" borderId="0" xfId="0" applyNumberFormat="1" applyFont="1" applyBorder="1" applyAlignment="1"/>
    <xf numFmtId="49" fontId="6" fillId="0" borderId="0" xfId="0" applyNumberFormat="1" applyFont="1" applyBorder="1" applyAlignment="1">
      <alignment horizontal="left"/>
    </xf>
    <xf numFmtId="169" fontId="6" fillId="0" borderId="0" xfId="1" applyNumberFormat="1" applyFont="1" applyBorder="1"/>
    <xf numFmtId="169" fontId="3" fillId="0" borderId="0" xfId="1" applyNumberFormat="1" applyFont="1" applyBorder="1"/>
    <xf numFmtId="169" fontId="6" fillId="0" borderId="4" xfId="1" applyNumberFormat="1" applyFont="1" applyBorder="1"/>
    <xf numFmtId="49" fontId="6" fillId="0" borderId="3" xfId="0" applyNumberFormat="1" applyFont="1" applyBorder="1"/>
    <xf numFmtId="169" fontId="6" fillId="0" borderId="1" xfId="1" applyNumberFormat="1" applyFont="1" applyBorder="1"/>
    <xf numFmtId="49" fontId="10" fillId="0" borderId="3" xfId="0" applyNumberFormat="1" applyFont="1" applyBorder="1"/>
    <xf numFmtId="49" fontId="10" fillId="0" borderId="3" xfId="0" applyNumberFormat="1" applyFont="1" applyBorder="1" applyAlignment="1">
      <alignment horizontal="left"/>
    </xf>
    <xf numFmtId="49" fontId="10" fillId="0" borderId="3" xfId="0" applyNumberFormat="1" applyFont="1" applyBorder="1" applyAlignment="1">
      <alignment wrapText="1"/>
    </xf>
    <xf numFmtId="49" fontId="3" fillId="0" borderId="3" xfId="0" applyNumberFormat="1" applyFont="1" applyBorder="1" applyAlignment="1"/>
    <xf numFmtId="49" fontId="3" fillId="0" borderId="3" xfId="0" applyNumberFormat="1" applyFont="1" applyBorder="1" applyAlignment="1">
      <alignment wrapText="1"/>
    </xf>
    <xf numFmtId="169" fontId="6" fillId="0" borderId="1" xfId="1" applyNumberFormat="1" applyFont="1" applyBorder="1" applyAlignment="1">
      <alignment horizontal="left"/>
    </xf>
    <xf numFmtId="1" fontId="3" fillId="0" borderId="1" xfId="0" applyNumberFormat="1" applyFont="1" applyBorder="1" applyAlignment="1">
      <alignment horizontal="left"/>
    </xf>
    <xf numFmtId="1" fontId="3" fillId="0" borderId="4" xfId="0" applyNumberFormat="1" applyFont="1" applyBorder="1" applyAlignment="1">
      <alignment horizontal="left"/>
    </xf>
    <xf numFmtId="1" fontId="3" fillId="0" borderId="30" xfId="0" applyNumberFormat="1" applyFont="1" applyBorder="1" applyAlignment="1">
      <alignment horizontal="left"/>
    </xf>
    <xf numFmtId="169" fontId="6" fillId="0" borderId="4" xfId="1" applyNumberFormat="1" applyFont="1" applyBorder="1" applyAlignment="1">
      <alignment horizontal="left"/>
    </xf>
    <xf numFmtId="169" fontId="3" fillId="0" borderId="4" xfId="1" applyNumberFormat="1" applyFont="1" applyBorder="1" applyAlignment="1">
      <alignment horizontal="left"/>
    </xf>
    <xf numFmtId="49" fontId="40" fillId="0" borderId="3" xfId="0" applyNumberFormat="1" applyFont="1" applyBorder="1"/>
    <xf numFmtId="49" fontId="40" fillId="0" borderId="3" xfId="0" applyNumberFormat="1" applyFont="1" applyBorder="1" applyAlignment="1">
      <alignment horizontal="left"/>
    </xf>
    <xf numFmtId="49" fontId="40" fillId="0" borderId="3" xfId="0" applyNumberFormat="1" applyFont="1" applyBorder="1" applyAlignment="1">
      <alignment wrapText="1"/>
    </xf>
    <xf numFmtId="1" fontId="10" fillId="0" borderId="4" xfId="0" applyNumberFormat="1" applyFont="1" applyBorder="1" applyAlignment="1">
      <alignment horizontal="left"/>
    </xf>
    <xf numFmtId="169" fontId="10" fillId="0" borderId="1" xfId="1" applyNumberFormat="1" applyFont="1" applyBorder="1" applyAlignment="1">
      <alignment horizontal="left"/>
    </xf>
    <xf numFmtId="1" fontId="10" fillId="0" borderId="1" xfId="0" applyNumberFormat="1" applyFont="1" applyBorder="1" applyAlignment="1">
      <alignment horizontal="center" vertical="center"/>
    </xf>
    <xf numFmtId="1" fontId="10" fillId="0" borderId="4" xfId="0" applyNumberFormat="1" applyFont="1" applyBorder="1" applyAlignment="1">
      <alignment horizontal="center" vertical="center"/>
    </xf>
    <xf numFmtId="1" fontId="10" fillId="0" borderId="30" xfId="0" applyNumberFormat="1" applyFont="1" applyBorder="1" applyAlignment="1">
      <alignment horizontal="center" vertical="center"/>
    </xf>
    <xf numFmtId="169" fontId="10" fillId="0" borderId="4" xfId="1" applyNumberFormat="1" applyFont="1" applyBorder="1" applyAlignment="1">
      <alignment horizontal="center" vertical="center"/>
    </xf>
    <xf numFmtId="169" fontId="3" fillId="0" borderId="4" xfId="1" applyNumberFormat="1" applyFont="1" applyBorder="1"/>
    <xf numFmtId="3" fontId="41" fillId="0" borderId="1" xfId="0" applyNumberFormat="1" applyFont="1" applyFill="1" applyBorder="1"/>
    <xf numFmtId="169" fontId="3" fillId="0" borderId="1" xfId="1" applyNumberFormat="1" applyFont="1" applyBorder="1"/>
    <xf numFmtId="49" fontId="10" fillId="0" borderId="3" xfId="0" applyNumberFormat="1" applyFont="1" applyBorder="1" applyAlignment="1"/>
    <xf numFmtId="1" fontId="10" fillId="0" borderId="1" xfId="0" applyNumberFormat="1" applyFont="1" applyBorder="1" applyAlignment="1">
      <alignment horizontal="left"/>
    </xf>
    <xf numFmtId="169" fontId="10" fillId="0" borderId="4" xfId="1" applyNumberFormat="1" applyFont="1" applyBorder="1" applyAlignment="1">
      <alignment horizontal="left"/>
    </xf>
    <xf numFmtId="169" fontId="10" fillId="0" borderId="4" xfId="1" applyNumberFormat="1" applyFont="1" applyBorder="1" applyAlignment="1">
      <alignment horizontal="right"/>
    </xf>
    <xf numFmtId="169" fontId="6" fillId="0" borderId="1" xfId="1" applyNumberFormat="1" applyFont="1" applyBorder="1" applyAlignment="1">
      <alignment horizontal="right"/>
    </xf>
    <xf numFmtId="169" fontId="3" fillId="0" borderId="4" xfId="1" applyNumberFormat="1" applyFont="1" applyBorder="1" applyAlignment="1">
      <alignment horizontal="right"/>
    </xf>
    <xf numFmtId="1" fontId="40" fillId="0" borderId="1" xfId="0" applyNumberFormat="1" applyFont="1" applyBorder="1" applyAlignment="1">
      <alignment horizontal="center"/>
    </xf>
    <xf numFmtId="169" fontId="40" fillId="0" borderId="4" xfId="1" applyNumberFormat="1" applyFont="1" applyBorder="1" applyAlignment="1">
      <alignment horizontal="center"/>
    </xf>
    <xf numFmtId="49" fontId="40" fillId="0" borderId="3" xfId="0" applyNumberFormat="1" applyFont="1" applyBorder="1" applyAlignment="1">
      <alignment horizontal="center"/>
    </xf>
    <xf numFmtId="1" fontId="40" fillId="0" borderId="1" xfId="0" applyNumberFormat="1" applyFont="1" applyBorder="1"/>
    <xf numFmtId="1" fontId="40" fillId="0" borderId="4" xfId="0" applyNumberFormat="1" applyFont="1" applyBorder="1"/>
    <xf numFmtId="171" fontId="3" fillId="0" borderId="4" xfId="1" applyNumberFormat="1" applyFont="1" applyFill="1" applyBorder="1" applyAlignment="1"/>
    <xf numFmtId="1" fontId="3" fillId="0" borderId="13" xfId="0" applyNumberFormat="1" applyFont="1" applyBorder="1"/>
    <xf numFmtId="171" fontId="3" fillId="0" borderId="36" xfId="1" applyNumberFormat="1" applyFont="1" applyFill="1" applyBorder="1" applyAlignment="1"/>
    <xf numFmtId="49" fontId="10" fillId="0" borderId="14" xfId="0" applyNumberFormat="1" applyFont="1" applyBorder="1"/>
    <xf numFmtId="1" fontId="42" fillId="0" borderId="1" xfId="0" applyNumberFormat="1" applyFont="1" applyBorder="1" applyAlignment="1">
      <alignment vertical="center"/>
    </xf>
    <xf numFmtId="1" fontId="43" fillId="0" borderId="6" xfId="0" applyNumberFormat="1" applyFont="1" applyBorder="1" applyAlignment="1">
      <alignment horizontal="center" vertical="center"/>
    </xf>
    <xf numFmtId="1" fontId="43" fillId="0" borderId="46" xfId="0" applyNumberFormat="1" applyFont="1" applyBorder="1" applyAlignment="1">
      <alignment horizontal="center" vertical="center"/>
    </xf>
    <xf numFmtId="1" fontId="42" fillId="0" borderId="30" xfId="0" applyNumberFormat="1" applyFont="1" applyBorder="1" applyAlignment="1">
      <alignment vertical="center"/>
    </xf>
    <xf numFmtId="1" fontId="43" fillId="0" borderId="47" xfId="0" applyNumberFormat="1" applyFont="1" applyFill="1" applyBorder="1" applyAlignment="1">
      <alignment horizontal="center" vertical="center"/>
    </xf>
    <xf numFmtId="49" fontId="43" fillId="0" borderId="46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vertical="center"/>
    </xf>
    <xf numFmtId="1" fontId="6" fillId="0" borderId="48" xfId="0" applyNumberFormat="1" applyFont="1" applyBorder="1" applyAlignment="1">
      <alignment horizontal="center" wrapText="1"/>
    </xf>
    <xf numFmtId="1" fontId="38" fillId="0" borderId="30" xfId="0" applyNumberFormat="1" applyFont="1" applyBorder="1" applyAlignment="1">
      <alignment vertical="center"/>
    </xf>
    <xf numFmtId="1" fontId="6" fillId="0" borderId="49" xfId="0" applyNumberFormat="1" applyFont="1" applyBorder="1" applyAlignment="1">
      <alignment horizontal="center" wrapText="1"/>
    </xf>
    <xf numFmtId="49" fontId="6" fillId="0" borderId="50" xfId="0" applyNumberFormat="1" applyFont="1" applyBorder="1" applyAlignment="1">
      <alignment horizontal="centerContinuous" vertical="center"/>
    </xf>
    <xf numFmtId="1" fontId="3" fillId="0" borderId="1" xfId="0" applyNumberFormat="1" applyFont="1" applyBorder="1" applyAlignment="1">
      <alignment horizontal="center" vertical="center"/>
    </xf>
    <xf numFmtId="1" fontId="6" fillId="0" borderId="51" xfId="0" applyNumberFormat="1" applyFont="1" applyBorder="1" applyAlignment="1">
      <alignment horizontal="centerContinuous" vertical="center" wrapText="1"/>
    </xf>
    <xf numFmtId="1" fontId="6" fillId="0" borderId="52" xfId="0" applyNumberFormat="1" applyFont="1" applyBorder="1" applyAlignment="1">
      <alignment horizontal="centerContinuous" vertical="center" wrapText="1"/>
    </xf>
    <xf numFmtId="49" fontId="6" fillId="0" borderId="52" xfId="0" applyNumberFormat="1" applyFont="1" applyBorder="1" applyAlignment="1">
      <alignment horizontal="centerContinuous" vertical="center"/>
    </xf>
    <xf numFmtId="3" fontId="3" fillId="0" borderId="30" xfId="0" applyNumberFormat="1" applyFont="1" applyBorder="1"/>
    <xf numFmtId="3" fontId="3" fillId="0" borderId="4" xfId="0" applyNumberFormat="1" applyFont="1" applyBorder="1"/>
    <xf numFmtId="3" fontId="6" fillId="0" borderId="4" xfId="0" applyNumberFormat="1" applyFont="1" applyBorder="1"/>
    <xf numFmtId="3" fontId="3" fillId="0" borderId="30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3" fontId="6" fillId="0" borderId="30" xfId="0" applyNumberFormat="1" applyFont="1" applyBorder="1" applyAlignment="1">
      <alignment horizontal="left"/>
    </xf>
    <xf numFmtId="3" fontId="6" fillId="0" borderId="4" xfId="0" applyNumberFormat="1" applyFont="1" applyBorder="1" applyAlignment="1">
      <alignment horizontal="left"/>
    </xf>
    <xf numFmtId="3" fontId="3" fillId="0" borderId="30" xfId="0" applyNumberFormat="1" applyFont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1" fontId="10" fillId="0" borderId="1" xfId="0" applyNumberFormat="1" applyFont="1" applyBorder="1" applyAlignment="1">
      <alignment horizontal="right"/>
    </xf>
    <xf numFmtId="1" fontId="3" fillId="0" borderId="1" xfId="0" applyNumberFormat="1" applyFont="1" applyBorder="1" applyAlignment="1">
      <alignment horizontal="right"/>
    </xf>
    <xf numFmtId="1" fontId="11" fillId="0" borderId="1" xfId="0" applyNumberFormat="1" applyFont="1" applyBorder="1"/>
    <xf numFmtId="3" fontId="27" fillId="2" borderId="1" xfId="0" applyNumberFormat="1" applyFont="1" applyFill="1" applyBorder="1" applyAlignment="1">
      <alignment horizontal="right" vertical="top" wrapText="1"/>
    </xf>
    <xf numFmtId="1" fontId="3" fillId="0" borderId="4" xfId="0" applyNumberFormat="1" applyFont="1" applyBorder="1" applyAlignment="1">
      <alignment horizontal="right"/>
    </xf>
    <xf numFmtId="1" fontId="3" fillId="0" borderId="30" xfId="0" applyNumberFormat="1" applyFont="1" applyBorder="1" applyAlignment="1">
      <alignment horizontal="right"/>
    </xf>
    <xf numFmtId="3" fontId="3" fillId="0" borderId="30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49" fontId="17" fillId="0" borderId="3" xfId="0" applyNumberFormat="1" applyFont="1" applyBorder="1" applyAlignment="1">
      <alignment horizontal="left" wrapText="1"/>
    </xf>
    <xf numFmtId="49" fontId="2" fillId="0" borderId="3" xfId="0" applyNumberFormat="1" applyFont="1" applyBorder="1" applyAlignment="1">
      <alignment horizontal="left" wrapText="1"/>
    </xf>
    <xf numFmtId="3" fontId="6" fillId="0" borderId="30" xfId="0" applyNumberFormat="1" applyFont="1" applyBorder="1" applyAlignment="1">
      <alignment horizontal="right"/>
    </xf>
    <xf numFmtId="3" fontId="6" fillId="0" borderId="30" xfId="0" applyNumberFormat="1" applyFont="1" applyBorder="1"/>
    <xf numFmtId="169" fontId="6" fillId="0" borderId="30" xfId="1" applyNumberFormat="1" applyFont="1" applyBorder="1"/>
    <xf numFmtId="169" fontId="6" fillId="0" borderId="30" xfId="1" applyNumberFormat="1" applyFont="1" applyBorder="1" applyAlignment="1">
      <alignment horizontal="right"/>
    </xf>
    <xf numFmtId="169" fontId="10" fillId="0" borderId="30" xfId="1" applyNumberFormat="1" applyFont="1" applyBorder="1" applyAlignment="1">
      <alignment horizontal="left"/>
    </xf>
    <xf numFmtId="169" fontId="6" fillId="0" borderId="30" xfId="1" applyNumberFormat="1" applyFont="1" applyBorder="1" applyAlignment="1">
      <alignment horizontal="left"/>
    </xf>
    <xf numFmtId="1" fontId="6" fillId="0" borderId="53" xfId="0" applyNumberFormat="1" applyFont="1" applyBorder="1" applyAlignment="1">
      <alignment horizontal="centerContinuous" vertical="center" wrapText="1"/>
    </xf>
    <xf numFmtId="1" fontId="6" fillId="0" borderId="3" xfId="0" applyNumberFormat="1" applyFont="1" applyBorder="1" applyAlignment="1">
      <alignment horizontal="center" wrapText="1"/>
    </xf>
    <xf numFmtId="1" fontId="43" fillId="0" borderId="5" xfId="0" applyNumberFormat="1" applyFont="1" applyBorder="1" applyAlignment="1">
      <alignment horizontal="center" vertical="center"/>
    </xf>
    <xf numFmtId="171" fontId="3" fillId="0" borderId="15" xfId="1" applyNumberFormat="1" applyFont="1" applyFill="1" applyBorder="1" applyAlignment="1"/>
    <xf numFmtId="3" fontId="6" fillId="0" borderId="1" xfId="0" applyNumberFormat="1" applyFont="1" applyBorder="1" applyAlignment="1">
      <alignment horizontal="left"/>
    </xf>
    <xf numFmtId="3" fontId="3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 vertical="center"/>
    </xf>
    <xf numFmtId="169" fontId="6" fillId="0" borderId="34" xfId="1" applyNumberFormat="1" applyFont="1" applyBorder="1"/>
    <xf numFmtId="1" fontId="6" fillId="0" borderId="34" xfId="0" applyNumberFormat="1" applyFont="1" applyBorder="1"/>
    <xf numFmtId="1" fontId="3" fillId="0" borderId="34" xfId="0" applyNumberFormat="1" applyFont="1" applyBorder="1"/>
    <xf numFmtId="49" fontId="6" fillId="0" borderId="24" xfId="0" applyNumberFormat="1" applyFont="1" applyBorder="1"/>
    <xf numFmtId="169" fontId="6" fillId="0" borderId="54" xfId="1" applyNumberFormat="1" applyFont="1" applyBorder="1"/>
    <xf numFmtId="3" fontId="6" fillId="0" borderId="9" xfId="0" applyNumberFormat="1" applyFont="1" applyBorder="1"/>
    <xf numFmtId="3" fontId="6" fillId="0" borderId="55" xfId="0" applyNumberFormat="1" applyFont="1" applyBorder="1"/>
    <xf numFmtId="3" fontId="6" fillId="0" borderId="54" xfId="0" applyNumberFormat="1" applyFont="1" applyBorder="1"/>
    <xf numFmtId="1" fontId="3" fillId="0" borderId="9" xfId="0" applyNumberFormat="1" applyFont="1" applyBorder="1" applyAlignment="1">
      <alignment horizontal="right"/>
    </xf>
    <xf numFmtId="1" fontId="6" fillId="0" borderId="35" xfId="0" applyNumberFormat="1" applyFont="1" applyBorder="1"/>
    <xf numFmtId="1" fontId="6" fillId="0" borderId="13" xfId="0" applyNumberFormat="1" applyFont="1" applyBorder="1"/>
    <xf numFmtId="0" fontId="44" fillId="0" borderId="3" xfId="0" applyFont="1" applyBorder="1" applyAlignment="1">
      <alignment vertical="top" wrapText="1"/>
    </xf>
    <xf numFmtId="0" fontId="7" fillId="0" borderId="44" xfId="0" applyFont="1" applyBorder="1" applyAlignment="1">
      <alignment horizontal="center"/>
    </xf>
    <xf numFmtId="3" fontId="14" fillId="0" borderId="35" xfId="0" applyNumberFormat="1" applyFont="1" applyBorder="1" applyAlignment="1">
      <alignment vertical="center"/>
    </xf>
    <xf numFmtId="3" fontId="14" fillId="0" borderId="15" xfId="0" applyNumberFormat="1" applyFont="1" applyBorder="1" applyAlignment="1">
      <alignment vertical="center"/>
    </xf>
    <xf numFmtId="3" fontId="15" fillId="0" borderId="43" xfId="0" applyNumberFormat="1" applyFont="1" applyBorder="1" applyAlignment="1">
      <alignment horizontal="right" vertical="center" wrapText="1"/>
    </xf>
    <xf numFmtId="0" fontId="21" fillId="0" borderId="43" xfId="0" applyFont="1" applyBorder="1" applyAlignment="1">
      <alignment horizontal="center" vertical="center"/>
    </xf>
    <xf numFmtId="3" fontId="15" fillId="0" borderId="56" xfId="0" applyNumberFormat="1" applyFont="1" applyBorder="1" applyAlignment="1">
      <alignment horizontal="right" vertical="center" wrapText="1"/>
    </xf>
    <xf numFmtId="0" fontId="14" fillId="0" borderId="29" xfId="0" applyFont="1" applyBorder="1" applyAlignment="1">
      <alignment horizontal="right" vertical="center"/>
    </xf>
    <xf numFmtId="0" fontId="0" fillId="0" borderId="29" xfId="0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3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0" fontId="0" fillId="0" borderId="37" xfId="0" applyBorder="1" applyAlignment="1">
      <alignment horizontal="right"/>
    </xf>
    <xf numFmtId="0" fontId="0" fillId="0" borderId="37" xfId="0" applyBorder="1" applyAlignment="1"/>
    <xf numFmtId="0" fontId="2" fillId="0" borderId="31" xfId="0" applyFont="1" applyBorder="1" applyAlignment="1">
      <alignment horizontal="center"/>
    </xf>
    <xf numFmtId="0" fontId="17" fillId="0" borderId="38" xfId="0" applyFont="1" applyBorder="1" applyAlignment="1">
      <alignment horizontal="center"/>
    </xf>
    <xf numFmtId="0" fontId="17" fillId="0" borderId="19" xfId="0" applyFont="1" applyBorder="1" applyAlignment="1">
      <alignment horizontal="center"/>
    </xf>
    <xf numFmtId="0" fontId="17" fillId="0" borderId="39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2" fillId="0" borderId="31" xfId="0" applyFont="1" applyBorder="1" applyAlignment="1">
      <alignment horizontal="center" wrapText="1"/>
    </xf>
    <xf numFmtId="0" fontId="0" fillId="0" borderId="32" xfId="0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0" fillId="0" borderId="34" xfId="0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8" fillId="0" borderId="1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8" fillId="0" borderId="36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1" fontId="33" fillId="0" borderId="4" xfId="0" applyNumberFormat="1" applyFont="1" applyBorder="1" applyAlignment="1">
      <alignment horizontal="center"/>
    </xf>
    <xf numFmtId="1" fontId="33" fillId="0" borderId="40" xfId="0" applyNumberFormat="1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29" fillId="0" borderId="0" xfId="0" applyFont="1" applyBorder="1" applyAlignment="1">
      <alignment horizontal="center"/>
    </xf>
    <xf numFmtId="0" fontId="16" fillId="0" borderId="1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1" fillId="0" borderId="0" xfId="0" applyFont="1" applyBorder="1" applyAlignment="1"/>
    <xf numFmtId="0" fontId="0" fillId="0" borderId="0" xfId="0" applyAlignment="1"/>
    <xf numFmtId="0" fontId="21" fillId="0" borderId="0" xfId="0" applyFont="1" applyBorder="1" applyAlignment="1">
      <alignment horizontal="center"/>
    </xf>
    <xf numFmtId="0" fontId="22" fillId="0" borderId="0" xfId="0" applyFont="1" applyBorder="1" applyAlignment="1"/>
    <xf numFmtId="0" fontId="0" fillId="0" borderId="0" xfId="0" applyBorder="1" applyAlignment="1"/>
    <xf numFmtId="0" fontId="16" fillId="0" borderId="1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168"/>
  <sheetViews>
    <sheetView view="pageLayout" topLeftCell="A146" zoomScale="82" zoomScaleSheetLayoutView="100" zoomScalePageLayoutView="82" workbookViewId="0">
      <selection activeCell="C16" sqref="C16"/>
    </sheetView>
  </sheetViews>
  <sheetFormatPr defaultRowHeight="13.5" customHeight="1"/>
  <cols>
    <col min="1" max="1" width="49.140625" style="261" customWidth="1"/>
    <col min="2" max="2" width="22.7109375" style="258" customWidth="1"/>
    <col min="3" max="3" width="21.5703125" style="258" customWidth="1"/>
    <col min="4" max="4" width="0.140625" style="260" hidden="1" customWidth="1"/>
    <col min="5" max="5" width="18" style="259" customWidth="1"/>
    <col min="6" max="6" width="13.28515625" style="258" customWidth="1"/>
    <col min="7" max="16384" width="9.140625" style="258"/>
  </cols>
  <sheetData>
    <row r="1" spans="1:6" s="329" customFormat="1" ht="38.25" customHeight="1">
      <c r="A1" s="337" t="s">
        <v>0</v>
      </c>
      <c r="B1" s="336" t="s">
        <v>308</v>
      </c>
      <c r="C1" s="363" t="s">
        <v>264</v>
      </c>
      <c r="D1" s="331"/>
      <c r="E1" s="335" t="s">
        <v>307</v>
      </c>
      <c r="F1" s="334" t="s">
        <v>1</v>
      </c>
    </row>
    <row r="2" spans="1:6" s="329" customFormat="1" ht="15" customHeight="1">
      <c r="A2" s="333"/>
      <c r="B2" s="332" t="s">
        <v>306</v>
      </c>
      <c r="C2" s="364"/>
      <c r="D2" s="331"/>
      <c r="E2" s="330"/>
    </row>
    <row r="3" spans="1:6" s="323" customFormat="1" ht="13.5" customHeight="1" thickBot="1">
      <c r="A3" s="328">
        <v>1</v>
      </c>
      <c r="B3" s="327">
        <v>2</v>
      </c>
      <c r="C3" s="365">
        <v>3</v>
      </c>
      <c r="D3" s="326"/>
      <c r="E3" s="325">
        <v>4</v>
      </c>
      <c r="F3" s="324">
        <v>5</v>
      </c>
    </row>
    <row r="4" spans="1:6" ht="13.5" customHeight="1">
      <c r="A4" s="322" t="s">
        <v>305</v>
      </c>
      <c r="B4" s="321"/>
      <c r="C4" s="366"/>
      <c r="D4" s="264"/>
      <c r="E4" s="321"/>
      <c r="F4" s="320"/>
    </row>
    <row r="5" spans="1:6" ht="13.5" customHeight="1">
      <c r="A5" s="285" t="s">
        <v>292</v>
      </c>
      <c r="B5" s="319"/>
      <c r="D5" s="264"/>
    </row>
    <row r="6" spans="1:6" s="317" customFormat="1" ht="13.5" customHeight="1">
      <c r="A6" s="296" t="s">
        <v>291</v>
      </c>
      <c r="B6" s="318"/>
      <c r="C6" s="31">
        <v>5669221</v>
      </c>
      <c r="D6" s="338"/>
      <c r="E6" s="339">
        <v>5669221</v>
      </c>
      <c r="F6" s="317">
        <f>SUM(E6/C6)*100</f>
        <v>100</v>
      </c>
    </row>
    <row r="7" spans="1:6" s="317" customFormat="1" ht="13.5" customHeight="1">
      <c r="A7" s="296" t="s">
        <v>290</v>
      </c>
      <c r="B7" s="318"/>
      <c r="C7" s="31"/>
      <c r="D7" s="338"/>
      <c r="E7" s="339"/>
    </row>
    <row r="8" spans="1:6" ht="13.5" customHeight="1">
      <c r="A8" s="296" t="s">
        <v>289</v>
      </c>
      <c r="B8" s="259"/>
      <c r="C8" s="31"/>
      <c r="D8" s="338"/>
      <c r="E8" s="339"/>
      <c r="F8" s="317"/>
    </row>
    <row r="9" spans="1:6" ht="13.5" customHeight="1">
      <c r="A9" s="261" t="s">
        <v>288</v>
      </c>
      <c r="B9" s="305"/>
      <c r="C9" s="31">
        <v>153000</v>
      </c>
      <c r="D9" s="338"/>
      <c r="E9" s="339">
        <v>272595</v>
      </c>
      <c r="F9" s="317">
        <f>SUM(E9/C9)*100</f>
        <v>178.16666666666669</v>
      </c>
    </row>
    <row r="10" spans="1:6" ht="13.5" customHeight="1">
      <c r="A10" s="261" t="s">
        <v>287</v>
      </c>
      <c r="B10" s="305">
        <v>13510000</v>
      </c>
      <c r="C10" s="31">
        <v>13357000</v>
      </c>
      <c r="D10" s="338"/>
      <c r="E10" s="339">
        <v>9362633</v>
      </c>
      <c r="F10" s="317">
        <f>SUM(E10/C10)*100</f>
        <v>70.095328292281195</v>
      </c>
    </row>
    <row r="11" spans="1:6" ht="13.5" customHeight="1">
      <c r="A11" s="261" t="s">
        <v>286</v>
      </c>
      <c r="B11" s="305">
        <v>2500000</v>
      </c>
      <c r="C11" s="31">
        <v>2500000</v>
      </c>
      <c r="D11" s="338"/>
      <c r="E11" s="339">
        <v>1832537</v>
      </c>
      <c r="F11" s="317">
        <f>SUM(E11/C11)*100</f>
        <v>73.301479999999998</v>
      </c>
    </row>
    <row r="12" spans="1:6" ht="13.5" customHeight="1">
      <c r="A12" s="261" t="s">
        <v>285</v>
      </c>
      <c r="B12" s="305"/>
      <c r="C12" s="31"/>
      <c r="D12" s="338"/>
      <c r="E12" s="339"/>
      <c r="F12" s="317"/>
    </row>
    <row r="13" spans="1:6" ht="13.5" customHeight="1">
      <c r="A13" s="261" t="s">
        <v>284</v>
      </c>
      <c r="B13" s="305">
        <v>75598000</v>
      </c>
      <c r="C13" s="31">
        <v>75598000</v>
      </c>
      <c r="D13" s="338"/>
      <c r="E13" s="339">
        <v>58228705</v>
      </c>
      <c r="F13" s="317">
        <f>SUM(E13/C13)*100</f>
        <v>77.024134236355451</v>
      </c>
    </row>
    <row r="14" spans="1:6" ht="13.5" customHeight="1">
      <c r="A14" s="261" t="s">
        <v>283</v>
      </c>
      <c r="B14" s="305">
        <v>24734000</v>
      </c>
      <c r="C14" s="31">
        <v>24734000</v>
      </c>
      <c r="D14" s="338"/>
      <c r="E14" s="339">
        <v>18809611</v>
      </c>
      <c r="F14" s="317">
        <f>SUM(E14/C14)*100</f>
        <v>76.047590361445785</v>
      </c>
    </row>
    <row r="15" spans="1:6" ht="13.5" customHeight="1">
      <c r="A15" s="261" t="s">
        <v>282</v>
      </c>
      <c r="B15" s="305">
        <v>35732000</v>
      </c>
      <c r="C15" s="31">
        <v>35732000</v>
      </c>
      <c r="D15" s="338"/>
      <c r="E15" s="339">
        <v>15664000</v>
      </c>
      <c r="F15" s="317">
        <f>SUM(E15/C15)*100</f>
        <v>43.837456621515727</v>
      </c>
    </row>
    <row r="16" spans="1:6" ht="13.5" customHeight="1">
      <c r="A16" s="261" t="s">
        <v>281</v>
      </c>
      <c r="B16" s="305"/>
      <c r="C16" s="31"/>
      <c r="D16" s="338"/>
      <c r="E16" s="339">
        <v>1</v>
      </c>
    </row>
    <row r="17" spans="1:6" ht="13.5" customHeight="1">
      <c r="A17" s="261" t="s">
        <v>280</v>
      </c>
      <c r="B17" s="305"/>
      <c r="C17" s="31"/>
      <c r="D17" s="338"/>
      <c r="E17" s="339"/>
    </row>
    <row r="18" spans="1:6" ht="13.5" customHeight="1">
      <c r="A18" s="261" t="s">
        <v>279</v>
      </c>
      <c r="B18" s="305"/>
      <c r="C18" s="31"/>
      <c r="D18" s="338"/>
      <c r="E18" s="339"/>
    </row>
    <row r="19" spans="1:6" ht="13.5" customHeight="1">
      <c r="A19" s="261" t="s">
        <v>278</v>
      </c>
      <c r="B19" s="305"/>
      <c r="C19" s="31"/>
      <c r="D19" s="338"/>
      <c r="E19" s="339">
        <v>7758</v>
      </c>
    </row>
    <row r="20" spans="1:6" ht="13.5" customHeight="1">
      <c r="A20" s="261" t="s">
        <v>277</v>
      </c>
      <c r="B20" s="305"/>
      <c r="C20" s="31"/>
      <c r="D20" s="338"/>
      <c r="E20" s="339"/>
    </row>
    <row r="21" spans="1:6" ht="13.5" customHeight="1">
      <c r="A21" s="261" t="s">
        <v>276</v>
      </c>
      <c r="B21" s="305"/>
      <c r="C21" s="31"/>
      <c r="D21" s="338"/>
      <c r="E21" s="339"/>
    </row>
    <row r="22" spans="1:6" ht="13.5" customHeight="1">
      <c r="A22" s="261" t="s">
        <v>275</v>
      </c>
      <c r="B22" s="305"/>
      <c r="C22" s="31"/>
      <c r="D22" s="338"/>
      <c r="E22" s="339"/>
    </row>
    <row r="23" spans="1:6" ht="13.5" customHeight="1">
      <c r="A23" s="288" t="s">
        <v>274</v>
      </c>
      <c r="B23" s="305"/>
      <c r="C23" s="31"/>
      <c r="D23" s="338"/>
      <c r="E23" s="339"/>
    </row>
    <row r="24" spans="1:6" ht="13.5" customHeight="1">
      <c r="A24" s="261" t="s">
        <v>273</v>
      </c>
      <c r="B24" s="305"/>
      <c r="C24" s="31"/>
      <c r="D24" s="338"/>
      <c r="E24" s="339"/>
    </row>
    <row r="25" spans="1:6" ht="13.5" customHeight="1">
      <c r="A25" s="261" t="s">
        <v>272</v>
      </c>
      <c r="B25" s="305"/>
      <c r="C25" s="31">
        <v>1450587</v>
      </c>
      <c r="D25" s="338"/>
      <c r="E25" s="339">
        <v>1450587</v>
      </c>
      <c r="F25" s="317">
        <f>SUM(E25/C25)*100</f>
        <v>100</v>
      </c>
    </row>
    <row r="26" spans="1:6" ht="13.5" customHeight="1">
      <c r="A26" s="261" t="s">
        <v>271</v>
      </c>
      <c r="B26" s="305">
        <v>253740011</v>
      </c>
      <c r="C26" s="31">
        <v>222497454</v>
      </c>
      <c r="D26" s="338"/>
      <c r="E26" s="339">
        <v>222497454</v>
      </c>
      <c r="F26" s="317">
        <f>SUM(E26/C26)*100</f>
        <v>100</v>
      </c>
    </row>
    <row r="27" spans="1:6" s="314" customFormat="1" ht="13.5" customHeight="1">
      <c r="A27" s="316" t="s">
        <v>270</v>
      </c>
      <c r="B27" s="315"/>
      <c r="C27" s="33"/>
      <c r="D27" s="341"/>
      <c r="E27" s="342"/>
      <c r="F27" s="317"/>
    </row>
    <row r="28" spans="1:6" ht="13.5" customHeight="1">
      <c r="A28" s="285" t="s">
        <v>299</v>
      </c>
      <c r="B28" s="284">
        <f>SUM(B5:B27)</f>
        <v>405814011</v>
      </c>
      <c r="C28" s="284">
        <f>SUM(C5:C27)</f>
        <v>381691262</v>
      </c>
      <c r="D28" s="359">
        <f>SUM(D5:D27)</f>
        <v>0</v>
      </c>
      <c r="E28" s="340">
        <f>SUM(E5:E27)</f>
        <v>333795102</v>
      </c>
      <c r="F28" s="317">
        <f>SUM(E28/C28)*100</f>
        <v>87.451596416163184</v>
      </c>
    </row>
    <row r="29" spans="1:6" ht="13.5" customHeight="1">
      <c r="A29" s="285" t="s">
        <v>304</v>
      </c>
      <c r="B29" s="305"/>
      <c r="C29" s="31"/>
      <c r="D29" s="338"/>
      <c r="E29" s="339"/>
      <c r="F29" s="317"/>
    </row>
    <row r="30" spans="1:6" ht="13.5" customHeight="1">
      <c r="A30" s="289" t="s">
        <v>292</v>
      </c>
      <c r="B30" s="305"/>
      <c r="C30" s="31"/>
      <c r="D30" s="338"/>
      <c r="E30" s="339"/>
      <c r="F30" s="317"/>
    </row>
    <row r="31" spans="1:6" ht="13.5" customHeight="1">
      <c r="A31" s="261" t="s">
        <v>291</v>
      </c>
      <c r="B31" s="305"/>
      <c r="C31" s="31">
        <v>2690072</v>
      </c>
      <c r="D31" s="338"/>
      <c r="E31" s="339">
        <v>2690072</v>
      </c>
      <c r="F31" s="317">
        <f t="shared" ref="F31" si="0">SUM(E31/C31)*100</f>
        <v>100</v>
      </c>
    </row>
    <row r="32" spans="1:6" ht="13.5" customHeight="1">
      <c r="A32" s="261" t="s">
        <v>290</v>
      </c>
      <c r="B32" s="305"/>
      <c r="C32" s="31"/>
      <c r="D32" s="338"/>
      <c r="E32" s="339"/>
      <c r="F32" s="317"/>
    </row>
    <row r="33" spans="1:6" ht="13.5" customHeight="1">
      <c r="A33" s="261" t="s">
        <v>289</v>
      </c>
      <c r="B33" s="305"/>
      <c r="C33" s="31"/>
      <c r="D33" s="338"/>
      <c r="E33" s="339"/>
      <c r="F33" s="317"/>
    </row>
    <row r="34" spans="1:6" ht="13.5" customHeight="1">
      <c r="A34" s="296" t="s">
        <v>288</v>
      </c>
      <c r="B34" s="305">
        <v>23245000</v>
      </c>
      <c r="C34" s="31">
        <v>19752709</v>
      </c>
      <c r="D34" s="338"/>
      <c r="E34" s="339">
        <v>16039085</v>
      </c>
      <c r="F34" s="317">
        <f>SUM(E34/C34)*100</f>
        <v>81.199419279654251</v>
      </c>
    </row>
    <row r="35" spans="1:6" ht="13.5" customHeight="1">
      <c r="A35" s="296" t="s">
        <v>287</v>
      </c>
      <c r="B35" s="305">
        <v>37085000</v>
      </c>
      <c r="C35" s="31">
        <v>31743000</v>
      </c>
      <c r="D35" s="338"/>
      <c r="E35" s="339">
        <v>25736809</v>
      </c>
      <c r="F35" s="317">
        <f>SUM(E35/C35)*100</f>
        <v>81.078691365025364</v>
      </c>
    </row>
    <row r="36" spans="1:6" ht="13.5" customHeight="1">
      <c r="A36" s="296" t="s">
        <v>286</v>
      </c>
      <c r="B36" s="305">
        <v>750000</v>
      </c>
      <c r="C36" s="31">
        <v>750000</v>
      </c>
      <c r="D36" s="338"/>
      <c r="E36" s="339">
        <v>533073</v>
      </c>
      <c r="F36" s="317">
        <f>SUM(E36/C36)*100</f>
        <v>71.076399999999992</v>
      </c>
    </row>
    <row r="37" spans="1:6" ht="13.5" customHeight="1">
      <c r="A37" s="261" t="s">
        <v>285</v>
      </c>
      <c r="B37" s="305"/>
      <c r="C37" s="31"/>
      <c r="D37" s="338"/>
      <c r="E37" s="339"/>
      <c r="F37" s="317"/>
    </row>
    <row r="38" spans="1:6" ht="13.5" customHeight="1">
      <c r="A38" s="261" t="s">
        <v>284</v>
      </c>
      <c r="B38" s="305"/>
      <c r="C38" s="31"/>
      <c r="D38" s="338"/>
      <c r="E38" s="339"/>
      <c r="F38" s="317"/>
    </row>
    <row r="39" spans="1:6" ht="13.5" customHeight="1">
      <c r="A39" s="261" t="s">
        <v>283</v>
      </c>
      <c r="B39" s="305">
        <v>16572000</v>
      </c>
      <c r="C39" s="31">
        <v>14572000</v>
      </c>
      <c r="D39" s="338"/>
      <c r="E39" s="339">
        <v>11332793</v>
      </c>
      <c r="F39" s="317">
        <f>SUM(E39/C39)*100</f>
        <v>77.771019763930823</v>
      </c>
    </row>
    <row r="40" spans="1:6" ht="13.5" customHeight="1">
      <c r="A40" s="261" t="s">
        <v>282</v>
      </c>
      <c r="B40" s="305">
        <v>7950000</v>
      </c>
      <c r="C40" s="31">
        <v>4223272</v>
      </c>
      <c r="D40" s="338"/>
      <c r="E40" s="339">
        <v>2723998</v>
      </c>
      <c r="F40" s="317">
        <f>SUM(E40/C40)*100</f>
        <v>64.499705441657568</v>
      </c>
    </row>
    <row r="41" spans="1:6" ht="13.5" customHeight="1">
      <c r="A41" s="261" t="s">
        <v>281</v>
      </c>
      <c r="B41" s="305"/>
      <c r="C41" s="31"/>
      <c r="D41" s="338"/>
      <c r="E41" s="339"/>
      <c r="F41" s="317"/>
    </row>
    <row r="42" spans="1:6" ht="13.5" customHeight="1">
      <c r="A42" s="296" t="s">
        <v>280</v>
      </c>
      <c r="B42" s="305"/>
      <c r="C42" s="31"/>
      <c r="D42" s="338"/>
      <c r="E42" s="339">
        <v>2</v>
      </c>
      <c r="F42" s="317"/>
    </row>
    <row r="43" spans="1:6" s="309" customFormat="1" ht="13.5" customHeight="1">
      <c r="A43" s="286" t="s">
        <v>279</v>
      </c>
      <c r="B43" s="310"/>
      <c r="C43" s="367"/>
      <c r="D43" s="343"/>
      <c r="E43" s="344"/>
      <c r="F43" s="317"/>
    </row>
    <row r="44" spans="1:6" s="309" customFormat="1" ht="13.5" customHeight="1">
      <c r="A44" s="286" t="s">
        <v>278</v>
      </c>
      <c r="B44" s="310"/>
      <c r="C44" s="367"/>
      <c r="D44" s="343"/>
      <c r="E44" s="346">
        <v>12</v>
      </c>
      <c r="F44" s="317"/>
    </row>
    <row r="45" spans="1:6" s="309" customFormat="1" ht="13.5" customHeight="1">
      <c r="A45" s="286" t="s">
        <v>277</v>
      </c>
      <c r="B45" s="310"/>
      <c r="C45" s="367"/>
      <c r="D45" s="343"/>
      <c r="E45" s="344"/>
      <c r="F45" s="317"/>
    </row>
    <row r="46" spans="1:6" s="309" customFormat="1" ht="13.5" customHeight="1">
      <c r="A46" s="296" t="s">
        <v>276</v>
      </c>
      <c r="B46" s="310"/>
      <c r="C46" s="367"/>
      <c r="D46" s="343"/>
      <c r="E46" s="344"/>
      <c r="F46" s="317"/>
    </row>
    <row r="47" spans="1:6" s="309" customFormat="1" ht="13.5" customHeight="1">
      <c r="A47" s="296" t="s">
        <v>275</v>
      </c>
      <c r="B47" s="310"/>
      <c r="C47" s="367"/>
      <c r="D47" s="343"/>
      <c r="E47" s="344"/>
      <c r="F47" s="317"/>
    </row>
    <row r="48" spans="1:6" s="309" customFormat="1" ht="13.5" customHeight="1">
      <c r="A48" s="296" t="s">
        <v>274</v>
      </c>
      <c r="B48" s="310"/>
      <c r="C48" s="367"/>
      <c r="D48" s="343"/>
      <c r="E48" s="344"/>
      <c r="F48" s="317"/>
    </row>
    <row r="49" spans="1:6" s="309" customFormat="1" ht="13.5" customHeight="1">
      <c r="A49" s="261" t="s">
        <v>273</v>
      </c>
      <c r="B49" s="310"/>
      <c r="C49" s="367"/>
      <c r="D49" s="343"/>
      <c r="E49" s="344"/>
      <c r="F49" s="317"/>
    </row>
    <row r="50" spans="1:6" s="309" customFormat="1" ht="13.5" customHeight="1">
      <c r="A50" s="261" t="s">
        <v>272</v>
      </c>
      <c r="B50" s="310"/>
      <c r="C50" s="368">
        <v>1538565</v>
      </c>
      <c r="D50" s="357"/>
      <c r="E50" s="346">
        <v>1538565</v>
      </c>
      <c r="F50" s="317">
        <f>SUM(E50/C50)*100</f>
        <v>100</v>
      </c>
    </row>
    <row r="51" spans="1:6" s="309" customFormat="1" ht="13.5" customHeight="1">
      <c r="A51" s="261" t="s">
        <v>271</v>
      </c>
      <c r="B51" s="313">
        <v>235945645</v>
      </c>
      <c r="C51" s="368">
        <v>255411170</v>
      </c>
      <c r="D51" s="357"/>
      <c r="E51" s="346">
        <v>255411170</v>
      </c>
      <c r="F51" s="317">
        <f>SUM(E51/C51)*100</f>
        <v>100</v>
      </c>
    </row>
    <row r="52" spans="1:6" s="309" customFormat="1" ht="13.5" customHeight="1">
      <c r="A52" s="261" t="s">
        <v>270</v>
      </c>
      <c r="B52" s="311"/>
      <c r="C52" s="367"/>
      <c r="D52" s="343"/>
      <c r="E52" s="344"/>
      <c r="F52" s="317"/>
    </row>
    <row r="53" spans="1:6" s="309" customFormat="1" ht="13.5" customHeight="1">
      <c r="A53" s="285" t="s">
        <v>299</v>
      </c>
      <c r="B53" s="312">
        <f>SUM(B30:B52)</f>
        <v>321547645</v>
      </c>
      <c r="C53" s="312">
        <f>SUM(C30:C52)</f>
        <v>330680788</v>
      </c>
      <c r="D53" s="360">
        <f t="shared" ref="D53" si="1">SUM(D30:D52)</f>
        <v>0</v>
      </c>
      <c r="E53" s="312">
        <f>SUM(E30:E52)</f>
        <v>316005579</v>
      </c>
      <c r="F53" s="317">
        <f>SUM(E53/C53)*100</f>
        <v>95.56212228452776</v>
      </c>
    </row>
    <row r="54" spans="1:6" s="309" customFormat="1" ht="13.5" customHeight="1">
      <c r="A54" s="285" t="s">
        <v>303</v>
      </c>
      <c r="B54" s="311"/>
      <c r="C54" s="367"/>
      <c r="D54" s="343"/>
      <c r="E54" s="344"/>
    </row>
    <row r="55" spans="1:6" s="309" customFormat="1" ht="13.5" customHeight="1">
      <c r="A55" s="289" t="s">
        <v>292</v>
      </c>
      <c r="B55" s="311"/>
      <c r="C55" s="368"/>
      <c r="D55" s="345"/>
      <c r="E55" s="346"/>
    </row>
    <row r="56" spans="1:6" s="309" customFormat="1" ht="13.5" customHeight="1">
      <c r="A56" s="261" t="s">
        <v>291</v>
      </c>
      <c r="B56" s="311"/>
      <c r="C56" s="368">
        <v>7231186</v>
      </c>
      <c r="D56" s="345"/>
      <c r="E56" s="346">
        <v>7231186</v>
      </c>
      <c r="F56" s="317">
        <f>SUM(E56/C56)*100</f>
        <v>100</v>
      </c>
    </row>
    <row r="57" spans="1:6" s="309" customFormat="1" ht="13.5" customHeight="1">
      <c r="A57" s="261" t="s">
        <v>290</v>
      </c>
      <c r="B57" s="311"/>
      <c r="C57" s="368"/>
      <c r="D57" s="345"/>
      <c r="E57" s="346"/>
      <c r="F57" s="347"/>
    </row>
    <row r="58" spans="1:6" s="309" customFormat="1" ht="13.5" customHeight="1">
      <c r="A58" s="261" t="s">
        <v>289</v>
      </c>
      <c r="B58" s="311"/>
      <c r="C58" s="368"/>
      <c r="D58" s="345"/>
      <c r="E58" s="346"/>
      <c r="F58" s="347"/>
    </row>
    <row r="59" spans="1:6" s="309" customFormat="1" ht="13.5" customHeight="1">
      <c r="A59" s="296" t="s">
        <v>288</v>
      </c>
      <c r="B59" s="311"/>
      <c r="C59" s="368"/>
      <c r="D59" s="345"/>
      <c r="E59" s="346"/>
      <c r="F59" s="347"/>
    </row>
    <row r="60" spans="1:6" s="309" customFormat="1" ht="13.5" customHeight="1">
      <c r="A60" s="296" t="s">
        <v>287</v>
      </c>
      <c r="B60" s="311"/>
      <c r="C60" s="368">
        <v>539000</v>
      </c>
      <c r="D60" s="345"/>
      <c r="E60" s="346">
        <v>416000</v>
      </c>
      <c r="F60" s="347">
        <f>SUM(E60/C60*100)</f>
        <v>77.179962894248604</v>
      </c>
    </row>
    <row r="61" spans="1:6" s="309" customFormat="1" ht="13.5" customHeight="1">
      <c r="A61" s="296" t="s">
        <v>286</v>
      </c>
      <c r="B61" s="313">
        <v>2490000</v>
      </c>
      <c r="C61" s="368">
        <v>1946406</v>
      </c>
      <c r="D61" s="345"/>
      <c r="E61" s="346">
        <v>1797078</v>
      </c>
      <c r="F61" s="347">
        <f>SUM(E61/C61*100)</f>
        <v>92.328013785407563</v>
      </c>
    </row>
    <row r="62" spans="1:6" s="309" customFormat="1" ht="13.5" customHeight="1">
      <c r="A62" s="261" t="s">
        <v>285</v>
      </c>
      <c r="B62" s="311"/>
      <c r="C62" s="368"/>
      <c r="D62" s="345"/>
      <c r="E62" s="346"/>
      <c r="F62" s="347"/>
    </row>
    <row r="63" spans="1:6" s="309" customFormat="1" ht="13.5" customHeight="1">
      <c r="A63" s="261" t="s">
        <v>284</v>
      </c>
      <c r="B63" s="311"/>
      <c r="C63" s="368"/>
      <c r="D63" s="345"/>
      <c r="E63" s="346"/>
      <c r="F63" s="347"/>
    </row>
    <row r="64" spans="1:6" s="309" customFormat="1" ht="13.5" customHeight="1">
      <c r="A64" s="261" t="s">
        <v>283</v>
      </c>
      <c r="B64" s="311"/>
      <c r="C64" s="368"/>
      <c r="D64" s="345"/>
      <c r="E64" s="346"/>
      <c r="F64" s="347"/>
    </row>
    <row r="65" spans="1:6" s="309" customFormat="1" ht="13.5" customHeight="1">
      <c r="A65" s="261" t="s">
        <v>282</v>
      </c>
      <c r="B65" s="311"/>
      <c r="C65" s="368"/>
      <c r="D65" s="345"/>
      <c r="E65" s="346"/>
      <c r="F65" s="347"/>
    </row>
    <row r="66" spans="1:6" s="309" customFormat="1" ht="13.5" customHeight="1">
      <c r="A66" s="261" t="s">
        <v>281</v>
      </c>
      <c r="B66" s="311"/>
      <c r="C66" s="368">
        <v>10</v>
      </c>
      <c r="D66" s="345"/>
      <c r="E66" s="346">
        <v>10</v>
      </c>
      <c r="F66" s="347">
        <f>SUM(E66/C66*100)</f>
        <v>100</v>
      </c>
    </row>
    <row r="67" spans="1:6" s="309" customFormat="1" ht="13.5" customHeight="1">
      <c r="A67" s="296" t="s">
        <v>280</v>
      </c>
      <c r="B67" s="311"/>
      <c r="C67" s="368"/>
      <c r="D67" s="345"/>
      <c r="E67" s="346"/>
      <c r="F67" s="347"/>
    </row>
    <row r="68" spans="1:6" s="309" customFormat="1" ht="13.5" customHeight="1">
      <c r="A68" s="286" t="s">
        <v>279</v>
      </c>
      <c r="B68" s="311"/>
      <c r="C68" s="368"/>
      <c r="D68" s="345"/>
      <c r="E68" s="346"/>
      <c r="F68" s="347"/>
    </row>
    <row r="69" spans="1:6" s="309" customFormat="1" ht="13.5" customHeight="1">
      <c r="A69" s="286" t="s">
        <v>278</v>
      </c>
      <c r="B69" s="311"/>
      <c r="C69" s="368">
        <v>4584</v>
      </c>
      <c r="D69" s="345"/>
      <c r="E69" s="346">
        <v>4584</v>
      </c>
      <c r="F69" s="347">
        <f>SUM(E69/C69*100)</f>
        <v>100</v>
      </c>
    </row>
    <row r="70" spans="1:6" s="309" customFormat="1" ht="13.5" customHeight="1">
      <c r="A70" s="286" t="s">
        <v>277</v>
      </c>
      <c r="B70" s="311"/>
      <c r="C70" s="368"/>
      <c r="D70" s="345"/>
      <c r="E70" s="346"/>
      <c r="F70" s="347"/>
    </row>
    <row r="71" spans="1:6" s="309" customFormat="1" ht="13.5" customHeight="1">
      <c r="A71" s="296" t="s">
        <v>276</v>
      </c>
      <c r="B71" s="311"/>
      <c r="C71" s="368">
        <v>300000</v>
      </c>
      <c r="D71" s="345"/>
      <c r="E71" s="346">
        <v>300000</v>
      </c>
      <c r="F71" s="347">
        <f>SUM(E71/C71*100)</f>
        <v>100</v>
      </c>
    </row>
    <row r="72" spans="1:6" s="309" customFormat="1" ht="13.5" customHeight="1">
      <c r="A72" s="296" t="s">
        <v>275</v>
      </c>
      <c r="B72" s="311"/>
      <c r="C72" s="368"/>
      <c r="D72" s="345"/>
      <c r="E72" s="346"/>
      <c r="F72" s="347"/>
    </row>
    <row r="73" spans="1:6" s="309" customFormat="1" ht="13.5" customHeight="1">
      <c r="A73" s="296" t="s">
        <v>274</v>
      </c>
      <c r="B73" s="311"/>
      <c r="C73" s="368"/>
      <c r="D73" s="345"/>
      <c r="E73" s="346"/>
      <c r="F73" s="347"/>
    </row>
    <row r="74" spans="1:6" s="309" customFormat="1" ht="13.5" customHeight="1">
      <c r="A74" s="261" t="s">
        <v>273</v>
      </c>
      <c r="B74" s="311"/>
      <c r="C74" s="368"/>
      <c r="D74" s="345"/>
      <c r="E74" s="346"/>
      <c r="F74" s="347"/>
    </row>
    <row r="75" spans="1:6" s="309" customFormat="1" ht="13.5" customHeight="1">
      <c r="A75" s="261" t="s">
        <v>272</v>
      </c>
      <c r="B75" s="311"/>
      <c r="C75" s="368">
        <v>17352815</v>
      </c>
      <c r="D75" s="345"/>
      <c r="E75" s="346">
        <v>17352815</v>
      </c>
      <c r="F75" s="347">
        <f>SUM(E75/C75*100)</f>
        <v>100</v>
      </c>
    </row>
    <row r="76" spans="1:6" s="309" customFormat="1" ht="13.5" customHeight="1">
      <c r="A76" s="261" t="s">
        <v>271</v>
      </c>
      <c r="B76" s="313">
        <v>333189074</v>
      </c>
      <c r="C76" s="368">
        <v>341053846</v>
      </c>
      <c r="D76" s="345"/>
      <c r="E76" s="346">
        <v>341053846</v>
      </c>
      <c r="F76" s="347">
        <f>SUM(E76/C76*100)</f>
        <v>100</v>
      </c>
    </row>
    <row r="77" spans="1:6" s="309" customFormat="1" ht="13.5" customHeight="1">
      <c r="A77" s="261" t="s">
        <v>270</v>
      </c>
      <c r="B77" s="311"/>
      <c r="C77" s="368"/>
      <c r="D77" s="345"/>
      <c r="E77" s="346"/>
      <c r="F77" s="347"/>
    </row>
    <row r="78" spans="1:6" s="309" customFormat="1" ht="13.5" customHeight="1">
      <c r="A78" s="285" t="s">
        <v>299</v>
      </c>
      <c r="B78" s="312">
        <f>SUM(B55:B77)</f>
        <v>335679074</v>
      </c>
      <c r="C78" s="312">
        <f>SUM(C55:C77)</f>
        <v>368427847</v>
      </c>
      <c r="D78" s="360">
        <f t="shared" ref="D78" si="2">SUM(D55:D77)</f>
        <v>0</v>
      </c>
      <c r="E78" s="312">
        <f>SUM(E55:E77)</f>
        <v>368155519</v>
      </c>
      <c r="F78" s="347">
        <f>SUM(E78/C78*100)</f>
        <v>99.92608376315269</v>
      </c>
    </row>
    <row r="79" spans="1:6" s="309" customFormat="1" ht="13.5" customHeight="1">
      <c r="A79" s="285" t="s">
        <v>302</v>
      </c>
      <c r="B79" s="311"/>
      <c r="C79" s="368"/>
      <c r="D79" s="345"/>
      <c r="E79" s="346"/>
      <c r="F79" s="347"/>
    </row>
    <row r="80" spans="1:6" s="309" customFormat="1" ht="13.5" customHeight="1">
      <c r="A80" s="289" t="s">
        <v>292</v>
      </c>
      <c r="B80" s="311"/>
      <c r="C80" s="368"/>
      <c r="D80" s="345"/>
      <c r="E80" s="346"/>
      <c r="F80" s="347"/>
    </row>
    <row r="81" spans="1:6" s="309" customFormat="1" ht="13.5" customHeight="1">
      <c r="A81" s="261" t="s">
        <v>291</v>
      </c>
      <c r="B81" s="311"/>
      <c r="C81" s="368">
        <v>10200699</v>
      </c>
      <c r="D81" s="345"/>
      <c r="E81" s="346">
        <v>10200699</v>
      </c>
      <c r="F81" s="347">
        <f>SUM(E81/C81*100)</f>
        <v>100</v>
      </c>
    </row>
    <row r="82" spans="1:6" s="309" customFormat="1" ht="13.5" customHeight="1">
      <c r="A82" s="261" t="s">
        <v>290</v>
      </c>
      <c r="B82" s="311"/>
      <c r="C82" s="368"/>
      <c r="D82" s="345"/>
      <c r="E82" s="346"/>
      <c r="F82" s="347"/>
    </row>
    <row r="83" spans="1:6" s="309" customFormat="1" ht="13.5" customHeight="1">
      <c r="A83" s="261" t="s">
        <v>289</v>
      </c>
      <c r="B83" s="310"/>
      <c r="C83" s="368"/>
      <c r="D83" s="345"/>
      <c r="E83" s="346"/>
      <c r="F83" s="347"/>
    </row>
    <row r="84" spans="1:6" s="309" customFormat="1" ht="13.5" customHeight="1">
      <c r="A84" s="296" t="s">
        <v>288</v>
      </c>
      <c r="B84" s="299"/>
      <c r="C84" s="368"/>
      <c r="D84" s="345"/>
      <c r="E84" s="346"/>
      <c r="F84" s="347"/>
    </row>
    <row r="85" spans="1:6" ht="13.5" customHeight="1">
      <c r="A85" s="296" t="s">
        <v>287</v>
      </c>
      <c r="B85" s="305">
        <v>4424000</v>
      </c>
      <c r="C85" s="368">
        <v>4601953</v>
      </c>
      <c r="D85" s="345"/>
      <c r="E85" s="346">
        <v>1452016</v>
      </c>
      <c r="F85" s="347">
        <f>SUM(E85/C85*100)</f>
        <v>31.552169263788656</v>
      </c>
    </row>
    <row r="86" spans="1:6" ht="13.5" customHeight="1">
      <c r="A86" s="296" t="s">
        <v>286</v>
      </c>
      <c r="B86" s="305"/>
      <c r="C86" s="368">
        <v>8754770</v>
      </c>
      <c r="D86" s="345"/>
      <c r="E86" s="346">
        <v>8754770</v>
      </c>
      <c r="F86" s="347">
        <f>SUM(E86/C86*100)</f>
        <v>100</v>
      </c>
    </row>
    <row r="87" spans="1:6" ht="13.5" customHeight="1">
      <c r="A87" s="261" t="s">
        <v>285</v>
      </c>
      <c r="B87" s="305"/>
      <c r="C87" s="368"/>
      <c r="D87" s="345"/>
      <c r="E87" s="346"/>
      <c r="F87" s="347"/>
    </row>
    <row r="88" spans="1:6" ht="13.5" customHeight="1">
      <c r="A88" s="261" t="s">
        <v>284</v>
      </c>
      <c r="B88" s="305"/>
      <c r="C88" s="368"/>
      <c r="D88" s="345"/>
      <c r="E88" s="346"/>
      <c r="F88" s="347"/>
    </row>
    <row r="89" spans="1:6" ht="13.5" customHeight="1">
      <c r="A89" s="261" t="s">
        <v>283</v>
      </c>
      <c r="B89" s="305">
        <v>1230000</v>
      </c>
      <c r="C89" s="368">
        <v>3641836</v>
      </c>
      <c r="D89" s="345"/>
      <c r="E89" s="346">
        <v>2755843</v>
      </c>
      <c r="F89" s="347">
        <f>SUM(E89/C89*100)</f>
        <v>75.671804002157145</v>
      </c>
    </row>
    <row r="90" spans="1:6" ht="13.5" customHeight="1">
      <c r="A90" s="261" t="s">
        <v>282</v>
      </c>
      <c r="B90" s="305">
        <v>2032000</v>
      </c>
      <c r="C90" s="368">
        <v>2032000</v>
      </c>
      <c r="D90" s="345"/>
      <c r="E90" s="346">
        <v>1582000</v>
      </c>
      <c r="F90" s="347">
        <f>SUM(E90/C90*100)</f>
        <v>77.854330708661408</v>
      </c>
    </row>
    <row r="91" spans="1:6" ht="13.5" customHeight="1">
      <c r="A91" s="261" t="s">
        <v>281</v>
      </c>
      <c r="B91" s="305"/>
      <c r="C91" s="368"/>
      <c r="D91" s="345"/>
      <c r="E91" s="346">
        <v>5</v>
      </c>
      <c r="F91" s="347"/>
    </row>
    <row r="92" spans="1:6" ht="13.5" customHeight="1">
      <c r="A92" s="296" t="s">
        <v>280</v>
      </c>
      <c r="B92" s="305"/>
      <c r="C92" s="368"/>
      <c r="D92" s="345"/>
      <c r="E92" s="346"/>
      <c r="F92" s="347"/>
    </row>
    <row r="93" spans="1:6" ht="13.5" customHeight="1">
      <c r="A93" s="286" t="s">
        <v>279</v>
      </c>
      <c r="B93" s="305"/>
      <c r="C93" s="368"/>
      <c r="D93" s="345"/>
      <c r="E93" s="346"/>
      <c r="F93" s="347"/>
    </row>
    <row r="94" spans="1:6" ht="13.5" customHeight="1">
      <c r="A94" s="286" t="s">
        <v>278</v>
      </c>
      <c r="B94" s="305"/>
      <c r="C94" s="368"/>
      <c r="D94" s="345"/>
      <c r="E94" s="346">
        <v>4033</v>
      </c>
      <c r="F94" s="347"/>
    </row>
    <row r="95" spans="1:6" ht="13.5" customHeight="1">
      <c r="A95" s="286" t="s">
        <v>277</v>
      </c>
      <c r="B95" s="305"/>
      <c r="C95" s="368"/>
      <c r="D95" s="345"/>
      <c r="E95" s="346"/>
      <c r="F95" s="347"/>
    </row>
    <row r="96" spans="1:6" ht="13.5" customHeight="1">
      <c r="A96" s="296" t="s">
        <v>276</v>
      </c>
      <c r="B96" s="305"/>
      <c r="C96" s="368"/>
      <c r="D96" s="345"/>
      <c r="E96" s="346"/>
      <c r="F96" s="347"/>
    </row>
    <row r="97" spans="1:6" ht="13.5" customHeight="1">
      <c r="A97" s="296" t="s">
        <v>275</v>
      </c>
      <c r="B97" s="305"/>
      <c r="C97" s="368"/>
      <c r="D97" s="345"/>
      <c r="E97" s="346"/>
      <c r="F97" s="347"/>
    </row>
    <row r="98" spans="1:6" ht="13.5" customHeight="1">
      <c r="A98" s="296" t="s">
        <v>274</v>
      </c>
      <c r="B98" s="305"/>
      <c r="C98" s="368"/>
      <c r="D98" s="345"/>
      <c r="E98" s="346"/>
      <c r="F98" s="347"/>
    </row>
    <row r="99" spans="1:6" ht="13.5" customHeight="1">
      <c r="A99" s="261" t="s">
        <v>273</v>
      </c>
      <c r="B99" s="305"/>
      <c r="C99" s="368"/>
      <c r="D99" s="345"/>
      <c r="E99" s="346"/>
      <c r="F99" s="347"/>
    </row>
    <row r="100" spans="1:6" ht="13.5" customHeight="1">
      <c r="A100" s="261" t="s">
        <v>272</v>
      </c>
      <c r="B100" s="305"/>
      <c r="C100" s="368">
        <v>2316936</v>
      </c>
      <c r="D100" s="345"/>
      <c r="E100" s="346">
        <v>2316936</v>
      </c>
      <c r="F100" s="347">
        <f>SUM(E100/C100*100)</f>
        <v>100</v>
      </c>
    </row>
    <row r="101" spans="1:6" ht="13.5" customHeight="1">
      <c r="A101" s="261" t="s">
        <v>271</v>
      </c>
      <c r="B101" s="305">
        <v>48047633</v>
      </c>
      <c r="C101" s="368">
        <v>58922289</v>
      </c>
      <c r="D101" s="345"/>
      <c r="E101" s="346">
        <v>58922289</v>
      </c>
      <c r="F101" s="347">
        <f>SUM(E101/C101*100)</f>
        <v>100</v>
      </c>
    </row>
    <row r="102" spans="1:6" ht="13.5" customHeight="1">
      <c r="A102" s="261" t="s">
        <v>270</v>
      </c>
      <c r="B102" s="305"/>
      <c r="C102" s="368"/>
      <c r="D102" s="345"/>
      <c r="E102" s="346"/>
      <c r="F102" s="347"/>
    </row>
    <row r="103" spans="1:6" ht="13.5" customHeight="1">
      <c r="A103" s="308" t="s">
        <v>299</v>
      </c>
      <c r="B103" s="284">
        <f>SUM(B80:B102)</f>
        <v>55733633</v>
      </c>
      <c r="C103" s="284">
        <f>SUM(C80:C102)</f>
        <v>90470483</v>
      </c>
      <c r="D103" s="359">
        <f t="shared" ref="D103" si="3">SUM(D80:D102)</f>
        <v>0</v>
      </c>
      <c r="E103" s="284">
        <f>SUM(E80:E102)</f>
        <v>85988591</v>
      </c>
      <c r="F103" s="347">
        <f>SUM(E103/C103*100)</f>
        <v>95.046017384476656</v>
      </c>
    </row>
    <row r="104" spans="1:6" ht="13.5" customHeight="1">
      <c r="A104" s="285" t="s">
        <v>301</v>
      </c>
      <c r="B104" s="305"/>
      <c r="C104" s="368"/>
      <c r="D104" s="345"/>
      <c r="E104" s="346"/>
      <c r="F104" s="347"/>
    </row>
    <row r="105" spans="1:6" ht="13.5" customHeight="1">
      <c r="A105" s="289" t="s">
        <v>292</v>
      </c>
      <c r="B105" s="305"/>
      <c r="C105" s="368"/>
      <c r="D105" s="345"/>
      <c r="E105" s="346"/>
      <c r="F105" s="347"/>
    </row>
    <row r="106" spans="1:6" ht="13.5" customHeight="1">
      <c r="A106" s="261" t="s">
        <v>291</v>
      </c>
      <c r="B106" s="305">
        <v>14400000</v>
      </c>
      <c r="C106" s="368">
        <v>28564458</v>
      </c>
      <c r="D106" s="345"/>
      <c r="E106" s="346">
        <v>19164458</v>
      </c>
      <c r="F106" s="347">
        <f>SUM(E106/C106*100)</f>
        <v>67.09197142826936</v>
      </c>
    </row>
    <row r="107" spans="1:6" ht="13.5" customHeight="1">
      <c r="A107" s="261" t="s">
        <v>290</v>
      </c>
      <c r="B107" s="305"/>
      <c r="C107" s="368"/>
      <c r="D107" s="345"/>
      <c r="E107" s="346"/>
      <c r="F107" s="347"/>
    </row>
    <row r="108" spans="1:6" ht="13.5" customHeight="1">
      <c r="A108" s="261" t="s">
        <v>289</v>
      </c>
      <c r="B108" s="305"/>
      <c r="C108" s="368"/>
      <c r="D108" s="345"/>
      <c r="E108" s="346"/>
      <c r="F108" s="347"/>
    </row>
    <row r="109" spans="1:6" ht="13.5" customHeight="1">
      <c r="A109" s="296" t="s">
        <v>288</v>
      </c>
      <c r="B109" s="305"/>
      <c r="C109" s="368">
        <v>139000</v>
      </c>
      <c r="D109" s="345"/>
      <c r="E109" s="346">
        <v>2362</v>
      </c>
      <c r="F109" s="347">
        <f>SUM(E109/C109*100)</f>
        <v>1.6992805755395683</v>
      </c>
    </row>
    <row r="110" spans="1:6" ht="13.5" customHeight="1">
      <c r="A110" s="296" t="s">
        <v>287</v>
      </c>
      <c r="B110" s="305">
        <v>17227000</v>
      </c>
      <c r="C110" s="368">
        <v>17088000</v>
      </c>
      <c r="D110" s="345"/>
      <c r="E110" s="346">
        <v>6741906</v>
      </c>
      <c r="F110" s="347">
        <f>SUM(E110/C110*100)</f>
        <v>39.454037921348316</v>
      </c>
    </row>
    <row r="111" spans="1:6" ht="13.5" customHeight="1">
      <c r="A111" s="296" t="s">
        <v>286</v>
      </c>
      <c r="B111" s="305">
        <v>787000</v>
      </c>
      <c r="C111" s="368">
        <v>5271976</v>
      </c>
      <c r="D111" s="345"/>
      <c r="E111" s="346">
        <v>6740145</v>
      </c>
      <c r="F111" s="347">
        <f>SUM(E111/C111*100)</f>
        <v>127.84855242133119</v>
      </c>
    </row>
    <row r="112" spans="1:6" s="268" customFormat="1" ht="13.5" customHeight="1">
      <c r="A112" s="261" t="s">
        <v>285</v>
      </c>
      <c r="B112" s="282"/>
      <c r="C112" s="368"/>
      <c r="D112" s="345"/>
      <c r="E112" s="346"/>
      <c r="F112" s="347"/>
    </row>
    <row r="113" spans="1:6" s="268" customFormat="1" ht="13.5" customHeight="1">
      <c r="A113" s="261" t="s">
        <v>284</v>
      </c>
      <c r="B113" s="282"/>
      <c r="C113" s="368"/>
      <c r="D113" s="345"/>
      <c r="E113" s="346"/>
      <c r="F113" s="347"/>
    </row>
    <row r="114" spans="1:6" s="268" customFormat="1" ht="13.5" customHeight="1">
      <c r="A114" s="261" t="s">
        <v>283</v>
      </c>
      <c r="B114" s="305">
        <v>4864000</v>
      </c>
      <c r="C114" s="368">
        <v>6074944</v>
      </c>
      <c r="D114" s="345"/>
      <c r="E114" s="346">
        <v>3640804</v>
      </c>
      <c r="F114" s="347">
        <f>SUM(E114/C114*100)</f>
        <v>59.931482495970336</v>
      </c>
    </row>
    <row r="115" spans="1:6" ht="13.5" customHeight="1">
      <c r="A115" s="261" t="s">
        <v>282</v>
      </c>
      <c r="B115" s="305">
        <v>4486000</v>
      </c>
      <c r="C115" s="368">
        <v>4486000</v>
      </c>
      <c r="D115" s="345"/>
      <c r="E115" s="346">
        <v>2244000</v>
      </c>
      <c r="F115" s="347">
        <f>SUM(E115/C115*100)</f>
        <v>50.022291573785104</v>
      </c>
    </row>
    <row r="116" spans="1:6" ht="13.5" customHeight="1">
      <c r="A116" s="261" t="s">
        <v>281</v>
      </c>
      <c r="B116" s="305"/>
      <c r="C116" s="368"/>
      <c r="D116" s="345"/>
      <c r="E116" s="346">
        <v>6</v>
      </c>
      <c r="F116" s="347"/>
    </row>
    <row r="117" spans="1:6" ht="13.5" customHeight="1">
      <c r="A117" s="296" t="s">
        <v>280</v>
      </c>
      <c r="B117" s="305"/>
      <c r="C117" s="368"/>
      <c r="D117" s="345"/>
      <c r="E117" s="346"/>
      <c r="F117" s="347"/>
    </row>
    <row r="118" spans="1:6" s="268" customFormat="1" ht="13.5" customHeight="1">
      <c r="A118" s="286" t="s">
        <v>279</v>
      </c>
      <c r="B118" s="282"/>
      <c r="C118" s="368"/>
      <c r="D118" s="345"/>
      <c r="E118" s="346"/>
      <c r="F118" s="347"/>
    </row>
    <row r="119" spans="1:6" s="268" customFormat="1" ht="13.5" customHeight="1">
      <c r="A119" s="286" t="s">
        <v>278</v>
      </c>
      <c r="B119" s="282"/>
      <c r="C119" s="368"/>
      <c r="D119" s="345"/>
      <c r="E119" s="346">
        <v>1394</v>
      </c>
      <c r="F119" s="347"/>
    </row>
    <row r="120" spans="1:6" ht="13.5" customHeight="1">
      <c r="A120" s="286" t="s">
        <v>277</v>
      </c>
      <c r="B120" s="305"/>
      <c r="C120" s="368"/>
      <c r="D120" s="345"/>
      <c r="E120" s="346"/>
      <c r="F120" s="347"/>
    </row>
    <row r="121" spans="1:6" ht="13.5" customHeight="1">
      <c r="A121" s="296" t="s">
        <v>276</v>
      </c>
      <c r="B121" s="305"/>
      <c r="C121" s="368">
        <v>30000</v>
      </c>
      <c r="D121" s="345"/>
      <c r="E121" s="346">
        <v>30000</v>
      </c>
      <c r="F121" s="347">
        <f>SUM(E121/C121*100)</f>
        <v>100</v>
      </c>
    </row>
    <row r="122" spans="1:6" ht="13.5" customHeight="1">
      <c r="A122" s="296" t="s">
        <v>275</v>
      </c>
      <c r="B122" s="305"/>
      <c r="C122" s="368"/>
      <c r="D122" s="345"/>
      <c r="E122" s="346"/>
      <c r="F122" s="347"/>
    </row>
    <row r="123" spans="1:6" ht="13.5" customHeight="1">
      <c r="A123" s="296" t="s">
        <v>274</v>
      </c>
      <c r="B123" s="305"/>
      <c r="C123" s="368"/>
      <c r="D123" s="345"/>
      <c r="E123" s="346"/>
      <c r="F123" s="347"/>
    </row>
    <row r="124" spans="1:6" ht="13.5" customHeight="1">
      <c r="A124" s="261" t="s">
        <v>273</v>
      </c>
      <c r="B124" s="305"/>
      <c r="C124" s="368"/>
      <c r="D124" s="345"/>
      <c r="E124" s="346"/>
      <c r="F124" s="347"/>
    </row>
    <row r="125" spans="1:6" ht="13.5" customHeight="1">
      <c r="A125" s="261" t="s">
        <v>272</v>
      </c>
      <c r="B125" s="305"/>
      <c r="C125" s="368">
        <v>11865835</v>
      </c>
      <c r="D125" s="345"/>
      <c r="E125" s="346">
        <v>11865835</v>
      </c>
      <c r="F125" s="347">
        <f>SUM(E125/C125*100)</f>
        <v>100</v>
      </c>
    </row>
    <row r="126" spans="1:6" ht="13.5" customHeight="1">
      <c r="A126" s="261" t="s">
        <v>271</v>
      </c>
      <c r="B126" s="305">
        <v>35348928</v>
      </c>
      <c r="C126" s="368">
        <v>51840861</v>
      </c>
      <c r="D126" s="345"/>
      <c r="E126" s="346">
        <v>51840861</v>
      </c>
      <c r="F126" s="347">
        <f>SUM(E126/C126*100)</f>
        <v>100</v>
      </c>
    </row>
    <row r="127" spans="1:6" ht="13.5" customHeight="1">
      <c r="A127" s="261" t="s">
        <v>270</v>
      </c>
      <c r="B127" s="305"/>
      <c r="C127" s="368"/>
      <c r="D127" s="345"/>
      <c r="E127" s="346"/>
      <c r="F127" s="347"/>
    </row>
    <row r="128" spans="1:6" ht="13.5" customHeight="1">
      <c r="A128" s="285" t="s">
        <v>299</v>
      </c>
      <c r="B128" s="284">
        <f>SUM(B105:B127)</f>
        <v>77112928</v>
      </c>
      <c r="C128" s="284">
        <f>SUM(C105:C127)</f>
        <v>125361074</v>
      </c>
      <c r="D128" s="359">
        <f t="shared" ref="D128" si="4">SUM(D105:D127)</f>
        <v>0</v>
      </c>
      <c r="E128" s="284">
        <f>SUM(E105:E127)</f>
        <v>102271771</v>
      </c>
      <c r="F128" s="347">
        <f>SUM(E128/C128*100)</f>
        <v>81.5817603796215</v>
      </c>
    </row>
    <row r="129" spans="1:6" ht="13.5" customHeight="1">
      <c r="A129" s="285" t="s">
        <v>300</v>
      </c>
      <c r="B129" s="305"/>
      <c r="C129" s="31"/>
      <c r="D129" s="338"/>
      <c r="E129" s="31"/>
      <c r="F129" s="347"/>
    </row>
    <row r="130" spans="1:6" ht="13.5" customHeight="1">
      <c r="A130" s="289" t="s">
        <v>292</v>
      </c>
      <c r="B130" s="306"/>
      <c r="C130" s="31"/>
      <c r="D130" s="338"/>
      <c r="E130" s="31"/>
      <c r="F130" s="347"/>
    </row>
    <row r="131" spans="1:6" ht="13.5" customHeight="1">
      <c r="A131" s="261" t="s">
        <v>291</v>
      </c>
      <c r="B131" s="306"/>
      <c r="C131" s="31">
        <v>1115728</v>
      </c>
      <c r="D131" s="338"/>
      <c r="E131" s="31">
        <v>1115728</v>
      </c>
      <c r="F131" s="347">
        <f>SUM(E131/C131*100)</f>
        <v>100</v>
      </c>
    </row>
    <row r="132" spans="1:6" ht="13.5" customHeight="1">
      <c r="A132" s="261" t="s">
        <v>290</v>
      </c>
      <c r="B132" s="306"/>
      <c r="C132" s="31"/>
      <c r="D132" s="338"/>
      <c r="E132" s="31"/>
      <c r="F132" s="347"/>
    </row>
    <row r="133" spans="1:6" ht="13.5" customHeight="1">
      <c r="A133" s="261" t="s">
        <v>289</v>
      </c>
      <c r="B133" s="307"/>
      <c r="C133" s="31"/>
      <c r="D133" s="338"/>
      <c r="E133" s="31"/>
      <c r="F133" s="347"/>
    </row>
    <row r="134" spans="1:6" ht="13.5" customHeight="1">
      <c r="A134" s="296" t="s">
        <v>288</v>
      </c>
      <c r="B134" s="307"/>
      <c r="C134" s="31"/>
      <c r="D134" s="338"/>
      <c r="E134" s="31"/>
      <c r="F134" s="347"/>
    </row>
    <row r="135" spans="1:6" ht="13.5" customHeight="1">
      <c r="A135" s="296" t="s">
        <v>287</v>
      </c>
      <c r="B135" s="307"/>
      <c r="C135" s="31"/>
      <c r="D135" s="338"/>
      <c r="E135" s="31">
        <v>324000</v>
      </c>
      <c r="F135" s="347"/>
    </row>
    <row r="136" spans="1:6" ht="13.5" customHeight="1">
      <c r="A136" s="296" t="s">
        <v>286</v>
      </c>
      <c r="B136" s="307"/>
      <c r="C136" s="31">
        <v>4760343</v>
      </c>
      <c r="D136" s="338"/>
      <c r="E136" s="31">
        <v>4239230</v>
      </c>
      <c r="F136" s="347">
        <f>SUM(E136/C136*100)</f>
        <v>89.053036724454515</v>
      </c>
    </row>
    <row r="137" spans="1:6" ht="13.5" customHeight="1">
      <c r="A137" s="261" t="s">
        <v>285</v>
      </c>
      <c r="B137" s="307"/>
      <c r="C137" s="31"/>
      <c r="D137" s="338"/>
      <c r="E137" s="31"/>
      <c r="F137" s="347"/>
    </row>
    <row r="138" spans="1:6" ht="13.5" customHeight="1">
      <c r="A138" s="261" t="s">
        <v>284</v>
      </c>
      <c r="B138" s="307">
        <v>48000000</v>
      </c>
      <c r="C138" s="31">
        <v>48000000</v>
      </c>
      <c r="D138" s="338"/>
      <c r="E138" s="31">
        <v>47372980</v>
      </c>
      <c r="F138" s="347">
        <f>SUM(E138/C138*100)</f>
        <v>98.693708333333333</v>
      </c>
    </row>
    <row r="139" spans="1:6" ht="13.5" customHeight="1">
      <c r="A139" s="261" t="s">
        <v>283</v>
      </c>
      <c r="B139" s="307"/>
      <c r="C139" s="31">
        <v>1202307</v>
      </c>
      <c r="D139" s="338"/>
      <c r="E139" s="31">
        <v>1232073</v>
      </c>
      <c r="F139" s="347">
        <f>SUM(E139/C139*100)</f>
        <v>102.47574038910194</v>
      </c>
    </row>
    <row r="140" spans="1:6" ht="13.5" customHeight="1">
      <c r="A140" s="261" t="s">
        <v>282</v>
      </c>
      <c r="B140" s="307"/>
      <c r="C140" s="31">
        <v>1709000</v>
      </c>
      <c r="D140" s="338"/>
      <c r="E140" s="31">
        <v>1709000</v>
      </c>
      <c r="F140" s="347">
        <f>SUM(E140/C140*100)</f>
        <v>100</v>
      </c>
    </row>
    <row r="141" spans="1:6" ht="13.5" customHeight="1">
      <c r="A141" s="261" t="s">
        <v>281</v>
      </c>
      <c r="B141" s="307"/>
      <c r="C141" s="31"/>
      <c r="D141" s="338"/>
      <c r="E141" s="31">
        <v>16</v>
      </c>
      <c r="F141" s="347"/>
    </row>
    <row r="142" spans="1:6" ht="13.5" customHeight="1">
      <c r="A142" s="296" t="s">
        <v>280</v>
      </c>
      <c r="B142" s="307"/>
      <c r="C142" s="31"/>
      <c r="D142" s="338"/>
      <c r="E142" s="31"/>
      <c r="F142" s="347"/>
    </row>
    <row r="143" spans="1:6" ht="13.5" customHeight="1">
      <c r="A143" s="286" t="s">
        <v>279</v>
      </c>
      <c r="B143" s="307"/>
      <c r="C143" s="31"/>
      <c r="D143" s="338"/>
      <c r="E143" s="31"/>
      <c r="F143" s="347"/>
    </row>
    <row r="144" spans="1:6" ht="13.5" customHeight="1">
      <c r="A144" s="286" t="s">
        <v>278</v>
      </c>
      <c r="B144" s="307"/>
      <c r="C144" s="31"/>
      <c r="D144" s="338"/>
      <c r="E144" s="31">
        <v>2530</v>
      </c>
      <c r="F144" s="347"/>
    </row>
    <row r="145" spans="1:6" ht="13.5" customHeight="1">
      <c r="A145" s="286" t="s">
        <v>277</v>
      </c>
      <c r="B145" s="307"/>
      <c r="C145" s="31"/>
      <c r="D145" s="338"/>
      <c r="E145" s="31"/>
      <c r="F145" s="347"/>
    </row>
    <row r="146" spans="1:6" ht="13.5" customHeight="1">
      <c r="A146" s="296" t="s">
        <v>276</v>
      </c>
      <c r="B146" s="307"/>
      <c r="C146" s="31"/>
      <c r="D146" s="338"/>
      <c r="E146" s="31"/>
      <c r="F146" s="347"/>
    </row>
    <row r="147" spans="1:6" ht="13.5" customHeight="1">
      <c r="A147" s="296" t="s">
        <v>275</v>
      </c>
      <c r="B147" s="307"/>
      <c r="C147" s="31"/>
      <c r="D147" s="338"/>
      <c r="E147" s="31"/>
      <c r="F147" s="347"/>
    </row>
    <row r="148" spans="1:6" ht="13.5" customHeight="1">
      <c r="A148" s="296" t="s">
        <v>274</v>
      </c>
      <c r="B148" s="307"/>
      <c r="C148" s="31"/>
      <c r="D148" s="338"/>
      <c r="E148" s="31"/>
      <c r="F148" s="347"/>
    </row>
    <row r="149" spans="1:6" ht="13.5" customHeight="1">
      <c r="A149" s="261" t="s">
        <v>273</v>
      </c>
      <c r="B149" s="307"/>
      <c r="C149" s="31"/>
      <c r="D149" s="338"/>
      <c r="E149" s="31"/>
      <c r="F149" s="347"/>
    </row>
    <row r="150" spans="1:6" ht="13.5" customHeight="1">
      <c r="A150" s="261" t="s">
        <v>272</v>
      </c>
      <c r="B150" s="307"/>
      <c r="C150" s="31">
        <v>23666062</v>
      </c>
      <c r="D150" s="338"/>
      <c r="E150" s="31">
        <v>23666062</v>
      </c>
      <c r="F150" s="347">
        <f>SUM(E150/C150*100)</f>
        <v>100</v>
      </c>
    </row>
    <row r="151" spans="1:6" ht="13.5" customHeight="1">
      <c r="A151" s="261" t="s">
        <v>271</v>
      </c>
      <c r="B151" s="307">
        <v>124476553</v>
      </c>
      <c r="C151" s="31">
        <v>159567410</v>
      </c>
      <c r="D151" s="338"/>
      <c r="E151" s="31">
        <v>159567410</v>
      </c>
      <c r="F151" s="347">
        <f>SUM(E151/C151*100)</f>
        <v>100</v>
      </c>
    </row>
    <row r="152" spans="1:6" ht="13.5" customHeight="1">
      <c r="A152" s="261" t="s">
        <v>270</v>
      </c>
      <c r="B152" s="306"/>
      <c r="C152" s="31"/>
      <c r="D152" s="338"/>
      <c r="E152" s="31"/>
      <c r="F152" s="347"/>
    </row>
    <row r="153" spans="1:6" ht="13.5" customHeight="1">
      <c r="A153" s="285" t="s">
        <v>299</v>
      </c>
      <c r="B153" s="284">
        <f>SUM(B130:B152)</f>
        <v>172476553</v>
      </c>
      <c r="C153" s="284">
        <f>SUM(C130:C152)</f>
        <v>240020850</v>
      </c>
      <c r="D153" s="359">
        <f t="shared" ref="D153" si="5">SUM(D130:D152)</f>
        <v>0</v>
      </c>
      <c r="E153" s="284">
        <f>SUM(E130:E152)</f>
        <v>239229029</v>
      </c>
      <c r="F153" s="347">
        <f>SUM(E153/C153*100)</f>
        <v>99.670103243114085</v>
      </c>
    </row>
    <row r="154" spans="1:6" ht="13.5" customHeight="1">
      <c r="A154" s="285" t="s">
        <v>298</v>
      </c>
      <c r="B154" s="305"/>
      <c r="C154" s="31"/>
      <c r="D154" s="338"/>
      <c r="E154" s="31"/>
      <c r="F154" s="348"/>
    </row>
    <row r="155" spans="1:6" ht="13.5" customHeight="1">
      <c r="A155" s="289" t="s">
        <v>292</v>
      </c>
      <c r="B155" s="305">
        <v>350699560</v>
      </c>
      <c r="C155" s="31">
        <v>552792257</v>
      </c>
      <c r="D155" s="338">
        <v>537609497</v>
      </c>
      <c r="E155" s="31">
        <v>537609497</v>
      </c>
      <c r="F155" s="348">
        <f>SUM(E155/C155)*100</f>
        <v>97.25344199240476</v>
      </c>
    </row>
    <row r="156" spans="1:6" ht="13.5" customHeight="1">
      <c r="A156" s="261" t="s">
        <v>291</v>
      </c>
      <c r="B156" s="305"/>
      <c r="C156" s="31"/>
      <c r="D156" s="338"/>
      <c r="E156" s="31"/>
      <c r="F156" s="348"/>
    </row>
    <row r="157" spans="1:6" ht="13.5" customHeight="1">
      <c r="A157" s="261" t="s">
        <v>290</v>
      </c>
      <c r="B157" s="305"/>
      <c r="C157" s="31"/>
      <c r="D157" s="338"/>
      <c r="E157" s="31"/>
      <c r="F157" s="348"/>
    </row>
    <row r="158" spans="1:6" ht="13.5" customHeight="1">
      <c r="A158" s="261" t="s">
        <v>289</v>
      </c>
      <c r="C158" s="31"/>
      <c r="D158" s="338"/>
      <c r="E158" s="31"/>
      <c r="F158" s="348"/>
    </row>
    <row r="159" spans="1:6" ht="13.5" customHeight="1">
      <c r="A159" s="296" t="s">
        <v>288</v>
      </c>
      <c r="B159" s="305">
        <v>6742057</v>
      </c>
      <c r="C159" s="31">
        <v>7571750</v>
      </c>
      <c r="D159" s="338">
        <v>5978966</v>
      </c>
      <c r="E159" s="31">
        <v>5978966</v>
      </c>
      <c r="F159" s="348">
        <f>SUM(E159/C159)*100</f>
        <v>78.964123221183996</v>
      </c>
    </row>
    <row r="160" spans="1:6" ht="13.5" customHeight="1">
      <c r="A160" s="296" t="s">
        <v>287</v>
      </c>
      <c r="B160" s="305">
        <v>16544246</v>
      </c>
      <c r="C160" s="31">
        <v>20772441</v>
      </c>
      <c r="D160" s="338">
        <v>22425440</v>
      </c>
      <c r="E160" s="31">
        <v>22425440</v>
      </c>
      <c r="F160" s="348">
        <f>SUM(E160/C160)*100</f>
        <v>107.95765408600751</v>
      </c>
    </row>
    <row r="161" spans="1:6" ht="13.5" customHeight="1">
      <c r="A161" s="296" t="s">
        <v>286</v>
      </c>
      <c r="B161" s="305">
        <v>2058503</v>
      </c>
      <c r="C161" s="31">
        <v>2058503</v>
      </c>
      <c r="D161" s="338">
        <v>3503870</v>
      </c>
      <c r="E161" s="31">
        <v>3503870</v>
      </c>
      <c r="F161" s="348">
        <f>SUM(E161/C161)*100</f>
        <v>170.21447139013156</v>
      </c>
    </row>
    <row r="162" spans="1:6" ht="13.5" customHeight="1">
      <c r="A162" s="261" t="s">
        <v>285</v>
      </c>
      <c r="B162" s="305"/>
      <c r="C162" s="31"/>
      <c r="D162" s="338"/>
      <c r="E162" s="31"/>
      <c r="F162" s="348"/>
    </row>
    <row r="163" spans="1:6" ht="13.5" customHeight="1">
      <c r="A163" s="261" t="s">
        <v>284</v>
      </c>
      <c r="B163" s="305">
        <v>60309267</v>
      </c>
      <c r="C163" s="31">
        <v>60944267</v>
      </c>
      <c r="D163" s="338">
        <v>56162855</v>
      </c>
      <c r="E163" s="31">
        <v>56162855</v>
      </c>
      <c r="F163" s="348">
        <f>SUM(E163/C163)*100</f>
        <v>92.154451541766846</v>
      </c>
    </row>
    <row r="164" spans="1:6" ht="13.5" customHeight="1">
      <c r="A164" s="261" t="s">
        <v>283</v>
      </c>
      <c r="B164" s="305">
        <v>1319052</v>
      </c>
      <c r="C164" s="31">
        <v>4178984</v>
      </c>
      <c r="D164" s="338">
        <v>3884939</v>
      </c>
      <c r="E164" s="31">
        <v>3884939</v>
      </c>
      <c r="F164" s="348">
        <f>SUM(E164/C164)*100</f>
        <v>92.963720368395769</v>
      </c>
    </row>
    <row r="165" spans="1:6" ht="13.5" customHeight="1">
      <c r="A165" s="261" t="s">
        <v>282</v>
      </c>
      <c r="B165" s="305"/>
      <c r="C165" s="31"/>
      <c r="D165" s="338"/>
      <c r="E165" s="31"/>
      <c r="F165" s="348"/>
    </row>
    <row r="166" spans="1:6" ht="13.5" customHeight="1">
      <c r="A166" s="261" t="s">
        <v>281</v>
      </c>
      <c r="B166" s="305"/>
      <c r="C166" s="31"/>
      <c r="D166" s="338">
        <v>53</v>
      </c>
      <c r="E166" s="31">
        <v>53</v>
      </c>
      <c r="F166" s="348"/>
    </row>
    <row r="167" spans="1:6" ht="13.5" customHeight="1">
      <c r="A167" s="296" t="s">
        <v>280</v>
      </c>
      <c r="B167" s="305"/>
      <c r="C167" s="31"/>
      <c r="D167" s="338"/>
      <c r="E167" s="31"/>
      <c r="F167" s="348"/>
    </row>
    <row r="168" spans="1:6" ht="13.5" customHeight="1">
      <c r="A168" s="286" t="s">
        <v>279</v>
      </c>
      <c r="B168" s="305"/>
      <c r="C168" s="31"/>
      <c r="D168" s="338"/>
      <c r="E168" s="31"/>
      <c r="F168" s="348"/>
    </row>
    <row r="169" spans="1:6" ht="13.5" customHeight="1">
      <c r="A169" s="286" t="s">
        <v>278</v>
      </c>
      <c r="B169" s="305"/>
      <c r="C169" s="31"/>
      <c r="D169" s="338">
        <v>16549</v>
      </c>
      <c r="E169" s="31">
        <v>16549</v>
      </c>
      <c r="F169" s="348"/>
    </row>
    <row r="170" spans="1:6" ht="13.5" customHeight="1">
      <c r="A170" s="286" t="s">
        <v>277</v>
      </c>
      <c r="B170" s="305"/>
      <c r="C170" s="31"/>
      <c r="D170" s="338"/>
      <c r="E170" s="31"/>
      <c r="F170" s="348"/>
    </row>
    <row r="171" spans="1:6" ht="13.5" customHeight="1">
      <c r="A171" s="296" t="s">
        <v>276</v>
      </c>
      <c r="B171" s="305"/>
      <c r="C171" s="31"/>
      <c r="D171" s="338"/>
      <c r="E171" s="31"/>
      <c r="F171" s="348"/>
    </row>
    <row r="172" spans="1:6" ht="13.5" customHeight="1">
      <c r="A172" s="296" t="s">
        <v>275</v>
      </c>
      <c r="B172" s="305"/>
      <c r="C172" s="31"/>
      <c r="D172" s="338"/>
      <c r="E172" s="31"/>
      <c r="F172" s="348"/>
    </row>
    <row r="173" spans="1:6" ht="13.5" customHeight="1">
      <c r="A173" s="296" t="s">
        <v>274</v>
      </c>
      <c r="B173" s="305"/>
      <c r="C173" s="31"/>
      <c r="D173" s="338"/>
      <c r="E173" s="31"/>
      <c r="F173" s="348"/>
    </row>
    <row r="174" spans="1:6" ht="13.5" customHeight="1">
      <c r="A174" s="261" t="s">
        <v>273</v>
      </c>
      <c r="B174" s="305"/>
      <c r="C174" s="31"/>
      <c r="D174" s="338"/>
      <c r="E174" s="31"/>
      <c r="F174" s="348"/>
    </row>
    <row r="175" spans="1:6" ht="13.5" customHeight="1">
      <c r="A175" s="261" t="s">
        <v>272</v>
      </c>
      <c r="B175" s="305"/>
      <c r="C175" s="31">
        <v>66238765</v>
      </c>
      <c r="D175" s="338">
        <v>66238765</v>
      </c>
      <c r="E175" s="31">
        <v>66238765</v>
      </c>
      <c r="F175" s="348">
        <f>SUM(E175/C175)*100</f>
        <v>100</v>
      </c>
    </row>
    <row r="176" spans="1:6" ht="13.5" customHeight="1">
      <c r="A176" s="261" t="s">
        <v>271</v>
      </c>
      <c r="B176" s="305">
        <v>250771131</v>
      </c>
      <c r="C176" s="31">
        <v>243457539</v>
      </c>
      <c r="D176" s="338">
        <v>243457539</v>
      </c>
      <c r="E176" s="31">
        <v>243457539</v>
      </c>
      <c r="F176" s="348">
        <f>SUM(E176/C176)*100</f>
        <v>100</v>
      </c>
    </row>
    <row r="177" spans="1:6" ht="13.5" customHeight="1">
      <c r="A177" s="261" t="s">
        <v>270</v>
      </c>
      <c r="B177" s="305"/>
      <c r="C177" s="31"/>
      <c r="D177" s="338"/>
      <c r="E177" s="31"/>
      <c r="F177" s="348"/>
    </row>
    <row r="178" spans="1:6" ht="13.5" customHeight="1">
      <c r="A178" s="285" t="s">
        <v>49</v>
      </c>
      <c r="B178" s="284">
        <f>SUM(B155:B177)</f>
        <v>688443816</v>
      </c>
      <c r="C178" s="284">
        <f>SUM(C155:C177)</f>
        <v>958014506</v>
      </c>
      <c r="D178" s="359">
        <f t="shared" ref="D178" si="6">SUM(D155:D177)</f>
        <v>939278473</v>
      </c>
      <c r="E178" s="284">
        <f>SUM(E155:E177)</f>
        <v>939278473</v>
      </c>
      <c r="F178" s="348">
        <f>SUM(E178/C178)*100</f>
        <v>98.044285041337361</v>
      </c>
    </row>
    <row r="179" spans="1:6" ht="13.5" customHeight="1">
      <c r="A179" s="285" t="s">
        <v>297</v>
      </c>
      <c r="B179" s="305"/>
      <c r="C179" s="31"/>
      <c r="D179" s="338"/>
      <c r="E179" s="31"/>
      <c r="F179" s="348"/>
    </row>
    <row r="180" spans="1:6" ht="13.5" customHeight="1">
      <c r="A180" s="289" t="s">
        <v>292</v>
      </c>
      <c r="B180" s="305"/>
      <c r="C180" s="31"/>
      <c r="D180" s="338"/>
      <c r="E180" s="31"/>
      <c r="F180" s="348"/>
    </row>
    <row r="181" spans="1:6" ht="13.5" customHeight="1">
      <c r="A181" s="261" t="s">
        <v>291</v>
      </c>
      <c r="B181" s="305"/>
      <c r="C181" s="31"/>
      <c r="D181" s="338"/>
      <c r="E181" s="31"/>
      <c r="F181" s="348"/>
    </row>
    <row r="182" spans="1:6" ht="13.5" customHeight="1">
      <c r="A182" s="261" t="s">
        <v>290</v>
      </c>
      <c r="B182" s="305"/>
      <c r="C182" s="31">
        <v>1430293</v>
      </c>
      <c r="D182" s="338"/>
      <c r="E182" s="31">
        <v>1430293</v>
      </c>
      <c r="F182" s="348">
        <f>SUM(E182/C182)*100</f>
        <v>100</v>
      </c>
    </row>
    <row r="183" spans="1:6" ht="13.5" customHeight="1">
      <c r="A183" s="261" t="s">
        <v>289</v>
      </c>
      <c r="B183" s="305"/>
      <c r="C183" s="31"/>
      <c r="D183" s="338"/>
      <c r="E183" s="31"/>
      <c r="F183" s="348"/>
    </row>
    <row r="184" spans="1:6" ht="13.5" customHeight="1">
      <c r="A184" s="296" t="s">
        <v>288</v>
      </c>
      <c r="B184" s="305"/>
      <c r="C184" s="31"/>
      <c r="D184" s="338"/>
      <c r="E184" s="31"/>
      <c r="F184" s="348"/>
    </row>
    <row r="185" spans="1:6" ht="13.5" customHeight="1">
      <c r="A185" s="296" t="s">
        <v>287</v>
      </c>
      <c r="B185" s="305">
        <v>4502000</v>
      </c>
      <c r="C185" s="31">
        <v>4502000</v>
      </c>
      <c r="D185" s="338"/>
      <c r="E185" s="31">
        <v>1892120</v>
      </c>
      <c r="F185" s="348">
        <f>SUM(E185/C185)*100</f>
        <v>42.028431808085301</v>
      </c>
    </row>
    <row r="186" spans="1:6" ht="13.5" customHeight="1">
      <c r="A186" s="296" t="s">
        <v>286</v>
      </c>
      <c r="B186" s="305"/>
      <c r="C186" s="31"/>
      <c r="D186" s="338"/>
      <c r="E186" s="31"/>
      <c r="F186" s="348"/>
    </row>
    <row r="187" spans="1:6" ht="13.5" customHeight="1">
      <c r="A187" s="261" t="s">
        <v>285</v>
      </c>
      <c r="B187" s="305"/>
      <c r="C187" s="31"/>
      <c r="D187" s="338"/>
      <c r="E187" s="31"/>
      <c r="F187" s="348"/>
    </row>
    <row r="188" spans="1:6" ht="13.5" customHeight="1">
      <c r="A188" s="261" t="s">
        <v>284</v>
      </c>
      <c r="B188" s="305"/>
      <c r="C188" s="31"/>
      <c r="D188" s="338"/>
      <c r="E188" s="31"/>
      <c r="F188" s="348"/>
    </row>
    <row r="189" spans="1:6" ht="13.5" customHeight="1">
      <c r="A189" s="261" t="s">
        <v>283</v>
      </c>
      <c r="B189" s="305"/>
      <c r="C189" s="31"/>
      <c r="D189" s="338"/>
      <c r="E189" s="31"/>
      <c r="F189" s="348"/>
    </row>
    <row r="190" spans="1:6" ht="13.5" customHeight="1">
      <c r="A190" s="261" t="s">
        <v>282</v>
      </c>
      <c r="B190" s="305"/>
      <c r="C190" s="31"/>
      <c r="D190" s="338"/>
      <c r="E190" s="31"/>
      <c r="F190" s="348"/>
    </row>
    <row r="191" spans="1:6" ht="13.5" customHeight="1">
      <c r="A191" s="261" t="s">
        <v>281</v>
      </c>
      <c r="B191" s="305"/>
      <c r="C191" s="31">
        <v>0</v>
      </c>
      <c r="D191" s="338"/>
      <c r="E191" s="31">
        <v>24</v>
      </c>
      <c r="F191" s="348"/>
    </row>
    <row r="192" spans="1:6" ht="13.5" customHeight="1">
      <c r="A192" s="296" t="s">
        <v>280</v>
      </c>
      <c r="B192" s="305"/>
      <c r="C192" s="31"/>
      <c r="D192" s="338"/>
      <c r="E192" s="31"/>
      <c r="F192" s="348"/>
    </row>
    <row r="193" spans="1:6" ht="13.5" customHeight="1">
      <c r="A193" s="286" t="s">
        <v>279</v>
      </c>
      <c r="B193" s="305"/>
      <c r="C193" s="31"/>
      <c r="D193" s="338"/>
      <c r="E193" s="339"/>
      <c r="F193" s="348"/>
    </row>
    <row r="194" spans="1:6" ht="13.5" customHeight="1">
      <c r="A194" s="286" t="s">
        <v>278</v>
      </c>
      <c r="B194" s="305"/>
      <c r="C194" s="31">
        <v>0</v>
      </c>
      <c r="D194" s="338"/>
      <c r="E194" s="339">
        <v>2452</v>
      </c>
      <c r="F194" s="348"/>
    </row>
    <row r="195" spans="1:6" ht="13.5" customHeight="1">
      <c r="A195" s="286" t="s">
        <v>277</v>
      </c>
      <c r="B195" s="305"/>
      <c r="C195" s="31"/>
      <c r="D195" s="338"/>
      <c r="E195" s="339"/>
      <c r="F195" s="348"/>
    </row>
    <row r="196" spans="1:6" ht="13.5" customHeight="1">
      <c r="A196" s="296" t="s">
        <v>276</v>
      </c>
      <c r="B196" s="305"/>
      <c r="C196" s="31">
        <v>0</v>
      </c>
      <c r="D196" s="338"/>
      <c r="E196" s="339">
        <v>30000</v>
      </c>
      <c r="F196" s="348"/>
    </row>
    <row r="197" spans="1:6" ht="13.5" customHeight="1">
      <c r="A197" s="296" t="s">
        <v>275</v>
      </c>
      <c r="B197" s="305"/>
      <c r="C197" s="31"/>
      <c r="D197" s="338"/>
      <c r="E197" s="339"/>
      <c r="F197" s="348"/>
    </row>
    <row r="198" spans="1:6" ht="13.5" customHeight="1">
      <c r="A198" s="296" t="s">
        <v>274</v>
      </c>
      <c r="B198" s="305"/>
      <c r="C198" s="31"/>
      <c r="D198" s="338"/>
      <c r="E198" s="339"/>
      <c r="F198" s="348"/>
    </row>
    <row r="199" spans="1:6" ht="13.5" customHeight="1">
      <c r="A199" s="261" t="s">
        <v>273</v>
      </c>
      <c r="B199" s="305"/>
      <c r="C199" s="31"/>
      <c r="D199" s="338"/>
      <c r="E199" s="339"/>
      <c r="F199" s="348"/>
    </row>
    <row r="200" spans="1:6" ht="13.5" customHeight="1">
      <c r="A200" s="261" t="s">
        <v>272</v>
      </c>
      <c r="B200" s="305"/>
      <c r="C200" s="31">
        <v>1049293</v>
      </c>
      <c r="D200" s="338"/>
      <c r="E200" s="339">
        <v>1049293</v>
      </c>
      <c r="F200" s="348">
        <f>SUM(E200/C200)*100</f>
        <v>100</v>
      </c>
    </row>
    <row r="201" spans="1:6" ht="13.5" customHeight="1">
      <c r="A201" s="261" t="s">
        <v>271</v>
      </c>
      <c r="B201" s="305">
        <v>13869000</v>
      </c>
      <c r="C201" s="31">
        <v>20939122</v>
      </c>
      <c r="D201" s="338"/>
      <c r="E201" s="339">
        <v>20939122</v>
      </c>
      <c r="F201" s="348">
        <f>SUM(E201/C201)*100</f>
        <v>100</v>
      </c>
    </row>
    <row r="202" spans="1:6" ht="13.5" customHeight="1">
      <c r="A202" s="261" t="s">
        <v>270</v>
      </c>
      <c r="B202" s="305"/>
      <c r="C202" s="31"/>
      <c r="D202" s="338"/>
      <c r="E202" s="339"/>
      <c r="F202" s="348"/>
    </row>
    <row r="203" spans="1:6" ht="13.5" customHeight="1">
      <c r="A203" s="286" t="s">
        <v>49</v>
      </c>
      <c r="B203" s="284">
        <f>SUM(B180:B202)</f>
        <v>18371000</v>
      </c>
      <c r="C203" s="284">
        <f>SUM(C182:C202)</f>
        <v>27920708</v>
      </c>
      <c r="D203" s="338"/>
      <c r="E203" s="340">
        <f>SUM(E182:E202)</f>
        <v>25343304</v>
      </c>
      <c r="F203" s="348">
        <f>SUM(E203/C203)*100</f>
        <v>90.76884440036406</v>
      </c>
    </row>
    <row r="204" spans="1:6" ht="13.5" customHeight="1">
      <c r="B204" s="305"/>
      <c r="C204" s="31"/>
      <c r="D204" s="338"/>
      <c r="E204" s="339"/>
      <c r="F204" s="348"/>
    </row>
    <row r="205" spans="1:6" s="301" customFormat="1" ht="13.5" customHeight="1">
      <c r="A205" s="285" t="s">
        <v>296</v>
      </c>
      <c r="B205" s="304"/>
      <c r="D205" s="303"/>
      <c r="E205" s="302"/>
      <c r="F205" s="348"/>
    </row>
    <row r="206" spans="1:6" s="291" customFormat="1" ht="13.5" customHeight="1">
      <c r="A206" s="287" t="s">
        <v>292</v>
      </c>
      <c r="B206" s="300">
        <f t="shared" ref="B206:E229" si="7">B180+B155+B130+B105+B80+B55+B30+B5</f>
        <v>350699560</v>
      </c>
      <c r="C206" s="300">
        <f t="shared" ref="C206:C219" si="8">C180+C155+C130+C105+C80+C55+C30+C5</f>
        <v>552792257</v>
      </c>
      <c r="D206" s="361">
        <f t="shared" ref="D206" si="9">D180+D155+D130+D105+D80+D55+D30+D5</f>
        <v>537609497</v>
      </c>
      <c r="E206" s="300">
        <f t="shared" ref="E206:E218" si="10">E180+E155+E130+E105+E80+E55+E30+E5</f>
        <v>537609497</v>
      </c>
      <c r="F206" s="348">
        <f>SUM(E206/C206)*100</f>
        <v>97.25344199240476</v>
      </c>
    </row>
    <row r="207" spans="1:6" s="291" customFormat="1" ht="13.5" customHeight="1">
      <c r="A207" s="285" t="s">
        <v>291</v>
      </c>
      <c r="B207" s="300">
        <f>B181+B156+B131+B106+B81+B56+B31+B6</f>
        <v>14400000</v>
      </c>
      <c r="C207" s="300">
        <f t="shared" si="8"/>
        <v>55471364</v>
      </c>
      <c r="D207" s="361">
        <f t="shared" si="7"/>
        <v>0</v>
      </c>
      <c r="E207" s="300">
        <f t="shared" si="10"/>
        <v>46071364</v>
      </c>
      <c r="F207" s="348">
        <f>SUM(E207/C207)*100</f>
        <v>83.054319702684793</v>
      </c>
    </row>
    <row r="208" spans="1:6" s="291" customFormat="1" ht="13.5" customHeight="1">
      <c r="A208" s="285" t="s">
        <v>290</v>
      </c>
      <c r="B208" s="300">
        <f t="shared" si="7"/>
        <v>0</v>
      </c>
      <c r="C208" s="300">
        <f t="shared" si="8"/>
        <v>1430293</v>
      </c>
      <c r="D208" s="361">
        <f t="shared" si="7"/>
        <v>0</v>
      </c>
      <c r="E208" s="300">
        <f t="shared" si="10"/>
        <v>1430293</v>
      </c>
      <c r="F208" s="348">
        <f>SUM(E208/C208)*100</f>
        <v>100</v>
      </c>
    </row>
    <row r="209" spans="1:6" s="291" customFormat="1" ht="13.5" customHeight="1">
      <c r="A209" s="285" t="s">
        <v>289</v>
      </c>
      <c r="B209" s="300">
        <f t="shared" si="7"/>
        <v>0</v>
      </c>
      <c r="C209" s="300">
        <f t="shared" si="8"/>
        <v>0</v>
      </c>
      <c r="D209" s="361">
        <f t="shared" si="7"/>
        <v>0</v>
      </c>
      <c r="E209" s="300">
        <f t="shared" si="10"/>
        <v>0</v>
      </c>
      <c r="F209" s="348"/>
    </row>
    <row r="210" spans="1:6" s="291" customFormat="1" ht="13.5" customHeight="1">
      <c r="A210" s="285" t="s">
        <v>288</v>
      </c>
      <c r="B210" s="300">
        <f>B184+B159+B134+B109+B84+B59+B34+B9</f>
        <v>29987057</v>
      </c>
      <c r="C210" s="300">
        <f t="shared" si="8"/>
        <v>27616459</v>
      </c>
      <c r="D210" s="361">
        <f t="shared" si="7"/>
        <v>5978966</v>
      </c>
      <c r="E210" s="300">
        <f t="shared" si="10"/>
        <v>22293008</v>
      </c>
      <c r="F210" s="348">
        <f>SUM(E210/C210)*100</f>
        <v>80.723629340025099</v>
      </c>
    </row>
    <row r="211" spans="1:6" s="291" customFormat="1" ht="13.5" customHeight="1">
      <c r="A211" s="285" t="s">
        <v>287</v>
      </c>
      <c r="B211" s="300">
        <f t="shared" si="7"/>
        <v>93292246</v>
      </c>
      <c r="C211" s="300">
        <f t="shared" si="8"/>
        <v>92603394</v>
      </c>
      <c r="D211" s="361">
        <f t="shared" si="7"/>
        <v>22425440</v>
      </c>
      <c r="E211" s="300">
        <f t="shared" si="10"/>
        <v>68350924</v>
      </c>
      <c r="F211" s="348">
        <f>SUM(E211/C211)*100</f>
        <v>73.810387554477757</v>
      </c>
    </row>
    <row r="212" spans="1:6" s="291" customFormat="1" ht="13.5" customHeight="1">
      <c r="A212" s="285" t="s">
        <v>286</v>
      </c>
      <c r="B212" s="300">
        <f t="shared" si="7"/>
        <v>8585503</v>
      </c>
      <c r="C212" s="300">
        <f t="shared" si="8"/>
        <v>26041998</v>
      </c>
      <c r="D212" s="361">
        <f t="shared" si="7"/>
        <v>3503870</v>
      </c>
      <c r="E212" s="300">
        <f t="shared" si="10"/>
        <v>27400703</v>
      </c>
      <c r="F212" s="348">
        <f>SUM(E212/C212)*100</f>
        <v>105.21736081847483</v>
      </c>
    </row>
    <row r="213" spans="1:6" s="291" customFormat="1" ht="13.5" customHeight="1">
      <c r="A213" s="285" t="s">
        <v>285</v>
      </c>
      <c r="B213" s="300">
        <f>B187+B162+B137+B112+B87+B62+B37+B12</f>
        <v>0</v>
      </c>
      <c r="C213" s="300">
        <f t="shared" si="8"/>
        <v>0</v>
      </c>
      <c r="D213" s="361">
        <f t="shared" ref="D213" si="11">D187+D162+D137+D112+D87+D62+D37+D12</f>
        <v>0</v>
      </c>
      <c r="E213" s="300">
        <f t="shared" si="10"/>
        <v>0</v>
      </c>
      <c r="F213" s="348"/>
    </row>
    <row r="214" spans="1:6" s="291" customFormat="1" ht="13.5" customHeight="1">
      <c r="A214" s="285" t="s">
        <v>284</v>
      </c>
      <c r="B214" s="300">
        <f t="shared" si="7"/>
        <v>183907267</v>
      </c>
      <c r="C214" s="300">
        <f t="shared" si="8"/>
        <v>184542267</v>
      </c>
      <c r="D214" s="361">
        <f t="shared" ref="D214" si="12">D188+D163+D138+D113+D88+D63+D38+D13</f>
        <v>56162855</v>
      </c>
      <c r="E214" s="300">
        <f t="shared" si="10"/>
        <v>161764540</v>
      </c>
      <c r="F214" s="348">
        <f>SUM(E214/C214)*100</f>
        <v>87.65717611998339</v>
      </c>
    </row>
    <row r="215" spans="1:6" s="291" customFormat="1" ht="13.5" customHeight="1">
      <c r="A215" s="285" t="s">
        <v>283</v>
      </c>
      <c r="B215" s="300">
        <f t="shared" si="7"/>
        <v>48719052</v>
      </c>
      <c r="C215" s="300">
        <f t="shared" si="8"/>
        <v>54404071</v>
      </c>
      <c r="D215" s="361">
        <f t="shared" si="7"/>
        <v>3884939</v>
      </c>
      <c r="E215" s="300">
        <f t="shared" si="10"/>
        <v>41656063</v>
      </c>
      <c r="F215" s="348">
        <f>SUM(E215/C215)*100</f>
        <v>76.567915294427138</v>
      </c>
    </row>
    <row r="216" spans="1:6" s="291" customFormat="1" ht="13.5" customHeight="1">
      <c r="A216" s="285" t="s">
        <v>282</v>
      </c>
      <c r="B216" s="300">
        <f t="shared" si="7"/>
        <v>50200000</v>
      </c>
      <c r="C216" s="300">
        <f t="shared" si="8"/>
        <v>48182272</v>
      </c>
      <c r="D216" s="361">
        <f t="shared" si="7"/>
        <v>0</v>
      </c>
      <c r="E216" s="300">
        <f t="shared" si="10"/>
        <v>23922998</v>
      </c>
      <c r="F216" s="348">
        <f>SUM(E216/C216)*100</f>
        <v>49.651037626453146</v>
      </c>
    </row>
    <row r="217" spans="1:6" s="291" customFormat="1" ht="13.5" customHeight="1">
      <c r="A217" s="285" t="s">
        <v>281</v>
      </c>
      <c r="B217" s="300">
        <f t="shared" si="7"/>
        <v>0</v>
      </c>
      <c r="C217" s="300">
        <f t="shared" si="8"/>
        <v>10</v>
      </c>
      <c r="D217" s="361">
        <f t="shared" si="7"/>
        <v>53</v>
      </c>
      <c r="E217" s="300">
        <f t="shared" si="10"/>
        <v>115</v>
      </c>
      <c r="F217" s="348">
        <f>SUM(E217/C217)*100</f>
        <v>1150</v>
      </c>
    </row>
    <row r="218" spans="1:6" s="291" customFormat="1" ht="13.5" customHeight="1">
      <c r="A218" s="285" t="s">
        <v>280</v>
      </c>
      <c r="B218" s="300">
        <f t="shared" si="7"/>
        <v>0</v>
      </c>
      <c r="C218" s="300">
        <f t="shared" si="8"/>
        <v>0</v>
      </c>
      <c r="D218" s="361">
        <f t="shared" si="7"/>
        <v>0</v>
      </c>
      <c r="E218" s="300">
        <f t="shared" si="10"/>
        <v>2</v>
      </c>
      <c r="F218" s="348"/>
    </row>
    <row r="219" spans="1:6" s="291" customFormat="1" ht="13.5" customHeight="1">
      <c r="A219" s="286" t="s">
        <v>279</v>
      </c>
      <c r="B219" s="300">
        <f t="shared" si="7"/>
        <v>0</v>
      </c>
      <c r="C219" s="300">
        <f t="shared" si="8"/>
        <v>0</v>
      </c>
      <c r="D219" s="361">
        <f t="shared" si="7"/>
        <v>0</v>
      </c>
      <c r="E219" s="300">
        <f t="shared" si="7"/>
        <v>0</v>
      </c>
      <c r="F219" s="348"/>
    </row>
    <row r="220" spans="1:6" s="291" customFormat="1" ht="13.5" customHeight="1">
      <c r="A220" s="286" t="s">
        <v>278</v>
      </c>
      <c r="B220" s="300">
        <f t="shared" si="7"/>
        <v>0</v>
      </c>
      <c r="C220" s="300">
        <f t="shared" si="7"/>
        <v>4584</v>
      </c>
      <c r="D220" s="361">
        <f t="shared" si="7"/>
        <v>16549</v>
      </c>
      <c r="E220" s="300">
        <f>E194+E169+E144+E119+E94+E69+E44+E19</f>
        <v>39312</v>
      </c>
      <c r="F220" s="348">
        <f>SUM(E220/C220)*100</f>
        <v>857.59162303664914</v>
      </c>
    </row>
    <row r="221" spans="1:6" s="291" customFormat="1" ht="13.5" customHeight="1">
      <c r="A221" s="286" t="s">
        <v>277</v>
      </c>
      <c r="B221" s="300">
        <f t="shared" si="7"/>
        <v>0</v>
      </c>
      <c r="C221" s="300">
        <f>C195+C170+C145+C120+C95+C70+C45+C20</f>
        <v>0</v>
      </c>
      <c r="D221" s="361">
        <f t="shared" si="7"/>
        <v>0</v>
      </c>
      <c r="E221" s="300">
        <f t="shared" si="7"/>
        <v>0</v>
      </c>
      <c r="F221" s="348"/>
    </row>
    <row r="222" spans="1:6" s="291" customFormat="1" ht="13.5" customHeight="1">
      <c r="A222" s="285" t="s">
        <v>276</v>
      </c>
      <c r="B222" s="300">
        <f t="shared" si="7"/>
        <v>0</v>
      </c>
      <c r="C222" s="300">
        <f t="shared" si="7"/>
        <v>330000</v>
      </c>
      <c r="D222" s="361">
        <f t="shared" si="7"/>
        <v>0</v>
      </c>
      <c r="E222" s="300">
        <f>E196+E171+E146+E121+E96+E71+E46+E21</f>
        <v>360000</v>
      </c>
      <c r="F222" s="348">
        <f>SUM(E222/C222)*100</f>
        <v>109.09090909090908</v>
      </c>
    </row>
    <row r="223" spans="1:6" s="291" customFormat="1" ht="13.5" customHeight="1">
      <c r="A223" s="285" t="s">
        <v>275</v>
      </c>
      <c r="B223" s="300">
        <f t="shared" si="7"/>
        <v>0</v>
      </c>
      <c r="C223" s="300">
        <f>C197+C172+C147+C122+C97+C72+C47+C22</f>
        <v>0</v>
      </c>
      <c r="D223" s="361">
        <f t="shared" si="7"/>
        <v>0</v>
      </c>
      <c r="E223" s="300">
        <f>E197+E172+E147+E122+E97+E72+E47+E22</f>
        <v>0</v>
      </c>
      <c r="F223" s="348"/>
    </row>
    <row r="224" spans="1:6" s="291" customFormat="1" ht="13.5" customHeight="1">
      <c r="A224" s="285" t="s">
        <v>274</v>
      </c>
      <c r="B224" s="300">
        <f t="shared" si="7"/>
        <v>0</v>
      </c>
      <c r="C224" s="300">
        <f>C198+C173+C148+C123+C98+C73+C48+C23</f>
        <v>0</v>
      </c>
      <c r="D224" s="361">
        <f t="shared" si="7"/>
        <v>0</v>
      </c>
      <c r="E224" s="300">
        <f>E198+E173+E148+E123+E98+E73+E48+E23</f>
        <v>0</v>
      </c>
      <c r="F224" s="348"/>
    </row>
    <row r="225" spans="1:6" s="291" customFormat="1" ht="13.5" customHeight="1">
      <c r="A225" s="285" t="s">
        <v>273</v>
      </c>
      <c r="B225" s="300">
        <f t="shared" si="7"/>
        <v>0</v>
      </c>
      <c r="C225" s="300">
        <f>C199+C174+C149+C124+C99+C74+C49+C24</f>
        <v>0</v>
      </c>
      <c r="D225" s="361">
        <f t="shared" si="7"/>
        <v>0</v>
      </c>
      <c r="E225" s="300">
        <f>E199+E174+E149+E124+E99+E74+E49+E24</f>
        <v>0</v>
      </c>
      <c r="F225" s="348"/>
    </row>
    <row r="226" spans="1:6" s="291" customFormat="1" ht="13.5" customHeight="1">
      <c r="A226" s="285" t="s">
        <v>272</v>
      </c>
      <c r="B226" s="300">
        <f>B200+B175+B150+B125+B100+B75+B50+B25</f>
        <v>0</v>
      </c>
      <c r="C226" s="300">
        <f t="shared" si="7"/>
        <v>125478858</v>
      </c>
      <c r="D226" s="361">
        <f t="shared" si="7"/>
        <v>66238765</v>
      </c>
      <c r="E226" s="300">
        <f t="shared" si="7"/>
        <v>125478858</v>
      </c>
      <c r="F226" s="348">
        <f>SUM(E226/C226)*100</f>
        <v>100</v>
      </c>
    </row>
    <row r="227" spans="1:6" s="291" customFormat="1" ht="13.5" customHeight="1">
      <c r="A227" s="285" t="s">
        <v>271</v>
      </c>
      <c r="B227" s="300">
        <f>B201+B176+B151+B126+B101+B76+B51+B26</f>
        <v>1295387975</v>
      </c>
      <c r="C227" s="300">
        <f>C201+C176+C151+C126+C101+C76+C51+C26</f>
        <v>1353689691</v>
      </c>
      <c r="D227" s="361">
        <f t="shared" si="7"/>
        <v>243457539</v>
      </c>
      <c r="E227" s="300">
        <f>E201+E176+E151+E126+E101+E76+E51+E26</f>
        <v>1353689691</v>
      </c>
      <c r="F227" s="348">
        <f>SUM(E227/C227)*100</f>
        <v>100</v>
      </c>
    </row>
    <row r="228" spans="1:6" s="291" customFormat="1" ht="13.5" customHeight="1">
      <c r="A228" s="285" t="s">
        <v>270</v>
      </c>
      <c r="B228" s="300">
        <f>B202+B177+B152+B127+B102+B77+B52+B27</f>
        <v>0</v>
      </c>
      <c r="C228" s="300">
        <f>C202+C177+C152+C127+C102+C77+C52+C27</f>
        <v>0</v>
      </c>
      <c r="D228" s="361">
        <f t="shared" si="7"/>
        <v>0</v>
      </c>
      <c r="E228" s="300">
        <f>E202+E177+E152+E127+E102+E77+E52+E27</f>
        <v>0</v>
      </c>
      <c r="F228" s="348" t="e">
        <f>SUM(E228/C228)*100</f>
        <v>#DIV/0!</v>
      </c>
    </row>
    <row r="229" spans="1:6" s="291" customFormat="1" ht="13.5" customHeight="1">
      <c r="A229" s="286" t="s">
        <v>49</v>
      </c>
      <c r="B229" s="290">
        <f t="shared" si="7"/>
        <v>2075178660</v>
      </c>
      <c r="C229" s="290">
        <f>C203+C178+C153+C128+C103+C78+C53+C28</f>
        <v>2522587518</v>
      </c>
      <c r="D229" s="362">
        <f t="shared" si="7"/>
        <v>939278473</v>
      </c>
      <c r="E229" s="290">
        <f>E203+E178+E153+E128+E103+E78+E53+E28</f>
        <v>2410067368</v>
      </c>
      <c r="F229" s="348">
        <f>SUM(E229/C229)*100</f>
        <v>95.539494697523509</v>
      </c>
    </row>
    <row r="230" spans="1:6" s="291" customFormat="1" ht="13.5" customHeight="1">
      <c r="A230" s="285" t="s">
        <v>295</v>
      </c>
      <c r="B230" s="295"/>
      <c r="C230" s="348"/>
      <c r="D230" s="352"/>
      <c r="E230" s="351"/>
      <c r="F230" s="348"/>
    </row>
    <row r="231" spans="1:6" s="291" customFormat="1" ht="13.5" customHeight="1">
      <c r="A231" s="298" t="s">
        <v>292</v>
      </c>
      <c r="B231" s="295">
        <v>11318864</v>
      </c>
      <c r="C231" s="369">
        <v>20705272</v>
      </c>
      <c r="D231" s="353">
        <v>20705272</v>
      </c>
      <c r="E231" s="354">
        <v>20705272</v>
      </c>
      <c r="F231" s="348">
        <f>SUM(E231/C231)*100</f>
        <v>100</v>
      </c>
    </row>
    <row r="232" spans="1:6" s="291" customFormat="1" ht="13.5" customHeight="1">
      <c r="A232" s="296" t="s">
        <v>291</v>
      </c>
      <c r="B232" s="295"/>
      <c r="C232" s="369"/>
      <c r="D232" s="353"/>
      <c r="E232" s="354"/>
      <c r="F232" s="348"/>
    </row>
    <row r="233" spans="1:6" s="291" customFormat="1" ht="13.5" customHeight="1">
      <c r="A233" s="296" t="s">
        <v>290</v>
      </c>
      <c r="B233" s="295"/>
      <c r="C233" s="369"/>
      <c r="D233" s="353"/>
      <c r="E233" s="354"/>
      <c r="F233" s="348"/>
    </row>
    <row r="234" spans="1:6" s="291" customFormat="1" ht="13.5" customHeight="1">
      <c r="A234" s="296" t="s">
        <v>289</v>
      </c>
      <c r="B234" s="295"/>
      <c r="C234" s="369"/>
      <c r="D234" s="353"/>
      <c r="E234" s="354"/>
      <c r="F234" s="348"/>
    </row>
    <row r="235" spans="1:6" s="291" customFormat="1" ht="13.5" customHeight="1">
      <c r="A235" s="296" t="s">
        <v>288</v>
      </c>
      <c r="B235" s="295"/>
      <c r="C235" s="369"/>
      <c r="D235" s="353"/>
      <c r="E235" s="354"/>
      <c r="F235" s="348"/>
    </row>
    <row r="236" spans="1:6" s="291" customFormat="1" ht="13.5" customHeight="1">
      <c r="A236" s="296" t="s">
        <v>287</v>
      </c>
      <c r="B236" s="295">
        <v>100000</v>
      </c>
      <c r="C236" s="369">
        <v>100000</v>
      </c>
      <c r="D236" s="353">
        <v>4933</v>
      </c>
      <c r="E236" s="354">
        <v>4933</v>
      </c>
      <c r="F236" s="348">
        <f>SUM(E236/C236)*100</f>
        <v>4.9329999999999998</v>
      </c>
    </row>
    <row r="237" spans="1:6" s="291" customFormat="1" ht="13.5" customHeight="1">
      <c r="A237" s="296" t="s">
        <v>286</v>
      </c>
      <c r="B237" s="295">
        <v>2000000</v>
      </c>
      <c r="C237" s="369">
        <v>2000000</v>
      </c>
      <c r="D237" s="353">
        <v>2222411</v>
      </c>
      <c r="E237" s="354">
        <v>2222411</v>
      </c>
      <c r="F237" s="348">
        <f>SUM(E237/C237)*100</f>
        <v>111.12055000000001</v>
      </c>
    </row>
    <row r="238" spans="1:6" s="291" customFormat="1" ht="13.5" customHeight="1">
      <c r="A238" s="296" t="s">
        <v>285</v>
      </c>
      <c r="B238" s="295"/>
      <c r="C238" s="369"/>
      <c r="D238" s="353"/>
      <c r="E238" s="354"/>
      <c r="F238" s="348"/>
    </row>
    <row r="239" spans="1:6" s="291" customFormat="1" ht="13.5" customHeight="1">
      <c r="A239" s="296" t="s">
        <v>284</v>
      </c>
      <c r="B239" s="295"/>
      <c r="C239" s="369"/>
      <c r="D239" s="353"/>
      <c r="E239" s="354"/>
      <c r="F239" s="348"/>
    </row>
    <row r="240" spans="1:6" s="291" customFormat="1" ht="13.5" customHeight="1">
      <c r="A240" s="296" t="s">
        <v>283</v>
      </c>
      <c r="B240" s="295">
        <v>760000</v>
      </c>
      <c r="C240" s="369">
        <v>760000</v>
      </c>
      <c r="D240" s="353">
        <v>943254</v>
      </c>
      <c r="E240" s="354">
        <v>943254</v>
      </c>
      <c r="F240" s="348">
        <f>SUM(E240/C240)*100</f>
        <v>124.11236842105262</v>
      </c>
    </row>
    <row r="241" spans="1:6" s="291" customFormat="1" ht="13.5" customHeight="1">
      <c r="A241" s="296" t="s">
        <v>282</v>
      </c>
      <c r="B241" s="295">
        <v>135000</v>
      </c>
      <c r="C241" s="369">
        <v>135000</v>
      </c>
      <c r="D241" s="353"/>
      <c r="E241" s="354"/>
      <c r="F241" s="348"/>
    </row>
    <row r="242" spans="1:6" s="291" customFormat="1" ht="13.5" customHeight="1">
      <c r="A242" s="296" t="s">
        <v>281</v>
      </c>
      <c r="B242" s="295"/>
      <c r="C242" s="369"/>
      <c r="D242" s="353"/>
      <c r="E242" s="354"/>
      <c r="F242" s="348"/>
    </row>
    <row r="243" spans="1:6" s="291" customFormat="1" ht="13.5" customHeight="1">
      <c r="A243" s="296" t="s">
        <v>280</v>
      </c>
      <c r="B243" s="295"/>
      <c r="C243" s="369"/>
      <c r="D243" s="353"/>
      <c r="E243" s="354"/>
      <c r="F243" s="348"/>
    </row>
    <row r="244" spans="1:6" s="291" customFormat="1" ht="13.5" customHeight="1">
      <c r="A244" s="297" t="s">
        <v>279</v>
      </c>
      <c r="B244" s="295"/>
      <c r="C244" s="369"/>
      <c r="D244" s="353"/>
      <c r="E244" s="354"/>
      <c r="F244" s="348"/>
    </row>
    <row r="245" spans="1:6" s="291" customFormat="1" ht="13.5" customHeight="1">
      <c r="A245" s="297" t="s">
        <v>278</v>
      </c>
      <c r="B245" s="295">
        <v>1000000</v>
      </c>
      <c r="C245" s="369">
        <v>1281000</v>
      </c>
      <c r="D245" s="353">
        <v>1281346</v>
      </c>
      <c r="E245" s="354">
        <v>1281346</v>
      </c>
      <c r="F245" s="348">
        <f>SUM(E245/C245)*100</f>
        <v>100.02701014832162</v>
      </c>
    </row>
    <row r="246" spans="1:6" s="291" customFormat="1" ht="13.5" customHeight="1">
      <c r="A246" s="297" t="s">
        <v>277</v>
      </c>
      <c r="B246" s="295"/>
      <c r="C246" s="369"/>
      <c r="D246" s="353"/>
      <c r="E246" s="354"/>
      <c r="F246" s="348"/>
    </row>
    <row r="247" spans="1:6" s="291" customFormat="1" ht="13.5" customHeight="1">
      <c r="A247" s="296" t="s">
        <v>276</v>
      </c>
      <c r="B247" s="295"/>
      <c r="C247" s="369"/>
      <c r="D247" s="353"/>
      <c r="E247" s="354"/>
      <c r="F247" s="348"/>
    </row>
    <row r="248" spans="1:6" s="291" customFormat="1" ht="13.5" customHeight="1">
      <c r="A248" s="296" t="s">
        <v>275</v>
      </c>
      <c r="B248" s="295"/>
      <c r="C248" s="369"/>
      <c r="D248" s="353"/>
      <c r="E248" s="354"/>
      <c r="F248" s="348"/>
    </row>
    <row r="249" spans="1:6" s="291" customFormat="1" ht="13.5" customHeight="1">
      <c r="A249" s="296" t="s">
        <v>274</v>
      </c>
      <c r="B249" s="295"/>
      <c r="C249" s="369"/>
      <c r="D249" s="353"/>
      <c r="E249" s="354"/>
      <c r="F249" s="348"/>
    </row>
    <row r="250" spans="1:6" s="291" customFormat="1" ht="13.5" customHeight="1">
      <c r="A250" s="296" t="s">
        <v>273</v>
      </c>
      <c r="B250" s="295"/>
      <c r="C250" s="369"/>
      <c r="D250" s="353"/>
      <c r="E250" s="354"/>
      <c r="F250" s="348"/>
    </row>
    <row r="251" spans="1:6" s="291" customFormat="1" ht="13.5" customHeight="1">
      <c r="A251" s="296" t="s">
        <v>272</v>
      </c>
      <c r="B251" s="295"/>
      <c r="C251" s="369">
        <v>3006129</v>
      </c>
      <c r="D251" s="353">
        <v>3006129</v>
      </c>
      <c r="E251" s="354">
        <v>3006129</v>
      </c>
      <c r="F251" s="348">
        <f>SUM(E251/C251)*100</f>
        <v>100</v>
      </c>
    </row>
    <row r="252" spans="1:6" s="291" customFormat="1" ht="13.5" customHeight="1">
      <c r="A252" s="296" t="s">
        <v>271</v>
      </c>
      <c r="B252" s="295">
        <v>299682255</v>
      </c>
      <c r="C252" s="369">
        <v>291996600</v>
      </c>
      <c r="D252" s="353">
        <v>291996600</v>
      </c>
      <c r="E252" s="354">
        <v>291996600</v>
      </c>
      <c r="F252" s="348">
        <f>SUM(E252/C252)*100</f>
        <v>100</v>
      </c>
    </row>
    <row r="253" spans="1:6" s="291" customFormat="1" ht="13.5" customHeight="1">
      <c r="A253" s="296" t="s">
        <v>270</v>
      </c>
      <c r="B253" s="295"/>
      <c r="D253" s="293"/>
      <c r="E253" s="292"/>
      <c r="F253" s="348"/>
    </row>
    <row r="254" spans="1:6" s="291" customFormat="1" ht="13.5" customHeight="1">
      <c r="A254" s="286" t="s">
        <v>49</v>
      </c>
      <c r="B254" s="290">
        <f>SUM(B231:B253)</f>
        <v>314996119</v>
      </c>
      <c r="C254" s="290">
        <f>SUM(C231:C253)</f>
        <v>319984001</v>
      </c>
      <c r="D254" s="362">
        <f>SUM(D231:D253)</f>
        <v>320159945</v>
      </c>
      <c r="E254" s="290">
        <f>SUM(E231:E253)</f>
        <v>320159945</v>
      </c>
      <c r="F254" s="348">
        <f>SUM(E254/C254)*100</f>
        <v>100.05498524909062</v>
      </c>
    </row>
    <row r="255" spans="1:6" s="291" customFormat="1" ht="13.5" customHeight="1">
      <c r="A255" s="285" t="s">
        <v>294</v>
      </c>
      <c r="B255" s="295"/>
      <c r="D255" s="293"/>
      <c r="E255" s="292"/>
      <c r="F255" s="348"/>
    </row>
    <row r="256" spans="1:6" s="291" customFormat="1" ht="13.5" customHeight="1">
      <c r="A256" s="298" t="s">
        <v>292</v>
      </c>
      <c r="B256" s="295">
        <v>983029071</v>
      </c>
      <c r="C256" s="368">
        <v>1296493755</v>
      </c>
      <c r="D256" s="293">
        <v>1299558285</v>
      </c>
      <c r="E256" s="346">
        <v>1299558285</v>
      </c>
      <c r="F256" s="348">
        <f>SUM(E256/C256)*100</f>
        <v>100.2363705947816</v>
      </c>
    </row>
    <row r="257" spans="1:6" s="291" customFormat="1" ht="13.5" customHeight="1">
      <c r="A257" s="296" t="s">
        <v>291</v>
      </c>
      <c r="B257" s="295"/>
      <c r="C257" s="368">
        <v>4439883</v>
      </c>
      <c r="D257" s="293">
        <v>54927653</v>
      </c>
      <c r="E257" s="346">
        <v>54927653</v>
      </c>
      <c r="F257" s="348">
        <f>SUM(E257/C257)*100</f>
        <v>1237.1419021627371</v>
      </c>
    </row>
    <row r="258" spans="1:6" s="291" customFormat="1" ht="13.5" customHeight="1">
      <c r="A258" s="296" t="s">
        <v>290</v>
      </c>
      <c r="B258" s="295">
        <v>467891000</v>
      </c>
      <c r="C258" s="368">
        <v>505472198</v>
      </c>
      <c r="D258" s="293">
        <v>244483172</v>
      </c>
      <c r="E258" s="346">
        <v>244483172</v>
      </c>
      <c r="F258" s="348">
        <f>SUM(E258/C258)*100</f>
        <v>48.367283693810592</v>
      </c>
    </row>
    <row r="259" spans="1:6" s="291" customFormat="1" ht="13.5" customHeight="1">
      <c r="A259" s="296" t="s">
        <v>289</v>
      </c>
      <c r="B259" s="295">
        <v>1019000000</v>
      </c>
      <c r="C259" s="368">
        <v>1055849161</v>
      </c>
      <c r="D259" s="293">
        <v>1056001551</v>
      </c>
      <c r="E259" s="346">
        <v>1056001551</v>
      </c>
      <c r="F259" s="348">
        <f>SUM(E259/C259)*100</f>
        <v>100.01443293281169</v>
      </c>
    </row>
    <row r="260" spans="1:6" s="291" customFormat="1" ht="13.5" customHeight="1">
      <c r="A260" s="296" t="s">
        <v>288</v>
      </c>
      <c r="B260" s="295"/>
      <c r="C260" s="368"/>
      <c r="D260" s="293">
        <v>102476</v>
      </c>
      <c r="E260" s="346">
        <v>102476</v>
      </c>
      <c r="F260" s="348"/>
    </row>
    <row r="261" spans="1:6" s="291" customFormat="1" ht="13.5" customHeight="1">
      <c r="A261" s="296" t="s">
        <v>287</v>
      </c>
      <c r="B261" s="295">
        <v>96425000</v>
      </c>
      <c r="C261" s="368">
        <v>92487992</v>
      </c>
      <c r="D261" s="293">
        <v>90335855</v>
      </c>
      <c r="E261" s="346">
        <v>90335855</v>
      </c>
      <c r="F261" s="348">
        <f>SUM(E261/C261)*100</f>
        <v>97.673063331291701</v>
      </c>
    </row>
    <row r="262" spans="1:6" s="291" customFormat="1" ht="13.5" customHeight="1">
      <c r="A262" s="296" t="s">
        <v>286</v>
      </c>
      <c r="B262" s="295">
        <v>1575000</v>
      </c>
      <c r="C262" s="368">
        <v>1575000</v>
      </c>
      <c r="D262" s="293">
        <v>7464188</v>
      </c>
      <c r="E262" s="346">
        <v>7464188</v>
      </c>
      <c r="F262" s="348">
        <f>SUM(E262/C262)*100</f>
        <v>473.91669841269845</v>
      </c>
    </row>
    <row r="263" spans="1:6" s="291" customFormat="1" ht="13.5" customHeight="1">
      <c r="A263" s="296" t="s">
        <v>285</v>
      </c>
      <c r="B263" s="295">
        <v>52410000</v>
      </c>
      <c r="C263" s="368">
        <v>52410000</v>
      </c>
      <c r="D263" s="293">
        <v>32362205</v>
      </c>
      <c r="E263" s="346">
        <v>32362205</v>
      </c>
      <c r="F263" s="348">
        <f>SUM(E263/C263)*100</f>
        <v>61.748149208166382</v>
      </c>
    </row>
    <row r="264" spans="1:6" s="291" customFormat="1" ht="13.5" customHeight="1">
      <c r="A264" s="296" t="s">
        <v>284</v>
      </c>
      <c r="B264" s="295"/>
      <c r="C264" s="368"/>
      <c r="D264" s="293"/>
      <c r="E264" s="346"/>
      <c r="F264" s="348"/>
    </row>
    <row r="265" spans="1:6" s="291" customFormat="1" ht="13.5" customHeight="1">
      <c r="A265" s="296" t="s">
        <v>283</v>
      </c>
      <c r="B265" s="295">
        <v>31700000</v>
      </c>
      <c r="C265" s="368">
        <v>30637008</v>
      </c>
      <c r="D265" s="293">
        <v>17738239</v>
      </c>
      <c r="E265" s="346">
        <v>17738239</v>
      </c>
      <c r="F265" s="348">
        <f>SUM(E265/C265)*100</f>
        <v>57.898078689668388</v>
      </c>
    </row>
    <row r="266" spans="1:6" s="291" customFormat="1" ht="13.5" customHeight="1">
      <c r="A266" s="296" t="s">
        <v>282</v>
      </c>
      <c r="B266" s="295"/>
      <c r="C266" s="368"/>
      <c r="D266" s="293"/>
      <c r="E266" s="346"/>
      <c r="F266" s="348"/>
    </row>
    <row r="267" spans="1:6" s="291" customFormat="1" ht="13.5" customHeight="1">
      <c r="A267" s="296" t="s">
        <v>281</v>
      </c>
      <c r="B267" s="295"/>
      <c r="C267" s="368"/>
      <c r="D267" s="293"/>
      <c r="E267" s="346"/>
      <c r="F267" s="348"/>
    </row>
    <row r="268" spans="1:6" s="291" customFormat="1" ht="13.5" customHeight="1">
      <c r="A268" s="296" t="s">
        <v>280</v>
      </c>
      <c r="B268" s="295"/>
      <c r="C268" s="368"/>
      <c r="D268" s="293"/>
      <c r="E268" s="346"/>
      <c r="F268" s="348"/>
    </row>
    <row r="269" spans="1:6" s="291" customFormat="1" ht="13.5" customHeight="1">
      <c r="A269" s="297" t="s">
        <v>279</v>
      </c>
      <c r="B269" s="295"/>
      <c r="C269" s="368"/>
      <c r="D269" s="293"/>
      <c r="E269" s="346"/>
      <c r="F269" s="348"/>
    </row>
    <row r="270" spans="1:6" s="291" customFormat="1" ht="13.5" customHeight="1">
      <c r="A270" s="297" t="s">
        <v>278</v>
      </c>
      <c r="B270" s="295"/>
      <c r="C270" s="368"/>
      <c r="D270" s="293">
        <v>5987027</v>
      </c>
      <c r="E270" s="346">
        <v>5987027</v>
      </c>
      <c r="F270" s="348"/>
    </row>
    <row r="271" spans="1:6" s="291" customFormat="1" ht="13.5" customHeight="1">
      <c r="A271" s="297" t="s">
        <v>277</v>
      </c>
      <c r="B271" s="295">
        <v>67000000</v>
      </c>
      <c r="C271" s="368">
        <v>57000000</v>
      </c>
      <c r="D271" s="293">
        <v>28493714</v>
      </c>
      <c r="E271" s="346">
        <v>28493714</v>
      </c>
      <c r="F271" s="348">
        <f>SUM(E271/C271)*100</f>
        <v>49.988971929824558</v>
      </c>
    </row>
    <row r="272" spans="1:6" s="291" customFormat="1" ht="13.5" customHeight="1">
      <c r="A272" s="296" t="s">
        <v>276</v>
      </c>
      <c r="B272" s="295"/>
      <c r="C272" s="368"/>
      <c r="D272" s="293"/>
      <c r="E272" s="346"/>
      <c r="F272" s="348"/>
    </row>
    <row r="273" spans="1:6" s="291" customFormat="1" ht="13.5" customHeight="1">
      <c r="A273" s="296" t="s">
        <v>275</v>
      </c>
      <c r="B273" s="295">
        <v>20000000</v>
      </c>
      <c r="C273" s="368">
        <v>63242048</v>
      </c>
      <c r="D273" s="293">
        <v>45281412</v>
      </c>
      <c r="E273" s="346">
        <v>45281412</v>
      </c>
      <c r="F273" s="348">
        <f>SUM(E273/C273)*100</f>
        <v>71.600167028113958</v>
      </c>
    </row>
    <row r="274" spans="1:6" s="291" customFormat="1" ht="13.5" customHeight="1">
      <c r="A274" s="296" t="s">
        <v>274</v>
      </c>
      <c r="B274" s="295"/>
      <c r="C274" s="368"/>
      <c r="D274" s="293"/>
      <c r="E274" s="346"/>
      <c r="F274" s="348"/>
    </row>
    <row r="275" spans="1:6" s="291" customFormat="1" ht="13.5" customHeight="1">
      <c r="A275" s="296" t="s">
        <v>273</v>
      </c>
      <c r="B275" s="295">
        <v>8000000</v>
      </c>
      <c r="C275" s="368">
        <v>8000000</v>
      </c>
      <c r="D275" s="293">
        <v>7828000</v>
      </c>
      <c r="E275" s="346">
        <v>7828000</v>
      </c>
      <c r="F275" s="348">
        <f>SUM(E275/C275)*100</f>
        <v>97.850000000000009</v>
      </c>
    </row>
    <row r="276" spans="1:6" s="291" customFormat="1" ht="13.5" customHeight="1">
      <c r="A276" s="296" t="s">
        <v>272</v>
      </c>
      <c r="B276" s="295"/>
      <c r="C276" s="368">
        <v>549098502</v>
      </c>
      <c r="D276" s="293">
        <v>549098502</v>
      </c>
      <c r="E276" s="346">
        <v>549098502</v>
      </c>
      <c r="F276" s="348">
        <f>SUM(E276/C276)*100</f>
        <v>100</v>
      </c>
    </row>
    <row r="277" spans="1:6" s="291" customFormat="1" ht="13.5" customHeight="1">
      <c r="A277" s="296" t="s">
        <v>271</v>
      </c>
      <c r="B277" s="295">
        <v>405958841</v>
      </c>
      <c r="C277" s="368">
        <v>1119169520</v>
      </c>
      <c r="D277" s="293">
        <v>834478116</v>
      </c>
      <c r="E277" s="346">
        <v>834478116</v>
      </c>
      <c r="F277" s="348">
        <f>SUM(E277/C277)*100</f>
        <v>74.56226256054579</v>
      </c>
    </row>
    <row r="278" spans="1:6" s="291" customFormat="1" ht="13.5" customHeight="1">
      <c r="A278" s="296" t="s">
        <v>270</v>
      </c>
      <c r="B278" s="295">
        <v>234386000</v>
      </c>
      <c r="C278" s="368">
        <v>274386000</v>
      </c>
      <c r="D278" s="293">
        <v>950225</v>
      </c>
      <c r="E278" s="346">
        <v>950225</v>
      </c>
      <c r="F278" s="348">
        <f>SUM(E278/C278)*100</f>
        <v>0.34630957847703603</v>
      </c>
    </row>
    <row r="279" spans="1:6" s="291" customFormat="1" ht="13.5" customHeight="1">
      <c r="A279" s="297" t="s">
        <v>49</v>
      </c>
      <c r="B279" s="290">
        <f>SUM(B256:B278)</f>
        <v>3387374912</v>
      </c>
      <c r="C279" s="290">
        <f>SUM(C256:C278)</f>
        <v>5110261067</v>
      </c>
      <c r="D279" s="362">
        <f t="shared" ref="D279" si="13">SUM(D256:D278)</f>
        <v>4275090620</v>
      </c>
      <c r="E279" s="290">
        <f>SUM(E256:E278)</f>
        <v>4275090620</v>
      </c>
      <c r="F279" s="348">
        <f>SUM(E279/C279)*100</f>
        <v>83.656990591083641</v>
      </c>
    </row>
    <row r="280" spans="1:6" s="291" customFormat="1" ht="13.5" customHeight="1">
      <c r="A280" s="261"/>
      <c r="B280" s="295"/>
      <c r="D280" s="293"/>
      <c r="E280" s="292"/>
    </row>
    <row r="281" spans="1:6" s="291" customFormat="1" ht="13.5" customHeight="1">
      <c r="A281" s="285" t="s">
        <v>293</v>
      </c>
      <c r="B281" s="295"/>
      <c r="D281" s="293"/>
      <c r="E281" s="292"/>
    </row>
    <row r="282" spans="1:6" s="291" customFormat="1" ht="13.5" customHeight="1">
      <c r="A282" s="298" t="s">
        <v>292</v>
      </c>
      <c r="B282" s="295"/>
      <c r="D282" s="293"/>
      <c r="E282" s="292"/>
    </row>
    <row r="283" spans="1:6" s="291" customFormat="1" ht="13.5" customHeight="1">
      <c r="A283" s="296" t="s">
        <v>291</v>
      </c>
      <c r="B283" s="295"/>
      <c r="D283" s="293"/>
      <c r="E283" s="292"/>
    </row>
    <row r="284" spans="1:6" s="291" customFormat="1" ht="13.5" customHeight="1">
      <c r="A284" s="296" t="s">
        <v>290</v>
      </c>
      <c r="B284" s="295">
        <v>26500000</v>
      </c>
      <c r="C284" s="368">
        <v>26500000</v>
      </c>
      <c r="D284" s="345"/>
      <c r="E284" s="346">
        <v>6500000</v>
      </c>
      <c r="F284" s="348">
        <f>SUM(E284/C284)*100</f>
        <v>24.528301886792452</v>
      </c>
    </row>
    <row r="285" spans="1:6" s="291" customFormat="1" ht="13.5" customHeight="1">
      <c r="A285" s="296" t="s">
        <v>289</v>
      </c>
      <c r="B285" s="295"/>
      <c r="C285" s="368"/>
      <c r="D285" s="345"/>
      <c r="E285" s="346"/>
      <c r="F285" s="348"/>
    </row>
    <row r="286" spans="1:6" s="291" customFormat="1" ht="13.5" customHeight="1">
      <c r="A286" s="296" t="s">
        <v>288</v>
      </c>
      <c r="B286" s="295"/>
      <c r="C286" s="368"/>
      <c r="D286" s="345"/>
      <c r="E286" s="346"/>
      <c r="F286" s="348"/>
    </row>
    <row r="287" spans="1:6" s="291" customFormat="1" ht="13.5" customHeight="1">
      <c r="A287" s="296" t="s">
        <v>287</v>
      </c>
      <c r="B287" s="295">
        <v>21598000</v>
      </c>
      <c r="C287" s="368">
        <v>21598000</v>
      </c>
      <c r="D287" s="345"/>
      <c r="E287" s="346">
        <v>23421585</v>
      </c>
      <c r="F287" s="348">
        <f>SUM(E287/C287)*100</f>
        <v>108.44330493564217</v>
      </c>
    </row>
    <row r="288" spans="1:6" s="291" customFormat="1" ht="13.5" customHeight="1">
      <c r="A288" s="296" t="s">
        <v>286</v>
      </c>
      <c r="B288" s="295"/>
      <c r="C288" s="368"/>
      <c r="D288" s="345"/>
      <c r="E288" s="346"/>
      <c r="F288" s="348"/>
    </row>
    <row r="289" spans="1:6" s="291" customFormat="1" ht="13.5" customHeight="1">
      <c r="A289" s="296" t="s">
        <v>285</v>
      </c>
      <c r="B289" s="295"/>
      <c r="C289" s="368"/>
      <c r="D289" s="345"/>
      <c r="E289" s="346"/>
      <c r="F289" s="348"/>
    </row>
    <row r="290" spans="1:6" s="291" customFormat="1" ht="13.5" customHeight="1">
      <c r="A290" s="296" t="s">
        <v>284</v>
      </c>
      <c r="B290" s="295"/>
      <c r="C290" s="368"/>
      <c r="D290" s="345"/>
      <c r="E290" s="346"/>
      <c r="F290" s="348"/>
    </row>
    <row r="291" spans="1:6" s="291" customFormat="1" ht="13.5" customHeight="1">
      <c r="A291" s="296" t="s">
        <v>283</v>
      </c>
      <c r="B291" s="295">
        <v>5832000</v>
      </c>
      <c r="C291" s="368">
        <v>5832000</v>
      </c>
      <c r="D291" s="345"/>
      <c r="E291" s="346">
        <v>6323827</v>
      </c>
      <c r="F291" s="348">
        <f>SUM(E291/C291)*100</f>
        <v>108.43324759945131</v>
      </c>
    </row>
    <row r="292" spans="1:6" s="291" customFormat="1" ht="13.5" customHeight="1">
      <c r="A292" s="296" t="s">
        <v>282</v>
      </c>
      <c r="B292" s="295">
        <v>11920230</v>
      </c>
      <c r="C292" s="368">
        <v>11920230</v>
      </c>
      <c r="D292" s="345"/>
      <c r="E292" s="346">
        <v>7786000</v>
      </c>
      <c r="F292" s="348">
        <f>SUM(E292/C292)*100</f>
        <v>65.317531624809249</v>
      </c>
    </row>
    <row r="293" spans="1:6" s="291" customFormat="1" ht="13.5" customHeight="1">
      <c r="A293" s="296" t="s">
        <v>281</v>
      </c>
      <c r="B293" s="295"/>
      <c r="C293" s="368"/>
      <c r="D293" s="345"/>
      <c r="E293" s="346">
        <v>1251</v>
      </c>
      <c r="F293" s="348"/>
    </row>
    <row r="294" spans="1:6" s="291" customFormat="1" ht="13.5" customHeight="1">
      <c r="A294" s="296" t="s">
        <v>280</v>
      </c>
      <c r="B294" s="295"/>
      <c r="C294" s="368"/>
      <c r="D294" s="345"/>
      <c r="E294" s="346"/>
    </row>
    <row r="295" spans="1:6" s="291" customFormat="1" ht="13.5" customHeight="1">
      <c r="A295" s="297" t="s">
        <v>279</v>
      </c>
      <c r="B295" s="295"/>
      <c r="C295" s="368"/>
      <c r="D295" s="345"/>
      <c r="E295" s="346"/>
    </row>
    <row r="296" spans="1:6" s="291" customFormat="1" ht="13.5" customHeight="1">
      <c r="A296" s="297" t="s">
        <v>278</v>
      </c>
      <c r="B296" s="295"/>
      <c r="C296" s="368"/>
      <c r="D296" s="345"/>
      <c r="E296" s="346">
        <v>4222</v>
      </c>
    </row>
    <row r="297" spans="1:6" s="291" customFormat="1" ht="13.5" customHeight="1">
      <c r="A297" s="297" t="s">
        <v>277</v>
      </c>
      <c r="B297" s="295"/>
      <c r="C297" s="368"/>
      <c r="D297" s="345"/>
      <c r="E297" s="346"/>
    </row>
    <row r="298" spans="1:6" s="291" customFormat="1" ht="13.5" customHeight="1">
      <c r="A298" s="296" t="s">
        <v>276</v>
      </c>
      <c r="B298" s="295"/>
      <c r="C298" s="368"/>
      <c r="D298" s="345"/>
      <c r="E298" s="346"/>
    </row>
    <row r="299" spans="1:6" s="291" customFormat="1" ht="13.5" customHeight="1">
      <c r="A299" s="296" t="s">
        <v>275</v>
      </c>
      <c r="B299" s="295"/>
      <c r="C299" s="368"/>
      <c r="D299" s="345"/>
      <c r="E299" s="346"/>
    </row>
    <row r="300" spans="1:6" s="291" customFormat="1" ht="13.5" customHeight="1">
      <c r="A300" s="296" t="s">
        <v>274</v>
      </c>
      <c r="B300" s="295"/>
      <c r="D300" s="293"/>
      <c r="E300" s="292"/>
      <c r="F300" s="348"/>
    </row>
    <row r="301" spans="1:6" s="291" customFormat="1" ht="13.5" customHeight="1">
      <c r="A301" s="296" t="s">
        <v>273</v>
      </c>
      <c r="B301" s="295"/>
      <c r="D301" s="293"/>
      <c r="E301" s="292"/>
      <c r="F301" s="348"/>
    </row>
    <row r="302" spans="1:6" s="291" customFormat="1" ht="13.5" customHeight="1">
      <c r="A302" s="296" t="s">
        <v>272</v>
      </c>
      <c r="B302" s="295"/>
      <c r="C302" s="368">
        <v>591433575</v>
      </c>
      <c r="D302" s="345"/>
      <c r="E302" s="346">
        <v>591433575</v>
      </c>
      <c r="F302" s="348">
        <f>SUM(E302/C302)*100</f>
        <v>100</v>
      </c>
    </row>
    <row r="303" spans="1:6" s="291" customFormat="1" ht="13.5" customHeight="1">
      <c r="A303" s="296" t="s">
        <v>271</v>
      </c>
      <c r="B303" s="295"/>
      <c r="D303" s="293"/>
      <c r="E303" s="292"/>
      <c r="F303" s="348"/>
    </row>
    <row r="304" spans="1:6" s="291" customFormat="1" ht="13.5" customHeight="1">
      <c r="A304" s="296" t="s">
        <v>270</v>
      </c>
      <c r="B304" s="295"/>
      <c r="D304" s="293"/>
      <c r="E304" s="292"/>
      <c r="F304" s="348"/>
    </row>
    <row r="305" spans="1:6" s="291" customFormat="1" ht="13.5" customHeight="1">
      <c r="A305" s="285" t="s">
        <v>49</v>
      </c>
      <c r="B305" s="290">
        <f>SUM(B282:B304)</f>
        <v>65850230</v>
      </c>
      <c r="C305" s="290">
        <f>SUM(C282:C304)</f>
        <v>657283805</v>
      </c>
      <c r="D305" s="362">
        <f t="shared" ref="D305" si="14">SUM(D282:D304)</f>
        <v>0</v>
      </c>
      <c r="E305" s="290">
        <f>SUM(E282:E304)</f>
        <v>635470460</v>
      </c>
      <c r="F305" s="348">
        <f>SUM(E305/C305)*100</f>
        <v>96.68128975123615</v>
      </c>
    </row>
    <row r="306" spans="1:6" s="291" customFormat="1" ht="13.5" customHeight="1">
      <c r="A306" s="261"/>
      <c r="B306" s="295"/>
      <c r="D306" s="293"/>
      <c r="E306" s="292"/>
      <c r="F306" s="348"/>
    </row>
    <row r="307" spans="1:6" s="291" customFormat="1" ht="13.5" customHeight="1">
      <c r="A307" s="261" t="s">
        <v>195</v>
      </c>
      <c r="B307" s="295"/>
      <c r="D307" s="293"/>
      <c r="E307" s="292"/>
      <c r="F307" s="348"/>
    </row>
    <row r="308" spans="1:6" s="291" customFormat="1" ht="13.5" customHeight="1">
      <c r="A308" s="286" t="s">
        <v>338</v>
      </c>
      <c r="B308" s="294"/>
      <c r="D308" s="293"/>
      <c r="E308" s="292"/>
      <c r="F308" s="348"/>
    </row>
    <row r="309" spans="1:6" s="291" customFormat="1" ht="13.5" customHeight="1">
      <c r="A309" s="287" t="s">
        <v>292</v>
      </c>
      <c r="B309" s="290">
        <f t="shared" ref="B309:C332" si="15">B282+B256+B231+B206</f>
        <v>1345047495</v>
      </c>
      <c r="C309" s="290">
        <f t="shared" si="15"/>
        <v>1869991284</v>
      </c>
      <c r="D309" s="362">
        <f t="shared" ref="D309" si="16">D282+D256+D231+D206</f>
        <v>1857873054</v>
      </c>
      <c r="E309" s="290">
        <f t="shared" ref="E309:E332" si="17">E282+E256+E231+E206</f>
        <v>1857873054</v>
      </c>
      <c r="F309" s="348">
        <f t="shared" ref="F309:F320" si="18">SUM(E309/C309)*100</f>
        <v>99.351963289685571</v>
      </c>
    </row>
    <row r="310" spans="1:6" s="291" customFormat="1" ht="13.5" customHeight="1">
      <c r="A310" s="285" t="s">
        <v>291</v>
      </c>
      <c r="B310" s="290">
        <f t="shared" si="15"/>
        <v>14400000</v>
      </c>
      <c r="C310" s="290">
        <f t="shared" si="15"/>
        <v>59911247</v>
      </c>
      <c r="D310" s="362">
        <f t="shared" ref="D310" si="19">D283+D257+D232+D207</f>
        <v>54927653</v>
      </c>
      <c r="E310" s="290">
        <f t="shared" si="17"/>
        <v>100999017</v>
      </c>
      <c r="F310" s="348">
        <f t="shared" si="18"/>
        <v>168.58106291795261</v>
      </c>
    </row>
    <row r="311" spans="1:6" s="291" customFormat="1" ht="13.5" customHeight="1">
      <c r="A311" s="285" t="s">
        <v>290</v>
      </c>
      <c r="B311" s="290">
        <f t="shared" si="15"/>
        <v>494391000</v>
      </c>
      <c r="C311" s="290">
        <f t="shared" si="15"/>
        <v>533402491</v>
      </c>
      <c r="D311" s="362">
        <f t="shared" ref="D311" si="20">D284+D258+D233+D208</f>
        <v>244483172</v>
      </c>
      <c r="E311" s="290">
        <f t="shared" si="17"/>
        <v>252413465</v>
      </c>
      <c r="F311" s="348">
        <f t="shared" si="18"/>
        <v>47.321388493478182</v>
      </c>
    </row>
    <row r="312" spans="1:6" s="291" customFormat="1" ht="13.5" customHeight="1">
      <c r="A312" s="285" t="s">
        <v>289</v>
      </c>
      <c r="B312" s="290">
        <f t="shared" si="15"/>
        <v>1019000000</v>
      </c>
      <c r="C312" s="290">
        <f t="shared" si="15"/>
        <v>1055849161</v>
      </c>
      <c r="D312" s="362">
        <f t="shared" ref="D312" si="21">D285+D259+D234+D209</f>
        <v>1056001551</v>
      </c>
      <c r="E312" s="290">
        <f t="shared" si="17"/>
        <v>1056001551</v>
      </c>
      <c r="F312" s="348">
        <f t="shared" si="18"/>
        <v>100.01443293281169</v>
      </c>
    </row>
    <row r="313" spans="1:6" s="291" customFormat="1" ht="13.5" customHeight="1">
      <c r="A313" s="285" t="s">
        <v>288</v>
      </c>
      <c r="B313" s="290">
        <f t="shared" si="15"/>
        <v>29987057</v>
      </c>
      <c r="C313" s="290">
        <f t="shared" si="15"/>
        <v>27616459</v>
      </c>
      <c r="D313" s="362">
        <f t="shared" ref="D313" si="22">D286+D260+D235+D210</f>
        <v>6081442</v>
      </c>
      <c r="E313" s="290">
        <f t="shared" si="17"/>
        <v>22395484</v>
      </c>
      <c r="F313" s="348">
        <f t="shared" si="18"/>
        <v>81.094697911850318</v>
      </c>
    </row>
    <row r="314" spans="1:6" s="291" customFormat="1" ht="13.5" customHeight="1">
      <c r="A314" s="285" t="s">
        <v>287</v>
      </c>
      <c r="B314" s="290">
        <f t="shared" si="15"/>
        <v>211415246</v>
      </c>
      <c r="C314" s="290">
        <f t="shared" si="15"/>
        <v>206789386</v>
      </c>
      <c r="D314" s="362">
        <f t="shared" ref="D314" si="23">D287+D261+D236+D211</f>
        <v>112766228</v>
      </c>
      <c r="E314" s="290">
        <f t="shared" si="17"/>
        <v>182113297</v>
      </c>
      <c r="F314" s="348">
        <f t="shared" si="18"/>
        <v>88.067042763984034</v>
      </c>
    </row>
    <row r="315" spans="1:6" s="291" customFormat="1" ht="13.5" customHeight="1">
      <c r="A315" s="285" t="s">
        <v>286</v>
      </c>
      <c r="B315" s="290">
        <f t="shared" si="15"/>
        <v>12160503</v>
      </c>
      <c r="C315" s="290">
        <f t="shared" si="15"/>
        <v>29616998</v>
      </c>
      <c r="D315" s="362">
        <f t="shared" ref="D315" si="24">D288+D262+D237+D212</f>
        <v>13190469</v>
      </c>
      <c r="E315" s="290">
        <f t="shared" si="17"/>
        <v>37087302</v>
      </c>
      <c r="F315" s="348">
        <f t="shared" si="18"/>
        <v>125.22302901867366</v>
      </c>
    </row>
    <row r="316" spans="1:6" s="291" customFormat="1" ht="13.5" customHeight="1">
      <c r="A316" s="285" t="s">
        <v>285</v>
      </c>
      <c r="B316" s="290">
        <f t="shared" si="15"/>
        <v>52410000</v>
      </c>
      <c r="C316" s="290">
        <f t="shared" si="15"/>
        <v>52410000</v>
      </c>
      <c r="D316" s="362">
        <f t="shared" ref="D316" si="25">D289+D263+D238+D213</f>
        <v>32362205</v>
      </c>
      <c r="E316" s="290">
        <f t="shared" si="17"/>
        <v>32362205</v>
      </c>
      <c r="F316" s="348">
        <f t="shared" si="18"/>
        <v>61.748149208166382</v>
      </c>
    </row>
    <row r="317" spans="1:6" s="291" customFormat="1" ht="13.5" customHeight="1">
      <c r="A317" s="285" t="s">
        <v>284</v>
      </c>
      <c r="B317" s="290">
        <f t="shared" si="15"/>
        <v>183907267</v>
      </c>
      <c r="C317" s="290">
        <f t="shared" si="15"/>
        <v>184542267</v>
      </c>
      <c r="D317" s="362">
        <f t="shared" ref="D317" si="26">D290+D264+D239+D214</f>
        <v>56162855</v>
      </c>
      <c r="E317" s="290">
        <f t="shared" si="17"/>
        <v>161764540</v>
      </c>
      <c r="F317" s="348">
        <f t="shared" si="18"/>
        <v>87.65717611998339</v>
      </c>
    </row>
    <row r="318" spans="1:6" s="291" customFormat="1" ht="13.5" customHeight="1">
      <c r="A318" s="285" t="s">
        <v>283</v>
      </c>
      <c r="B318" s="290">
        <f t="shared" si="15"/>
        <v>87011052</v>
      </c>
      <c r="C318" s="290">
        <f t="shared" si="15"/>
        <v>91633079</v>
      </c>
      <c r="D318" s="362">
        <f t="shared" ref="D318" si="27">D291+D265+D240+D215</f>
        <v>22566432</v>
      </c>
      <c r="E318" s="290">
        <f t="shared" si="17"/>
        <v>66661383</v>
      </c>
      <c r="F318" s="348">
        <f t="shared" si="18"/>
        <v>72.748164448342948</v>
      </c>
    </row>
    <row r="319" spans="1:6" s="291" customFormat="1" ht="13.5" customHeight="1">
      <c r="A319" s="285" t="s">
        <v>282</v>
      </c>
      <c r="B319" s="290">
        <f t="shared" si="15"/>
        <v>62255230</v>
      </c>
      <c r="C319" s="290">
        <f t="shared" si="15"/>
        <v>60237502</v>
      </c>
      <c r="D319" s="362">
        <f t="shared" ref="D319" si="28">D292+D266+D241+D216</f>
        <v>0</v>
      </c>
      <c r="E319" s="290">
        <f t="shared" si="17"/>
        <v>31708998</v>
      </c>
      <c r="F319" s="348">
        <f t="shared" si="18"/>
        <v>52.639961730152748</v>
      </c>
    </row>
    <row r="320" spans="1:6" s="291" customFormat="1" ht="13.5" customHeight="1">
      <c r="A320" s="285" t="s">
        <v>281</v>
      </c>
      <c r="B320" s="290">
        <f t="shared" si="15"/>
        <v>0</v>
      </c>
      <c r="C320" s="290">
        <f t="shared" si="15"/>
        <v>10</v>
      </c>
      <c r="D320" s="362">
        <f t="shared" ref="D320" si="29">D293+D267+D242+D217</f>
        <v>53</v>
      </c>
      <c r="E320" s="290">
        <f t="shared" si="17"/>
        <v>1366</v>
      </c>
      <c r="F320" s="348">
        <f t="shared" si="18"/>
        <v>13660</v>
      </c>
    </row>
    <row r="321" spans="1:7" s="291" customFormat="1" ht="13.5" customHeight="1">
      <c r="A321" s="285" t="s">
        <v>280</v>
      </c>
      <c r="B321" s="290">
        <f t="shared" si="15"/>
        <v>0</v>
      </c>
      <c r="C321" s="290">
        <f t="shared" si="15"/>
        <v>0</v>
      </c>
      <c r="D321" s="362">
        <f t="shared" ref="D321" si="30">D294+D268+D243+D218</f>
        <v>0</v>
      </c>
      <c r="E321" s="290">
        <f t="shared" si="17"/>
        <v>2</v>
      </c>
      <c r="F321" s="348"/>
    </row>
    <row r="322" spans="1:7" s="291" customFormat="1" ht="13.5" customHeight="1">
      <c r="A322" s="286" t="s">
        <v>279</v>
      </c>
      <c r="B322" s="290">
        <f t="shared" si="15"/>
        <v>0</v>
      </c>
      <c r="C322" s="290">
        <f t="shared" si="15"/>
        <v>0</v>
      </c>
      <c r="D322" s="362">
        <f t="shared" ref="D322" si="31">D295+D269+D244+D219</f>
        <v>0</v>
      </c>
      <c r="E322" s="290">
        <f t="shared" si="17"/>
        <v>0</v>
      </c>
      <c r="F322" s="348"/>
    </row>
    <row r="323" spans="1:7" s="291" customFormat="1" ht="13.5" customHeight="1">
      <c r="A323" s="286" t="s">
        <v>278</v>
      </c>
      <c r="B323" s="290">
        <f t="shared" si="15"/>
        <v>1000000</v>
      </c>
      <c r="C323" s="290">
        <f t="shared" si="15"/>
        <v>1285584</v>
      </c>
      <c r="D323" s="362">
        <f t="shared" ref="D323" si="32">D296+D270+D245+D220</f>
        <v>7284922</v>
      </c>
      <c r="E323" s="290">
        <f t="shared" si="17"/>
        <v>7311907</v>
      </c>
      <c r="F323" s="348">
        <f>SUM(E323/C323)*100</f>
        <v>568.76151227768855</v>
      </c>
    </row>
    <row r="324" spans="1:7" s="291" customFormat="1" ht="13.5" customHeight="1">
      <c r="A324" s="286" t="s">
        <v>277</v>
      </c>
      <c r="B324" s="290">
        <f t="shared" si="15"/>
        <v>67000000</v>
      </c>
      <c r="C324" s="290">
        <f t="shared" si="15"/>
        <v>57000000</v>
      </c>
      <c r="D324" s="362">
        <f t="shared" ref="D324" si="33">D297+D271+D246+D221</f>
        <v>28493714</v>
      </c>
      <c r="E324" s="290">
        <f t="shared" si="17"/>
        <v>28493714</v>
      </c>
      <c r="F324" s="348">
        <f>SUM(E324/C324)*100</f>
        <v>49.988971929824558</v>
      </c>
    </row>
    <row r="325" spans="1:7" s="291" customFormat="1" ht="13.5" customHeight="1">
      <c r="A325" s="285" t="s">
        <v>276</v>
      </c>
      <c r="B325" s="290">
        <f t="shared" si="15"/>
        <v>0</v>
      </c>
      <c r="C325" s="290">
        <f t="shared" si="15"/>
        <v>330000</v>
      </c>
      <c r="D325" s="362">
        <f t="shared" ref="D325" si="34">D298+D272+D247+D222</f>
        <v>0</v>
      </c>
      <c r="E325" s="290">
        <f t="shared" si="17"/>
        <v>360000</v>
      </c>
      <c r="F325" s="348">
        <f>SUM(E325/C325)*100</f>
        <v>109.09090909090908</v>
      </c>
    </row>
    <row r="326" spans="1:7" s="268" customFormat="1" ht="13.5" customHeight="1">
      <c r="A326" s="285" t="s">
        <v>275</v>
      </c>
      <c r="B326" s="290">
        <f t="shared" si="15"/>
        <v>20000000</v>
      </c>
      <c r="C326" s="290">
        <f t="shared" si="15"/>
        <v>63242048</v>
      </c>
      <c r="D326" s="362">
        <f t="shared" ref="D326" si="35">D299+D273+D248+D223</f>
        <v>45281412</v>
      </c>
      <c r="E326" s="290">
        <f t="shared" si="17"/>
        <v>45281412</v>
      </c>
      <c r="F326" s="348">
        <f>SUM(E326/C326)*100</f>
        <v>71.600167028113958</v>
      </c>
    </row>
    <row r="327" spans="1:7" s="268" customFormat="1" ht="13.5" customHeight="1">
      <c r="A327" s="285" t="s">
        <v>274</v>
      </c>
      <c r="B327" s="290">
        <f t="shared" si="15"/>
        <v>0</v>
      </c>
      <c r="C327" s="290">
        <f t="shared" si="15"/>
        <v>0</v>
      </c>
      <c r="D327" s="362">
        <f t="shared" ref="D327" si="36">D300+D274+D249+D224</f>
        <v>0</v>
      </c>
      <c r="E327" s="290">
        <f t="shared" si="17"/>
        <v>0</v>
      </c>
      <c r="F327" s="348"/>
    </row>
    <row r="328" spans="1:7" s="268" customFormat="1" ht="13.5" customHeight="1">
      <c r="A328" s="285" t="s">
        <v>273</v>
      </c>
      <c r="B328" s="290">
        <f t="shared" si="15"/>
        <v>8000000</v>
      </c>
      <c r="C328" s="290">
        <f t="shared" si="15"/>
        <v>8000000</v>
      </c>
      <c r="D328" s="362">
        <f t="shared" ref="D328" si="37">D301+D275+D250+D225</f>
        <v>7828000</v>
      </c>
      <c r="E328" s="290">
        <f t="shared" si="17"/>
        <v>7828000</v>
      </c>
      <c r="F328" s="348">
        <f t="shared" ref="F328:F333" si="38">SUM(E328/C328)*100</f>
        <v>97.850000000000009</v>
      </c>
    </row>
    <row r="329" spans="1:7" s="268" customFormat="1" ht="13.5" customHeight="1">
      <c r="A329" s="285" t="s">
        <v>272</v>
      </c>
      <c r="B329" s="290">
        <f t="shared" si="15"/>
        <v>0</v>
      </c>
      <c r="C329" s="290">
        <f t="shared" si="15"/>
        <v>1269017064</v>
      </c>
      <c r="D329" s="362">
        <f t="shared" ref="D329" si="39">D302+D276+D251+D226</f>
        <v>618343396</v>
      </c>
      <c r="E329" s="290">
        <f t="shared" si="17"/>
        <v>1269017064</v>
      </c>
      <c r="F329" s="348">
        <f t="shared" si="38"/>
        <v>100</v>
      </c>
    </row>
    <row r="330" spans="1:7" s="268" customFormat="1" ht="13.5" customHeight="1">
      <c r="A330" s="285" t="s">
        <v>271</v>
      </c>
      <c r="B330" s="290">
        <f t="shared" si="15"/>
        <v>2001029071</v>
      </c>
      <c r="C330" s="290">
        <f t="shared" si="15"/>
        <v>2764855811</v>
      </c>
      <c r="D330" s="362">
        <f t="shared" ref="D330" si="40">D303+D277+D252+D227</f>
        <v>1369932255</v>
      </c>
      <c r="E330" s="290">
        <f t="shared" si="17"/>
        <v>2480164407</v>
      </c>
      <c r="F330" s="348">
        <f t="shared" si="38"/>
        <v>89.703209734578095</v>
      </c>
    </row>
    <row r="331" spans="1:7" s="268" customFormat="1" ht="13.5" customHeight="1">
      <c r="A331" s="285" t="s">
        <v>270</v>
      </c>
      <c r="B331" s="290">
        <f t="shared" si="15"/>
        <v>234386000</v>
      </c>
      <c r="C331" s="290">
        <f t="shared" si="15"/>
        <v>274386000</v>
      </c>
      <c r="D331" s="362">
        <f t="shared" ref="D331" si="41">D304+D278+D253+D228</f>
        <v>950225</v>
      </c>
      <c r="E331" s="290">
        <f t="shared" si="17"/>
        <v>950225</v>
      </c>
      <c r="F331" s="348">
        <f t="shared" si="38"/>
        <v>0.34630957847703603</v>
      </c>
    </row>
    <row r="332" spans="1:7" s="268" customFormat="1" ht="13.5" customHeight="1">
      <c r="A332" s="283" t="s">
        <v>49</v>
      </c>
      <c r="B332" s="290">
        <f t="shared" si="15"/>
        <v>5843399921</v>
      </c>
      <c r="C332" s="290">
        <f t="shared" si="15"/>
        <v>8610116391</v>
      </c>
      <c r="D332" s="362">
        <f t="shared" ref="D332" si="42">D305+D279+D254+D229</f>
        <v>5534529038</v>
      </c>
      <c r="E332" s="290">
        <f t="shared" si="17"/>
        <v>7640788393</v>
      </c>
      <c r="F332" s="348">
        <f t="shared" si="38"/>
        <v>88.741987285872</v>
      </c>
    </row>
    <row r="333" spans="1:7" s="268" customFormat="1" ht="13.5" customHeight="1">
      <c r="A333" s="373" t="s">
        <v>196</v>
      </c>
      <c r="B333" s="374">
        <v>-2001029071</v>
      </c>
      <c r="C333" s="375">
        <v>-2764855811</v>
      </c>
      <c r="D333" s="376"/>
      <c r="E333" s="377">
        <v>-2480164407</v>
      </c>
      <c r="F333" s="378">
        <f t="shared" si="38"/>
        <v>89.703209734578095</v>
      </c>
    </row>
    <row r="334" spans="1:7" ht="13.5" customHeight="1">
      <c r="A334" s="283" t="s">
        <v>176</v>
      </c>
      <c r="B334" s="282">
        <v>3842370850</v>
      </c>
      <c r="C334" s="248">
        <v>5845260580</v>
      </c>
      <c r="D334" s="358"/>
      <c r="E334" s="340">
        <v>5160623986</v>
      </c>
      <c r="F334" s="348">
        <f>SUM(E334/C334)*100</f>
        <v>88.287321247190661</v>
      </c>
      <c r="G334" s="264"/>
    </row>
    <row r="335" spans="1:7" ht="13.5" customHeight="1">
      <c r="A335" s="263"/>
      <c r="B335" s="275"/>
      <c r="C335" s="281"/>
      <c r="D335" s="262"/>
      <c r="E335" s="281"/>
      <c r="F335" s="262"/>
      <c r="G335" s="264"/>
    </row>
    <row r="336" spans="1:7" ht="13.5" customHeight="1">
      <c r="A336" s="263"/>
      <c r="B336" s="275"/>
      <c r="C336" s="281"/>
      <c r="D336" s="262"/>
      <c r="E336" s="281"/>
      <c r="F336" s="262"/>
      <c r="G336" s="264"/>
    </row>
    <row r="337" spans="1:7" ht="13.5" customHeight="1">
      <c r="A337" s="263"/>
      <c r="B337" s="275"/>
      <c r="C337" s="281"/>
      <c r="D337" s="262"/>
      <c r="E337" s="281"/>
      <c r="F337" s="262"/>
      <c r="G337" s="264"/>
    </row>
    <row r="338" spans="1:7" ht="13.5" customHeight="1">
      <c r="A338" s="263"/>
      <c r="B338" s="275"/>
      <c r="C338" s="281"/>
      <c r="D338" s="262"/>
      <c r="E338" s="281"/>
      <c r="F338" s="262"/>
      <c r="G338" s="264"/>
    </row>
    <row r="339" spans="1:7" ht="13.5" customHeight="1">
      <c r="A339" s="263"/>
      <c r="B339" s="275"/>
      <c r="C339" s="281"/>
      <c r="D339" s="262"/>
      <c r="E339" s="281"/>
      <c r="F339" s="262"/>
      <c r="G339" s="264"/>
    </row>
    <row r="340" spans="1:7" ht="13.5" customHeight="1">
      <c r="A340" s="263"/>
      <c r="B340" s="275"/>
      <c r="C340" s="281"/>
      <c r="D340" s="262"/>
      <c r="E340" s="281"/>
      <c r="F340" s="262"/>
      <c r="G340" s="264"/>
    </row>
    <row r="341" spans="1:7" ht="13.5" customHeight="1">
      <c r="A341" s="263"/>
      <c r="B341" s="275"/>
      <c r="C341" s="281"/>
      <c r="D341" s="262"/>
      <c r="E341" s="281"/>
      <c r="F341" s="262"/>
      <c r="G341" s="264"/>
    </row>
    <row r="342" spans="1:7" ht="13.5" customHeight="1">
      <c r="A342" s="263"/>
      <c r="B342" s="275"/>
      <c r="C342" s="281"/>
      <c r="D342" s="262"/>
      <c r="E342" s="281"/>
      <c r="F342" s="262"/>
      <c r="G342" s="264"/>
    </row>
    <row r="343" spans="1:7" ht="13.5" customHeight="1">
      <c r="A343" s="263"/>
      <c r="B343" s="275"/>
      <c r="C343" s="281"/>
      <c r="D343" s="262"/>
      <c r="E343" s="281"/>
      <c r="F343" s="262"/>
      <c r="G343" s="264"/>
    </row>
    <row r="344" spans="1:7" ht="13.5" customHeight="1">
      <c r="A344" s="263"/>
      <c r="B344" s="275"/>
      <c r="C344" s="281"/>
      <c r="D344" s="262"/>
      <c r="E344" s="281"/>
      <c r="F344" s="262"/>
      <c r="G344" s="264"/>
    </row>
    <row r="345" spans="1:7" ht="13.5" customHeight="1">
      <c r="A345" s="263"/>
      <c r="B345" s="275"/>
      <c r="C345" s="281"/>
      <c r="D345" s="262"/>
      <c r="E345" s="281"/>
      <c r="F345" s="262"/>
      <c r="G345" s="264"/>
    </row>
    <row r="346" spans="1:7" ht="13.5" customHeight="1">
      <c r="A346" s="278"/>
      <c r="B346" s="275"/>
      <c r="C346" s="281"/>
      <c r="D346" s="262"/>
      <c r="E346" s="281"/>
      <c r="F346" s="262"/>
      <c r="G346" s="264"/>
    </row>
    <row r="347" spans="1:7" ht="13.5" customHeight="1">
      <c r="A347" s="263"/>
      <c r="B347" s="275"/>
      <c r="C347" s="281"/>
      <c r="D347" s="262"/>
      <c r="E347" s="281"/>
      <c r="F347" s="262"/>
      <c r="G347" s="264"/>
    </row>
    <row r="348" spans="1:7" ht="13.5" customHeight="1">
      <c r="A348" s="263"/>
      <c r="B348" s="275"/>
      <c r="C348" s="281"/>
      <c r="D348" s="262"/>
      <c r="E348" s="281"/>
      <c r="F348" s="262"/>
      <c r="G348" s="264"/>
    </row>
    <row r="349" spans="1:7" ht="13.5" customHeight="1">
      <c r="A349" s="263"/>
      <c r="B349" s="275"/>
      <c r="C349" s="281"/>
      <c r="D349" s="262"/>
      <c r="E349" s="281"/>
      <c r="F349" s="262"/>
      <c r="G349" s="264"/>
    </row>
    <row r="350" spans="1:7" ht="13.5" customHeight="1">
      <c r="A350" s="277"/>
      <c r="B350" s="275"/>
      <c r="C350" s="281"/>
      <c r="D350" s="262"/>
      <c r="E350" s="281"/>
      <c r="F350" s="262"/>
      <c r="G350" s="264"/>
    </row>
    <row r="351" spans="1:7" ht="13.5" customHeight="1">
      <c r="A351" s="274"/>
      <c r="B351" s="275"/>
      <c r="C351" s="281"/>
      <c r="D351" s="262"/>
      <c r="E351" s="281"/>
      <c r="F351" s="262"/>
      <c r="G351" s="264"/>
    </row>
    <row r="352" spans="1:7" ht="13.5" customHeight="1">
      <c r="A352" s="274"/>
      <c r="B352" s="275"/>
      <c r="C352" s="281"/>
      <c r="D352" s="262"/>
      <c r="E352" s="281"/>
      <c r="F352" s="262"/>
      <c r="G352" s="264"/>
    </row>
    <row r="353" spans="1:7" ht="13.5" customHeight="1">
      <c r="A353" s="276"/>
      <c r="B353" s="275"/>
      <c r="C353" s="281"/>
      <c r="D353" s="262"/>
      <c r="E353" s="281"/>
      <c r="F353" s="262"/>
      <c r="G353" s="264"/>
    </row>
    <row r="354" spans="1:7" ht="13.5" customHeight="1">
      <c r="A354" s="263"/>
      <c r="B354" s="275"/>
      <c r="C354" s="281"/>
      <c r="D354" s="262"/>
      <c r="E354" s="281"/>
      <c r="F354" s="262"/>
      <c r="G354" s="264"/>
    </row>
    <row r="355" spans="1:7" ht="13.5" customHeight="1">
      <c r="A355" s="263"/>
      <c r="B355" s="275"/>
      <c r="C355" s="281"/>
      <c r="D355" s="262"/>
      <c r="E355" s="281"/>
      <c r="F355" s="262"/>
      <c r="G355" s="264"/>
    </row>
    <row r="356" spans="1:7" ht="13.5" customHeight="1">
      <c r="A356" s="263"/>
      <c r="B356" s="275"/>
      <c r="C356" s="281"/>
      <c r="D356" s="262"/>
      <c r="E356" s="281"/>
      <c r="F356" s="262"/>
      <c r="G356" s="264"/>
    </row>
    <row r="357" spans="1:7" ht="13.5" customHeight="1">
      <c r="A357" s="274"/>
      <c r="B357" s="275"/>
      <c r="C357" s="281"/>
      <c r="D357" s="262"/>
      <c r="E357" s="281"/>
      <c r="F357" s="262"/>
      <c r="G357" s="264"/>
    </row>
    <row r="358" spans="1:7" ht="13.5" customHeight="1">
      <c r="A358" s="274"/>
      <c r="B358" s="275"/>
      <c r="C358" s="281"/>
      <c r="D358" s="262"/>
      <c r="E358" s="281"/>
      <c r="F358" s="262"/>
      <c r="G358" s="264"/>
    </row>
    <row r="359" spans="1:7" ht="13.5" customHeight="1">
      <c r="A359" s="274"/>
      <c r="B359" s="275"/>
      <c r="C359" s="281"/>
      <c r="D359" s="262"/>
      <c r="E359" s="281"/>
      <c r="F359" s="262"/>
      <c r="G359" s="264"/>
    </row>
    <row r="360" spans="1:7" ht="13.5" customHeight="1">
      <c r="A360" s="263"/>
      <c r="B360" s="275"/>
      <c r="C360" s="281"/>
      <c r="D360" s="262"/>
      <c r="E360" s="281"/>
      <c r="F360" s="262"/>
      <c r="G360" s="264"/>
    </row>
    <row r="361" spans="1:7" s="268" customFormat="1" ht="13.5" customHeight="1">
      <c r="A361" s="263"/>
      <c r="B361" s="265"/>
      <c r="C361" s="280"/>
      <c r="D361" s="269"/>
      <c r="E361" s="280"/>
      <c r="F361" s="269"/>
      <c r="G361" s="270"/>
    </row>
    <row r="362" spans="1:7" s="268" customFormat="1" ht="13.5" customHeight="1">
      <c r="A362" s="263"/>
      <c r="B362" s="265"/>
      <c r="C362" s="280"/>
      <c r="D362" s="269"/>
      <c r="E362" s="280"/>
      <c r="F362" s="269"/>
      <c r="G362" s="270"/>
    </row>
    <row r="363" spans="1:7" s="268" customFormat="1" ht="13.5" customHeight="1">
      <c r="A363" s="263"/>
      <c r="B363" s="265"/>
      <c r="C363" s="280"/>
      <c r="D363" s="269"/>
      <c r="E363" s="280"/>
      <c r="F363" s="269"/>
      <c r="G363" s="270"/>
    </row>
    <row r="364" spans="1:7" s="268" customFormat="1" ht="13.5" customHeight="1">
      <c r="A364" s="263"/>
      <c r="B364" s="265"/>
      <c r="C364" s="280"/>
      <c r="D364" s="269"/>
      <c r="E364" s="280"/>
      <c r="F364" s="269"/>
      <c r="G364" s="270"/>
    </row>
    <row r="365" spans="1:7" s="268" customFormat="1" ht="13.5" customHeight="1">
      <c r="A365" s="274"/>
      <c r="B365" s="265"/>
      <c r="C365" s="280"/>
      <c r="D365" s="269"/>
      <c r="E365" s="280"/>
      <c r="F365" s="269"/>
      <c r="G365" s="270"/>
    </row>
    <row r="366" spans="1:7" s="268" customFormat="1" ht="13.5" customHeight="1">
      <c r="A366" s="266"/>
      <c r="B366" s="265"/>
      <c r="C366" s="280"/>
      <c r="D366" s="269"/>
      <c r="E366" s="280"/>
      <c r="F366" s="269"/>
      <c r="G366" s="270"/>
    </row>
    <row r="367" spans="1:7" s="268" customFormat="1" ht="13.5" customHeight="1">
      <c r="A367" s="266"/>
      <c r="B367" s="265"/>
      <c r="C367" s="280"/>
      <c r="D367" s="269"/>
      <c r="E367" s="280"/>
      <c r="F367" s="269"/>
      <c r="G367" s="270"/>
    </row>
    <row r="368" spans="1:7" s="268" customFormat="1" ht="13.5" customHeight="1">
      <c r="A368" s="267"/>
      <c r="B368" s="265"/>
      <c r="C368" s="280"/>
      <c r="D368" s="269"/>
      <c r="E368" s="280"/>
      <c r="F368" s="269"/>
      <c r="G368" s="270"/>
    </row>
    <row r="369" spans="1:7" s="268" customFormat="1" ht="13.5" customHeight="1">
      <c r="A369" s="267"/>
      <c r="B369" s="265"/>
      <c r="C369" s="280"/>
      <c r="D369" s="269"/>
      <c r="E369" s="280"/>
      <c r="F369" s="269"/>
      <c r="G369" s="270"/>
    </row>
    <row r="370" spans="1:7" s="268" customFormat="1" ht="13.5" customHeight="1">
      <c r="A370" s="267"/>
      <c r="B370" s="265"/>
      <c r="C370" s="280"/>
      <c r="D370" s="269"/>
      <c r="E370" s="280"/>
      <c r="F370" s="269"/>
      <c r="G370" s="270"/>
    </row>
    <row r="371" spans="1:7" s="268" customFormat="1" ht="13.5" customHeight="1">
      <c r="A371" s="267"/>
      <c r="B371" s="265"/>
      <c r="C371" s="280"/>
      <c r="D371" s="269"/>
      <c r="E371" s="280"/>
      <c r="F371" s="269"/>
      <c r="G371" s="270"/>
    </row>
    <row r="372" spans="1:7" s="268" customFormat="1" ht="13.5" customHeight="1">
      <c r="A372" s="267"/>
      <c r="B372" s="265"/>
      <c r="C372" s="280"/>
      <c r="D372" s="269"/>
      <c r="E372" s="280"/>
      <c r="F372" s="269"/>
      <c r="G372" s="270"/>
    </row>
    <row r="373" spans="1:7" s="268" customFormat="1" ht="13.5" customHeight="1">
      <c r="A373" s="267"/>
      <c r="B373" s="265"/>
      <c r="C373" s="280"/>
      <c r="D373" s="269"/>
      <c r="E373" s="280"/>
      <c r="F373" s="269"/>
      <c r="G373" s="270"/>
    </row>
    <row r="374" spans="1:7" s="268" customFormat="1" ht="13.5" customHeight="1">
      <c r="A374" s="267"/>
      <c r="B374" s="265"/>
      <c r="C374" s="370"/>
      <c r="D374" s="379"/>
      <c r="E374" s="280"/>
      <c r="F374" s="380"/>
    </row>
    <row r="375" spans="1:7" s="268" customFormat="1" ht="13.5" customHeight="1">
      <c r="A375" s="267"/>
      <c r="B375" s="265"/>
      <c r="C375" s="370"/>
      <c r="D375" s="270"/>
      <c r="E375" s="280"/>
    </row>
    <row r="376" spans="1:7" s="268" customFormat="1" ht="13.5" customHeight="1">
      <c r="A376" s="267"/>
      <c r="B376" s="265"/>
      <c r="C376" s="370"/>
      <c r="D376" s="270"/>
      <c r="E376" s="280"/>
    </row>
    <row r="377" spans="1:7" s="268" customFormat="1" ht="13.5" customHeight="1">
      <c r="A377" s="267"/>
      <c r="B377" s="265"/>
      <c r="C377" s="370"/>
      <c r="D377" s="270"/>
      <c r="E377" s="280"/>
    </row>
    <row r="378" spans="1:7" s="268" customFormat="1" ht="13.5" customHeight="1">
      <c r="A378" s="267"/>
      <c r="B378" s="265"/>
      <c r="C378" s="370"/>
      <c r="D378" s="270"/>
      <c r="E378" s="280"/>
    </row>
    <row r="379" spans="1:7" s="268" customFormat="1" ht="13.5" customHeight="1">
      <c r="A379" s="267"/>
      <c r="B379" s="265"/>
      <c r="C379" s="370"/>
      <c r="D379" s="270"/>
      <c r="E379" s="280"/>
    </row>
    <row r="380" spans="1:7" s="268" customFormat="1" ht="13.5" customHeight="1">
      <c r="A380" s="267"/>
      <c r="B380" s="265"/>
      <c r="C380" s="370"/>
      <c r="D380" s="270"/>
      <c r="E380" s="280"/>
    </row>
    <row r="381" spans="1:7" s="268" customFormat="1" ht="13.5" customHeight="1">
      <c r="A381" s="267"/>
      <c r="B381" s="265"/>
      <c r="C381" s="370"/>
      <c r="D381" s="270"/>
      <c r="E381" s="280"/>
    </row>
    <row r="382" spans="1:7" s="268" customFormat="1" ht="13.5" customHeight="1">
      <c r="A382" s="267"/>
      <c r="B382" s="265"/>
      <c r="C382" s="370"/>
      <c r="D382" s="270"/>
      <c r="E382" s="280"/>
    </row>
    <row r="383" spans="1:7" s="268" customFormat="1" ht="13.5" customHeight="1">
      <c r="A383" s="267"/>
      <c r="B383" s="265"/>
      <c r="C383" s="370"/>
      <c r="D383" s="270"/>
      <c r="E383" s="280"/>
    </row>
    <row r="384" spans="1:7" s="268" customFormat="1" ht="13.5" customHeight="1">
      <c r="A384" s="267"/>
      <c r="B384" s="265"/>
      <c r="C384" s="370"/>
      <c r="D384" s="270"/>
      <c r="E384" s="280"/>
    </row>
    <row r="385" spans="1:5" s="268" customFormat="1" ht="13.5" customHeight="1">
      <c r="A385" s="267"/>
      <c r="B385" s="265"/>
      <c r="C385" s="370"/>
      <c r="D385" s="270"/>
      <c r="E385" s="280"/>
    </row>
    <row r="386" spans="1:5" s="268" customFormat="1" ht="13.5" customHeight="1">
      <c r="A386" s="273"/>
      <c r="B386" s="265"/>
      <c r="C386" s="370"/>
      <c r="D386" s="270"/>
      <c r="E386" s="280"/>
    </row>
    <row r="387" spans="1:5" s="268" customFormat="1" ht="13.5" customHeight="1">
      <c r="A387" s="267"/>
      <c r="B387" s="265"/>
      <c r="C387" s="370"/>
      <c r="D387" s="270"/>
      <c r="E387" s="280"/>
    </row>
    <row r="388" spans="1:5" s="268" customFormat="1" ht="13.5" customHeight="1">
      <c r="A388" s="267"/>
      <c r="B388" s="265"/>
      <c r="C388" s="371"/>
      <c r="D388" s="270"/>
      <c r="E388" s="269"/>
    </row>
    <row r="389" spans="1:5" s="268" customFormat="1" ht="13.5" customHeight="1">
      <c r="A389" s="267"/>
      <c r="B389" s="265"/>
      <c r="C389" s="371"/>
      <c r="D389" s="270"/>
      <c r="E389" s="269"/>
    </row>
    <row r="390" spans="1:5" s="268" customFormat="1" ht="13.5" customHeight="1">
      <c r="A390" s="272"/>
      <c r="B390" s="265"/>
      <c r="C390" s="371"/>
      <c r="D390" s="270"/>
      <c r="E390" s="269"/>
    </row>
    <row r="391" spans="1:5" s="268" customFormat="1" ht="13.5" customHeight="1">
      <c r="A391" s="267"/>
      <c r="B391" s="265"/>
      <c r="C391" s="371"/>
      <c r="D391" s="270"/>
      <c r="E391" s="269"/>
    </row>
    <row r="392" spans="1:5" s="268" customFormat="1" ht="13.5" customHeight="1">
      <c r="A392" s="267"/>
      <c r="B392" s="265"/>
      <c r="C392" s="371"/>
      <c r="D392" s="270"/>
      <c r="E392" s="269"/>
    </row>
    <row r="393" spans="1:5" s="268" customFormat="1" ht="13.5" customHeight="1">
      <c r="A393" s="271"/>
      <c r="B393" s="265"/>
      <c r="C393" s="371"/>
      <c r="D393" s="270"/>
      <c r="E393" s="269"/>
    </row>
    <row r="394" spans="1:5" s="268" customFormat="1" ht="13.5" customHeight="1">
      <c r="A394" s="267"/>
      <c r="B394" s="265"/>
      <c r="C394" s="371"/>
      <c r="D394" s="270"/>
      <c r="E394" s="269"/>
    </row>
    <row r="395" spans="1:5" s="268" customFormat="1" ht="13.5" customHeight="1">
      <c r="A395" s="267"/>
      <c r="B395" s="265"/>
      <c r="C395" s="371"/>
      <c r="D395" s="270"/>
      <c r="E395" s="269"/>
    </row>
    <row r="396" spans="1:5" s="268" customFormat="1" ht="13.5" customHeight="1">
      <c r="A396" s="267"/>
      <c r="B396" s="265"/>
      <c r="C396" s="371"/>
      <c r="D396" s="270"/>
      <c r="E396" s="269"/>
    </row>
    <row r="397" spans="1:5" s="268" customFormat="1" ht="13.5" customHeight="1">
      <c r="A397" s="267"/>
      <c r="B397" s="265"/>
      <c r="C397" s="371"/>
      <c r="D397" s="270"/>
      <c r="E397" s="269"/>
    </row>
    <row r="398" spans="1:5" s="268" customFormat="1" ht="13.5" customHeight="1">
      <c r="A398" s="267"/>
      <c r="B398" s="265"/>
      <c r="C398" s="371"/>
      <c r="D398" s="270"/>
      <c r="E398" s="269"/>
    </row>
    <row r="399" spans="1:5" s="268" customFormat="1" ht="13.5" customHeight="1">
      <c r="A399" s="267"/>
      <c r="B399" s="265"/>
      <c r="C399" s="371"/>
      <c r="D399" s="270"/>
      <c r="E399" s="269"/>
    </row>
    <row r="400" spans="1:5" s="268" customFormat="1" ht="13.5" customHeight="1">
      <c r="A400" s="267"/>
      <c r="B400" s="265"/>
      <c r="C400" s="371"/>
      <c r="D400" s="270"/>
      <c r="E400" s="269"/>
    </row>
    <row r="401" spans="1:5" s="268" customFormat="1" ht="13.5" customHeight="1">
      <c r="A401" s="267"/>
      <c r="B401" s="265"/>
      <c r="C401" s="371"/>
      <c r="D401" s="270"/>
      <c r="E401" s="269"/>
    </row>
    <row r="402" spans="1:5" s="268" customFormat="1" ht="13.5" customHeight="1">
      <c r="A402" s="267"/>
      <c r="B402" s="265"/>
      <c r="C402" s="371"/>
      <c r="D402" s="270"/>
      <c r="E402" s="269"/>
    </row>
    <row r="403" spans="1:5" ht="13.5" customHeight="1">
      <c r="A403" s="267"/>
      <c r="B403" s="265"/>
      <c r="C403" s="372"/>
      <c r="D403" s="264"/>
      <c r="E403" s="262"/>
    </row>
    <row r="404" spans="1:5" ht="13.5" customHeight="1">
      <c r="A404" s="267"/>
      <c r="B404" s="265"/>
      <c r="C404" s="372"/>
      <c r="D404" s="264"/>
      <c r="E404" s="262"/>
    </row>
    <row r="405" spans="1:5" ht="13.5" customHeight="1">
      <c r="A405" s="267"/>
      <c r="B405" s="265"/>
      <c r="C405" s="372"/>
      <c r="D405" s="264"/>
      <c r="E405" s="262"/>
    </row>
    <row r="406" spans="1:5" ht="13.5" customHeight="1">
      <c r="A406" s="279"/>
      <c r="B406" s="265"/>
      <c r="C406" s="372"/>
      <c r="D406" s="264"/>
      <c r="E406" s="262"/>
    </row>
    <row r="407" spans="1:5" ht="13.5" customHeight="1">
      <c r="A407" s="263"/>
      <c r="B407" s="275"/>
      <c r="C407" s="372"/>
      <c r="D407" s="264"/>
      <c r="E407" s="262"/>
    </row>
    <row r="408" spans="1:5" ht="13.5" customHeight="1">
      <c r="A408" s="267"/>
      <c r="B408" s="275"/>
      <c r="C408" s="372"/>
      <c r="D408" s="264"/>
      <c r="E408" s="262"/>
    </row>
    <row r="409" spans="1:5" ht="13.5" customHeight="1">
      <c r="A409" s="274"/>
      <c r="B409" s="275"/>
      <c r="C409" s="372"/>
      <c r="D409" s="264"/>
      <c r="E409" s="262"/>
    </row>
    <row r="410" spans="1:5" ht="13.5" customHeight="1">
      <c r="A410" s="274"/>
      <c r="B410" s="275"/>
      <c r="C410" s="372"/>
      <c r="D410" s="264"/>
      <c r="E410" s="262"/>
    </row>
    <row r="411" spans="1:5" ht="13.5" customHeight="1">
      <c r="A411" s="274"/>
      <c r="B411" s="275"/>
      <c r="C411" s="372"/>
      <c r="D411" s="264"/>
      <c r="E411" s="262"/>
    </row>
    <row r="412" spans="1:5" ht="13.5" customHeight="1">
      <c r="A412" s="263"/>
      <c r="B412" s="275"/>
      <c r="C412" s="372"/>
      <c r="D412" s="264"/>
      <c r="E412" s="262"/>
    </row>
    <row r="413" spans="1:5" ht="13.5" customHeight="1">
      <c r="A413" s="263"/>
      <c r="B413" s="275"/>
      <c r="C413" s="372"/>
      <c r="D413" s="264"/>
      <c r="E413" s="262"/>
    </row>
    <row r="414" spans="1:5" ht="13.5" customHeight="1">
      <c r="A414" s="263"/>
      <c r="B414" s="275"/>
      <c r="C414" s="372"/>
      <c r="D414" s="264"/>
      <c r="E414" s="262"/>
    </row>
    <row r="415" spans="1:5" ht="13.5" customHeight="1">
      <c r="A415" s="263"/>
      <c r="B415" s="275"/>
      <c r="C415" s="372"/>
      <c r="D415" s="264"/>
      <c r="E415" s="262"/>
    </row>
    <row r="416" spans="1:5" ht="13.5" customHeight="1">
      <c r="A416" s="263"/>
      <c r="B416" s="275"/>
      <c r="C416" s="372"/>
      <c r="D416" s="264"/>
      <c r="E416" s="262"/>
    </row>
    <row r="417" spans="1:5" ht="13.5" customHeight="1">
      <c r="A417" s="263"/>
      <c r="B417" s="275"/>
      <c r="C417" s="372"/>
      <c r="D417" s="264"/>
      <c r="E417" s="262"/>
    </row>
    <row r="418" spans="1:5" ht="13.5" customHeight="1">
      <c r="A418" s="263"/>
      <c r="B418" s="275"/>
      <c r="C418" s="372"/>
      <c r="D418" s="264"/>
      <c r="E418" s="262"/>
    </row>
    <row r="419" spans="1:5" ht="13.5" customHeight="1">
      <c r="A419" s="263"/>
      <c r="B419" s="275"/>
      <c r="C419" s="372"/>
      <c r="D419" s="264"/>
      <c r="E419" s="262"/>
    </row>
    <row r="420" spans="1:5" ht="13.5" customHeight="1">
      <c r="A420" s="263"/>
      <c r="B420" s="275"/>
      <c r="C420" s="372"/>
      <c r="D420" s="264"/>
      <c r="E420" s="262"/>
    </row>
    <row r="421" spans="1:5" ht="13.5" customHeight="1">
      <c r="A421" s="263"/>
      <c r="B421" s="275"/>
      <c r="C421" s="372"/>
      <c r="D421" s="264"/>
      <c r="E421" s="262"/>
    </row>
    <row r="422" spans="1:5" ht="13.5" customHeight="1">
      <c r="A422" s="263"/>
      <c r="B422" s="275"/>
      <c r="C422" s="372"/>
      <c r="D422" s="264"/>
      <c r="E422" s="262"/>
    </row>
    <row r="423" spans="1:5" ht="13.5" customHeight="1">
      <c r="A423" s="263"/>
      <c r="B423" s="275"/>
      <c r="C423" s="372"/>
      <c r="D423" s="264"/>
      <c r="E423" s="262"/>
    </row>
    <row r="424" spans="1:5" ht="13.5" customHeight="1">
      <c r="A424" s="263"/>
      <c r="B424" s="275"/>
      <c r="C424" s="372"/>
      <c r="D424" s="264"/>
      <c r="E424" s="262"/>
    </row>
    <row r="425" spans="1:5" ht="13.5" customHeight="1">
      <c r="A425" s="263"/>
      <c r="B425" s="275"/>
      <c r="C425" s="372"/>
      <c r="D425" s="264"/>
      <c r="E425" s="262"/>
    </row>
    <row r="426" spans="1:5" ht="13.5" customHeight="1">
      <c r="A426" s="278"/>
      <c r="B426" s="275"/>
      <c r="C426" s="372"/>
      <c r="D426" s="264"/>
      <c r="E426" s="262"/>
    </row>
    <row r="427" spans="1:5" ht="13.5" customHeight="1">
      <c r="A427" s="263"/>
      <c r="B427" s="275"/>
      <c r="C427" s="372"/>
      <c r="D427" s="264"/>
      <c r="E427" s="262"/>
    </row>
    <row r="428" spans="1:5" ht="13.5" customHeight="1">
      <c r="A428" s="263"/>
      <c r="B428" s="275"/>
      <c r="C428" s="372"/>
      <c r="D428" s="264"/>
      <c r="E428" s="262"/>
    </row>
    <row r="429" spans="1:5" ht="13.5" customHeight="1">
      <c r="A429" s="263"/>
      <c r="B429" s="275"/>
      <c r="C429" s="372"/>
      <c r="D429" s="264"/>
      <c r="E429" s="262"/>
    </row>
    <row r="430" spans="1:5" ht="13.5" customHeight="1">
      <c r="A430" s="277"/>
      <c r="B430" s="275"/>
      <c r="C430" s="372"/>
      <c r="D430" s="264"/>
      <c r="E430" s="262"/>
    </row>
    <row r="431" spans="1:5" ht="13.5" customHeight="1">
      <c r="A431" s="274"/>
      <c r="B431" s="275"/>
      <c r="C431" s="372"/>
      <c r="D431" s="264"/>
      <c r="E431" s="262"/>
    </row>
    <row r="432" spans="1:5" ht="13.5" customHeight="1">
      <c r="A432" s="274"/>
      <c r="B432" s="275"/>
      <c r="C432" s="372"/>
      <c r="D432" s="264"/>
      <c r="E432" s="262"/>
    </row>
    <row r="433" spans="1:5" ht="13.5" customHeight="1">
      <c r="A433" s="276"/>
      <c r="B433" s="275"/>
      <c r="C433" s="372"/>
      <c r="D433" s="264"/>
      <c r="E433" s="262"/>
    </row>
    <row r="434" spans="1:5" ht="13.5" customHeight="1">
      <c r="A434" s="263"/>
      <c r="B434" s="275"/>
      <c r="C434" s="372"/>
      <c r="D434" s="264"/>
      <c r="E434" s="262"/>
    </row>
    <row r="435" spans="1:5" ht="13.5" customHeight="1">
      <c r="A435" s="263"/>
      <c r="B435" s="275"/>
      <c r="C435" s="372"/>
      <c r="D435" s="264"/>
      <c r="E435" s="262"/>
    </row>
    <row r="436" spans="1:5" ht="13.5" customHeight="1">
      <c r="A436" s="263"/>
      <c r="B436" s="275"/>
      <c r="C436" s="372"/>
      <c r="D436" s="264"/>
      <c r="E436" s="262"/>
    </row>
    <row r="437" spans="1:5" ht="13.5" customHeight="1">
      <c r="A437" s="274"/>
      <c r="B437" s="275"/>
      <c r="C437" s="372"/>
      <c r="D437" s="264"/>
      <c r="E437" s="262"/>
    </row>
    <row r="438" spans="1:5" ht="13.5" customHeight="1">
      <c r="A438" s="274"/>
      <c r="B438" s="275"/>
      <c r="C438" s="372"/>
      <c r="D438" s="264"/>
      <c r="E438" s="262"/>
    </row>
    <row r="439" spans="1:5" ht="13.5" customHeight="1">
      <c r="A439" s="274"/>
      <c r="B439" s="275"/>
      <c r="C439" s="372"/>
      <c r="D439" s="264"/>
      <c r="E439" s="262"/>
    </row>
    <row r="440" spans="1:5" ht="13.5" customHeight="1">
      <c r="A440" s="263"/>
      <c r="B440" s="275"/>
      <c r="C440" s="372"/>
      <c r="D440" s="264"/>
      <c r="E440" s="262"/>
    </row>
    <row r="441" spans="1:5" ht="13.5" customHeight="1">
      <c r="A441" s="263"/>
      <c r="B441" s="275"/>
      <c r="C441" s="372"/>
      <c r="D441" s="264"/>
      <c r="E441" s="262"/>
    </row>
    <row r="442" spans="1:5" ht="13.5" customHeight="1">
      <c r="A442" s="263"/>
      <c r="B442" s="275"/>
      <c r="C442" s="372"/>
      <c r="D442" s="264"/>
      <c r="E442" s="262"/>
    </row>
    <row r="443" spans="1:5" ht="13.5" customHeight="1">
      <c r="A443" s="263"/>
      <c r="B443" s="275"/>
      <c r="C443" s="372"/>
      <c r="D443" s="264"/>
      <c r="E443" s="262"/>
    </row>
    <row r="444" spans="1:5" ht="13.5" customHeight="1">
      <c r="A444" s="263"/>
      <c r="B444" s="275"/>
      <c r="C444" s="372"/>
      <c r="D444" s="264"/>
      <c r="E444" s="262"/>
    </row>
    <row r="445" spans="1:5" ht="13.5" customHeight="1">
      <c r="A445" s="274"/>
      <c r="B445" s="275"/>
      <c r="C445" s="372"/>
      <c r="D445" s="264"/>
      <c r="E445" s="262"/>
    </row>
    <row r="446" spans="1:5" ht="13.5" customHeight="1">
      <c r="A446" s="266"/>
      <c r="B446" s="275"/>
      <c r="C446" s="372"/>
      <c r="D446" s="264"/>
      <c r="E446" s="262"/>
    </row>
    <row r="447" spans="1:5" ht="13.5" customHeight="1">
      <c r="A447" s="267"/>
      <c r="B447" s="275"/>
      <c r="C447" s="372"/>
      <c r="D447" s="264"/>
      <c r="E447" s="262"/>
    </row>
    <row r="448" spans="1:5" ht="13.5" customHeight="1">
      <c r="A448" s="267"/>
      <c r="B448" s="275"/>
      <c r="C448" s="372"/>
      <c r="D448" s="264"/>
      <c r="E448" s="262"/>
    </row>
    <row r="449" spans="1:5" ht="13.5" customHeight="1">
      <c r="A449" s="274"/>
      <c r="B449" s="275"/>
      <c r="C449" s="372"/>
      <c r="D449" s="264"/>
      <c r="E449" s="262"/>
    </row>
    <row r="450" spans="1:5" ht="13.5" customHeight="1">
      <c r="A450" s="274"/>
      <c r="B450" s="275"/>
      <c r="C450" s="372"/>
      <c r="D450" s="264"/>
      <c r="E450" s="262"/>
    </row>
    <row r="451" spans="1:5" ht="13.5" customHeight="1">
      <c r="A451" s="274"/>
      <c r="B451" s="275"/>
      <c r="C451" s="372"/>
      <c r="D451" s="264"/>
      <c r="E451" s="262"/>
    </row>
    <row r="452" spans="1:5" ht="13.5" customHeight="1">
      <c r="A452" s="263"/>
      <c r="B452" s="275"/>
      <c r="C452" s="372"/>
      <c r="D452" s="264"/>
      <c r="E452" s="262"/>
    </row>
    <row r="453" spans="1:5" ht="13.5" customHeight="1">
      <c r="A453" s="263"/>
      <c r="B453" s="275"/>
      <c r="C453" s="372"/>
      <c r="D453" s="264"/>
      <c r="E453" s="262"/>
    </row>
    <row r="454" spans="1:5" ht="13.5" customHeight="1">
      <c r="A454" s="263"/>
      <c r="B454" s="275"/>
      <c r="C454" s="372"/>
      <c r="D454" s="264"/>
      <c r="E454" s="262"/>
    </row>
    <row r="455" spans="1:5" ht="13.5" customHeight="1">
      <c r="A455" s="263"/>
      <c r="B455" s="275"/>
      <c r="C455" s="372"/>
      <c r="D455" s="264"/>
      <c r="E455" s="262"/>
    </row>
    <row r="456" spans="1:5" ht="13.5" customHeight="1">
      <c r="A456" s="263"/>
      <c r="B456" s="275"/>
      <c r="C456" s="372"/>
      <c r="D456" s="264"/>
      <c r="E456" s="262"/>
    </row>
    <row r="457" spans="1:5" ht="13.5" customHeight="1">
      <c r="A457" s="263"/>
      <c r="B457" s="275"/>
      <c r="C457" s="372"/>
      <c r="D457" s="264"/>
      <c r="E457" s="262"/>
    </row>
    <row r="458" spans="1:5" ht="13.5" customHeight="1">
      <c r="A458" s="263"/>
      <c r="B458" s="275"/>
      <c r="C458" s="372"/>
      <c r="D458" s="264"/>
      <c r="E458" s="262"/>
    </row>
    <row r="459" spans="1:5" ht="13.5" customHeight="1">
      <c r="A459" s="263"/>
      <c r="B459" s="275"/>
      <c r="C459" s="372"/>
      <c r="D459" s="264"/>
      <c r="E459" s="262"/>
    </row>
    <row r="460" spans="1:5" ht="13.5" customHeight="1">
      <c r="A460" s="263"/>
      <c r="B460" s="275"/>
      <c r="C460" s="372"/>
      <c r="D460" s="264"/>
      <c r="E460" s="262"/>
    </row>
    <row r="461" spans="1:5" ht="13.5" customHeight="1">
      <c r="A461" s="263"/>
      <c r="B461" s="275"/>
      <c r="C461" s="372"/>
      <c r="D461" s="264"/>
      <c r="E461" s="262"/>
    </row>
    <row r="462" spans="1:5" ht="13.5" customHeight="1">
      <c r="A462" s="263"/>
      <c r="B462" s="275"/>
      <c r="C462" s="372"/>
      <c r="D462" s="264"/>
      <c r="E462" s="262"/>
    </row>
    <row r="463" spans="1:5" ht="13.5" customHeight="1">
      <c r="A463" s="263"/>
      <c r="B463" s="275"/>
      <c r="C463" s="372"/>
      <c r="D463" s="264"/>
      <c r="E463" s="262"/>
    </row>
    <row r="464" spans="1:5" ht="13.5" customHeight="1">
      <c r="A464" s="263"/>
      <c r="B464" s="275"/>
      <c r="C464" s="372"/>
      <c r="D464" s="264"/>
      <c r="E464" s="262"/>
    </row>
    <row r="465" spans="1:5" ht="13.5" customHeight="1">
      <c r="A465" s="263"/>
      <c r="B465" s="275"/>
      <c r="C465" s="372"/>
      <c r="D465" s="264"/>
      <c r="E465" s="262"/>
    </row>
    <row r="466" spans="1:5" ht="13.5" customHeight="1">
      <c r="A466" s="278"/>
      <c r="B466" s="275"/>
      <c r="C466" s="372"/>
      <c r="D466" s="264"/>
      <c r="E466" s="262"/>
    </row>
    <row r="467" spans="1:5" ht="13.5" customHeight="1">
      <c r="A467" s="263"/>
      <c r="B467" s="275"/>
      <c r="C467" s="372"/>
      <c r="D467" s="264"/>
      <c r="E467" s="262"/>
    </row>
    <row r="468" spans="1:5" ht="13.5" customHeight="1">
      <c r="A468" s="263"/>
      <c r="B468" s="275"/>
      <c r="C468" s="372"/>
      <c r="D468" s="264"/>
      <c r="E468" s="262"/>
    </row>
    <row r="469" spans="1:5" ht="13.5" customHeight="1">
      <c r="A469" s="263"/>
      <c r="B469" s="275"/>
      <c r="C469" s="372"/>
      <c r="D469" s="264"/>
      <c r="E469" s="262"/>
    </row>
    <row r="470" spans="1:5" ht="13.5" customHeight="1">
      <c r="A470" s="277"/>
      <c r="B470" s="275"/>
      <c r="C470" s="372"/>
      <c r="D470" s="264"/>
      <c r="E470" s="262"/>
    </row>
    <row r="471" spans="1:5" ht="13.5" customHeight="1">
      <c r="A471" s="274"/>
      <c r="B471" s="275"/>
      <c r="C471" s="372"/>
      <c r="D471" s="264"/>
      <c r="E471" s="262"/>
    </row>
    <row r="472" spans="1:5" ht="13.5" customHeight="1">
      <c r="A472" s="274"/>
      <c r="B472" s="275"/>
      <c r="C472" s="372"/>
      <c r="D472" s="264"/>
      <c r="E472" s="262"/>
    </row>
    <row r="473" spans="1:5" ht="13.5" customHeight="1">
      <c r="A473" s="276"/>
      <c r="B473" s="275"/>
      <c r="C473" s="372"/>
      <c r="D473" s="264"/>
      <c r="E473" s="262"/>
    </row>
    <row r="474" spans="1:5" ht="13.5" customHeight="1">
      <c r="A474" s="263"/>
      <c r="B474" s="275"/>
      <c r="C474" s="372"/>
      <c r="D474" s="264"/>
      <c r="E474" s="262"/>
    </row>
    <row r="475" spans="1:5" ht="13.5" customHeight="1">
      <c r="A475" s="263"/>
      <c r="B475" s="275"/>
      <c r="C475" s="372"/>
      <c r="D475" s="264"/>
      <c r="E475" s="262"/>
    </row>
    <row r="476" spans="1:5" ht="13.5" customHeight="1">
      <c r="A476" s="263"/>
      <c r="B476" s="275"/>
      <c r="C476" s="372"/>
      <c r="D476" s="264"/>
      <c r="E476" s="262"/>
    </row>
    <row r="477" spans="1:5" ht="13.5" customHeight="1">
      <c r="A477" s="274"/>
      <c r="B477" s="275"/>
      <c r="C477" s="372"/>
      <c r="D477" s="264"/>
      <c r="E477" s="262"/>
    </row>
    <row r="478" spans="1:5" ht="13.5" customHeight="1">
      <c r="A478" s="274"/>
      <c r="B478" s="275"/>
      <c r="C478" s="372"/>
      <c r="D478" s="264"/>
      <c r="E478" s="262"/>
    </row>
    <row r="479" spans="1:5" ht="13.5" customHeight="1">
      <c r="A479" s="274"/>
      <c r="B479" s="275"/>
      <c r="C479" s="372"/>
      <c r="D479" s="264"/>
      <c r="E479" s="262"/>
    </row>
    <row r="480" spans="1:5" ht="13.5" customHeight="1">
      <c r="A480" s="263"/>
      <c r="B480" s="275"/>
      <c r="C480" s="372"/>
      <c r="D480" s="264"/>
      <c r="E480" s="262"/>
    </row>
    <row r="481" spans="1:5" ht="13.5" customHeight="1">
      <c r="A481" s="263"/>
      <c r="B481" s="275"/>
      <c r="C481" s="372"/>
      <c r="D481" s="264"/>
      <c r="E481" s="262"/>
    </row>
    <row r="482" spans="1:5" ht="13.5" customHeight="1">
      <c r="A482" s="263"/>
      <c r="B482" s="275"/>
      <c r="C482" s="372"/>
      <c r="D482" s="264"/>
      <c r="E482" s="262"/>
    </row>
    <row r="483" spans="1:5" s="268" customFormat="1" ht="13.5" customHeight="1">
      <c r="A483" s="263"/>
      <c r="B483" s="265"/>
      <c r="C483" s="371"/>
      <c r="D483" s="270"/>
      <c r="E483" s="269"/>
    </row>
    <row r="484" spans="1:5" s="268" customFormat="1" ht="13.5" customHeight="1">
      <c r="A484" s="263"/>
      <c r="B484" s="265"/>
      <c r="C484" s="371"/>
      <c r="D484" s="270"/>
      <c r="E484" s="269"/>
    </row>
    <row r="485" spans="1:5" s="268" customFormat="1" ht="13.5" customHeight="1">
      <c r="A485" s="274"/>
      <c r="B485" s="265"/>
      <c r="C485" s="371"/>
      <c r="D485" s="270"/>
      <c r="E485" s="269"/>
    </row>
    <row r="486" spans="1:5" s="268" customFormat="1" ht="13.5" customHeight="1">
      <c r="A486" s="266"/>
      <c r="B486" s="265"/>
      <c r="C486" s="371"/>
      <c r="D486" s="270"/>
      <c r="E486" s="269"/>
    </row>
    <row r="487" spans="1:5" s="268" customFormat="1" ht="13.5" customHeight="1">
      <c r="A487" s="263"/>
      <c r="B487" s="265"/>
      <c r="C487" s="371"/>
      <c r="D487" s="270"/>
      <c r="E487" s="269"/>
    </row>
    <row r="488" spans="1:5" s="268" customFormat="1" ht="13.5" customHeight="1">
      <c r="A488" s="267"/>
      <c r="B488" s="265"/>
      <c r="C488" s="371"/>
      <c r="D488" s="270"/>
      <c r="E488" s="269"/>
    </row>
    <row r="489" spans="1:5" s="268" customFormat="1" ht="13.5" customHeight="1">
      <c r="A489" s="267"/>
      <c r="B489" s="265"/>
      <c r="C489" s="371"/>
      <c r="D489" s="270"/>
      <c r="E489" s="269"/>
    </row>
    <row r="490" spans="1:5" s="268" customFormat="1" ht="13.5" customHeight="1">
      <c r="A490" s="267"/>
      <c r="B490" s="265"/>
      <c r="C490" s="371"/>
      <c r="D490" s="270"/>
      <c r="E490" s="269"/>
    </row>
    <row r="491" spans="1:5" s="268" customFormat="1" ht="13.5" customHeight="1">
      <c r="A491" s="267"/>
      <c r="B491" s="265"/>
      <c r="C491" s="371"/>
      <c r="D491" s="270"/>
      <c r="E491" s="269"/>
    </row>
    <row r="492" spans="1:5" s="268" customFormat="1" ht="13.5" customHeight="1">
      <c r="A492" s="267"/>
      <c r="B492" s="265"/>
      <c r="C492" s="371"/>
      <c r="D492" s="270"/>
      <c r="E492" s="269"/>
    </row>
    <row r="493" spans="1:5" s="268" customFormat="1" ht="13.5" customHeight="1">
      <c r="A493" s="267"/>
      <c r="B493" s="265"/>
      <c r="C493" s="371"/>
      <c r="D493" s="270"/>
      <c r="E493" s="269"/>
    </row>
    <row r="494" spans="1:5" s="268" customFormat="1" ht="13.5" customHeight="1">
      <c r="A494" s="267"/>
      <c r="B494" s="265"/>
      <c r="C494" s="371"/>
      <c r="D494" s="270"/>
      <c r="E494" s="269"/>
    </row>
    <row r="495" spans="1:5" s="268" customFormat="1" ht="13.5" customHeight="1">
      <c r="A495" s="267"/>
      <c r="B495" s="265"/>
      <c r="C495" s="371"/>
      <c r="D495" s="270"/>
      <c r="E495" s="269"/>
    </row>
    <row r="496" spans="1:5" s="268" customFormat="1" ht="13.5" customHeight="1">
      <c r="A496" s="267"/>
      <c r="B496" s="265"/>
      <c r="C496" s="371"/>
      <c r="D496" s="270"/>
      <c r="E496" s="269"/>
    </row>
    <row r="497" spans="1:5" s="268" customFormat="1" ht="13.5" customHeight="1">
      <c r="A497" s="267"/>
      <c r="B497" s="265"/>
      <c r="C497" s="371"/>
      <c r="D497" s="270"/>
      <c r="E497" s="269"/>
    </row>
    <row r="498" spans="1:5" s="268" customFormat="1" ht="13.5" customHeight="1">
      <c r="A498" s="267"/>
      <c r="B498" s="265"/>
      <c r="C498" s="371"/>
      <c r="D498" s="270"/>
      <c r="E498" s="269"/>
    </row>
    <row r="499" spans="1:5" s="268" customFormat="1" ht="13.5" customHeight="1">
      <c r="A499" s="267"/>
      <c r="B499" s="265"/>
      <c r="C499" s="371"/>
      <c r="D499" s="270"/>
      <c r="E499" s="269"/>
    </row>
    <row r="500" spans="1:5" s="268" customFormat="1" ht="13.5" customHeight="1">
      <c r="A500" s="267"/>
      <c r="B500" s="265"/>
      <c r="C500" s="371"/>
      <c r="D500" s="270"/>
      <c r="E500" s="269"/>
    </row>
    <row r="501" spans="1:5" s="268" customFormat="1" ht="13.5" customHeight="1">
      <c r="A501" s="267"/>
      <c r="B501" s="265"/>
      <c r="C501" s="371"/>
      <c r="D501" s="270"/>
      <c r="E501" s="269"/>
    </row>
    <row r="502" spans="1:5" s="268" customFormat="1" ht="13.5" customHeight="1">
      <c r="A502" s="267"/>
      <c r="B502" s="265"/>
      <c r="C502" s="371"/>
      <c r="D502" s="270"/>
      <c r="E502" s="269"/>
    </row>
    <row r="503" spans="1:5" s="268" customFormat="1" ht="13.5" customHeight="1">
      <c r="A503" s="267"/>
      <c r="B503" s="265"/>
      <c r="C503" s="371"/>
      <c r="D503" s="270"/>
      <c r="E503" s="269"/>
    </row>
    <row r="504" spans="1:5" s="268" customFormat="1" ht="13.5" customHeight="1">
      <c r="A504" s="267"/>
      <c r="B504" s="265"/>
      <c r="C504" s="371"/>
      <c r="D504" s="270"/>
      <c r="E504" s="269"/>
    </row>
    <row r="505" spans="1:5" s="268" customFormat="1" ht="13.5" customHeight="1">
      <c r="A505" s="267"/>
      <c r="B505" s="265"/>
      <c r="C505" s="371"/>
      <c r="D505" s="270"/>
      <c r="E505" s="269"/>
    </row>
    <row r="506" spans="1:5" s="268" customFormat="1" ht="13.5" customHeight="1">
      <c r="A506" s="273"/>
      <c r="B506" s="265"/>
      <c r="C506" s="371"/>
      <c r="D506" s="270"/>
      <c r="E506" s="269"/>
    </row>
    <row r="507" spans="1:5" s="268" customFormat="1" ht="13.5" customHeight="1">
      <c r="A507" s="267"/>
      <c r="B507" s="265"/>
      <c r="C507" s="371"/>
      <c r="D507" s="270"/>
      <c r="E507" s="269"/>
    </row>
    <row r="508" spans="1:5" s="268" customFormat="1" ht="13.5" customHeight="1">
      <c r="A508" s="267"/>
      <c r="B508" s="265"/>
      <c r="C508" s="371"/>
      <c r="D508" s="270"/>
      <c r="E508" s="269"/>
    </row>
    <row r="509" spans="1:5" s="268" customFormat="1" ht="13.5" customHeight="1">
      <c r="A509" s="267"/>
      <c r="B509" s="265"/>
      <c r="C509" s="371"/>
      <c r="D509" s="270"/>
      <c r="E509" s="269"/>
    </row>
    <row r="510" spans="1:5" s="268" customFormat="1" ht="13.5" customHeight="1">
      <c r="A510" s="272"/>
      <c r="B510" s="265"/>
      <c r="C510" s="371"/>
      <c r="D510" s="270"/>
      <c r="E510" s="269"/>
    </row>
    <row r="511" spans="1:5" s="268" customFormat="1" ht="13.5" customHeight="1">
      <c r="A511" s="267"/>
      <c r="B511" s="265"/>
      <c r="C511" s="371"/>
      <c r="D511" s="270"/>
      <c r="E511" s="269"/>
    </row>
    <row r="512" spans="1:5" s="268" customFormat="1" ht="13.5" customHeight="1">
      <c r="A512" s="267"/>
      <c r="B512" s="265"/>
      <c r="C512" s="371"/>
      <c r="D512" s="270"/>
      <c r="E512" s="269"/>
    </row>
    <row r="513" spans="1:5" s="268" customFormat="1" ht="13.5" customHeight="1">
      <c r="A513" s="271"/>
      <c r="B513" s="265"/>
      <c r="C513" s="371"/>
      <c r="D513" s="270"/>
      <c r="E513" s="269"/>
    </row>
    <row r="514" spans="1:5" s="268" customFormat="1" ht="13.5" customHeight="1">
      <c r="A514" s="267"/>
      <c r="B514" s="265"/>
      <c r="C514" s="371"/>
      <c r="D514" s="270"/>
      <c r="E514" s="269"/>
    </row>
    <row r="515" spans="1:5" s="268" customFormat="1" ht="13.5" customHeight="1">
      <c r="A515" s="267"/>
      <c r="B515" s="265"/>
      <c r="C515" s="371"/>
      <c r="D515" s="270"/>
      <c r="E515" s="269"/>
    </row>
    <row r="516" spans="1:5" s="268" customFormat="1" ht="13.5" customHeight="1">
      <c r="A516" s="267"/>
      <c r="B516" s="265"/>
      <c r="C516" s="371"/>
      <c r="D516" s="270"/>
      <c r="E516" s="269"/>
    </row>
    <row r="517" spans="1:5" s="268" customFormat="1" ht="13.5" customHeight="1">
      <c r="A517" s="267"/>
      <c r="B517" s="265"/>
      <c r="C517" s="371"/>
      <c r="D517" s="270"/>
      <c r="E517" s="269"/>
    </row>
    <row r="518" spans="1:5" s="268" customFormat="1" ht="13.5" customHeight="1">
      <c r="A518" s="267"/>
      <c r="B518" s="265"/>
      <c r="C518" s="371"/>
      <c r="D518" s="270"/>
      <c r="E518" s="269"/>
    </row>
    <row r="519" spans="1:5" s="268" customFormat="1" ht="13.5" customHeight="1">
      <c r="A519" s="267"/>
      <c r="B519" s="265"/>
      <c r="C519" s="371"/>
      <c r="D519" s="270"/>
      <c r="E519" s="269"/>
    </row>
    <row r="520" spans="1:5" ht="13.5" customHeight="1">
      <c r="A520" s="267"/>
      <c r="B520" s="265"/>
      <c r="C520" s="372"/>
      <c r="D520" s="264"/>
      <c r="E520" s="262"/>
    </row>
    <row r="521" spans="1:5" ht="13.5" customHeight="1">
      <c r="A521" s="267"/>
      <c r="B521" s="265"/>
      <c r="C521" s="372"/>
      <c r="D521" s="264"/>
      <c r="E521" s="262"/>
    </row>
    <row r="522" spans="1:5" ht="13.5" customHeight="1">
      <c r="A522" s="267"/>
      <c r="B522" s="265"/>
      <c r="C522" s="372"/>
      <c r="D522" s="264"/>
      <c r="E522" s="262"/>
    </row>
    <row r="523" spans="1:5" ht="13.5" customHeight="1">
      <c r="A523" s="267"/>
      <c r="B523" s="265"/>
      <c r="C523" s="372"/>
      <c r="D523" s="264"/>
      <c r="E523" s="262"/>
    </row>
    <row r="524" spans="1:5" ht="13.5" customHeight="1">
      <c r="A524" s="267"/>
      <c r="B524" s="265"/>
      <c r="C524" s="372"/>
      <c r="D524" s="264"/>
      <c r="E524" s="262"/>
    </row>
    <row r="525" spans="1:5" ht="13.5" customHeight="1">
      <c r="A525" s="267"/>
      <c r="B525" s="265"/>
      <c r="C525" s="372"/>
      <c r="D525" s="264"/>
      <c r="E525" s="262"/>
    </row>
    <row r="526" spans="1:5" ht="13.5" customHeight="1">
      <c r="A526" s="266"/>
      <c r="B526" s="265"/>
      <c r="C526" s="372"/>
      <c r="D526" s="264"/>
      <c r="E526" s="262"/>
    </row>
    <row r="527" spans="1:5" ht="13.5" customHeight="1">
      <c r="A527" s="263"/>
      <c r="B527" s="262"/>
      <c r="C527" s="372"/>
      <c r="E527" s="262"/>
    </row>
    <row r="528" spans="1:5" ht="13.5" customHeight="1">
      <c r="A528" s="263"/>
      <c r="B528" s="262"/>
      <c r="C528" s="372"/>
      <c r="E528" s="262"/>
    </row>
    <row r="529" spans="1:5" ht="13.5" customHeight="1">
      <c r="A529" s="263"/>
      <c r="B529" s="262"/>
      <c r="C529" s="372"/>
      <c r="E529" s="262"/>
    </row>
    <row r="530" spans="1:5" ht="13.5" customHeight="1">
      <c r="A530" s="263"/>
      <c r="B530" s="262"/>
      <c r="C530" s="372"/>
      <c r="E530" s="262"/>
    </row>
    <row r="531" spans="1:5" ht="13.5" customHeight="1">
      <c r="A531" s="263"/>
      <c r="B531" s="262"/>
      <c r="C531" s="372"/>
      <c r="E531" s="262"/>
    </row>
    <row r="532" spans="1:5" ht="13.5" customHeight="1">
      <c r="A532" s="263"/>
      <c r="B532" s="262"/>
      <c r="C532" s="372"/>
      <c r="E532" s="262"/>
    </row>
    <row r="533" spans="1:5" ht="13.5" customHeight="1">
      <c r="A533" s="263"/>
      <c r="B533" s="262"/>
      <c r="C533" s="372"/>
      <c r="E533" s="262"/>
    </row>
    <row r="534" spans="1:5" ht="13.5" customHeight="1">
      <c r="A534" s="263"/>
      <c r="B534" s="262"/>
      <c r="C534" s="372"/>
      <c r="E534" s="262"/>
    </row>
    <row r="535" spans="1:5" ht="13.5" customHeight="1">
      <c r="A535" s="263"/>
      <c r="B535" s="262"/>
      <c r="C535" s="372"/>
      <c r="E535" s="262"/>
    </row>
    <row r="536" spans="1:5" ht="13.5" customHeight="1">
      <c r="A536" s="263"/>
      <c r="B536" s="262"/>
      <c r="C536" s="372"/>
      <c r="E536" s="262"/>
    </row>
    <row r="537" spans="1:5" ht="13.5" customHeight="1">
      <c r="A537" s="263"/>
      <c r="B537" s="262"/>
      <c r="C537" s="372"/>
      <c r="E537" s="262"/>
    </row>
    <row r="538" spans="1:5" ht="13.5" customHeight="1">
      <c r="A538" s="263"/>
      <c r="B538" s="262"/>
      <c r="C538" s="372"/>
      <c r="E538" s="262"/>
    </row>
    <row r="539" spans="1:5" ht="13.5" customHeight="1">
      <c r="A539" s="263"/>
      <c r="B539" s="262"/>
      <c r="C539" s="372"/>
      <c r="E539" s="262"/>
    </row>
    <row r="540" spans="1:5" ht="13.5" customHeight="1">
      <c r="A540" s="263"/>
      <c r="B540" s="262"/>
      <c r="C540" s="372"/>
      <c r="E540" s="262"/>
    </row>
    <row r="541" spans="1:5" ht="13.5" customHeight="1">
      <c r="A541" s="263"/>
      <c r="B541" s="262"/>
      <c r="C541" s="372"/>
      <c r="E541" s="262"/>
    </row>
    <row r="542" spans="1:5" ht="13.5" customHeight="1">
      <c r="A542" s="263"/>
      <c r="B542" s="262"/>
      <c r="C542" s="372"/>
      <c r="E542" s="262"/>
    </row>
    <row r="543" spans="1:5" ht="13.5" customHeight="1">
      <c r="A543" s="263"/>
      <c r="B543" s="262"/>
      <c r="C543" s="372"/>
      <c r="E543" s="262"/>
    </row>
    <row r="544" spans="1:5" ht="13.5" customHeight="1">
      <c r="A544" s="263"/>
      <c r="B544" s="262"/>
      <c r="C544" s="372"/>
      <c r="E544" s="262"/>
    </row>
    <row r="545" spans="1:5" ht="13.5" customHeight="1">
      <c r="A545" s="263"/>
      <c r="B545" s="262"/>
      <c r="C545" s="372"/>
      <c r="E545" s="262"/>
    </row>
    <row r="546" spans="1:5" ht="13.5" customHeight="1">
      <c r="A546" s="263"/>
      <c r="B546" s="262"/>
      <c r="C546" s="372"/>
      <c r="E546" s="262"/>
    </row>
    <row r="547" spans="1:5" ht="13.5" customHeight="1">
      <c r="A547" s="263"/>
      <c r="B547" s="262"/>
      <c r="C547" s="372"/>
      <c r="E547" s="262"/>
    </row>
    <row r="548" spans="1:5" ht="13.5" customHeight="1">
      <c r="A548" s="263"/>
      <c r="B548" s="262"/>
      <c r="C548" s="372"/>
      <c r="E548" s="262"/>
    </row>
    <row r="549" spans="1:5" ht="13.5" customHeight="1">
      <c r="A549" s="263"/>
      <c r="B549" s="262"/>
      <c r="C549" s="372"/>
      <c r="E549" s="262"/>
    </row>
    <row r="550" spans="1:5" ht="13.5" customHeight="1">
      <c r="A550" s="263"/>
      <c r="B550" s="262"/>
      <c r="C550" s="372"/>
      <c r="E550" s="262"/>
    </row>
    <row r="551" spans="1:5" ht="13.5" customHeight="1">
      <c r="A551" s="263"/>
      <c r="B551" s="262"/>
      <c r="C551" s="372"/>
      <c r="E551" s="262"/>
    </row>
    <row r="552" spans="1:5" ht="13.5" customHeight="1">
      <c r="A552" s="263"/>
      <c r="B552" s="262"/>
      <c r="C552" s="372"/>
      <c r="E552" s="262"/>
    </row>
    <row r="553" spans="1:5" ht="13.5" customHeight="1">
      <c r="A553" s="263"/>
      <c r="B553" s="262"/>
      <c r="C553" s="372"/>
      <c r="E553" s="262"/>
    </row>
    <row r="554" spans="1:5" ht="13.5" customHeight="1">
      <c r="A554" s="263"/>
      <c r="B554" s="262"/>
      <c r="C554" s="372"/>
      <c r="E554" s="262"/>
    </row>
    <row r="555" spans="1:5" ht="13.5" customHeight="1">
      <c r="A555" s="263"/>
      <c r="B555" s="262"/>
      <c r="C555" s="372"/>
      <c r="E555" s="262"/>
    </row>
    <row r="556" spans="1:5" ht="13.5" customHeight="1">
      <c r="A556" s="263"/>
      <c r="B556" s="262"/>
      <c r="C556" s="372"/>
      <c r="E556" s="262"/>
    </row>
    <row r="557" spans="1:5" ht="13.5" customHeight="1">
      <c r="A557" s="263"/>
      <c r="B557" s="262"/>
      <c r="C557" s="372"/>
      <c r="E557" s="262"/>
    </row>
    <row r="558" spans="1:5" ht="13.5" customHeight="1">
      <c r="A558" s="263"/>
      <c r="B558" s="262"/>
      <c r="C558" s="372"/>
      <c r="E558" s="262"/>
    </row>
    <row r="559" spans="1:5" ht="13.5" customHeight="1">
      <c r="A559" s="263"/>
      <c r="B559" s="262"/>
      <c r="C559" s="372"/>
      <c r="E559" s="262"/>
    </row>
    <row r="560" spans="1:5" ht="13.5" customHeight="1">
      <c r="A560" s="263"/>
      <c r="B560" s="262"/>
      <c r="C560" s="372"/>
      <c r="E560" s="262"/>
    </row>
    <row r="561" spans="1:5" ht="13.5" customHeight="1">
      <c r="A561" s="263"/>
      <c r="B561" s="262"/>
      <c r="C561" s="372"/>
      <c r="E561" s="262"/>
    </row>
    <row r="562" spans="1:5" ht="13.5" customHeight="1">
      <c r="A562" s="263"/>
      <c r="B562" s="262"/>
      <c r="C562" s="372"/>
      <c r="E562" s="262"/>
    </row>
    <row r="563" spans="1:5" ht="13.5" customHeight="1">
      <c r="A563" s="263"/>
      <c r="B563" s="262"/>
      <c r="C563" s="372"/>
      <c r="E563" s="262"/>
    </row>
    <row r="564" spans="1:5" ht="13.5" customHeight="1">
      <c r="A564" s="263"/>
      <c r="B564" s="262"/>
      <c r="C564" s="372"/>
      <c r="E564" s="262"/>
    </row>
    <row r="565" spans="1:5" ht="13.5" customHeight="1">
      <c r="A565" s="263"/>
      <c r="B565" s="262"/>
      <c r="C565" s="372"/>
      <c r="E565" s="262"/>
    </row>
    <row r="566" spans="1:5" ht="13.5" customHeight="1">
      <c r="A566" s="263"/>
      <c r="B566" s="262"/>
      <c r="C566" s="372"/>
      <c r="E566" s="262"/>
    </row>
    <row r="567" spans="1:5" ht="13.5" customHeight="1">
      <c r="A567" s="263"/>
      <c r="B567" s="262"/>
      <c r="C567" s="372"/>
      <c r="E567" s="262"/>
    </row>
    <row r="568" spans="1:5" ht="13.5" customHeight="1">
      <c r="A568" s="263"/>
      <c r="B568" s="262"/>
      <c r="C568" s="372"/>
      <c r="E568" s="262"/>
    </row>
    <row r="569" spans="1:5" ht="13.5" customHeight="1">
      <c r="A569" s="263"/>
      <c r="B569" s="262"/>
      <c r="C569" s="372"/>
      <c r="E569" s="262"/>
    </row>
    <row r="570" spans="1:5" ht="13.5" customHeight="1">
      <c r="A570" s="263"/>
      <c r="B570" s="262"/>
      <c r="C570" s="372"/>
      <c r="E570" s="262"/>
    </row>
    <row r="571" spans="1:5" ht="13.5" customHeight="1">
      <c r="A571" s="263"/>
      <c r="B571" s="262"/>
      <c r="C571" s="372"/>
      <c r="E571" s="262"/>
    </row>
    <row r="572" spans="1:5" ht="13.5" customHeight="1">
      <c r="A572" s="263"/>
      <c r="B572" s="262"/>
      <c r="C572" s="372"/>
      <c r="E572" s="262"/>
    </row>
    <row r="573" spans="1:5" ht="13.5" customHeight="1">
      <c r="A573" s="263"/>
      <c r="B573" s="262"/>
      <c r="C573" s="372"/>
      <c r="E573" s="262"/>
    </row>
    <row r="574" spans="1:5" ht="13.5" customHeight="1">
      <c r="A574" s="263"/>
      <c r="B574" s="262"/>
      <c r="C574" s="372"/>
      <c r="E574" s="262"/>
    </row>
    <row r="575" spans="1:5" ht="13.5" customHeight="1">
      <c r="A575" s="263"/>
      <c r="B575" s="262"/>
      <c r="C575" s="372"/>
      <c r="E575" s="262"/>
    </row>
    <row r="576" spans="1:5" ht="13.5" customHeight="1">
      <c r="A576" s="263"/>
      <c r="B576" s="262"/>
      <c r="C576" s="372"/>
      <c r="E576" s="262"/>
    </row>
    <row r="577" spans="1:5" ht="13.5" customHeight="1">
      <c r="A577" s="263"/>
      <c r="B577" s="262"/>
      <c r="C577" s="372"/>
      <c r="E577" s="262"/>
    </row>
    <row r="578" spans="1:5" ht="13.5" customHeight="1">
      <c r="A578" s="263"/>
      <c r="B578" s="262"/>
      <c r="C578" s="372"/>
      <c r="E578" s="262"/>
    </row>
    <row r="579" spans="1:5" ht="13.5" customHeight="1">
      <c r="A579" s="263"/>
      <c r="B579" s="262"/>
      <c r="C579" s="372"/>
      <c r="E579" s="262"/>
    </row>
    <row r="580" spans="1:5" ht="13.5" customHeight="1">
      <c r="A580" s="263"/>
      <c r="B580" s="262"/>
      <c r="C580" s="372"/>
      <c r="E580" s="262"/>
    </row>
    <row r="581" spans="1:5" ht="13.5" customHeight="1">
      <c r="A581" s="263"/>
      <c r="B581" s="262"/>
      <c r="C581" s="372"/>
      <c r="E581" s="262"/>
    </row>
    <row r="582" spans="1:5" ht="13.5" customHeight="1">
      <c r="A582" s="263"/>
      <c r="B582" s="262"/>
      <c r="C582" s="372"/>
      <c r="E582" s="262"/>
    </row>
    <row r="583" spans="1:5" ht="13.5" customHeight="1">
      <c r="A583" s="263"/>
      <c r="B583" s="262"/>
      <c r="C583" s="372"/>
      <c r="E583" s="262"/>
    </row>
    <row r="584" spans="1:5" ht="13.5" customHeight="1">
      <c r="A584" s="263"/>
      <c r="B584" s="262"/>
      <c r="C584" s="372"/>
      <c r="E584" s="262"/>
    </row>
    <row r="585" spans="1:5" ht="13.5" customHeight="1">
      <c r="A585" s="263"/>
      <c r="B585" s="262"/>
      <c r="C585" s="372"/>
      <c r="E585" s="262"/>
    </row>
    <row r="586" spans="1:5" ht="13.5" customHeight="1">
      <c r="A586" s="263"/>
      <c r="B586" s="262"/>
      <c r="C586" s="372"/>
      <c r="E586" s="262"/>
    </row>
    <row r="587" spans="1:5" ht="13.5" customHeight="1">
      <c r="A587" s="263"/>
      <c r="B587" s="262"/>
      <c r="C587" s="372"/>
      <c r="E587" s="262"/>
    </row>
    <row r="588" spans="1:5" ht="13.5" customHeight="1">
      <c r="A588" s="263"/>
      <c r="B588" s="262"/>
      <c r="C588" s="372"/>
      <c r="E588" s="262"/>
    </row>
    <row r="589" spans="1:5" ht="13.5" customHeight="1">
      <c r="A589" s="263"/>
      <c r="B589" s="262"/>
      <c r="C589" s="372"/>
      <c r="E589" s="262"/>
    </row>
    <row r="590" spans="1:5" ht="13.5" customHeight="1">
      <c r="A590" s="263"/>
      <c r="B590" s="262"/>
      <c r="C590" s="372"/>
      <c r="E590" s="262"/>
    </row>
    <row r="591" spans="1:5" ht="13.5" customHeight="1">
      <c r="A591" s="263"/>
      <c r="B591" s="262"/>
      <c r="C591" s="372"/>
      <c r="E591" s="262"/>
    </row>
    <row r="592" spans="1:5" ht="13.5" customHeight="1">
      <c r="A592" s="263"/>
      <c r="B592" s="262"/>
      <c r="C592" s="372"/>
      <c r="E592" s="262"/>
    </row>
    <row r="593" spans="1:5" ht="13.5" customHeight="1">
      <c r="A593" s="263"/>
      <c r="B593" s="262"/>
      <c r="C593" s="372"/>
      <c r="E593" s="262"/>
    </row>
    <row r="594" spans="1:5" ht="13.5" customHeight="1">
      <c r="A594" s="263"/>
      <c r="B594" s="262"/>
      <c r="C594" s="372"/>
      <c r="E594" s="262"/>
    </row>
    <row r="595" spans="1:5" ht="13.5" customHeight="1">
      <c r="A595" s="263"/>
      <c r="B595" s="262"/>
      <c r="C595" s="372"/>
      <c r="E595" s="262"/>
    </row>
    <row r="596" spans="1:5" ht="13.5" customHeight="1">
      <c r="A596" s="263"/>
      <c r="B596" s="262"/>
      <c r="C596" s="372"/>
      <c r="E596" s="262"/>
    </row>
    <row r="597" spans="1:5" ht="13.5" customHeight="1">
      <c r="A597" s="263"/>
      <c r="B597" s="262"/>
      <c r="C597" s="372"/>
      <c r="E597" s="262"/>
    </row>
    <row r="598" spans="1:5" ht="13.5" customHeight="1">
      <c r="A598" s="263"/>
      <c r="B598" s="262"/>
      <c r="C598" s="372"/>
      <c r="E598" s="262"/>
    </row>
    <row r="599" spans="1:5" ht="13.5" customHeight="1">
      <c r="A599" s="263"/>
      <c r="B599" s="262"/>
      <c r="C599" s="372"/>
      <c r="E599" s="262"/>
    </row>
    <row r="600" spans="1:5" ht="13.5" customHeight="1">
      <c r="A600" s="263"/>
      <c r="B600" s="262"/>
      <c r="C600" s="372"/>
      <c r="E600" s="262"/>
    </row>
    <row r="601" spans="1:5" ht="13.5" customHeight="1">
      <c r="A601" s="263"/>
      <c r="B601" s="262"/>
      <c r="C601" s="372"/>
      <c r="E601" s="262"/>
    </row>
    <row r="602" spans="1:5" ht="13.5" customHeight="1">
      <c r="A602" s="263"/>
      <c r="B602" s="262"/>
      <c r="C602" s="372"/>
      <c r="E602" s="262"/>
    </row>
    <row r="603" spans="1:5" ht="13.5" customHeight="1">
      <c r="A603" s="263"/>
      <c r="B603" s="262"/>
      <c r="C603" s="372"/>
      <c r="E603" s="262"/>
    </row>
    <row r="604" spans="1:5" ht="13.5" customHeight="1">
      <c r="A604" s="263"/>
      <c r="B604" s="262"/>
      <c r="C604" s="372"/>
      <c r="E604" s="262"/>
    </row>
    <row r="605" spans="1:5" ht="13.5" customHeight="1">
      <c r="A605" s="263"/>
      <c r="B605" s="262"/>
      <c r="C605" s="372"/>
      <c r="E605" s="262"/>
    </row>
    <row r="606" spans="1:5" ht="13.5" customHeight="1">
      <c r="A606" s="263"/>
      <c r="B606" s="262"/>
      <c r="C606" s="372"/>
      <c r="E606" s="262"/>
    </row>
    <row r="607" spans="1:5" ht="13.5" customHeight="1">
      <c r="A607" s="263"/>
      <c r="B607" s="262"/>
      <c r="C607" s="372"/>
      <c r="E607" s="262"/>
    </row>
    <row r="608" spans="1:5" ht="13.5" customHeight="1">
      <c r="A608" s="263"/>
      <c r="B608" s="262"/>
      <c r="C608" s="372"/>
      <c r="E608" s="262"/>
    </row>
    <row r="609" spans="1:5" ht="13.5" customHeight="1">
      <c r="A609" s="263"/>
      <c r="B609" s="262"/>
      <c r="C609" s="372"/>
      <c r="E609" s="262"/>
    </row>
    <row r="610" spans="1:5" ht="13.5" customHeight="1">
      <c r="A610" s="263"/>
      <c r="B610" s="262"/>
      <c r="C610" s="372"/>
      <c r="E610" s="262"/>
    </row>
    <row r="611" spans="1:5" ht="13.5" customHeight="1">
      <c r="A611" s="263"/>
      <c r="B611" s="262"/>
      <c r="C611" s="372"/>
      <c r="E611" s="262"/>
    </row>
    <row r="612" spans="1:5" ht="13.5" customHeight="1">
      <c r="A612" s="263"/>
      <c r="B612" s="262"/>
      <c r="C612" s="372"/>
      <c r="E612" s="262"/>
    </row>
    <row r="613" spans="1:5" ht="13.5" customHeight="1">
      <c r="A613" s="263"/>
      <c r="B613" s="262"/>
      <c r="C613" s="372"/>
      <c r="E613" s="262"/>
    </row>
    <row r="614" spans="1:5" ht="13.5" customHeight="1">
      <c r="A614" s="263"/>
      <c r="B614" s="262"/>
      <c r="C614" s="372"/>
      <c r="E614" s="262"/>
    </row>
    <row r="615" spans="1:5" ht="13.5" customHeight="1">
      <c r="A615" s="263"/>
      <c r="B615" s="262"/>
      <c r="C615" s="372"/>
      <c r="E615" s="262"/>
    </row>
    <row r="616" spans="1:5" ht="13.5" customHeight="1">
      <c r="A616" s="263"/>
      <c r="B616" s="262"/>
      <c r="C616" s="372"/>
      <c r="E616" s="262"/>
    </row>
    <row r="617" spans="1:5" ht="13.5" customHeight="1">
      <c r="A617" s="263"/>
      <c r="B617" s="262"/>
      <c r="C617" s="372"/>
      <c r="E617" s="262"/>
    </row>
    <row r="618" spans="1:5" ht="13.5" customHeight="1">
      <c r="A618" s="263"/>
      <c r="B618" s="262"/>
      <c r="C618" s="372"/>
      <c r="E618" s="262"/>
    </row>
    <row r="619" spans="1:5" ht="13.5" customHeight="1">
      <c r="A619" s="263"/>
      <c r="B619" s="262"/>
      <c r="C619" s="372"/>
      <c r="E619" s="262"/>
    </row>
    <row r="620" spans="1:5" ht="13.5" customHeight="1">
      <c r="A620" s="263"/>
      <c r="B620" s="262"/>
      <c r="C620" s="372"/>
      <c r="E620" s="262"/>
    </row>
    <row r="621" spans="1:5" ht="13.5" customHeight="1">
      <c r="A621" s="263"/>
      <c r="B621" s="262"/>
      <c r="C621" s="372"/>
      <c r="E621" s="262"/>
    </row>
    <row r="622" spans="1:5" ht="13.5" customHeight="1">
      <c r="A622" s="263"/>
      <c r="B622" s="262"/>
      <c r="C622" s="372"/>
      <c r="E622" s="262"/>
    </row>
    <row r="623" spans="1:5" ht="13.5" customHeight="1">
      <c r="A623" s="263"/>
      <c r="B623" s="262"/>
      <c r="C623" s="372"/>
      <c r="E623" s="262"/>
    </row>
    <row r="624" spans="1:5" ht="13.5" customHeight="1">
      <c r="A624" s="263"/>
      <c r="B624" s="262"/>
      <c r="C624" s="372"/>
      <c r="E624" s="262"/>
    </row>
    <row r="625" spans="1:5" ht="13.5" customHeight="1">
      <c r="A625" s="263"/>
      <c r="B625" s="262"/>
      <c r="C625" s="372"/>
      <c r="E625" s="262"/>
    </row>
    <row r="626" spans="1:5" ht="13.5" customHeight="1">
      <c r="A626" s="263"/>
      <c r="B626" s="262"/>
      <c r="C626" s="372"/>
      <c r="E626" s="262"/>
    </row>
    <row r="627" spans="1:5" ht="13.5" customHeight="1">
      <c r="A627" s="263"/>
      <c r="B627" s="262"/>
      <c r="C627" s="372"/>
      <c r="E627" s="262"/>
    </row>
    <row r="628" spans="1:5" ht="13.5" customHeight="1">
      <c r="A628" s="263"/>
      <c r="B628" s="262"/>
      <c r="C628" s="372"/>
      <c r="E628" s="262"/>
    </row>
    <row r="629" spans="1:5" ht="13.5" customHeight="1">
      <c r="A629" s="263"/>
      <c r="B629" s="262"/>
      <c r="C629" s="372"/>
      <c r="E629" s="262"/>
    </row>
    <row r="630" spans="1:5" ht="13.5" customHeight="1">
      <c r="A630" s="263"/>
      <c r="B630" s="262"/>
      <c r="C630" s="372"/>
      <c r="E630" s="262"/>
    </row>
    <row r="631" spans="1:5" ht="13.5" customHeight="1">
      <c r="A631" s="263"/>
      <c r="B631" s="262"/>
      <c r="C631" s="372"/>
      <c r="E631" s="262"/>
    </row>
    <row r="632" spans="1:5" ht="13.5" customHeight="1">
      <c r="A632" s="263"/>
      <c r="B632" s="262"/>
      <c r="C632" s="372"/>
      <c r="E632" s="262"/>
    </row>
    <row r="633" spans="1:5" ht="13.5" customHeight="1">
      <c r="A633" s="263"/>
      <c r="B633" s="262"/>
      <c r="C633" s="372"/>
      <c r="E633" s="262"/>
    </row>
    <row r="634" spans="1:5" ht="13.5" customHeight="1">
      <c r="A634" s="263"/>
      <c r="B634" s="262"/>
      <c r="C634" s="372"/>
      <c r="E634" s="262"/>
    </row>
    <row r="635" spans="1:5" ht="13.5" customHeight="1">
      <c r="A635" s="263"/>
      <c r="B635" s="262"/>
      <c r="C635" s="372"/>
      <c r="E635" s="262"/>
    </row>
    <row r="636" spans="1:5" ht="13.5" customHeight="1">
      <c r="A636" s="263"/>
      <c r="B636" s="262"/>
      <c r="C636" s="372"/>
      <c r="E636" s="262"/>
    </row>
    <row r="637" spans="1:5" ht="13.5" customHeight="1">
      <c r="A637" s="263"/>
      <c r="B637" s="262"/>
      <c r="C637" s="372"/>
      <c r="E637" s="262"/>
    </row>
    <row r="638" spans="1:5" ht="13.5" customHeight="1">
      <c r="A638" s="263"/>
      <c r="B638" s="262"/>
      <c r="C638" s="372"/>
      <c r="E638" s="262"/>
    </row>
    <row r="639" spans="1:5" ht="13.5" customHeight="1">
      <c r="A639" s="263"/>
      <c r="B639" s="262"/>
      <c r="C639" s="372"/>
      <c r="E639" s="262"/>
    </row>
    <row r="640" spans="1:5" ht="13.5" customHeight="1">
      <c r="A640" s="263"/>
      <c r="B640" s="262"/>
      <c r="C640" s="372"/>
      <c r="E640" s="262"/>
    </row>
    <row r="641" spans="1:5" ht="13.5" customHeight="1">
      <c r="A641" s="263"/>
      <c r="B641" s="262"/>
      <c r="C641" s="372"/>
      <c r="E641" s="262"/>
    </row>
    <row r="642" spans="1:5" ht="13.5" customHeight="1">
      <c r="A642" s="263"/>
      <c r="B642" s="262"/>
      <c r="C642" s="372"/>
      <c r="E642" s="262"/>
    </row>
    <row r="643" spans="1:5" ht="13.5" customHeight="1">
      <c r="A643" s="263"/>
      <c r="B643" s="262"/>
      <c r="C643" s="372"/>
      <c r="E643" s="262"/>
    </row>
    <row r="644" spans="1:5" ht="13.5" customHeight="1">
      <c r="A644" s="263"/>
      <c r="B644" s="262"/>
      <c r="C644" s="372"/>
      <c r="E644" s="262"/>
    </row>
    <row r="645" spans="1:5" ht="13.5" customHeight="1">
      <c r="A645" s="263"/>
      <c r="B645" s="262"/>
      <c r="C645" s="372"/>
      <c r="E645" s="262"/>
    </row>
    <row r="646" spans="1:5" ht="13.5" customHeight="1">
      <c r="A646" s="263"/>
      <c r="B646" s="262"/>
      <c r="C646" s="372"/>
      <c r="E646" s="262"/>
    </row>
    <row r="647" spans="1:5" ht="13.5" customHeight="1">
      <c r="A647" s="263"/>
      <c r="B647" s="262"/>
      <c r="C647" s="372"/>
      <c r="E647" s="262"/>
    </row>
    <row r="648" spans="1:5" ht="13.5" customHeight="1">
      <c r="A648" s="263"/>
      <c r="B648" s="262"/>
      <c r="C648" s="372"/>
      <c r="E648" s="262"/>
    </row>
    <row r="649" spans="1:5" ht="13.5" customHeight="1">
      <c r="A649" s="263"/>
      <c r="B649" s="262"/>
      <c r="C649" s="372"/>
      <c r="E649" s="262"/>
    </row>
    <row r="650" spans="1:5" ht="13.5" customHeight="1">
      <c r="A650" s="263"/>
      <c r="B650" s="262"/>
      <c r="C650" s="372"/>
      <c r="E650" s="262"/>
    </row>
    <row r="651" spans="1:5" ht="13.5" customHeight="1">
      <c r="A651" s="263"/>
      <c r="B651" s="262"/>
      <c r="C651" s="372"/>
      <c r="E651" s="262"/>
    </row>
    <row r="652" spans="1:5" ht="13.5" customHeight="1">
      <c r="A652" s="263"/>
      <c r="B652" s="262"/>
      <c r="C652" s="372"/>
      <c r="E652" s="262"/>
    </row>
    <row r="653" spans="1:5" ht="13.5" customHeight="1">
      <c r="A653" s="263"/>
      <c r="B653" s="262"/>
      <c r="C653" s="372"/>
      <c r="E653" s="262"/>
    </row>
    <row r="654" spans="1:5" ht="13.5" customHeight="1">
      <c r="A654" s="263"/>
      <c r="B654" s="262"/>
      <c r="C654" s="372"/>
      <c r="E654" s="262"/>
    </row>
    <row r="655" spans="1:5" ht="13.5" customHeight="1">
      <c r="A655" s="263"/>
      <c r="B655" s="262"/>
      <c r="C655" s="372"/>
      <c r="E655" s="262"/>
    </row>
    <row r="656" spans="1:5" ht="13.5" customHeight="1">
      <c r="A656" s="263"/>
      <c r="B656" s="262"/>
      <c r="C656" s="372"/>
      <c r="E656" s="262"/>
    </row>
    <row r="657" spans="1:5" ht="13.5" customHeight="1">
      <c r="A657" s="263"/>
      <c r="B657" s="262"/>
      <c r="C657" s="372"/>
      <c r="E657" s="262"/>
    </row>
    <row r="658" spans="1:5" ht="13.5" customHeight="1">
      <c r="A658" s="263"/>
      <c r="B658" s="262"/>
      <c r="C658" s="372"/>
      <c r="E658" s="262"/>
    </row>
    <row r="659" spans="1:5" ht="13.5" customHeight="1">
      <c r="A659" s="263"/>
      <c r="B659" s="262"/>
      <c r="C659" s="372"/>
      <c r="E659" s="262"/>
    </row>
    <row r="660" spans="1:5" ht="13.5" customHeight="1">
      <c r="A660" s="263"/>
      <c r="B660" s="262"/>
      <c r="C660" s="372"/>
      <c r="E660" s="262"/>
    </row>
    <row r="661" spans="1:5" ht="13.5" customHeight="1">
      <c r="A661" s="263"/>
      <c r="B661" s="262"/>
      <c r="C661" s="372"/>
      <c r="E661" s="262"/>
    </row>
    <row r="662" spans="1:5" ht="13.5" customHeight="1">
      <c r="A662" s="263"/>
      <c r="B662" s="262"/>
      <c r="C662" s="372"/>
      <c r="E662" s="262"/>
    </row>
    <row r="663" spans="1:5" ht="13.5" customHeight="1">
      <c r="A663" s="263"/>
      <c r="B663" s="262"/>
      <c r="C663" s="372"/>
      <c r="E663" s="262"/>
    </row>
    <row r="664" spans="1:5" ht="13.5" customHeight="1">
      <c r="A664" s="263"/>
      <c r="B664" s="262"/>
      <c r="C664" s="372"/>
      <c r="E664" s="262"/>
    </row>
    <row r="665" spans="1:5" ht="13.5" customHeight="1">
      <c r="A665" s="263"/>
      <c r="B665" s="262"/>
      <c r="C665" s="372"/>
      <c r="E665" s="262"/>
    </row>
    <row r="666" spans="1:5" ht="13.5" customHeight="1">
      <c r="A666" s="263"/>
      <c r="B666" s="262"/>
      <c r="C666" s="372"/>
      <c r="E666" s="262"/>
    </row>
    <row r="667" spans="1:5" ht="13.5" customHeight="1">
      <c r="A667" s="263"/>
      <c r="B667" s="262"/>
      <c r="C667" s="372"/>
      <c r="E667" s="262"/>
    </row>
    <row r="668" spans="1:5" ht="13.5" customHeight="1">
      <c r="A668" s="263"/>
      <c r="B668" s="262"/>
      <c r="C668" s="372"/>
      <c r="E668" s="262"/>
    </row>
    <row r="669" spans="1:5" ht="13.5" customHeight="1">
      <c r="A669" s="263"/>
      <c r="B669" s="262"/>
      <c r="C669" s="372"/>
      <c r="E669" s="262"/>
    </row>
    <row r="670" spans="1:5" ht="13.5" customHeight="1">
      <c r="A670" s="263"/>
      <c r="B670" s="262"/>
      <c r="C670" s="372"/>
      <c r="E670" s="262"/>
    </row>
    <row r="671" spans="1:5" ht="13.5" customHeight="1">
      <c r="A671" s="263"/>
      <c r="B671" s="262"/>
      <c r="C671" s="372"/>
      <c r="E671" s="262"/>
    </row>
    <row r="672" spans="1:5" ht="13.5" customHeight="1">
      <c r="A672" s="263"/>
      <c r="B672" s="262"/>
      <c r="C672" s="372"/>
      <c r="E672" s="262"/>
    </row>
    <row r="673" spans="1:5" ht="13.5" customHeight="1">
      <c r="A673" s="263"/>
      <c r="B673" s="262"/>
      <c r="C673" s="372"/>
      <c r="E673" s="262"/>
    </row>
    <row r="674" spans="1:5" ht="13.5" customHeight="1">
      <c r="A674" s="263"/>
      <c r="B674" s="262"/>
      <c r="C674" s="372"/>
      <c r="E674" s="262"/>
    </row>
    <row r="675" spans="1:5" ht="13.5" customHeight="1">
      <c r="A675" s="263"/>
      <c r="B675" s="262"/>
      <c r="C675" s="372"/>
      <c r="E675" s="262"/>
    </row>
    <row r="676" spans="1:5" ht="13.5" customHeight="1">
      <c r="A676" s="263"/>
      <c r="B676" s="262"/>
      <c r="C676" s="372"/>
      <c r="E676" s="262"/>
    </row>
    <row r="677" spans="1:5" ht="13.5" customHeight="1">
      <c r="A677" s="263"/>
      <c r="B677" s="262"/>
      <c r="C677" s="372"/>
      <c r="E677" s="262"/>
    </row>
    <row r="678" spans="1:5" ht="13.5" customHeight="1">
      <c r="A678" s="263"/>
      <c r="B678" s="262"/>
      <c r="C678" s="372"/>
      <c r="E678" s="262"/>
    </row>
    <row r="679" spans="1:5" ht="13.5" customHeight="1">
      <c r="A679" s="263"/>
      <c r="B679" s="262"/>
      <c r="C679" s="372"/>
      <c r="E679" s="262"/>
    </row>
    <row r="680" spans="1:5" ht="13.5" customHeight="1">
      <c r="A680" s="263"/>
      <c r="B680" s="262"/>
      <c r="C680" s="372"/>
      <c r="E680" s="262"/>
    </row>
    <row r="681" spans="1:5" ht="13.5" customHeight="1">
      <c r="A681" s="263"/>
      <c r="B681" s="262"/>
      <c r="C681" s="372"/>
      <c r="E681" s="262"/>
    </row>
    <row r="682" spans="1:5" ht="13.5" customHeight="1">
      <c r="A682" s="263"/>
      <c r="B682" s="262"/>
      <c r="C682" s="372"/>
      <c r="E682" s="262"/>
    </row>
    <row r="683" spans="1:5" ht="13.5" customHeight="1">
      <c r="A683" s="263"/>
      <c r="B683" s="262"/>
      <c r="C683" s="372"/>
      <c r="E683" s="262"/>
    </row>
    <row r="684" spans="1:5" ht="13.5" customHeight="1">
      <c r="A684" s="263"/>
      <c r="B684" s="262"/>
      <c r="C684" s="372"/>
      <c r="E684" s="262"/>
    </row>
    <row r="685" spans="1:5" ht="13.5" customHeight="1">
      <c r="A685" s="263"/>
      <c r="B685" s="262"/>
      <c r="C685" s="372"/>
      <c r="E685" s="262"/>
    </row>
    <row r="686" spans="1:5" ht="13.5" customHeight="1">
      <c r="A686" s="263"/>
      <c r="B686" s="262"/>
      <c r="C686" s="372"/>
      <c r="E686" s="262"/>
    </row>
    <row r="687" spans="1:5" ht="13.5" customHeight="1">
      <c r="A687" s="263"/>
      <c r="B687" s="262"/>
      <c r="C687" s="372"/>
      <c r="E687" s="262"/>
    </row>
    <row r="688" spans="1:5" ht="13.5" customHeight="1">
      <c r="A688" s="263"/>
      <c r="B688" s="262"/>
      <c r="C688" s="372"/>
      <c r="E688" s="262"/>
    </row>
    <row r="689" spans="1:5" ht="13.5" customHeight="1">
      <c r="A689" s="263"/>
      <c r="B689" s="262"/>
      <c r="C689" s="372"/>
      <c r="E689" s="262"/>
    </row>
    <row r="690" spans="1:5" ht="13.5" customHeight="1">
      <c r="A690" s="263"/>
      <c r="B690" s="262"/>
      <c r="C690" s="372"/>
      <c r="E690" s="262"/>
    </row>
    <row r="691" spans="1:5" ht="13.5" customHeight="1">
      <c r="A691" s="263"/>
      <c r="B691" s="262"/>
      <c r="C691" s="372"/>
      <c r="E691" s="262"/>
    </row>
    <row r="692" spans="1:5" ht="13.5" customHeight="1">
      <c r="A692" s="263"/>
      <c r="B692" s="262"/>
      <c r="C692" s="372"/>
      <c r="E692" s="262"/>
    </row>
    <row r="693" spans="1:5" ht="13.5" customHeight="1">
      <c r="A693" s="263"/>
      <c r="B693" s="262"/>
      <c r="C693" s="372"/>
      <c r="E693" s="262"/>
    </row>
    <row r="694" spans="1:5" ht="13.5" customHeight="1">
      <c r="A694" s="263"/>
      <c r="B694" s="262"/>
      <c r="C694" s="372"/>
      <c r="E694" s="262"/>
    </row>
    <row r="695" spans="1:5" ht="13.5" customHeight="1">
      <c r="A695" s="263"/>
      <c r="B695" s="262"/>
      <c r="C695" s="372"/>
      <c r="E695" s="262"/>
    </row>
    <row r="696" spans="1:5" ht="13.5" customHeight="1">
      <c r="A696" s="263"/>
      <c r="B696" s="262"/>
      <c r="C696" s="372"/>
      <c r="E696" s="262"/>
    </row>
    <row r="697" spans="1:5" ht="13.5" customHeight="1">
      <c r="A697" s="263"/>
      <c r="B697" s="262"/>
      <c r="C697" s="372"/>
      <c r="E697" s="262"/>
    </row>
    <row r="698" spans="1:5" ht="13.5" customHeight="1">
      <c r="A698" s="263"/>
      <c r="B698" s="262"/>
      <c r="C698" s="372"/>
      <c r="E698" s="262"/>
    </row>
    <row r="699" spans="1:5" ht="13.5" customHeight="1">
      <c r="A699" s="263"/>
      <c r="B699" s="262"/>
      <c r="C699" s="372"/>
      <c r="E699" s="262"/>
    </row>
    <row r="700" spans="1:5" ht="13.5" customHeight="1">
      <c r="A700" s="263"/>
      <c r="B700" s="262"/>
      <c r="C700" s="372"/>
      <c r="E700" s="262"/>
    </row>
    <row r="701" spans="1:5" ht="13.5" customHeight="1">
      <c r="A701" s="263"/>
      <c r="B701" s="262"/>
      <c r="C701" s="372"/>
      <c r="E701" s="262"/>
    </row>
    <row r="702" spans="1:5" ht="13.5" customHeight="1">
      <c r="A702" s="263"/>
      <c r="B702" s="262"/>
      <c r="C702" s="372"/>
      <c r="E702" s="262"/>
    </row>
    <row r="703" spans="1:5" ht="13.5" customHeight="1">
      <c r="A703" s="263"/>
      <c r="B703" s="262"/>
      <c r="C703" s="372"/>
      <c r="E703" s="262"/>
    </row>
    <row r="704" spans="1:5" ht="13.5" customHeight="1">
      <c r="A704" s="263"/>
      <c r="B704" s="262"/>
      <c r="C704" s="372"/>
      <c r="E704" s="262"/>
    </row>
    <row r="705" spans="1:5" ht="13.5" customHeight="1">
      <c r="A705" s="263"/>
      <c r="B705" s="262"/>
      <c r="C705" s="372"/>
      <c r="E705" s="262"/>
    </row>
    <row r="706" spans="1:5" ht="13.5" customHeight="1">
      <c r="A706" s="263"/>
      <c r="B706" s="262"/>
      <c r="C706" s="372"/>
      <c r="E706" s="262"/>
    </row>
    <row r="707" spans="1:5" ht="13.5" customHeight="1">
      <c r="A707" s="263"/>
      <c r="B707" s="262"/>
      <c r="C707" s="372"/>
      <c r="E707" s="262"/>
    </row>
    <row r="708" spans="1:5" ht="13.5" customHeight="1">
      <c r="A708" s="263"/>
      <c r="B708" s="262"/>
      <c r="C708" s="372"/>
      <c r="E708" s="262"/>
    </row>
    <row r="709" spans="1:5" ht="13.5" customHeight="1">
      <c r="A709" s="263"/>
      <c r="B709" s="262"/>
      <c r="C709" s="372"/>
      <c r="E709" s="262"/>
    </row>
    <row r="710" spans="1:5" ht="13.5" customHeight="1">
      <c r="A710" s="263"/>
      <c r="B710" s="262"/>
      <c r="C710" s="372"/>
      <c r="E710" s="262"/>
    </row>
    <row r="711" spans="1:5" ht="13.5" customHeight="1">
      <c r="A711" s="263"/>
      <c r="B711" s="262"/>
      <c r="C711" s="372"/>
      <c r="E711" s="262"/>
    </row>
    <row r="712" spans="1:5" ht="13.5" customHeight="1">
      <c r="A712" s="263"/>
      <c r="B712" s="262"/>
      <c r="C712" s="372"/>
      <c r="E712" s="262"/>
    </row>
    <row r="713" spans="1:5" ht="13.5" customHeight="1">
      <c r="A713" s="263"/>
      <c r="B713" s="262"/>
      <c r="C713" s="372"/>
      <c r="E713" s="262"/>
    </row>
    <row r="714" spans="1:5" ht="13.5" customHeight="1">
      <c r="A714" s="263"/>
      <c r="B714" s="262"/>
      <c r="C714" s="372"/>
      <c r="E714" s="262"/>
    </row>
    <row r="715" spans="1:5" ht="13.5" customHeight="1">
      <c r="A715" s="263"/>
      <c r="B715" s="262"/>
      <c r="C715" s="372"/>
      <c r="E715" s="262"/>
    </row>
    <row r="716" spans="1:5" ht="13.5" customHeight="1">
      <c r="A716" s="263"/>
      <c r="B716" s="262"/>
      <c r="C716" s="372"/>
      <c r="E716" s="262"/>
    </row>
    <row r="717" spans="1:5" ht="13.5" customHeight="1">
      <c r="A717" s="263"/>
      <c r="B717" s="262"/>
      <c r="C717" s="372"/>
      <c r="E717" s="262"/>
    </row>
    <row r="718" spans="1:5" ht="13.5" customHeight="1">
      <c r="A718" s="263"/>
      <c r="B718" s="262"/>
      <c r="C718" s="372"/>
      <c r="E718" s="262"/>
    </row>
    <row r="719" spans="1:5" ht="13.5" customHeight="1">
      <c r="A719" s="263"/>
      <c r="B719" s="262"/>
      <c r="C719" s="372"/>
      <c r="E719" s="262"/>
    </row>
    <row r="720" spans="1:5" ht="13.5" customHeight="1">
      <c r="A720" s="263"/>
      <c r="B720" s="262"/>
      <c r="C720" s="372"/>
      <c r="E720" s="262"/>
    </row>
    <row r="721" spans="1:5" ht="13.5" customHeight="1">
      <c r="A721" s="263"/>
      <c r="B721" s="262"/>
      <c r="C721" s="372"/>
      <c r="E721" s="262"/>
    </row>
    <row r="722" spans="1:5" ht="13.5" customHeight="1">
      <c r="A722" s="263"/>
      <c r="B722" s="262"/>
      <c r="C722" s="372"/>
      <c r="E722" s="262"/>
    </row>
    <row r="723" spans="1:5" ht="13.5" customHeight="1">
      <c r="A723" s="263"/>
      <c r="B723" s="262"/>
      <c r="C723" s="372"/>
      <c r="E723" s="262"/>
    </row>
    <row r="724" spans="1:5" ht="13.5" customHeight="1">
      <c r="A724" s="263"/>
      <c r="B724" s="262"/>
      <c r="C724" s="372"/>
      <c r="E724" s="262"/>
    </row>
    <row r="725" spans="1:5" ht="13.5" customHeight="1">
      <c r="A725" s="263"/>
      <c r="B725" s="262"/>
      <c r="C725" s="372"/>
      <c r="E725" s="262"/>
    </row>
    <row r="726" spans="1:5" ht="13.5" customHeight="1">
      <c r="A726" s="263"/>
      <c r="B726" s="262"/>
      <c r="C726" s="372"/>
      <c r="E726" s="262"/>
    </row>
    <row r="727" spans="1:5" ht="13.5" customHeight="1">
      <c r="A727" s="263"/>
      <c r="B727" s="262"/>
      <c r="C727" s="372"/>
      <c r="E727" s="262"/>
    </row>
    <row r="728" spans="1:5" ht="13.5" customHeight="1">
      <c r="A728" s="263"/>
      <c r="B728" s="262"/>
      <c r="C728" s="372"/>
      <c r="E728" s="262"/>
    </row>
    <row r="729" spans="1:5" ht="13.5" customHeight="1">
      <c r="A729" s="263"/>
      <c r="B729" s="262"/>
      <c r="C729" s="372"/>
      <c r="E729" s="262"/>
    </row>
    <row r="730" spans="1:5" ht="13.5" customHeight="1">
      <c r="A730" s="263"/>
      <c r="B730" s="262"/>
      <c r="C730" s="372"/>
      <c r="E730" s="262"/>
    </row>
    <row r="731" spans="1:5" ht="13.5" customHeight="1">
      <c r="A731" s="263"/>
      <c r="B731" s="262"/>
      <c r="C731" s="372"/>
      <c r="E731" s="262"/>
    </row>
    <row r="732" spans="1:5" ht="13.5" customHeight="1">
      <c r="A732" s="263"/>
      <c r="B732" s="262"/>
      <c r="C732" s="372"/>
      <c r="E732" s="262"/>
    </row>
    <row r="733" spans="1:5" ht="13.5" customHeight="1">
      <c r="A733" s="263"/>
      <c r="B733" s="262"/>
      <c r="C733" s="372"/>
      <c r="E733" s="262"/>
    </row>
    <row r="734" spans="1:5" ht="13.5" customHeight="1">
      <c r="A734" s="263"/>
      <c r="B734" s="262"/>
      <c r="C734" s="372"/>
      <c r="E734" s="262"/>
    </row>
    <row r="735" spans="1:5" ht="13.5" customHeight="1">
      <c r="A735" s="263"/>
      <c r="B735" s="262"/>
      <c r="C735" s="372"/>
      <c r="E735" s="262"/>
    </row>
    <row r="736" spans="1:5" ht="13.5" customHeight="1">
      <c r="A736" s="263"/>
      <c r="B736" s="262"/>
      <c r="C736" s="372"/>
      <c r="E736" s="262"/>
    </row>
    <row r="737" spans="1:5" ht="13.5" customHeight="1">
      <c r="A737" s="263"/>
      <c r="B737" s="262"/>
      <c r="C737" s="372"/>
      <c r="E737" s="262"/>
    </row>
    <row r="738" spans="1:5" ht="13.5" customHeight="1">
      <c r="A738" s="263"/>
      <c r="B738" s="262"/>
      <c r="C738" s="372"/>
      <c r="E738" s="262"/>
    </row>
    <row r="739" spans="1:5" ht="13.5" customHeight="1">
      <c r="A739" s="263"/>
      <c r="B739" s="262"/>
      <c r="C739" s="372"/>
      <c r="E739" s="262"/>
    </row>
    <row r="740" spans="1:5" ht="13.5" customHeight="1">
      <c r="A740" s="263"/>
      <c r="B740" s="262"/>
      <c r="C740" s="372"/>
      <c r="E740" s="262"/>
    </row>
    <row r="741" spans="1:5" ht="13.5" customHeight="1">
      <c r="A741" s="263"/>
      <c r="B741" s="262"/>
      <c r="C741" s="372"/>
      <c r="E741" s="262"/>
    </row>
    <row r="742" spans="1:5" ht="13.5" customHeight="1">
      <c r="A742" s="263"/>
      <c r="B742" s="262"/>
      <c r="C742" s="372"/>
      <c r="E742" s="262"/>
    </row>
    <row r="743" spans="1:5" ht="13.5" customHeight="1">
      <c r="A743" s="263"/>
      <c r="B743" s="262"/>
      <c r="C743" s="372"/>
      <c r="E743" s="262"/>
    </row>
    <row r="744" spans="1:5" ht="13.5" customHeight="1">
      <c r="A744" s="263"/>
      <c r="B744" s="262"/>
      <c r="C744" s="372"/>
      <c r="E744" s="262"/>
    </row>
    <row r="745" spans="1:5" ht="13.5" customHeight="1">
      <c r="A745" s="263"/>
      <c r="B745" s="262"/>
      <c r="C745" s="372"/>
      <c r="E745" s="262"/>
    </row>
    <row r="746" spans="1:5" ht="13.5" customHeight="1">
      <c r="A746" s="263"/>
      <c r="B746" s="262"/>
      <c r="C746" s="372"/>
      <c r="E746" s="262"/>
    </row>
    <row r="747" spans="1:5" ht="13.5" customHeight="1">
      <c r="A747" s="263"/>
      <c r="B747" s="262"/>
      <c r="C747" s="372"/>
      <c r="E747" s="262"/>
    </row>
    <row r="748" spans="1:5" ht="13.5" customHeight="1">
      <c r="A748" s="263"/>
      <c r="B748" s="262"/>
      <c r="C748" s="372"/>
      <c r="E748" s="262"/>
    </row>
    <row r="749" spans="1:5" ht="13.5" customHeight="1">
      <c r="A749" s="263"/>
      <c r="B749" s="262"/>
      <c r="C749" s="372"/>
      <c r="E749" s="262"/>
    </row>
    <row r="750" spans="1:5" ht="13.5" customHeight="1">
      <c r="A750" s="263"/>
      <c r="B750" s="262"/>
      <c r="C750" s="372"/>
      <c r="E750" s="262"/>
    </row>
    <row r="751" spans="1:5" ht="13.5" customHeight="1">
      <c r="A751" s="263"/>
      <c r="B751" s="262"/>
      <c r="C751" s="372"/>
      <c r="E751" s="262"/>
    </row>
    <row r="752" spans="1:5" ht="13.5" customHeight="1">
      <c r="A752" s="263"/>
      <c r="B752" s="262"/>
      <c r="C752" s="372"/>
      <c r="E752" s="262"/>
    </row>
    <row r="753" spans="1:5" ht="13.5" customHeight="1">
      <c r="A753" s="263"/>
      <c r="B753" s="262"/>
      <c r="C753" s="372"/>
      <c r="E753" s="262"/>
    </row>
    <row r="754" spans="1:5" ht="13.5" customHeight="1">
      <c r="A754" s="263"/>
      <c r="B754" s="262"/>
      <c r="C754" s="372"/>
      <c r="E754" s="262"/>
    </row>
    <row r="755" spans="1:5" ht="13.5" customHeight="1">
      <c r="A755" s="263"/>
      <c r="B755" s="262"/>
      <c r="C755" s="372"/>
      <c r="E755" s="262"/>
    </row>
    <row r="756" spans="1:5" ht="13.5" customHeight="1">
      <c r="A756" s="263"/>
      <c r="B756" s="262"/>
      <c r="C756" s="372"/>
      <c r="E756" s="262"/>
    </row>
    <row r="757" spans="1:5" ht="13.5" customHeight="1">
      <c r="A757" s="263"/>
      <c r="B757" s="262"/>
      <c r="C757" s="372"/>
      <c r="E757" s="262"/>
    </row>
    <row r="758" spans="1:5" ht="13.5" customHeight="1">
      <c r="A758" s="263"/>
      <c r="B758" s="262"/>
      <c r="C758" s="372"/>
      <c r="E758" s="262"/>
    </row>
    <row r="759" spans="1:5" ht="13.5" customHeight="1">
      <c r="A759" s="263"/>
      <c r="B759" s="262"/>
      <c r="C759" s="372"/>
      <c r="E759" s="262"/>
    </row>
    <row r="760" spans="1:5" ht="13.5" customHeight="1">
      <c r="A760" s="263"/>
      <c r="B760" s="262"/>
      <c r="C760" s="372"/>
      <c r="E760" s="262"/>
    </row>
    <row r="761" spans="1:5" ht="13.5" customHeight="1">
      <c r="A761" s="263"/>
      <c r="B761" s="262"/>
      <c r="C761" s="372"/>
      <c r="E761" s="262"/>
    </row>
    <row r="762" spans="1:5" ht="13.5" customHeight="1">
      <c r="A762" s="263"/>
      <c r="B762" s="262"/>
      <c r="C762" s="372"/>
      <c r="E762" s="262"/>
    </row>
    <row r="763" spans="1:5" ht="13.5" customHeight="1">
      <c r="A763" s="263"/>
      <c r="B763" s="262"/>
      <c r="C763" s="372"/>
      <c r="E763" s="262"/>
    </row>
    <row r="764" spans="1:5" ht="13.5" customHeight="1">
      <c r="A764" s="263"/>
      <c r="B764" s="262"/>
      <c r="C764" s="372"/>
      <c r="E764" s="262"/>
    </row>
    <row r="765" spans="1:5" ht="13.5" customHeight="1">
      <c r="A765" s="263"/>
      <c r="B765" s="262"/>
      <c r="C765" s="372"/>
      <c r="E765" s="262"/>
    </row>
    <row r="766" spans="1:5" ht="13.5" customHeight="1">
      <c r="A766" s="263"/>
      <c r="B766" s="262"/>
      <c r="C766" s="372"/>
      <c r="E766" s="262"/>
    </row>
    <row r="767" spans="1:5" ht="13.5" customHeight="1">
      <c r="A767" s="263"/>
      <c r="B767" s="262"/>
      <c r="C767" s="372"/>
      <c r="E767" s="262"/>
    </row>
    <row r="768" spans="1:5" ht="13.5" customHeight="1">
      <c r="A768" s="263"/>
      <c r="B768" s="262"/>
      <c r="C768" s="372"/>
      <c r="E768" s="262"/>
    </row>
    <row r="769" spans="1:5" ht="13.5" customHeight="1">
      <c r="A769" s="263"/>
      <c r="B769" s="262"/>
      <c r="C769" s="372"/>
      <c r="E769" s="262"/>
    </row>
    <row r="770" spans="1:5" ht="13.5" customHeight="1">
      <c r="A770" s="263"/>
      <c r="B770" s="262"/>
      <c r="C770" s="372"/>
      <c r="E770" s="262"/>
    </row>
    <row r="771" spans="1:5" ht="13.5" customHeight="1">
      <c r="A771" s="263"/>
      <c r="B771" s="262"/>
      <c r="C771" s="372"/>
      <c r="E771" s="262"/>
    </row>
    <row r="772" spans="1:5" ht="13.5" customHeight="1">
      <c r="A772" s="263"/>
      <c r="B772" s="262"/>
      <c r="C772" s="372"/>
      <c r="E772" s="262"/>
    </row>
    <row r="773" spans="1:5" ht="13.5" customHeight="1">
      <c r="A773" s="263"/>
      <c r="B773" s="262"/>
      <c r="C773" s="372"/>
      <c r="E773" s="262"/>
    </row>
    <row r="774" spans="1:5" ht="13.5" customHeight="1">
      <c r="A774" s="263"/>
      <c r="B774" s="262"/>
      <c r="C774" s="372"/>
      <c r="E774" s="262"/>
    </row>
    <row r="775" spans="1:5" ht="13.5" customHeight="1">
      <c r="A775" s="263"/>
      <c r="B775" s="262"/>
      <c r="C775" s="372"/>
      <c r="E775" s="262"/>
    </row>
    <row r="776" spans="1:5" ht="13.5" customHeight="1">
      <c r="A776" s="263"/>
      <c r="B776" s="262"/>
      <c r="C776" s="372"/>
      <c r="E776" s="262"/>
    </row>
    <row r="777" spans="1:5" ht="13.5" customHeight="1">
      <c r="A777" s="263"/>
      <c r="B777" s="262"/>
      <c r="C777" s="372"/>
      <c r="E777" s="262"/>
    </row>
    <row r="778" spans="1:5" ht="13.5" customHeight="1">
      <c r="A778" s="263"/>
      <c r="B778" s="262"/>
      <c r="C778" s="372"/>
      <c r="E778" s="262"/>
    </row>
    <row r="779" spans="1:5" ht="13.5" customHeight="1">
      <c r="A779" s="263"/>
      <c r="B779" s="262"/>
      <c r="C779" s="372"/>
      <c r="E779" s="262"/>
    </row>
    <row r="780" spans="1:5" ht="13.5" customHeight="1">
      <c r="A780" s="263"/>
      <c r="B780" s="262"/>
      <c r="C780" s="372"/>
      <c r="E780" s="262"/>
    </row>
    <row r="781" spans="1:5" ht="13.5" customHeight="1">
      <c r="A781" s="263"/>
      <c r="B781" s="262"/>
      <c r="C781" s="372"/>
      <c r="E781" s="262"/>
    </row>
    <row r="782" spans="1:5" ht="13.5" customHeight="1">
      <c r="A782" s="263"/>
      <c r="B782" s="262"/>
      <c r="C782" s="372"/>
      <c r="E782" s="262"/>
    </row>
    <row r="783" spans="1:5" ht="13.5" customHeight="1">
      <c r="A783" s="263"/>
      <c r="B783" s="262"/>
      <c r="C783" s="372"/>
      <c r="E783" s="262"/>
    </row>
    <row r="784" spans="1:5" ht="13.5" customHeight="1">
      <c r="A784" s="263"/>
      <c r="B784" s="262"/>
      <c r="C784" s="372"/>
      <c r="E784" s="262"/>
    </row>
    <row r="785" spans="1:5" ht="13.5" customHeight="1">
      <c r="A785" s="263"/>
      <c r="B785" s="262"/>
      <c r="C785" s="372"/>
      <c r="E785" s="262"/>
    </row>
    <row r="786" spans="1:5" ht="13.5" customHeight="1">
      <c r="A786" s="263"/>
      <c r="B786" s="262"/>
      <c r="C786" s="372"/>
      <c r="E786" s="262"/>
    </row>
    <row r="787" spans="1:5" ht="13.5" customHeight="1">
      <c r="A787" s="263"/>
      <c r="B787" s="262"/>
      <c r="C787" s="372"/>
      <c r="E787" s="262"/>
    </row>
    <row r="788" spans="1:5" ht="13.5" customHeight="1">
      <c r="A788" s="263"/>
      <c r="B788" s="262"/>
      <c r="C788" s="372"/>
      <c r="E788" s="262"/>
    </row>
    <row r="789" spans="1:5" ht="13.5" customHeight="1">
      <c r="A789" s="263"/>
      <c r="B789" s="262"/>
      <c r="C789" s="372"/>
      <c r="E789" s="262"/>
    </row>
    <row r="790" spans="1:5" ht="13.5" customHeight="1">
      <c r="A790" s="263"/>
      <c r="B790" s="262"/>
      <c r="C790" s="372"/>
      <c r="E790" s="262"/>
    </row>
    <row r="791" spans="1:5" ht="13.5" customHeight="1">
      <c r="A791" s="263"/>
      <c r="B791" s="262"/>
      <c r="C791" s="372"/>
      <c r="E791" s="262"/>
    </row>
    <row r="792" spans="1:5" ht="13.5" customHeight="1">
      <c r="A792" s="263"/>
      <c r="B792" s="262"/>
      <c r="C792" s="372"/>
      <c r="E792" s="262"/>
    </row>
    <row r="793" spans="1:5" ht="13.5" customHeight="1">
      <c r="A793" s="263"/>
      <c r="B793" s="262"/>
      <c r="C793" s="372"/>
      <c r="E793" s="262"/>
    </row>
    <row r="794" spans="1:5" ht="13.5" customHeight="1">
      <c r="A794" s="263"/>
      <c r="B794" s="262"/>
      <c r="C794" s="372"/>
      <c r="E794" s="262"/>
    </row>
    <row r="795" spans="1:5" ht="13.5" customHeight="1">
      <c r="A795" s="263"/>
      <c r="B795" s="262"/>
      <c r="C795" s="372"/>
      <c r="E795" s="262"/>
    </row>
    <row r="796" spans="1:5" ht="13.5" customHeight="1">
      <c r="A796" s="263"/>
      <c r="B796" s="262"/>
      <c r="C796" s="372"/>
      <c r="E796" s="262"/>
    </row>
    <row r="797" spans="1:5" ht="13.5" customHeight="1">
      <c r="A797" s="263"/>
      <c r="B797" s="262"/>
      <c r="C797" s="372"/>
      <c r="E797" s="262"/>
    </row>
    <row r="798" spans="1:5" ht="13.5" customHeight="1">
      <c r="A798" s="263"/>
      <c r="B798" s="262"/>
      <c r="C798" s="372"/>
      <c r="E798" s="262"/>
    </row>
    <row r="799" spans="1:5" ht="13.5" customHeight="1">
      <c r="A799" s="263"/>
      <c r="B799" s="262"/>
      <c r="C799" s="372"/>
      <c r="E799" s="262"/>
    </row>
    <row r="800" spans="1:5" ht="13.5" customHeight="1">
      <c r="A800" s="263"/>
      <c r="B800" s="262"/>
      <c r="C800" s="372"/>
      <c r="E800" s="262"/>
    </row>
    <row r="801" spans="1:5" ht="13.5" customHeight="1">
      <c r="A801" s="263"/>
      <c r="B801" s="262"/>
      <c r="C801" s="372"/>
      <c r="E801" s="262"/>
    </row>
    <row r="802" spans="1:5" ht="13.5" customHeight="1">
      <c r="A802" s="263"/>
      <c r="B802" s="262"/>
      <c r="C802" s="372"/>
      <c r="E802" s="262"/>
    </row>
    <row r="803" spans="1:5" ht="13.5" customHeight="1">
      <c r="A803" s="263"/>
      <c r="B803" s="262"/>
      <c r="C803" s="372"/>
      <c r="E803" s="262"/>
    </row>
    <row r="804" spans="1:5" ht="13.5" customHeight="1">
      <c r="A804" s="263"/>
      <c r="B804" s="262"/>
      <c r="C804" s="372"/>
      <c r="E804" s="262"/>
    </row>
    <row r="805" spans="1:5" ht="13.5" customHeight="1">
      <c r="A805" s="263"/>
      <c r="B805" s="262"/>
      <c r="C805" s="372"/>
      <c r="E805" s="262"/>
    </row>
    <row r="806" spans="1:5" ht="13.5" customHeight="1">
      <c r="A806" s="263"/>
      <c r="B806" s="262"/>
      <c r="C806" s="372"/>
      <c r="E806" s="262"/>
    </row>
    <row r="807" spans="1:5" ht="13.5" customHeight="1">
      <c r="A807" s="263"/>
      <c r="B807" s="262"/>
      <c r="C807" s="372"/>
      <c r="E807" s="262"/>
    </row>
    <row r="808" spans="1:5" ht="13.5" customHeight="1">
      <c r="A808" s="263"/>
      <c r="B808" s="262"/>
      <c r="C808" s="372"/>
      <c r="E808" s="262"/>
    </row>
    <row r="809" spans="1:5" ht="13.5" customHeight="1">
      <c r="A809" s="263"/>
      <c r="B809" s="262"/>
      <c r="C809" s="372"/>
      <c r="E809" s="262"/>
    </row>
    <row r="810" spans="1:5" ht="13.5" customHeight="1">
      <c r="A810" s="263"/>
      <c r="B810" s="262"/>
      <c r="C810" s="372"/>
      <c r="E810" s="262"/>
    </row>
    <row r="811" spans="1:5" ht="13.5" customHeight="1">
      <c r="A811" s="263"/>
      <c r="B811" s="262"/>
      <c r="C811" s="372"/>
      <c r="E811" s="262"/>
    </row>
    <row r="812" spans="1:5" ht="13.5" customHeight="1">
      <c r="A812" s="263"/>
      <c r="B812" s="262"/>
      <c r="C812" s="372"/>
      <c r="E812" s="262"/>
    </row>
    <row r="813" spans="1:5" ht="13.5" customHeight="1">
      <c r="A813" s="263"/>
      <c r="B813" s="262"/>
      <c r="C813" s="372"/>
      <c r="E813" s="262"/>
    </row>
    <row r="814" spans="1:5" ht="13.5" customHeight="1">
      <c r="A814" s="263"/>
      <c r="B814" s="262"/>
      <c r="C814" s="372"/>
      <c r="E814" s="262"/>
    </row>
    <row r="815" spans="1:5" ht="13.5" customHeight="1">
      <c r="A815" s="263"/>
      <c r="B815" s="262"/>
      <c r="C815" s="372"/>
      <c r="E815" s="262"/>
    </row>
    <row r="816" spans="1:5" ht="13.5" customHeight="1">
      <c r="A816" s="263"/>
      <c r="B816" s="262"/>
      <c r="C816" s="372"/>
      <c r="E816" s="262"/>
    </row>
    <row r="817" spans="1:5" ht="13.5" customHeight="1">
      <c r="A817" s="263"/>
      <c r="B817" s="262"/>
      <c r="C817" s="372"/>
      <c r="E817" s="262"/>
    </row>
    <row r="818" spans="1:5" ht="13.5" customHeight="1">
      <c r="A818" s="263"/>
      <c r="B818" s="262"/>
      <c r="C818" s="372"/>
      <c r="E818" s="262"/>
    </row>
    <row r="819" spans="1:5" ht="13.5" customHeight="1">
      <c r="A819" s="263"/>
      <c r="B819" s="262"/>
      <c r="C819" s="372"/>
      <c r="E819" s="262"/>
    </row>
    <row r="820" spans="1:5" ht="13.5" customHeight="1">
      <c r="A820" s="263"/>
      <c r="B820" s="262"/>
      <c r="C820" s="372"/>
      <c r="E820" s="262"/>
    </row>
    <row r="821" spans="1:5" ht="13.5" customHeight="1">
      <c r="A821" s="263"/>
      <c r="B821" s="262"/>
      <c r="C821" s="372"/>
      <c r="E821" s="262"/>
    </row>
    <row r="822" spans="1:5" ht="13.5" customHeight="1">
      <c r="A822" s="263"/>
      <c r="B822" s="262"/>
      <c r="C822" s="372"/>
      <c r="E822" s="262"/>
    </row>
    <row r="823" spans="1:5" ht="13.5" customHeight="1">
      <c r="A823" s="263"/>
      <c r="B823" s="262"/>
      <c r="C823" s="372"/>
      <c r="E823" s="262"/>
    </row>
    <row r="824" spans="1:5" ht="13.5" customHeight="1">
      <c r="A824" s="263"/>
      <c r="B824" s="262"/>
      <c r="C824" s="372"/>
      <c r="E824" s="262"/>
    </row>
    <row r="825" spans="1:5" ht="13.5" customHeight="1">
      <c r="A825" s="263"/>
      <c r="B825" s="262"/>
      <c r="C825" s="372"/>
      <c r="E825" s="262"/>
    </row>
    <row r="826" spans="1:5" ht="13.5" customHeight="1">
      <c r="A826" s="263"/>
      <c r="B826" s="262"/>
      <c r="C826" s="372"/>
      <c r="E826" s="262"/>
    </row>
    <row r="827" spans="1:5" ht="13.5" customHeight="1">
      <c r="A827" s="263"/>
      <c r="B827" s="262"/>
      <c r="C827" s="372"/>
      <c r="E827" s="262"/>
    </row>
    <row r="828" spans="1:5" ht="13.5" customHeight="1">
      <c r="A828" s="263"/>
      <c r="B828" s="262"/>
      <c r="C828" s="372"/>
      <c r="E828" s="262"/>
    </row>
    <row r="829" spans="1:5" ht="13.5" customHeight="1">
      <c r="A829" s="263"/>
      <c r="B829" s="262"/>
      <c r="C829" s="372"/>
      <c r="E829" s="262"/>
    </row>
    <row r="830" spans="1:5" ht="13.5" customHeight="1">
      <c r="A830" s="263"/>
      <c r="B830" s="262"/>
      <c r="C830" s="372"/>
      <c r="E830" s="262"/>
    </row>
    <row r="831" spans="1:5" ht="13.5" customHeight="1">
      <c r="A831" s="263"/>
      <c r="B831" s="262"/>
      <c r="C831" s="372"/>
      <c r="E831" s="262"/>
    </row>
    <row r="832" spans="1:5" ht="13.5" customHeight="1">
      <c r="A832" s="263"/>
      <c r="B832" s="262"/>
      <c r="C832" s="372"/>
      <c r="E832" s="262"/>
    </row>
    <row r="833" spans="1:5" ht="13.5" customHeight="1">
      <c r="A833" s="263"/>
      <c r="B833" s="262"/>
      <c r="C833" s="372"/>
      <c r="E833" s="262"/>
    </row>
    <row r="834" spans="1:5" ht="13.5" customHeight="1">
      <c r="A834" s="263"/>
      <c r="B834" s="262"/>
      <c r="C834" s="372"/>
      <c r="E834" s="262"/>
    </row>
    <row r="835" spans="1:5" ht="13.5" customHeight="1">
      <c r="A835" s="263"/>
      <c r="B835" s="262"/>
      <c r="C835" s="372"/>
      <c r="E835" s="262"/>
    </row>
    <row r="836" spans="1:5" ht="13.5" customHeight="1">
      <c r="A836" s="263"/>
      <c r="B836" s="262"/>
      <c r="C836" s="372"/>
      <c r="E836" s="262"/>
    </row>
    <row r="837" spans="1:5" ht="13.5" customHeight="1">
      <c r="A837" s="263"/>
      <c r="B837" s="262"/>
      <c r="C837" s="372"/>
      <c r="E837" s="262"/>
    </row>
    <row r="838" spans="1:5" ht="13.5" customHeight="1">
      <c r="A838" s="263"/>
      <c r="B838" s="262"/>
      <c r="C838" s="372"/>
      <c r="E838" s="262"/>
    </row>
    <row r="839" spans="1:5" ht="13.5" customHeight="1">
      <c r="A839" s="263"/>
      <c r="B839" s="262"/>
      <c r="C839" s="372"/>
      <c r="E839" s="262"/>
    </row>
    <row r="840" spans="1:5" ht="13.5" customHeight="1">
      <c r="A840" s="263"/>
      <c r="B840" s="262"/>
      <c r="C840" s="372"/>
      <c r="E840" s="262"/>
    </row>
    <row r="841" spans="1:5" ht="13.5" customHeight="1">
      <c r="A841" s="263"/>
      <c r="B841" s="262"/>
      <c r="C841" s="372"/>
      <c r="E841" s="262"/>
    </row>
    <row r="842" spans="1:5" ht="13.5" customHeight="1">
      <c r="A842" s="263"/>
      <c r="B842" s="262"/>
      <c r="C842" s="372"/>
      <c r="E842" s="262"/>
    </row>
    <row r="843" spans="1:5" ht="13.5" customHeight="1">
      <c r="A843" s="263"/>
      <c r="B843" s="262"/>
      <c r="C843" s="372"/>
      <c r="E843" s="262"/>
    </row>
    <row r="844" spans="1:5" ht="13.5" customHeight="1">
      <c r="A844" s="263"/>
      <c r="B844" s="262"/>
      <c r="C844" s="372"/>
      <c r="E844" s="262"/>
    </row>
    <row r="845" spans="1:5" ht="13.5" customHeight="1">
      <c r="A845" s="263"/>
      <c r="B845" s="262"/>
      <c r="C845" s="372"/>
      <c r="E845" s="262"/>
    </row>
    <row r="846" spans="1:5" ht="13.5" customHeight="1">
      <c r="A846" s="263"/>
      <c r="B846" s="262"/>
      <c r="C846" s="372"/>
      <c r="E846" s="262"/>
    </row>
    <row r="847" spans="1:5" ht="13.5" customHeight="1">
      <c r="A847" s="263"/>
      <c r="B847" s="262"/>
      <c r="C847" s="372"/>
      <c r="E847" s="262"/>
    </row>
    <row r="848" spans="1:5" ht="13.5" customHeight="1">
      <c r="A848" s="263"/>
      <c r="B848" s="262"/>
      <c r="C848" s="372"/>
      <c r="E848" s="262"/>
    </row>
    <row r="849" spans="1:5" ht="13.5" customHeight="1">
      <c r="A849" s="263"/>
      <c r="B849" s="262"/>
      <c r="C849" s="372"/>
      <c r="E849" s="262"/>
    </row>
    <row r="850" spans="1:5" ht="13.5" customHeight="1">
      <c r="A850" s="263"/>
      <c r="B850" s="262"/>
      <c r="C850" s="372"/>
      <c r="E850" s="262"/>
    </row>
    <row r="851" spans="1:5" ht="13.5" customHeight="1">
      <c r="A851" s="263"/>
      <c r="B851" s="262"/>
      <c r="C851" s="372"/>
      <c r="E851" s="262"/>
    </row>
    <row r="852" spans="1:5" ht="13.5" customHeight="1">
      <c r="A852" s="263"/>
      <c r="B852" s="262"/>
      <c r="C852" s="372"/>
      <c r="E852" s="262"/>
    </row>
    <row r="853" spans="1:5" ht="13.5" customHeight="1">
      <c r="A853" s="263"/>
      <c r="B853" s="262"/>
      <c r="C853" s="372"/>
      <c r="E853" s="262"/>
    </row>
    <row r="854" spans="1:5" ht="13.5" customHeight="1">
      <c r="A854" s="263"/>
      <c r="B854" s="262"/>
      <c r="C854" s="372"/>
      <c r="E854" s="262"/>
    </row>
    <row r="855" spans="1:5" ht="13.5" customHeight="1">
      <c r="A855" s="263"/>
      <c r="B855" s="262"/>
      <c r="C855" s="372"/>
      <c r="E855" s="262"/>
    </row>
    <row r="856" spans="1:5" ht="13.5" customHeight="1">
      <c r="A856" s="263"/>
      <c r="B856" s="262"/>
      <c r="C856" s="372"/>
      <c r="E856" s="262"/>
    </row>
    <row r="857" spans="1:5" ht="13.5" customHeight="1">
      <c r="A857" s="263"/>
      <c r="B857" s="262"/>
      <c r="C857" s="372"/>
      <c r="E857" s="262"/>
    </row>
    <row r="858" spans="1:5" ht="13.5" customHeight="1">
      <c r="A858" s="263"/>
      <c r="B858" s="262"/>
      <c r="C858" s="372"/>
      <c r="E858" s="262"/>
    </row>
    <row r="859" spans="1:5" ht="13.5" customHeight="1">
      <c r="A859" s="263"/>
      <c r="B859" s="262"/>
      <c r="C859" s="372"/>
      <c r="E859" s="262"/>
    </row>
    <row r="860" spans="1:5" ht="13.5" customHeight="1">
      <c r="A860" s="263"/>
      <c r="B860" s="262"/>
      <c r="C860" s="372"/>
      <c r="E860" s="262"/>
    </row>
    <row r="861" spans="1:5" ht="13.5" customHeight="1">
      <c r="A861" s="263"/>
      <c r="B861" s="262"/>
      <c r="C861" s="372"/>
      <c r="E861" s="262"/>
    </row>
    <row r="862" spans="1:5" ht="13.5" customHeight="1">
      <c r="A862" s="263"/>
      <c r="B862" s="262"/>
      <c r="C862" s="372"/>
      <c r="E862" s="262"/>
    </row>
    <row r="863" spans="1:5" ht="13.5" customHeight="1">
      <c r="A863" s="263"/>
      <c r="B863" s="262"/>
      <c r="C863" s="372"/>
      <c r="E863" s="262"/>
    </row>
    <row r="864" spans="1:5" ht="13.5" customHeight="1">
      <c r="A864" s="263"/>
      <c r="B864" s="262"/>
      <c r="C864" s="372"/>
      <c r="E864" s="262"/>
    </row>
    <row r="865" spans="1:5" ht="13.5" customHeight="1">
      <c r="A865" s="263"/>
      <c r="B865" s="262"/>
      <c r="C865" s="372"/>
      <c r="E865" s="262"/>
    </row>
    <row r="866" spans="1:5" ht="13.5" customHeight="1">
      <c r="A866" s="263"/>
      <c r="B866" s="262"/>
      <c r="C866" s="372"/>
      <c r="E866" s="262"/>
    </row>
    <row r="867" spans="1:5" ht="13.5" customHeight="1">
      <c r="A867" s="263"/>
      <c r="B867" s="262"/>
      <c r="C867" s="372"/>
      <c r="E867" s="262"/>
    </row>
    <row r="868" spans="1:5" ht="13.5" customHeight="1">
      <c r="A868" s="263"/>
      <c r="B868" s="262"/>
      <c r="C868" s="372"/>
      <c r="E868" s="262"/>
    </row>
    <row r="869" spans="1:5" ht="13.5" customHeight="1">
      <c r="A869" s="263"/>
      <c r="B869" s="262"/>
      <c r="C869" s="372"/>
      <c r="E869" s="262"/>
    </row>
    <row r="870" spans="1:5" ht="13.5" customHeight="1">
      <c r="A870" s="263"/>
      <c r="B870" s="262"/>
      <c r="C870" s="372"/>
      <c r="E870" s="262"/>
    </row>
    <row r="871" spans="1:5" ht="13.5" customHeight="1">
      <c r="A871" s="263"/>
      <c r="B871" s="262"/>
      <c r="C871" s="372"/>
      <c r="E871" s="262"/>
    </row>
    <row r="872" spans="1:5" ht="13.5" customHeight="1">
      <c r="A872" s="263"/>
      <c r="B872" s="262"/>
      <c r="C872" s="372"/>
      <c r="E872" s="262"/>
    </row>
    <row r="873" spans="1:5" ht="13.5" customHeight="1">
      <c r="A873" s="263"/>
      <c r="B873" s="262"/>
      <c r="C873" s="372"/>
      <c r="E873" s="262"/>
    </row>
    <row r="874" spans="1:5" ht="13.5" customHeight="1">
      <c r="A874" s="263"/>
      <c r="B874" s="262"/>
      <c r="C874" s="372"/>
      <c r="E874" s="262"/>
    </row>
    <row r="875" spans="1:5" ht="13.5" customHeight="1">
      <c r="A875" s="263"/>
      <c r="B875" s="262"/>
      <c r="C875" s="372"/>
      <c r="E875" s="262"/>
    </row>
    <row r="876" spans="1:5" ht="13.5" customHeight="1">
      <c r="A876" s="263"/>
      <c r="B876" s="262"/>
      <c r="C876" s="372"/>
      <c r="E876" s="262"/>
    </row>
    <row r="877" spans="1:5" ht="13.5" customHeight="1">
      <c r="A877" s="263"/>
      <c r="B877" s="262"/>
      <c r="C877" s="372"/>
      <c r="E877" s="262"/>
    </row>
    <row r="878" spans="1:5" ht="13.5" customHeight="1">
      <c r="A878" s="263"/>
      <c r="B878" s="262"/>
      <c r="C878" s="372"/>
      <c r="E878" s="262"/>
    </row>
    <row r="879" spans="1:5" ht="13.5" customHeight="1">
      <c r="A879" s="263"/>
      <c r="B879" s="262"/>
      <c r="C879" s="372"/>
      <c r="E879" s="262"/>
    </row>
    <row r="880" spans="1:5" ht="13.5" customHeight="1">
      <c r="A880" s="263"/>
      <c r="B880" s="262"/>
      <c r="C880" s="372"/>
      <c r="E880" s="262"/>
    </row>
    <row r="881" spans="1:5" ht="13.5" customHeight="1">
      <c r="A881" s="263"/>
      <c r="B881" s="262"/>
      <c r="C881" s="372"/>
      <c r="E881" s="262"/>
    </row>
    <row r="882" spans="1:5" ht="13.5" customHeight="1">
      <c r="A882" s="263"/>
      <c r="B882" s="262"/>
      <c r="C882" s="372"/>
      <c r="E882" s="262"/>
    </row>
    <row r="883" spans="1:5" ht="13.5" customHeight="1">
      <c r="A883" s="263"/>
      <c r="B883" s="262"/>
      <c r="C883" s="372"/>
      <c r="E883" s="262"/>
    </row>
    <row r="884" spans="1:5" ht="13.5" customHeight="1">
      <c r="A884" s="263"/>
      <c r="B884" s="262"/>
      <c r="C884" s="372"/>
      <c r="E884" s="262"/>
    </row>
    <row r="885" spans="1:5" ht="13.5" customHeight="1">
      <c r="A885" s="263"/>
      <c r="B885" s="262"/>
      <c r="C885" s="372"/>
      <c r="E885" s="262"/>
    </row>
    <row r="886" spans="1:5" ht="13.5" customHeight="1">
      <c r="A886" s="263"/>
      <c r="B886" s="262"/>
      <c r="C886" s="372"/>
      <c r="E886" s="262"/>
    </row>
    <row r="887" spans="1:5" ht="13.5" customHeight="1">
      <c r="A887" s="263"/>
      <c r="B887" s="262"/>
      <c r="C887" s="372"/>
      <c r="E887" s="262"/>
    </row>
    <row r="888" spans="1:5" ht="13.5" customHeight="1">
      <c r="A888" s="263"/>
      <c r="B888" s="262"/>
      <c r="C888" s="372"/>
      <c r="E888" s="262"/>
    </row>
    <row r="889" spans="1:5" ht="13.5" customHeight="1">
      <c r="A889" s="263"/>
      <c r="B889" s="262"/>
      <c r="C889" s="372"/>
      <c r="E889" s="262"/>
    </row>
    <row r="890" spans="1:5" ht="13.5" customHeight="1">
      <c r="A890" s="263"/>
      <c r="B890" s="262"/>
      <c r="C890" s="372"/>
      <c r="E890" s="262"/>
    </row>
    <row r="891" spans="1:5" ht="13.5" customHeight="1">
      <c r="A891" s="263"/>
      <c r="B891" s="262"/>
      <c r="C891" s="372"/>
      <c r="E891" s="262"/>
    </row>
    <row r="892" spans="1:5" ht="13.5" customHeight="1">
      <c r="A892" s="263"/>
      <c r="B892" s="262"/>
      <c r="C892" s="372"/>
      <c r="E892" s="262"/>
    </row>
    <row r="893" spans="1:5" ht="13.5" customHeight="1">
      <c r="A893" s="263"/>
      <c r="B893" s="262"/>
      <c r="C893" s="372"/>
      <c r="E893" s="262"/>
    </row>
    <row r="894" spans="1:5" ht="13.5" customHeight="1">
      <c r="A894" s="263"/>
      <c r="B894" s="262"/>
      <c r="C894" s="372"/>
      <c r="E894" s="262"/>
    </row>
    <row r="895" spans="1:5" ht="13.5" customHeight="1">
      <c r="A895" s="263"/>
      <c r="B895" s="262"/>
      <c r="C895" s="372"/>
      <c r="E895" s="262"/>
    </row>
    <row r="896" spans="1:5" ht="13.5" customHeight="1">
      <c r="A896" s="263"/>
      <c r="B896" s="262"/>
      <c r="C896" s="372"/>
      <c r="E896" s="262"/>
    </row>
    <row r="897" spans="1:5" ht="13.5" customHeight="1">
      <c r="A897" s="263"/>
      <c r="B897" s="262"/>
      <c r="C897" s="372"/>
      <c r="E897" s="262"/>
    </row>
    <row r="898" spans="1:5" ht="13.5" customHeight="1">
      <c r="A898" s="263"/>
      <c r="B898" s="262"/>
      <c r="C898" s="372"/>
      <c r="E898" s="262"/>
    </row>
    <row r="899" spans="1:5" ht="13.5" customHeight="1">
      <c r="A899" s="263"/>
      <c r="B899" s="262"/>
      <c r="C899" s="372"/>
      <c r="E899" s="262"/>
    </row>
    <row r="900" spans="1:5" ht="13.5" customHeight="1">
      <c r="A900" s="263"/>
      <c r="B900" s="262"/>
      <c r="C900" s="372"/>
      <c r="E900" s="262"/>
    </row>
    <row r="901" spans="1:5" ht="13.5" customHeight="1">
      <c r="A901" s="263"/>
      <c r="B901" s="262"/>
      <c r="C901" s="372"/>
      <c r="E901" s="262"/>
    </row>
    <row r="902" spans="1:5" ht="13.5" customHeight="1">
      <c r="A902" s="263"/>
      <c r="B902" s="262"/>
      <c r="C902" s="372"/>
      <c r="E902" s="262"/>
    </row>
    <row r="903" spans="1:5" ht="13.5" customHeight="1">
      <c r="A903" s="263"/>
      <c r="B903" s="262"/>
      <c r="C903" s="372"/>
      <c r="E903" s="262"/>
    </row>
    <row r="904" spans="1:5" ht="13.5" customHeight="1">
      <c r="A904" s="263"/>
      <c r="B904" s="262"/>
      <c r="C904" s="372"/>
      <c r="E904" s="262"/>
    </row>
    <row r="905" spans="1:5" ht="13.5" customHeight="1">
      <c r="A905" s="263"/>
      <c r="B905" s="262"/>
      <c r="C905" s="372"/>
      <c r="E905" s="262"/>
    </row>
    <row r="906" spans="1:5" ht="13.5" customHeight="1">
      <c r="A906" s="263"/>
      <c r="B906" s="262"/>
      <c r="C906" s="372"/>
      <c r="E906" s="262"/>
    </row>
    <row r="907" spans="1:5" ht="13.5" customHeight="1">
      <c r="A907" s="263"/>
      <c r="B907" s="262"/>
      <c r="C907" s="372"/>
      <c r="E907" s="262"/>
    </row>
    <row r="908" spans="1:5" ht="13.5" customHeight="1">
      <c r="A908" s="263"/>
      <c r="B908" s="262"/>
      <c r="C908" s="372"/>
      <c r="E908" s="262"/>
    </row>
    <row r="909" spans="1:5" ht="13.5" customHeight="1">
      <c r="A909" s="263"/>
      <c r="B909" s="262"/>
      <c r="C909" s="372"/>
      <c r="E909" s="262"/>
    </row>
    <row r="910" spans="1:5" ht="13.5" customHeight="1">
      <c r="A910" s="263"/>
      <c r="B910" s="262"/>
      <c r="C910" s="372"/>
      <c r="E910" s="262"/>
    </row>
    <row r="911" spans="1:5" ht="13.5" customHeight="1">
      <c r="A911" s="263"/>
      <c r="B911" s="262"/>
      <c r="C911" s="372"/>
      <c r="E911" s="262"/>
    </row>
    <row r="912" spans="1:5" ht="13.5" customHeight="1">
      <c r="A912" s="263"/>
      <c r="B912" s="262"/>
      <c r="C912" s="372"/>
      <c r="E912" s="262"/>
    </row>
    <row r="913" spans="1:5" ht="13.5" customHeight="1">
      <c r="A913" s="263"/>
      <c r="B913" s="262"/>
      <c r="C913" s="372"/>
      <c r="E913" s="262"/>
    </row>
    <row r="914" spans="1:5" ht="13.5" customHeight="1">
      <c r="A914" s="263"/>
      <c r="B914" s="262"/>
      <c r="C914" s="372"/>
      <c r="E914" s="262"/>
    </row>
    <row r="915" spans="1:5" ht="13.5" customHeight="1">
      <c r="A915" s="263"/>
      <c r="B915" s="262"/>
      <c r="C915" s="372"/>
      <c r="E915" s="262"/>
    </row>
    <row r="916" spans="1:5" ht="13.5" customHeight="1">
      <c r="A916" s="263"/>
      <c r="B916" s="262"/>
      <c r="C916" s="372"/>
      <c r="E916" s="262"/>
    </row>
    <row r="917" spans="1:5" ht="13.5" customHeight="1">
      <c r="A917" s="263"/>
      <c r="B917" s="262"/>
      <c r="C917" s="372"/>
      <c r="E917" s="262"/>
    </row>
    <row r="918" spans="1:5" ht="13.5" customHeight="1">
      <c r="A918" s="263"/>
      <c r="B918" s="262"/>
      <c r="C918" s="372"/>
      <c r="E918" s="262"/>
    </row>
    <row r="919" spans="1:5" ht="13.5" customHeight="1">
      <c r="A919" s="263"/>
      <c r="B919" s="262"/>
      <c r="C919" s="372"/>
      <c r="E919" s="262"/>
    </row>
    <row r="920" spans="1:5" ht="13.5" customHeight="1">
      <c r="A920" s="263"/>
      <c r="B920" s="262"/>
      <c r="C920" s="372"/>
      <c r="E920" s="262"/>
    </row>
    <row r="921" spans="1:5" ht="13.5" customHeight="1">
      <c r="A921" s="263"/>
      <c r="B921" s="262"/>
      <c r="C921" s="372"/>
      <c r="E921" s="262"/>
    </row>
    <row r="922" spans="1:5" ht="13.5" customHeight="1">
      <c r="A922" s="263"/>
      <c r="B922" s="262"/>
      <c r="C922" s="372"/>
      <c r="E922" s="262"/>
    </row>
    <row r="923" spans="1:5" ht="13.5" customHeight="1">
      <c r="A923" s="263"/>
      <c r="B923" s="262"/>
      <c r="C923" s="372"/>
      <c r="E923" s="262"/>
    </row>
    <row r="924" spans="1:5" ht="13.5" customHeight="1">
      <c r="A924" s="263"/>
      <c r="B924" s="262"/>
      <c r="C924" s="372"/>
      <c r="E924" s="262"/>
    </row>
    <row r="925" spans="1:5" ht="13.5" customHeight="1">
      <c r="A925" s="263"/>
      <c r="B925" s="262"/>
      <c r="C925" s="372"/>
      <c r="E925" s="262"/>
    </row>
    <row r="926" spans="1:5" ht="13.5" customHeight="1">
      <c r="A926" s="263"/>
      <c r="B926" s="262"/>
      <c r="C926" s="372"/>
      <c r="E926" s="262"/>
    </row>
    <row r="927" spans="1:5" ht="13.5" customHeight="1">
      <c r="A927" s="263"/>
      <c r="B927" s="262"/>
      <c r="C927" s="372"/>
      <c r="E927" s="262"/>
    </row>
    <row r="928" spans="1:5" ht="13.5" customHeight="1">
      <c r="A928" s="263"/>
      <c r="B928" s="262"/>
      <c r="C928" s="372"/>
      <c r="E928" s="262"/>
    </row>
    <row r="929" spans="1:5" ht="13.5" customHeight="1">
      <c r="A929" s="263"/>
      <c r="B929" s="262"/>
      <c r="C929" s="372"/>
      <c r="E929" s="262"/>
    </row>
    <row r="930" spans="1:5" ht="13.5" customHeight="1">
      <c r="A930" s="263"/>
      <c r="B930" s="262"/>
      <c r="C930" s="372"/>
      <c r="E930" s="262"/>
    </row>
    <row r="931" spans="1:5" ht="13.5" customHeight="1">
      <c r="A931" s="263"/>
      <c r="B931" s="262"/>
      <c r="C931" s="372"/>
      <c r="E931" s="262"/>
    </row>
    <row r="932" spans="1:5" ht="13.5" customHeight="1">
      <c r="A932" s="263"/>
      <c r="B932" s="262"/>
      <c r="C932" s="372"/>
      <c r="E932" s="262"/>
    </row>
    <row r="933" spans="1:5" ht="13.5" customHeight="1">
      <c r="A933" s="263"/>
      <c r="B933" s="262"/>
      <c r="C933" s="372"/>
      <c r="E933" s="262"/>
    </row>
    <row r="934" spans="1:5" ht="13.5" customHeight="1">
      <c r="A934" s="263"/>
      <c r="B934" s="262"/>
      <c r="C934" s="372"/>
      <c r="E934" s="262"/>
    </row>
    <row r="935" spans="1:5" ht="13.5" customHeight="1">
      <c r="A935" s="263"/>
      <c r="B935" s="262"/>
      <c r="C935" s="372"/>
      <c r="E935" s="262"/>
    </row>
    <row r="936" spans="1:5" ht="13.5" customHeight="1">
      <c r="A936" s="263"/>
      <c r="B936" s="262"/>
      <c r="C936" s="372"/>
      <c r="E936" s="262"/>
    </row>
    <row r="937" spans="1:5" ht="13.5" customHeight="1">
      <c r="A937" s="263"/>
      <c r="B937" s="262"/>
      <c r="C937" s="372"/>
      <c r="E937" s="262"/>
    </row>
    <row r="938" spans="1:5" ht="13.5" customHeight="1">
      <c r="A938" s="263"/>
      <c r="B938" s="262"/>
      <c r="C938" s="372"/>
      <c r="E938" s="262"/>
    </row>
    <row r="939" spans="1:5" ht="13.5" customHeight="1">
      <c r="A939" s="263"/>
      <c r="B939" s="262"/>
      <c r="C939" s="372"/>
      <c r="E939" s="262"/>
    </row>
    <row r="940" spans="1:5" ht="13.5" customHeight="1">
      <c r="A940" s="263"/>
      <c r="B940" s="262"/>
      <c r="C940" s="372"/>
      <c r="E940" s="262"/>
    </row>
    <row r="941" spans="1:5" ht="13.5" customHeight="1">
      <c r="A941" s="263"/>
      <c r="B941" s="262"/>
      <c r="C941" s="372"/>
      <c r="E941" s="262"/>
    </row>
    <row r="942" spans="1:5" ht="13.5" customHeight="1">
      <c r="A942" s="263"/>
      <c r="B942" s="262"/>
      <c r="C942" s="372"/>
      <c r="E942" s="262"/>
    </row>
    <row r="943" spans="1:5" ht="13.5" customHeight="1">
      <c r="A943" s="263"/>
      <c r="B943" s="262"/>
      <c r="C943" s="372"/>
      <c r="E943" s="262"/>
    </row>
    <row r="944" spans="1:5" ht="13.5" customHeight="1">
      <c r="A944" s="263"/>
      <c r="B944" s="262"/>
      <c r="C944" s="372"/>
      <c r="E944" s="262"/>
    </row>
    <row r="945" spans="1:5" ht="13.5" customHeight="1">
      <c r="A945" s="263"/>
      <c r="B945" s="262"/>
      <c r="C945" s="372"/>
      <c r="E945" s="262"/>
    </row>
    <row r="946" spans="1:5" ht="13.5" customHeight="1">
      <c r="A946" s="263"/>
      <c r="B946" s="262"/>
      <c r="C946" s="372"/>
      <c r="E946" s="262"/>
    </row>
    <row r="947" spans="1:5" ht="13.5" customHeight="1">
      <c r="A947" s="263"/>
      <c r="B947" s="262"/>
      <c r="C947" s="372"/>
      <c r="E947" s="262"/>
    </row>
    <row r="948" spans="1:5" ht="13.5" customHeight="1">
      <c r="A948" s="263"/>
      <c r="B948" s="262"/>
      <c r="C948" s="372"/>
      <c r="E948" s="262"/>
    </row>
    <row r="949" spans="1:5" ht="13.5" customHeight="1">
      <c r="A949" s="263"/>
      <c r="B949" s="262"/>
      <c r="C949" s="372"/>
      <c r="E949" s="262"/>
    </row>
    <row r="950" spans="1:5" ht="13.5" customHeight="1">
      <c r="A950" s="263"/>
      <c r="B950" s="262"/>
      <c r="C950" s="372"/>
      <c r="E950" s="262"/>
    </row>
    <row r="951" spans="1:5" ht="13.5" customHeight="1">
      <c r="A951" s="263"/>
      <c r="B951" s="262"/>
      <c r="C951" s="372"/>
      <c r="E951" s="262"/>
    </row>
    <row r="952" spans="1:5" ht="13.5" customHeight="1">
      <c r="A952" s="263"/>
      <c r="B952" s="262"/>
      <c r="C952" s="372"/>
      <c r="E952" s="262"/>
    </row>
    <row r="953" spans="1:5" ht="13.5" customHeight="1">
      <c r="A953" s="263"/>
      <c r="B953" s="262"/>
      <c r="C953" s="372"/>
      <c r="E953" s="262"/>
    </row>
    <row r="954" spans="1:5" ht="13.5" customHeight="1">
      <c r="A954" s="263"/>
      <c r="B954" s="262"/>
      <c r="C954" s="372"/>
      <c r="E954" s="262"/>
    </row>
    <row r="955" spans="1:5" ht="13.5" customHeight="1">
      <c r="A955" s="263"/>
      <c r="B955" s="262"/>
      <c r="C955" s="372"/>
      <c r="E955" s="262"/>
    </row>
    <row r="956" spans="1:5" ht="13.5" customHeight="1">
      <c r="A956" s="263"/>
      <c r="B956" s="262"/>
      <c r="C956" s="372"/>
      <c r="E956" s="262"/>
    </row>
    <row r="957" spans="1:5" ht="13.5" customHeight="1">
      <c r="A957" s="263"/>
      <c r="B957" s="262"/>
      <c r="C957" s="372"/>
      <c r="E957" s="262"/>
    </row>
    <row r="958" spans="1:5" ht="13.5" customHeight="1">
      <c r="A958" s="263"/>
      <c r="B958" s="262"/>
      <c r="C958" s="372"/>
      <c r="E958" s="262"/>
    </row>
    <row r="959" spans="1:5" ht="13.5" customHeight="1">
      <c r="A959" s="263"/>
      <c r="B959" s="262"/>
      <c r="C959" s="372"/>
      <c r="E959" s="262"/>
    </row>
    <row r="960" spans="1:5" ht="13.5" customHeight="1">
      <c r="A960" s="263"/>
      <c r="B960" s="262"/>
      <c r="C960" s="372"/>
      <c r="E960" s="262"/>
    </row>
    <row r="961" spans="1:5" ht="13.5" customHeight="1">
      <c r="A961" s="263"/>
      <c r="B961" s="262"/>
      <c r="C961" s="372"/>
      <c r="E961" s="262"/>
    </row>
    <row r="962" spans="1:5" ht="13.5" customHeight="1">
      <c r="A962" s="263"/>
      <c r="B962" s="262"/>
      <c r="C962" s="372"/>
      <c r="E962" s="262"/>
    </row>
    <row r="963" spans="1:5" ht="13.5" customHeight="1">
      <c r="A963" s="263"/>
      <c r="B963" s="262"/>
      <c r="C963" s="372"/>
      <c r="E963" s="262"/>
    </row>
    <row r="964" spans="1:5" ht="13.5" customHeight="1">
      <c r="A964" s="263"/>
      <c r="B964" s="262"/>
      <c r="C964" s="372"/>
      <c r="E964" s="262"/>
    </row>
    <row r="965" spans="1:5" ht="13.5" customHeight="1">
      <c r="A965" s="263"/>
      <c r="B965" s="262"/>
      <c r="C965" s="372"/>
      <c r="E965" s="262"/>
    </row>
    <row r="966" spans="1:5" ht="13.5" customHeight="1">
      <c r="A966" s="263"/>
      <c r="B966" s="262"/>
      <c r="C966" s="372"/>
      <c r="E966" s="262"/>
    </row>
    <row r="967" spans="1:5" ht="13.5" customHeight="1">
      <c r="A967" s="263"/>
      <c r="B967" s="262"/>
      <c r="C967" s="372"/>
      <c r="E967" s="262"/>
    </row>
    <row r="968" spans="1:5" ht="13.5" customHeight="1">
      <c r="A968" s="263"/>
      <c r="B968" s="262"/>
      <c r="C968" s="372"/>
      <c r="E968" s="262"/>
    </row>
    <row r="969" spans="1:5" ht="13.5" customHeight="1">
      <c r="A969" s="263"/>
      <c r="B969" s="262"/>
      <c r="C969" s="372"/>
      <c r="E969" s="262"/>
    </row>
    <row r="970" spans="1:5" ht="13.5" customHeight="1">
      <c r="A970" s="263"/>
      <c r="B970" s="262"/>
      <c r="C970" s="372"/>
      <c r="E970" s="262"/>
    </row>
    <row r="971" spans="1:5" ht="13.5" customHeight="1">
      <c r="A971" s="263"/>
      <c r="B971" s="262"/>
      <c r="C971" s="372"/>
      <c r="E971" s="262"/>
    </row>
    <row r="972" spans="1:5" ht="13.5" customHeight="1">
      <c r="A972" s="263"/>
      <c r="B972" s="262"/>
      <c r="C972" s="372"/>
      <c r="E972" s="262"/>
    </row>
    <row r="973" spans="1:5" ht="13.5" customHeight="1">
      <c r="A973" s="263"/>
      <c r="B973" s="262"/>
      <c r="C973" s="372"/>
      <c r="E973" s="262"/>
    </row>
    <row r="974" spans="1:5" ht="13.5" customHeight="1">
      <c r="A974" s="263"/>
      <c r="B974" s="262"/>
      <c r="C974" s="372"/>
      <c r="E974" s="262"/>
    </row>
    <row r="975" spans="1:5" ht="13.5" customHeight="1">
      <c r="A975" s="263"/>
      <c r="B975" s="262"/>
      <c r="C975" s="372"/>
      <c r="E975" s="262"/>
    </row>
    <row r="976" spans="1:5" ht="13.5" customHeight="1">
      <c r="A976" s="263"/>
      <c r="B976" s="262"/>
      <c r="C976" s="372"/>
      <c r="E976" s="262"/>
    </row>
    <row r="977" spans="1:5" ht="13.5" customHeight="1">
      <c r="A977" s="263"/>
      <c r="B977" s="262"/>
      <c r="C977" s="372"/>
      <c r="E977" s="262"/>
    </row>
    <row r="978" spans="1:5" ht="13.5" customHeight="1">
      <c r="A978" s="263"/>
      <c r="B978" s="262"/>
      <c r="C978" s="372"/>
      <c r="E978" s="262"/>
    </row>
    <row r="979" spans="1:5" ht="13.5" customHeight="1">
      <c r="A979" s="263"/>
      <c r="B979" s="262"/>
      <c r="C979" s="372"/>
      <c r="E979" s="262"/>
    </row>
    <row r="980" spans="1:5" ht="13.5" customHeight="1">
      <c r="A980" s="263"/>
      <c r="B980" s="262"/>
      <c r="C980" s="372"/>
      <c r="E980" s="262"/>
    </row>
    <row r="981" spans="1:5" ht="13.5" customHeight="1">
      <c r="A981" s="263"/>
      <c r="B981" s="262"/>
      <c r="C981" s="372"/>
      <c r="E981" s="262"/>
    </row>
    <row r="982" spans="1:5" ht="13.5" customHeight="1">
      <c r="A982" s="263"/>
      <c r="B982" s="262"/>
      <c r="C982" s="372"/>
      <c r="E982" s="262"/>
    </row>
    <row r="983" spans="1:5" ht="13.5" customHeight="1">
      <c r="A983" s="263"/>
      <c r="B983" s="262"/>
      <c r="C983" s="372"/>
      <c r="E983" s="262"/>
    </row>
    <row r="984" spans="1:5" ht="13.5" customHeight="1">
      <c r="A984" s="263"/>
      <c r="B984" s="262"/>
      <c r="C984" s="372"/>
      <c r="E984" s="262"/>
    </row>
    <row r="985" spans="1:5" ht="13.5" customHeight="1">
      <c r="A985" s="263"/>
      <c r="B985" s="262"/>
      <c r="C985" s="372"/>
      <c r="E985" s="262"/>
    </row>
    <row r="986" spans="1:5" ht="13.5" customHeight="1">
      <c r="A986" s="263"/>
      <c r="B986" s="262"/>
      <c r="C986" s="372"/>
      <c r="E986" s="262"/>
    </row>
    <row r="987" spans="1:5" ht="13.5" customHeight="1">
      <c r="A987" s="263"/>
      <c r="B987" s="262"/>
      <c r="C987" s="372"/>
      <c r="E987" s="262"/>
    </row>
    <row r="988" spans="1:5" ht="13.5" customHeight="1">
      <c r="A988" s="263"/>
      <c r="B988" s="262"/>
      <c r="C988" s="372"/>
      <c r="E988" s="262"/>
    </row>
    <row r="989" spans="1:5" ht="13.5" customHeight="1">
      <c r="A989" s="263"/>
      <c r="B989" s="262"/>
      <c r="C989" s="372"/>
      <c r="E989" s="262"/>
    </row>
    <row r="990" spans="1:5" ht="13.5" customHeight="1">
      <c r="A990" s="263"/>
      <c r="B990" s="262"/>
      <c r="C990" s="372"/>
      <c r="E990" s="262"/>
    </row>
    <row r="991" spans="1:5" ht="13.5" customHeight="1">
      <c r="A991" s="263"/>
      <c r="B991" s="262"/>
      <c r="C991" s="372"/>
      <c r="E991" s="262"/>
    </row>
    <row r="992" spans="1:5" ht="13.5" customHeight="1">
      <c r="A992" s="263"/>
      <c r="B992" s="262"/>
      <c r="C992" s="372"/>
      <c r="E992" s="262"/>
    </row>
    <row r="993" spans="1:5" ht="13.5" customHeight="1">
      <c r="A993" s="263"/>
      <c r="B993" s="262"/>
      <c r="C993" s="372"/>
      <c r="E993" s="262"/>
    </row>
    <row r="994" spans="1:5" ht="13.5" customHeight="1">
      <c r="A994" s="263"/>
      <c r="B994" s="262"/>
      <c r="C994" s="372"/>
      <c r="E994" s="262"/>
    </row>
    <row r="995" spans="1:5" ht="13.5" customHeight="1">
      <c r="A995" s="263"/>
      <c r="B995" s="262"/>
      <c r="C995" s="372"/>
      <c r="E995" s="262"/>
    </row>
    <row r="996" spans="1:5" ht="13.5" customHeight="1">
      <c r="A996" s="263"/>
      <c r="B996" s="262"/>
      <c r="C996" s="372"/>
      <c r="E996" s="262"/>
    </row>
    <row r="997" spans="1:5" ht="13.5" customHeight="1">
      <c r="A997" s="263"/>
      <c r="B997" s="262"/>
      <c r="C997" s="372"/>
      <c r="E997" s="262"/>
    </row>
    <row r="998" spans="1:5" ht="13.5" customHeight="1">
      <c r="A998" s="263"/>
      <c r="B998" s="262"/>
      <c r="C998" s="372"/>
      <c r="E998" s="262"/>
    </row>
    <row r="999" spans="1:5" ht="13.5" customHeight="1">
      <c r="A999" s="263"/>
      <c r="B999" s="262"/>
      <c r="C999" s="372"/>
      <c r="E999" s="262"/>
    </row>
    <row r="1000" spans="1:5" ht="13.5" customHeight="1">
      <c r="A1000" s="263"/>
      <c r="B1000" s="262"/>
      <c r="C1000" s="372"/>
      <c r="E1000" s="262"/>
    </row>
    <row r="1001" spans="1:5" ht="13.5" customHeight="1">
      <c r="A1001" s="263"/>
      <c r="B1001" s="262"/>
      <c r="C1001" s="372"/>
      <c r="E1001" s="262"/>
    </row>
    <row r="1002" spans="1:5" ht="13.5" customHeight="1">
      <c r="A1002" s="263"/>
      <c r="B1002" s="262"/>
      <c r="C1002" s="372"/>
      <c r="E1002" s="262"/>
    </row>
    <row r="1003" spans="1:5" ht="13.5" customHeight="1">
      <c r="A1003" s="263"/>
      <c r="B1003" s="262"/>
      <c r="C1003" s="372"/>
      <c r="E1003" s="262"/>
    </row>
    <row r="1004" spans="1:5" ht="13.5" customHeight="1">
      <c r="A1004" s="263"/>
      <c r="B1004" s="262"/>
      <c r="C1004" s="372"/>
      <c r="E1004" s="262"/>
    </row>
    <row r="1005" spans="1:5" ht="13.5" customHeight="1">
      <c r="A1005" s="263"/>
      <c r="B1005" s="262"/>
      <c r="C1005" s="372"/>
      <c r="E1005" s="262"/>
    </row>
    <row r="1006" spans="1:5" ht="13.5" customHeight="1">
      <c r="A1006" s="263"/>
      <c r="B1006" s="262"/>
      <c r="C1006" s="372"/>
      <c r="E1006" s="262"/>
    </row>
    <row r="1007" spans="1:5" ht="13.5" customHeight="1">
      <c r="A1007" s="263"/>
      <c r="B1007" s="262"/>
      <c r="C1007" s="372"/>
      <c r="E1007" s="262"/>
    </row>
    <row r="1008" spans="1:5" ht="13.5" customHeight="1">
      <c r="A1008" s="263"/>
      <c r="B1008" s="262"/>
      <c r="C1008" s="372"/>
      <c r="E1008" s="262"/>
    </row>
    <row r="1009" spans="1:5" ht="13.5" customHeight="1">
      <c r="A1009" s="263"/>
      <c r="B1009" s="262"/>
      <c r="C1009" s="372"/>
      <c r="E1009" s="262"/>
    </row>
    <row r="1010" spans="1:5" ht="13.5" customHeight="1">
      <c r="A1010" s="263"/>
      <c r="B1010" s="262"/>
      <c r="C1010" s="372"/>
      <c r="E1010" s="262"/>
    </row>
    <row r="1011" spans="1:5" ht="13.5" customHeight="1">
      <c r="A1011" s="263"/>
      <c r="B1011" s="262"/>
      <c r="C1011" s="372"/>
      <c r="E1011" s="262"/>
    </row>
    <row r="1012" spans="1:5" ht="13.5" customHeight="1">
      <c r="A1012" s="263"/>
      <c r="B1012" s="262"/>
      <c r="C1012" s="372"/>
      <c r="E1012" s="262"/>
    </row>
    <row r="1013" spans="1:5" ht="13.5" customHeight="1">
      <c r="A1013" s="263"/>
      <c r="B1013" s="262"/>
      <c r="C1013" s="372"/>
      <c r="E1013" s="262"/>
    </row>
    <row r="1014" spans="1:5" ht="13.5" customHeight="1">
      <c r="A1014" s="263"/>
      <c r="B1014" s="262"/>
      <c r="C1014" s="372"/>
      <c r="E1014" s="262"/>
    </row>
    <row r="1015" spans="1:5" ht="13.5" customHeight="1">
      <c r="A1015" s="263"/>
      <c r="B1015" s="262"/>
      <c r="C1015" s="372"/>
      <c r="E1015" s="262"/>
    </row>
    <row r="1016" spans="1:5" ht="13.5" customHeight="1">
      <c r="A1016" s="263"/>
      <c r="B1016" s="262"/>
      <c r="C1016" s="372"/>
      <c r="E1016" s="262"/>
    </row>
    <row r="1017" spans="1:5" ht="13.5" customHeight="1">
      <c r="A1017" s="263"/>
      <c r="B1017" s="262"/>
      <c r="C1017" s="372"/>
      <c r="E1017" s="262"/>
    </row>
    <row r="1018" spans="1:5" ht="13.5" customHeight="1">
      <c r="A1018" s="263"/>
      <c r="B1018" s="262"/>
      <c r="C1018" s="372"/>
      <c r="E1018" s="262"/>
    </row>
    <row r="1019" spans="1:5" ht="13.5" customHeight="1">
      <c r="A1019" s="263"/>
      <c r="B1019" s="262"/>
      <c r="C1019" s="372"/>
      <c r="E1019" s="262"/>
    </row>
    <row r="1020" spans="1:5" ht="13.5" customHeight="1">
      <c r="A1020" s="263"/>
      <c r="B1020" s="262"/>
      <c r="C1020" s="372"/>
      <c r="E1020" s="262"/>
    </row>
    <row r="1021" spans="1:5" ht="13.5" customHeight="1">
      <c r="A1021" s="263"/>
      <c r="B1021" s="262"/>
      <c r="C1021" s="372"/>
      <c r="E1021" s="262"/>
    </row>
    <row r="1022" spans="1:5" ht="13.5" customHeight="1">
      <c r="A1022" s="263"/>
      <c r="B1022" s="262"/>
      <c r="C1022" s="372"/>
      <c r="E1022" s="262"/>
    </row>
    <row r="1023" spans="1:5" ht="13.5" customHeight="1">
      <c r="A1023" s="263"/>
      <c r="B1023" s="262"/>
      <c r="C1023" s="372"/>
      <c r="E1023" s="262"/>
    </row>
    <row r="1024" spans="1:5" ht="13.5" customHeight="1">
      <c r="A1024" s="263"/>
      <c r="B1024" s="262"/>
      <c r="C1024" s="372"/>
      <c r="E1024" s="262"/>
    </row>
    <row r="1025" spans="1:5" ht="13.5" customHeight="1">
      <c r="A1025" s="263"/>
      <c r="B1025" s="262"/>
      <c r="C1025" s="372"/>
      <c r="E1025" s="262"/>
    </row>
    <row r="1026" spans="1:5" ht="13.5" customHeight="1">
      <c r="A1026" s="263"/>
      <c r="B1026" s="262"/>
      <c r="C1026" s="372"/>
      <c r="E1026" s="262"/>
    </row>
    <row r="1027" spans="1:5" ht="13.5" customHeight="1">
      <c r="A1027" s="263"/>
      <c r="B1027" s="262"/>
      <c r="C1027" s="372"/>
      <c r="E1027" s="262"/>
    </row>
    <row r="1028" spans="1:5" ht="13.5" customHeight="1">
      <c r="A1028" s="263"/>
      <c r="B1028" s="262"/>
      <c r="C1028" s="372"/>
      <c r="E1028" s="262"/>
    </row>
    <row r="1029" spans="1:5" ht="13.5" customHeight="1">
      <c r="A1029" s="263"/>
      <c r="B1029" s="262"/>
      <c r="C1029" s="372"/>
      <c r="E1029" s="262"/>
    </row>
    <row r="1030" spans="1:5" ht="13.5" customHeight="1">
      <c r="A1030" s="263"/>
      <c r="B1030" s="262"/>
      <c r="C1030" s="372"/>
      <c r="E1030" s="262"/>
    </row>
    <row r="1031" spans="1:5" ht="13.5" customHeight="1">
      <c r="A1031" s="263"/>
      <c r="B1031" s="262"/>
      <c r="C1031" s="372"/>
      <c r="E1031" s="262"/>
    </row>
    <row r="1032" spans="1:5" ht="13.5" customHeight="1">
      <c r="A1032" s="263"/>
      <c r="B1032" s="262"/>
      <c r="C1032" s="372"/>
      <c r="E1032" s="262"/>
    </row>
    <row r="1033" spans="1:5" ht="13.5" customHeight="1">
      <c r="A1033" s="263"/>
      <c r="B1033" s="262"/>
      <c r="C1033" s="372"/>
      <c r="E1033" s="262"/>
    </row>
    <row r="1034" spans="1:5" ht="13.5" customHeight="1">
      <c r="A1034" s="263"/>
      <c r="B1034" s="262"/>
      <c r="C1034" s="372"/>
      <c r="E1034" s="262"/>
    </row>
    <row r="1035" spans="1:5" ht="13.5" customHeight="1">
      <c r="A1035" s="263"/>
      <c r="B1035" s="262"/>
      <c r="C1035" s="372"/>
      <c r="E1035" s="262"/>
    </row>
    <row r="1036" spans="1:5" ht="13.5" customHeight="1">
      <c r="A1036" s="263"/>
      <c r="B1036" s="262"/>
      <c r="C1036" s="372"/>
      <c r="E1036" s="262"/>
    </row>
    <row r="1037" spans="1:5" ht="13.5" customHeight="1">
      <c r="A1037" s="263"/>
      <c r="B1037" s="262"/>
      <c r="C1037" s="372"/>
      <c r="E1037" s="262"/>
    </row>
    <row r="1038" spans="1:5" ht="13.5" customHeight="1">
      <c r="A1038" s="263"/>
      <c r="B1038" s="262"/>
      <c r="C1038" s="372"/>
      <c r="E1038" s="262"/>
    </row>
    <row r="1039" spans="1:5" ht="13.5" customHeight="1">
      <c r="A1039" s="263"/>
      <c r="B1039" s="262"/>
      <c r="C1039" s="372"/>
      <c r="E1039" s="262"/>
    </row>
    <row r="1040" spans="1:5" ht="13.5" customHeight="1">
      <c r="A1040" s="263"/>
      <c r="B1040" s="262"/>
      <c r="C1040" s="372"/>
      <c r="E1040" s="262"/>
    </row>
    <row r="1041" spans="1:5" ht="13.5" customHeight="1">
      <c r="A1041" s="263"/>
      <c r="B1041" s="262"/>
      <c r="C1041" s="372"/>
      <c r="E1041" s="262"/>
    </row>
    <row r="1042" spans="1:5" ht="13.5" customHeight="1">
      <c r="A1042" s="263"/>
      <c r="B1042" s="262"/>
      <c r="C1042" s="372"/>
      <c r="E1042" s="262"/>
    </row>
    <row r="1043" spans="1:5" ht="13.5" customHeight="1">
      <c r="A1043" s="263"/>
      <c r="B1043" s="262"/>
      <c r="C1043" s="372"/>
      <c r="E1043" s="262"/>
    </row>
    <row r="1044" spans="1:5" ht="13.5" customHeight="1">
      <c r="A1044" s="263"/>
      <c r="B1044" s="262"/>
      <c r="C1044" s="372"/>
      <c r="E1044" s="262"/>
    </row>
    <row r="1045" spans="1:5" ht="13.5" customHeight="1">
      <c r="A1045" s="263"/>
      <c r="B1045" s="262"/>
      <c r="C1045" s="372"/>
      <c r="E1045" s="262"/>
    </row>
    <row r="1046" spans="1:5" ht="13.5" customHeight="1">
      <c r="A1046" s="263"/>
      <c r="B1046" s="262"/>
      <c r="C1046" s="372"/>
      <c r="E1046" s="262"/>
    </row>
    <row r="1047" spans="1:5" ht="13.5" customHeight="1">
      <c r="A1047" s="263"/>
      <c r="B1047" s="262"/>
      <c r="C1047" s="372"/>
      <c r="E1047" s="262"/>
    </row>
    <row r="1048" spans="1:5" ht="13.5" customHeight="1">
      <c r="A1048" s="263"/>
      <c r="B1048" s="262"/>
      <c r="C1048" s="372"/>
      <c r="E1048" s="262"/>
    </row>
    <row r="1049" spans="1:5" ht="13.5" customHeight="1">
      <c r="A1049" s="263"/>
      <c r="B1049" s="262"/>
      <c r="C1049" s="372"/>
      <c r="E1049" s="262"/>
    </row>
    <row r="1050" spans="1:5" ht="13.5" customHeight="1">
      <c r="A1050" s="263"/>
      <c r="B1050" s="262"/>
      <c r="C1050" s="372"/>
      <c r="E1050" s="262"/>
    </row>
    <row r="1051" spans="1:5" ht="13.5" customHeight="1">
      <c r="A1051" s="263"/>
      <c r="B1051" s="262"/>
      <c r="C1051" s="372"/>
      <c r="E1051" s="262"/>
    </row>
    <row r="1052" spans="1:5" ht="13.5" customHeight="1">
      <c r="A1052" s="263"/>
      <c r="B1052" s="262"/>
      <c r="C1052" s="372"/>
      <c r="E1052" s="262"/>
    </row>
    <row r="1053" spans="1:5" ht="13.5" customHeight="1">
      <c r="A1053" s="263"/>
      <c r="B1053" s="262"/>
      <c r="C1053" s="372"/>
      <c r="E1053" s="262"/>
    </row>
    <row r="1054" spans="1:5" ht="13.5" customHeight="1">
      <c r="A1054" s="263"/>
      <c r="B1054" s="262"/>
      <c r="C1054" s="372"/>
      <c r="E1054" s="262"/>
    </row>
    <row r="1055" spans="1:5" ht="13.5" customHeight="1">
      <c r="A1055" s="263"/>
      <c r="B1055" s="262"/>
      <c r="C1055" s="372"/>
      <c r="E1055" s="262"/>
    </row>
    <row r="1056" spans="1:5" ht="13.5" customHeight="1">
      <c r="A1056" s="263"/>
      <c r="B1056" s="262"/>
      <c r="C1056" s="372"/>
      <c r="E1056" s="262"/>
    </row>
    <row r="1057" spans="1:5" ht="13.5" customHeight="1">
      <c r="A1057" s="263"/>
      <c r="B1057" s="262"/>
      <c r="C1057" s="372"/>
      <c r="E1057" s="262"/>
    </row>
    <row r="1058" spans="1:5" ht="13.5" customHeight="1">
      <c r="A1058" s="263"/>
      <c r="B1058" s="262"/>
      <c r="C1058" s="372"/>
      <c r="E1058" s="262"/>
    </row>
    <row r="1059" spans="1:5" ht="13.5" customHeight="1">
      <c r="A1059" s="263"/>
      <c r="B1059" s="262"/>
      <c r="C1059" s="372"/>
      <c r="E1059" s="262"/>
    </row>
    <row r="1060" spans="1:5" ht="13.5" customHeight="1">
      <c r="A1060" s="263"/>
      <c r="B1060" s="262"/>
      <c r="C1060" s="372"/>
      <c r="E1060" s="262"/>
    </row>
    <row r="1061" spans="1:5" ht="13.5" customHeight="1">
      <c r="A1061" s="263"/>
      <c r="B1061" s="262"/>
      <c r="C1061" s="372"/>
      <c r="E1061" s="262"/>
    </row>
    <row r="1062" spans="1:5" ht="13.5" customHeight="1">
      <c r="A1062" s="263"/>
      <c r="B1062" s="262"/>
      <c r="C1062" s="372"/>
      <c r="E1062" s="262"/>
    </row>
    <row r="1063" spans="1:5" ht="13.5" customHeight="1">
      <c r="A1063" s="263"/>
      <c r="B1063" s="262"/>
      <c r="C1063" s="372"/>
      <c r="E1063" s="262"/>
    </row>
    <row r="1064" spans="1:5" ht="13.5" customHeight="1">
      <c r="A1064" s="263"/>
      <c r="B1064" s="262"/>
      <c r="C1064" s="372"/>
      <c r="E1064" s="262"/>
    </row>
    <row r="1065" spans="1:5" ht="13.5" customHeight="1">
      <c r="A1065" s="263"/>
      <c r="B1065" s="262"/>
      <c r="C1065" s="372"/>
      <c r="E1065" s="262"/>
    </row>
    <row r="1066" spans="1:5" ht="13.5" customHeight="1">
      <c r="A1066" s="263"/>
      <c r="B1066" s="262"/>
      <c r="C1066" s="372"/>
      <c r="E1066" s="262"/>
    </row>
    <row r="1067" spans="1:5" ht="13.5" customHeight="1">
      <c r="A1067" s="263"/>
      <c r="B1067" s="262"/>
      <c r="C1067" s="372"/>
      <c r="E1067" s="262"/>
    </row>
    <row r="1068" spans="1:5" ht="13.5" customHeight="1">
      <c r="A1068" s="263"/>
      <c r="B1068" s="262"/>
      <c r="C1068" s="372"/>
      <c r="E1068" s="262"/>
    </row>
    <row r="1069" spans="1:5" ht="13.5" customHeight="1">
      <c r="A1069" s="263"/>
      <c r="B1069" s="262"/>
      <c r="C1069" s="372"/>
      <c r="E1069" s="262"/>
    </row>
    <row r="1070" spans="1:5" ht="13.5" customHeight="1">
      <c r="A1070" s="263"/>
      <c r="B1070" s="262"/>
      <c r="C1070" s="372"/>
      <c r="E1070" s="262"/>
    </row>
    <row r="1071" spans="1:5" ht="13.5" customHeight="1">
      <c r="A1071" s="263"/>
      <c r="B1071" s="262"/>
      <c r="C1071" s="372"/>
      <c r="E1071" s="262"/>
    </row>
    <row r="1072" spans="1:5" ht="13.5" customHeight="1">
      <c r="A1072" s="263"/>
      <c r="B1072" s="262"/>
      <c r="C1072" s="372"/>
      <c r="E1072" s="262"/>
    </row>
    <row r="1073" spans="1:5" ht="13.5" customHeight="1">
      <c r="A1073" s="263"/>
      <c r="B1073" s="262"/>
      <c r="C1073" s="372"/>
      <c r="E1073" s="262"/>
    </row>
    <row r="1074" spans="1:5" ht="13.5" customHeight="1">
      <c r="A1074" s="263"/>
      <c r="B1074" s="262"/>
      <c r="C1074" s="372"/>
      <c r="E1074" s="262"/>
    </row>
    <row r="1075" spans="1:5" ht="13.5" customHeight="1">
      <c r="A1075" s="263"/>
      <c r="B1075" s="262"/>
      <c r="C1075" s="372"/>
      <c r="E1075" s="262"/>
    </row>
    <row r="1076" spans="1:5" ht="13.5" customHeight="1">
      <c r="A1076" s="263"/>
      <c r="B1076" s="262"/>
      <c r="C1076" s="372"/>
      <c r="E1076" s="262"/>
    </row>
    <row r="1077" spans="1:5" ht="13.5" customHeight="1">
      <c r="A1077" s="263"/>
      <c r="B1077" s="262"/>
      <c r="C1077" s="372"/>
      <c r="E1077" s="262"/>
    </row>
    <row r="1078" spans="1:5" ht="13.5" customHeight="1">
      <c r="A1078" s="263"/>
      <c r="B1078" s="262"/>
      <c r="C1078" s="372"/>
      <c r="E1078" s="262"/>
    </row>
    <row r="1079" spans="1:5" ht="13.5" customHeight="1">
      <c r="A1079" s="263"/>
      <c r="B1079" s="262"/>
      <c r="C1079" s="372"/>
      <c r="E1079" s="262"/>
    </row>
    <row r="1080" spans="1:5" ht="13.5" customHeight="1">
      <c r="A1080" s="263"/>
      <c r="B1080" s="262"/>
      <c r="C1080" s="372"/>
      <c r="E1080" s="262"/>
    </row>
    <row r="1081" spans="1:5" ht="13.5" customHeight="1">
      <c r="A1081" s="263"/>
      <c r="B1081" s="262"/>
      <c r="C1081" s="372"/>
      <c r="E1081" s="262"/>
    </row>
    <row r="1082" spans="1:5" ht="13.5" customHeight="1">
      <c r="A1082" s="263"/>
      <c r="B1082" s="262"/>
      <c r="C1082" s="372"/>
      <c r="E1082" s="262"/>
    </row>
    <row r="1083" spans="1:5" ht="13.5" customHeight="1">
      <c r="A1083" s="263"/>
      <c r="B1083" s="262"/>
      <c r="C1083" s="372"/>
      <c r="E1083" s="262"/>
    </row>
    <row r="1084" spans="1:5" ht="13.5" customHeight="1">
      <c r="A1084" s="263"/>
      <c r="B1084" s="262"/>
      <c r="C1084" s="372"/>
      <c r="E1084" s="262"/>
    </row>
    <row r="1085" spans="1:5" ht="13.5" customHeight="1">
      <c r="A1085" s="263"/>
      <c r="B1085" s="262"/>
      <c r="C1085" s="372"/>
      <c r="E1085" s="262"/>
    </row>
    <row r="1086" spans="1:5" ht="13.5" customHeight="1">
      <c r="A1086" s="263"/>
      <c r="B1086" s="262"/>
      <c r="C1086" s="372"/>
      <c r="E1086" s="262"/>
    </row>
    <row r="1087" spans="1:5" ht="13.5" customHeight="1">
      <c r="A1087" s="263"/>
      <c r="B1087" s="262"/>
      <c r="C1087" s="372"/>
      <c r="E1087" s="262"/>
    </row>
    <row r="1088" spans="1:5" ht="13.5" customHeight="1">
      <c r="A1088" s="263"/>
      <c r="B1088" s="262"/>
      <c r="C1088" s="372"/>
      <c r="E1088" s="262"/>
    </row>
    <row r="1089" spans="1:5" ht="13.5" customHeight="1">
      <c r="A1089" s="263"/>
      <c r="B1089" s="262"/>
      <c r="C1089" s="372"/>
      <c r="E1089" s="262"/>
    </row>
    <row r="1090" spans="1:5" ht="13.5" customHeight="1">
      <c r="A1090" s="263"/>
      <c r="B1090" s="262"/>
      <c r="C1090" s="372"/>
      <c r="E1090" s="262"/>
    </row>
    <row r="1091" spans="1:5" ht="13.5" customHeight="1">
      <c r="A1091" s="263"/>
      <c r="B1091" s="262"/>
      <c r="C1091" s="372"/>
      <c r="E1091" s="262"/>
    </row>
    <row r="1092" spans="1:5" ht="13.5" customHeight="1">
      <c r="A1092" s="263"/>
      <c r="B1092" s="262"/>
      <c r="C1092" s="372"/>
      <c r="E1092" s="262"/>
    </row>
    <row r="1093" spans="1:5" ht="13.5" customHeight="1">
      <c r="A1093" s="263"/>
      <c r="B1093" s="262"/>
      <c r="C1093" s="372"/>
      <c r="E1093" s="262"/>
    </row>
    <row r="1094" spans="1:5" ht="13.5" customHeight="1">
      <c r="A1094" s="263"/>
      <c r="B1094" s="262"/>
      <c r="C1094" s="372"/>
      <c r="E1094" s="262"/>
    </row>
    <row r="1095" spans="1:5" ht="13.5" customHeight="1">
      <c r="A1095" s="263"/>
      <c r="B1095" s="262"/>
      <c r="C1095" s="372"/>
      <c r="E1095" s="262"/>
    </row>
    <row r="1096" spans="1:5" ht="13.5" customHeight="1">
      <c r="A1096" s="263"/>
      <c r="B1096" s="262"/>
      <c r="C1096" s="372"/>
      <c r="E1096" s="262"/>
    </row>
    <row r="1097" spans="1:5" ht="13.5" customHeight="1">
      <c r="A1097" s="263"/>
      <c r="B1097" s="262"/>
      <c r="C1097" s="372"/>
      <c r="E1097" s="262"/>
    </row>
    <row r="1098" spans="1:5" ht="13.5" customHeight="1">
      <c r="A1098" s="263"/>
      <c r="B1098" s="262"/>
      <c r="C1098" s="372"/>
      <c r="E1098" s="262"/>
    </row>
    <row r="1099" spans="1:5" ht="13.5" customHeight="1">
      <c r="A1099" s="263"/>
      <c r="B1099" s="262"/>
      <c r="C1099" s="372"/>
      <c r="E1099" s="262"/>
    </row>
    <row r="1100" spans="1:5" ht="13.5" customHeight="1">
      <c r="A1100" s="263"/>
      <c r="B1100" s="262"/>
      <c r="C1100" s="372"/>
      <c r="E1100" s="262"/>
    </row>
    <row r="1101" spans="1:5" ht="13.5" customHeight="1">
      <c r="A1101" s="263"/>
      <c r="B1101" s="262"/>
      <c r="C1101" s="372"/>
      <c r="E1101" s="262"/>
    </row>
    <row r="1102" spans="1:5" ht="13.5" customHeight="1">
      <c r="A1102" s="263"/>
      <c r="B1102" s="262"/>
      <c r="C1102" s="372"/>
      <c r="E1102" s="262"/>
    </row>
    <row r="1103" spans="1:5" ht="13.5" customHeight="1">
      <c r="A1103" s="263"/>
      <c r="B1103" s="262"/>
      <c r="C1103" s="372"/>
      <c r="E1103" s="262"/>
    </row>
    <row r="1104" spans="1:5" ht="13.5" customHeight="1">
      <c r="A1104" s="263"/>
      <c r="B1104" s="262"/>
      <c r="C1104" s="372"/>
      <c r="E1104" s="262"/>
    </row>
    <row r="1105" spans="1:5" ht="13.5" customHeight="1">
      <c r="A1105" s="263"/>
      <c r="B1105" s="262"/>
      <c r="C1105" s="372"/>
      <c r="E1105" s="262"/>
    </row>
    <row r="1106" spans="1:5" ht="13.5" customHeight="1">
      <c r="A1106" s="263"/>
      <c r="B1106" s="262"/>
      <c r="C1106" s="372"/>
      <c r="E1106" s="262"/>
    </row>
    <row r="1107" spans="1:5" ht="13.5" customHeight="1">
      <c r="A1107" s="263"/>
      <c r="B1107" s="262"/>
      <c r="C1107" s="372"/>
      <c r="E1107" s="262"/>
    </row>
    <row r="1108" spans="1:5" ht="13.5" customHeight="1">
      <c r="A1108" s="263"/>
      <c r="B1108" s="262"/>
      <c r="C1108" s="372"/>
      <c r="E1108" s="262"/>
    </row>
    <row r="1109" spans="1:5" ht="13.5" customHeight="1">
      <c r="A1109" s="263"/>
      <c r="B1109" s="262"/>
      <c r="C1109" s="372"/>
      <c r="E1109" s="262"/>
    </row>
    <row r="1110" spans="1:5" ht="13.5" customHeight="1">
      <c r="A1110" s="263"/>
      <c r="B1110" s="262"/>
      <c r="C1110" s="372"/>
      <c r="E1110" s="262"/>
    </row>
    <row r="1111" spans="1:5" ht="13.5" customHeight="1">
      <c r="A1111" s="263"/>
      <c r="B1111" s="262"/>
      <c r="C1111" s="372"/>
      <c r="E1111" s="262"/>
    </row>
    <row r="1112" spans="1:5" ht="13.5" customHeight="1">
      <c r="A1112" s="263"/>
      <c r="B1112" s="262"/>
      <c r="C1112" s="372"/>
      <c r="E1112" s="262"/>
    </row>
    <row r="1113" spans="1:5" ht="13.5" customHeight="1">
      <c r="A1113" s="263"/>
      <c r="B1113" s="262"/>
      <c r="C1113" s="372"/>
      <c r="E1113" s="262"/>
    </row>
    <row r="1114" spans="1:5" ht="13.5" customHeight="1">
      <c r="A1114" s="263"/>
      <c r="B1114" s="262"/>
      <c r="C1114" s="372"/>
      <c r="E1114" s="262"/>
    </row>
    <row r="1115" spans="1:5" ht="13.5" customHeight="1">
      <c r="A1115" s="263"/>
      <c r="B1115" s="262"/>
      <c r="C1115" s="372"/>
      <c r="E1115" s="262"/>
    </row>
    <row r="1116" spans="1:5" ht="13.5" customHeight="1">
      <c r="A1116" s="263"/>
      <c r="B1116" s="262"/>
      <c r="C1116" s="372"/>
      <c r="E1116" s="262"/>
    </row>
    <row r="1117" spans="1:5" ht="13.5" customHeight="1">
      <c r="A1117" s="263"/>
      <c r="B1117" s="262"/>
      <c r="C1117" s="372"/>
      <c r="E1117" s="262"/>
    </row>
    <row r="1118" spans="1:5" ht="13.5" customHeight="1">
      <c r="A1118" s="263"/>
      <c r="B1118" s="262"/>
      <c r="C1118" s="372"/>
      <c r="E1118" s="262"/>
    </row>
    <row r="1119" spans="1:5" ht="13.5" customHeight="1">
      <c r="A1119" s="263"/>
      <c r="B1119" s="262"/>
      <c r="C1119" s="372"/>
      <c r="E1119" s="262"/>
    </row>
    <row r="1120" spans="1:5" ht="13.5" customHeight="1">
      <c r="A1120" s="263"/>
      <c r="B1120" s="262"/>
      <c r="C1120" s="372"/>
      <c r="E1120" s="262"/>
    </row>
    <row r="1121" spans="1:5" ht="13.5" customHeight="1">
      <c r="A1121" s="263"/>
      <c r="B1121" s="262"/>
      <c r="C1121" s="372"/>
      <c r="E1121" s="262"/>
    </row>
    <row r="1122" spans="1:5" ht="13.5" customHeight="1">
      <c r="A1122" s="263"/>
      <c r="B1122" s="262"/>
      <c r="C1122" s="372"/>
      <c r="E1122" s="262"/>
    </row>
    <row r="1123" spans="1:5" ht="13.5" customHeight="1">
      <c r="A1123" s="263"/>
      <c r="B1123" s="262"/>
      <c r="C1123" s="372"/>
      <c r="E1123" s="262"/>
    </row>
    <row r="1124" spans="1:5" ht="13.5" customHeight="1">
      <c r="A1124" s="263"/>
      <c r="B1124" s="262"/>
      <c r="C1124" s="372"/>
      <c r="E1124" s="262"/>
    </row>
    <row r="1125" spans="1:5" ht="13.5" customHeight="1">
      <c r="A1125" s="263"/>
      <c r="B1125" s="262"/>
      <c r="C1125" s="372"/>
      <c r="E1125" s="262"/>
    </row>
    <row r="1126" spans="1:5" ht="13.5" customHeight="1">
      <c r="A1126" s="263"/>
      <c r="B1126" s="262"/>
      <c r="C1126" s="372"/>
      <c r="E1126" s="262"/>
    </row>
    <row r="1127" spans="1:5" ht="13.5" customHeight="1">
      <c r="A1127" s="263"/>
      <c r="B1127" s="262"/>
      <c r="C1127" s="372"/>
      <c r="E1127" s="262"/>
    </row>
    <row r="1128" spans="1:5" ht="13.5" customHeight="1">
      <c r="A1128" s="263"/>
      <c r="B1128" s="262"/>
      <c r="C1128" s="372"/>
      <c r="E1128" s="262"/>
    </row>
    <row r="1129" spans="1:5" ht="13.5" customHeight="1">
      <c r="A1129" s="263"/>
      <c r="B1129" s="262"/>
      <c r="C1129" s="372"/>
      <c r="E1129" s="262"/>
    </row>
    <row r="1130" spans="1:5" ht="13.5" customHeight="1">
      <c r="A1130" s="263"/>
      <c r="B1130" s="262"/>
      <c r="C1130" s="372"/>
      <c r="E1130" s="262"/>
    </row>
    <row r="1131" spans="1:5" ht="13.5" customHeight="1">
      <c r="A1131" s="263"/>
      <c r="B1131" s="262"/>
      <c r="C1131" s="372"/>
      <c r="E1131" s="262"/>
    </row>
    <row r="1132" spans="1:5" ht="13.5" customHeight="1">
      <c r="A1132" s="263"/>
      <c r="B1132" s="262"/>
      <c r="C1132" s="372"/>
      <c r="E1132" s="262"/>
    </row>
    <row r="1133" spans="1:5" ht="13.5" customHeight="1">
      <c r="A1133" s="263"/>
      <c r="B1133" s="262"/>
      <c r="C1133" s="372"/>
      <c r="E1133" s="262"/>
    </row>
    <row r="1134" spans="1:5" ht="13.5" customHeight="1">
      <c r="A1134" s="263"/>
      <c r="B1134" s="262"/>
      <c r="C1134" s="372"/>
      <c r="E1134" s="262"/>
    </row>
    <row r="1135" spans="1:5" ht="13.5" customHeight="1">
      <c r="A1135" s="263"/>
      <c r="B1135" s="262"/>
      <c r="C1135" s="372"/>
      <c r="E1135" s="262"/>
    </row>
    <row r="1136" spans="1:5" ht="13.5" customHeight="1">
      <c r="A1136" s="263"/>
      <c r="B1136" s="262"/>
      <c r="C1136" s="372"/>
      <c r="E1136" s="262"/>
    </row>
    <row r="1137" spans="1:5" ht="13.5" customHeight="1">
      <c r="A1137" s="263"/>
      <c r="B1137" s="262"/>
      <c r="C1137" s="372"/>
      <c r="E1137" s="262"/>
    </row>
    <row r="1138" spans="1:5" ht="13.5" customHeight="1">
      <c r="A1138" s="263"/>
      <c r="B1138" s="262"/>
      <c r="C1138" s="372"/>
      <c r="E1138" s="262"/>
    </row>
    <row r="1139" spans="1:5" ht="13.5" customHeight="1">
      <c r="A1139" s="263"/>
      <c r="B1139" s="262"/>
      <c r="C1139" s="372"/>
      <c r="E1139" s="262"/>
    </row>
    <row r="1140" spans="1:5" ht="13.5" customHeight="1">
      <c r="A1140" s="263"/>
      <c r="B1140" s="262"/>
      <c r="C1140" s="372"/>
      <c r="E1140" s="262"/>
    </row>
    <row r="1141" spans="1:5" ht="13.5" customHeight="1">
      <c r="A1141" s="263"/>
      <c r="B1141" s="262"/>
      <c r="C1141" s="372"/>
      <c r="E1141" s="262"/>
    </row>
    <row r="1142" spans="1:5" ht="13.5" customHeight="1">
      <c r="A1142" s="263"/>
      <c r="B1142" s="262"/>
      <c r="C1142" s="372"/>
      <c r="E1142" s="262"/>
    </row>
    <row r="1143" spans="1:5" ht="13.5" customHeight="1">
      <c r="A1143" s="263"/>
      <c r="B1143" s="262"/>
      <c r="C1143" s="372"/>
      <c r="E1143" s="262"/>
    </row>
    <row r="1144" spans="1:5" ht="13.5" customHeight="1">
      <c r="A1144" s="263"/>
      <c r="B1144" s="262"/>
      <c r="C1144" s="372"/>
      <c r="E1144" s="262"/>
    </row>
    <row r="1145" spans="1:5" ht="13.5" customHeight="1">
      <c r="A1145" s="263"/>
      <c r="B1145" s="262"/>
      <c r="C1145" s="372"/>
      <c r="E1145" s="262"/>
    </row>
    <row r="1146" spans="1:5" ht="13.5" customHeight="1">
      <c r="A1146" s="263"/>
      <c r="B1146" s="262"/>
      <c r="C1146" s="372"/>
      <c r="E1146" s="262"/>
    </row>
    <row r="1147" spans="1:5" ht="13.5" customHeight="1">
      <c r="A1147" s="263"/>
      <c r="B1147" s="262"/>
      <c r="C1147" s="372"/>
      <c r="E1147" s="262"/>
    </row>
    <row r="1148" spans="1:5" ht="13.5" customHeight="1">
      <c r="A1148" s="263"/>
      <c r="B1148" s="262"/>
      <c r="C1148" s="372"/>
      <c r="E1148" s="262"/>
    </row>
    <row r="1149" spans="1:5" ht="13.5" customHeight="1">
      <c r="A1149" s="263"/>
      <c r="B1149" s="262"/>
      <c r="C1149" s="372"/>
      <c r="E1149" s="262"/>
    </row>
    <row r="1150" spans="1:5" ht="13.5" customHeight="1">
      <c r="A1150" s="263"/>
      <c r="B1150" s="262"/>
      <c r="C1150" s="372"/>
      <c r="E1150" s="262"/>
    </row>
    <row r="1151" spans="1:5" ht="13.5" customHeight="1">
      <c r="A1151" s="263"/>
      <c r="B1151" s="262"/>
      <c r="C1151" s="372"/>
      <c r="E1151" s="262"/>
    </row>
    <row r="1152" spans="1:5" ht="13.5" customHeight="1">
      <c r="A1152" s="263"/>
      <c r="B1152" s="262"/>
      <c r="C1152" s="372"/>
      <c r="E1152" s="262"/>
    </row>
    <row r="1153" spans="1:5" ht="13.5" customHeight="1">
      <c r="A1153" s="263"/>
      <c r="B1153" s="262"/>
      <c r="C1153" s="372"/>
      <c r="E1153" s="262"/>
    </row>
    <row r="1154" spans="1:5" ht="13.5" customHeight="1">
      <c r="A1154" s="263"/>
      <c r="B1154" s="262"/>
      <c r="C1154" s="372"/>
      <c r="E1154" s="262"/>
    </row>
    <row r="1155" spans="1:5" ht="13.5" customHeight="1">
      <c r="A1155" s="263"/>
      <c r="B1155" s="262"/>
      <c r="C1155" s="372"/>
      <c r="E1155" s="262"/>
    </row>
    <row r="1156" spans="1:5" ht="13.5" customHeight="1">
      <c r="A1156" s="263"/>
      <c r="B1156" s="262"/>
      <c r="C1156" s="372"/>
      <c r="E1156" s="262"/>
    </row>
    <row r="1157" spans="1:5" ht="13.5" customHeight="1">
      <c r="A1157" s="263"/>
      <c r="B1157" s="262"/>
      <c r="C1157" s="372"/>
      <c r="E1157" s="262"/>
    </row>
    <row r="1158" spans="1:5" ht="13.5" customHeight="1">
      <c r="A1158" s="263"/>
      <c r="B1158" s="262"/>
      <c r="C1158" s="372"/>
      <c r="E1158" s="262"/>
    </row>
    <row r="1159" spans="1:5" ht="13.5" customHeight="1">
      <c r="A1159" s="263"/>
      <c r="B1159" s="262"/>
      <c r="C1159" s="372"/>
      <c r="E1159" s="262"/>
    </row>
    <row r="1160" spans="1:5" ht="13.5" customHeight="1">
      <c r="A1160" s="263"/>
      <c r="B1160" s="262"/>
      <c r="C1160" s="372"/>
      <c r="E1160" s="262"/>
    </row>
    <row r="1161" spans="1:5" ht="13.5" customHeight="1">
      <c r="A1161" s="263"/>
      <c r="B1161" s="262"/>
      <c r="C1161" s="372"/>
      <c r="E1161" s="262"/>
    </row>
    <row r="1162" spans="1:5" ht="13.5" customHeight="1">
      <c r="A1162" s="263"/>
      <c r="B1162" s="262"/>
      <c r="C1162" s="372"/>
      <c r="E1162" s="262"/>
    </row>
    <row r="1163" spans="1:5" ht="13.5" customHeight="1">
      <c r="A1163" s="263"/>
      <c r="B1163" s="262"/>
      <c r="C1163" s="372"/>
      <c r="E1163" s="262"/>
    </row>
    <row r="1164" spans="1:5" ht="13.5" customHeight="1">
      <c r="A1164" s="263"/>
      <c r="B1164" s="262"/>
      <c r="C1164" s="372"/>
      <c r="E1164" s="262"/>
    </row>
    <row r="1165" spans="1:5" ht="13.5" customHeight="1">
      <c r="A1165" s="263"/>
      <c r="B1165" s="262"/>
      <c r="C1165" s="372"/>
      <c r="E1165" s="262"/>
    </row>
    <row r="1166" spans="1:5" ht="13.5" customHeight="1">
      <c r="A1166" s="263"/>
      <c r="B1166" s="262"/>
      <c r="C1166" s="372"/>
      <c r="E1166" s="262"/>
    </row>
    <row r="1167" spans="1:5" ht="13.5" customHeight="1">
      <c r="A1167" s="263"/>
      <c r="B1167" s="262"/>
      <c r="C1167" s="372"/>
      <c r="E1167" s="262"/>
    </row>
    <row r="1168" spans="1:5" ht="13.5" customHeight="1">
      <c r="A1168" s="263"/>
      <c r="B1168" s="262"/>
      <c r="C1168" s="372"/>
      <c r="E1168" s="262"/>
    </row>
    <row r="1169" spans="1:5" ht="13.5" customHeight="1">
      <c r="A1169" s="263"/>
      <c r="B1169" s="262"/>
      <c r="C1169" s="372"/>
      <c r="E1169" s="262"/>
    </row>
    <row r="1170" spans="1:5" ht="13.5" customHeight="1">
      <c r="A1170" s="263"/>
      <c r="B1170" s="262"/>
      <c r="C1170" s="372"/>
      <c r="E1170" s="262"/>
    </row>
    <row r="1171" spans="1:5" ht="13.5" customHeight="1">
      <c r="A1171" s="263"/>
      <c r="B1171" s="262"/>
      <c r="C1171" s="372"/>
      <c r="E1171" s="262"/>
    </row>
    <row r="1172" spans="1:5" ht="13.5" customHeight="1">
      <c r="A1172" s="263"/>
      <c r="B1172" s="262"/>
      <c r="C1172" s="372"/>
      <c r="E1172" s="262"/>
    </row>
    <row r="1173" spans="1:5" ht="13.5" customHeight="1">
      <c r="A1173" s="263"/>
      <c r="B1173" s="262"/>
      <c r="C1173" s="372"/>
      <c r="E1173" s="262"/>
    </row>
    <row r="1174" spans="1:5" ht="13.5" customHeight="1">
      <c r="A1174" s="263"/>
      <c r="B1174" s="262"/>
      <c r="C1174" s="372"/>
      <c r="E1174" s="262"/>
    </row>
    <row r="1175" spans="1:5" ht="13.5" customHeight="1">
      <c r="A1175" s="263"/>
      <c r="B1175" s="262"/>
      <c r="C1175" s="372"/>
      <c r="E1175" s="262"/>
    </row>
    <row r="1176" spans="1:5" ht="13.5" customHeight="1">
      <c r="A1176" s="263"/>
      <c r="B1176" s="262"/>
      <c r="C1176" s="372"/>
      <c r="E1176" s="262"/>
    </row>
    <row r="1177" spans="1:5" ht="13.5" customHeight="1">
      <c r="A1177" s="263"/>
      <c r="B1177" s="262"/>
      <c r="C1177" s="372"/>
      <c r="E1177" s="262"/>
    </row>
    <row r="1178" spans="1:5" ht="13.5" customHeight="1">
      <c r="A1178" s="263"/>
      <c r="B1178" s="262"/>
      <c r="C1178" s="372"/>
      <c r="E1178" s="262"/>
    </row>
    <row r="1179" spans="1:5" ht="13.5" customHeight="1">
      <c r="A1179" s="263"/>
      <c r="B1179" s="262"/>
      <c r="C1179" s="372"/>
      <c r="E1179" s="262"/>
    </row>
    <row r="1180" spans="1:5" ht="13.5" customHeight="1">
      <c r="A1180" s="263"/>
      <c r="B1180" s="262"/>
      <c r="C1180" s="372"/>
      <c r="E1180" s="262"/>
    </row>
    <row r="1181" spans="1:5" ht="13.5" customHeight="1">
      <c r="A1181" s="263"/>
      <c r="B1181" s="262"/>
      <c r="C1181" s="372"/>
      <c r="E1181" s="262"/>
    </row>
    <row r="1182" spans="1:5" ht="13.5" customHeight="1">
      <c r="A1182" s="263"/>
      <c r="B1182" s="262"/>
      <c r="C1182" s="372"/>
      <c r="E1182" s="262"/>
    </row>
    <row r="1183" spans="1:5" ht="13.5" customHeight="1">
      <c r="A1183" s="263"/>
      <c r="B1183" s="262"/>
      <c r="C1183" s="372"/>
      <c r="E1183" s="262"/>
    </row>
    <row r="1184" spans="1:5" ht="13.5" customHeight="1">
      <c r="A1184" s="263"/>
      <c r="B1184" s="262"/>
      <c r="C1184" s="372"/>
      <c r="E1184" s="262"/>
    </row>
    <row r="1185" spans="1:5" ht="13.5" customHeight="1">
      <c r="A1185" s="263"/>
      <c r="B1185" s="262"/>
      <c r="C1185" s="372"/>
      <c r="E1185" s="262"/>
    </row>
    <row r="1186" spans="1:5" ht="13.5" customHeight="1">
      <c r="A1186" s="263"/>
      <c r="B1186" s="262"/>
      <c r="C1186" s="372"/>
      <c r="E1186" s="262"/>
    </row>
    <row r="1187" spans="1:5" ht="13.5" customHeight="1">
      <c r="A1187" s="263"/>
      <c r="B1187" s="262"/>
      <c r="C1187" s="372"/>
      <c r="E1187" s="262"/>
    </row>
    <row r="1188" spans="1:5" ht="13.5" customHeight="1">
      <c r="A1188" s="263"/>
      <c r="B1188" s="262"/>
      <c r="C1188" s="372"/>
      <c r="E1188" s="262"/>
    </row>
    <row r="1189" spans="1:5" ht="13.5" customHeight="1">
      <c r="A1189" s="263"/>
      <c r="B1189" s="262"/>
      <c r="C1189" s="372"/>
      <c r="E1189" s="262"/>
    </row>
    <row r="1190" spans="1:5" ht="13.5" customHeight="1">
      <c r="A1190" s="263"/>
      <c r="B1190" s="262"/>
      <c r="C1190" s="372"/>
      <c r="E1190" s="262"/>
    </row>
    <row r="1191" spans="1:5" ht="13.5" customHeight="1">
      <c r="A1191" s="263"/>
      <c r="B1191" s="262"/>
      <c r="C1191" s="372"/>
      <c r="E1191" s="262"/>
    </row>
    <row r="1192" spans="1:5" ht="13.5" customHeight="1">
      <c r="A1192" s="263"/>
      <c r="B1192" s="262"/>
      <c r="C1192" s="372"/>
      <c r="E1192" s="262"/>
    </row>
    <row r="1193" spans="1:5" ht="13.5" customHeight="1">
      <c r="A1193" s="263"/>
      <c r="B1193" s="262"/>
      <c r="C1193" s="372"/>
      <c r="E1193" s="262"/>
    </row>
    <row r="1194" spans="1:5" ht="13.5" customHeight="1">
      <c r="A1194" s="263"/>
      <c r="B1194" s="262"/>
      <c r="C1194" s="372"/>
      <c r="E1194" s="262"/>
    </row>
    <row r="1195" spans="1:5" ht="13.5" customHeight="1">
      <c r="A1195" s="263"/>
      <c r="B1195" s="262"/>
      <c r="C1195" s="372"/>
      <c r="E1195" s="262"/>
    </row>
    <row r="1196" spans="1:5" ht="13.5" customHeight="1">
      <c r="A1196" s="263"/>
      <c r="B1196" s="262"/>
      <c r="C1196" s="372"/>
      <c r="E1196" s="262"/>
    </row>
    <row r="1197" spans="1:5" ht="13.5" customHeight="1">
      <c r="A1197" s="263"/>
      <c r="B1197" s="262"/>
      <c r="C1197" s="372"/>
      <c r="E1197" s="262"/>
    </row>
    <row r="1198" spans="1:5" ht="13.5" customHeight="1">
      <c r="A1198" s="263"/>
      <c r="B1198" s="262"/>
      <c r="C1198" s="372"/>
      <c r="E1198" s="262"/>
    </row>
    <row r="1199" spans="1:5" ht="13.5" customHeight="1">
      <c r="A1199" s="263"/>
      <c r="B1199" s="262"/>
      <c r="C1199" s="372"/>
      <c r="E1199" s="262"/>
    </row>
    <row r="1200" spans="1:5" ht="13.5" customHeight="1">
      <c r="A1200" s="263"/>
      <c r="B1200" s="262"/>
      <c r="C1200" s="372"/>
      <c r="E1200" s="262"/>
    </row>
    <row r="1201" spans="1:5" ht="13.5" customHeight="1">
      <c r="A1201" s="263"/>
      <c r="B1201" s="262"/>
      <c r="C1201" s="372"/>
      <c r="E1201" s="262"/>
    </row>
    <row r="1202" spans="1:5" ht="13.5" customHeight="1">
      <c r="A1202" s="263"/>
      <c r="B1202" s="262"/>
      <c r="C1202" s="372"/>
      <c r="E1202" s="262"/>
    </row>
    <row r="1203" spans="1:5" ht="13.5" customHeight="1">
      <c r="A1203" s="263"/>
      <c r="B1203" s="262"/>
      <c r="C1203" s="372"/>
      <c r="E1203" s="262"/>
    </row>
    <row r="1204" spans="1:5" ht="13.5" customHeight="1">
      <c r="A1204" s="263"/>
      <c r="B1204" s="262"/>
      <c r="C1204" s="372"/>
      <c r="E1204" s="262"/>
    </row>
    <row r="1205" spans="1:5" ht="13.5" customHeight="1">
      <c r="A1205" s="263"/>
      <c r="B1205" s="262"/>
      <c r="C1205" s="372"/>
      <c r="E1205" s="262"/>
    </row>
    <row r="1206" spans="1:5" ht="13.5" customHeight="1">
      <c r="A1206" s="263"/>
      <c r="B1206" s="262"/>
      <c r="C1206" s="372"/>
      <c r="E1206" s="262"/>
    </row>
    <row r="1207" spans="1:5" ht="13.5" customHeight="1">
      <c r="A1207" s="263"/>
      <c r="B1207" s="262"/>
      <c r="C1207" s="372"/>
      <c r="E1207" s="262"/>
    </row>
    <row r="1208" spans="1:5" ht="13.5" customHeight="1">
      <c r="A1208" s="263"/>
      <c r="B1208" s="262"/>
      <c r="C1208" s="372"/>
      <c r="E1208" s="262"/>
    </row>
    <row r="1209" spans="1:5" ht="13.5" customHeight="1">
      <c r="A1209" s="263"/>
      <c r="B1209" s="262"/>
      <c r="C1209" s="372"/>
      <c r="E1209" s="262"/>
    </row>
    <row r="1210" spans="1:5" ht="13.5" customHeight="1">
      <c r="A1210" s="263"/>
      <c r="B1210" s="262"/>
      <c r="C1210" s="372"/>
      <c r="E1210" s="262"/>
    </row>
    <row r="1211" spans="1:5" ht="13.5" customHeight="1">
      <c r="A1211" s="263"/>
      <c r="B1211" s="262"/>
      <c r="C1211" s="372"/>
      <c r="E1211" s="262"/>
    </row>
    <row r="1212" spans="1:5" ht="13.5" customHeight="1">
      <c r="A1212" s="263"/>
      <c r="B1212" s="262"/>
      <c r="C1212" s="372"/>
      <c r="E1212" s="262"/>
    </row>
    <row r="1213" spans="1:5" ht="13.5" customHeight="1">
      <c r="A1213" s="263"/>
      <c r="B1213" s="262"/>
      <c r="C1213" s="372"/>
      <c r="E1213" s="262"/>
    </row>
    <row r="1214" spans="1:5" ht="13.5" customHeight="1">
      <c r="A1214" s="263"/>
      <c r="B1214" s="262"/>
      <c r="C1214" s="372"/>
      <c r="E1214" s="262"/>
    </row>
    <row r="1215" spans="1:5" ht="13.5" customHeight="1">
      <c r="A1215" s="263"/>
      <c r="B1215" s="262"/>
      <c r="C1215" s="372"/>
      <c r="E1215" s="262"/>
    </row>
    <row r="1216" spans="1:5" ht="13.5" customHeight="1">
      <c r="A1216" s="263"/>
      <c r="B1216" s="262"/>
      <c r="C1216" s="372"/>
      <c r="E1216" s="262"/>
    </row>
    <row r="1217" spans="1:5" ht="13.5" customHeight="1">
      <c r="A1217" s="263"/>
      <c r="B1217" s="262"/>
      <c r="C1217" s="372"/>
      <c r="E1217" s="262"/>
    </row>
    <row r="1218" spans="1:5" ht="13.5" customHeight="1">
      <c r="A1218" s="263"/>
      <c r="B1218" s="262"/>
      <c r="C1218" s="372"/>
      <c r="E1218" s="262"/>
    </row>
    <row r="1219" spans="1:5" ht="13.5" customHeight="1">
      <c r="A1219" s="263"/>
      <c r="B1219" s="262"/>
      <c r="C1219" s="372"/>
      <c r="E1219" s="262"/>
    </row>
    <row r="1220" spans="1:5" ht="13.5" customHeight="1">
      <c r="A1220" s="263"/>
      <c r="B1220" s="262"/>
      <c r="C1220" s="372"/>
      <c r="E1220" s="262"/>
    </row>
    <row r="1221" spans="1:5" ht="13.5" customHeight="1">
      <c r="A1221" s="263"/>
      <c r="B1221" s="262"/>
      <c r="C1221" s="372"/>
      <c r="E1221" s="262"/>
    </row>
    <row r="1222" spans="1:5" ht="13.5" customHeight="1">
      <c r="A1222" s="263"/>
      <c r="B1222" s="262"/>
      <c r="C1222" s="372"/>
      <c r="E1222" s="262"/>
    </row>
    <row r="1223" spans="1:5" ht="13.5" customHeight="1">
      <c r="A1223" s="263"/>
      <c r="B1223" s="262"/>
      <c r="C1223" s="372"/>
      <c r="E1223" s="262"/>
    </row>
    <row r="1224" spans="1:5" ht="13.5" customHeight="1">
      <c r="A1224" s="263"/>
      <c r="B1224" s="262"/>
      <c r="C1224" s="372"/>
      <c r="E1224" s="262"/>
    </row>
    <row r="1225" spans="1:5" ht="13.5" customHeight="1">
      <c r="A1225" s="263"/>
      <c r="B1225" s="262"/>
      <c r="C1225" s="372"/>
      <c r="E1225" s="262"/>
    </row>
    <row r="1226" spans="1:5" ht="13.5" customHeight="1">
      <c r="A1226" s="263"/>
      <c r="B1226" s="262"/>
      <c r="C1226" s="372"/>
      <c r="E1226" s="262"/>
    </row>
    <row r="1227" spans="1:5" ht="13.5" customHeight="1">
      <c r="A1227" s="263"/>
      <c r="B1227" s="262"/>
      <c r="C1227" s="372"/>
      <c r="E1227" s="262"/>
    </row>
    <row r="1228" spans="1:5" ht="13.5" customHeight="1">
      <c r="A1228" s="263"/>
      <c r="B1228" s="262"/>
      <c r="C1228" s="372"/>
      <c r="E1228" s="262"/>
    </row>
    <row r="1229" spans="1:5" ht="13.5" customHeight="1">
      <c r="A1229" s="263"/>
      <c r="B1229" s="262"/>
      <c r="C1229" s="372"/>
      <c r="E1229" s="262"/>
    </row>
    <row r="1230" spans="1:5" ht="13.5" customHeight="1">
      <c r="A1230" s="263"/>
      <c r="B1230" s="262"/>
      <c r="C1230" s="372"/>
      <c r="E1230" s="262"/>
    </row>
    <row r="1231" spans="1:5" ht="13.5" customHeight="1">
      <c r="A1231" s="263"/>
      <c r="B1231" s="262"/>
      <c r="C1231" s="372"/>
      <c r="E1231" s="262"/>
    </row>
    <row r="1232" spans="1:5" ht="13.5" customHeight="1">
      <c r="A1232" s="263"/>
      <c r="B1232" s="262"/>
      <c r="C1232" s="372"/>
      <c r="E1232" s="262"/>
    </row>
    <row r="1233" spans="1:5" ht="13.5" customHeight="1">
      <c r="A1233" s="263"/>
      <c r="B1233" s="262"/>
      <c r="C1233" s="372"/>
      <c r="E1233" s="262"/>
    </row>
    <row r="1234" spans="1:5" ht="13.5" customHeight="1">
      <c r="A1234" s="263"/>
      <c r="B1234" s="262"/>
      <c r="C1234" s="372"/>
      <c r="E1234" s="262"/>
    </row>
    <row r="1235" spans="1:5" ht="13.5" customHeight="1">
      <c r="A1235" s="263"/>
      <c r="B1235" s="262"/>
      <c r="C1235" s="372"/>
      <c r="E1235" s="262"/>
    </row>
    <row r="1236" spans="1:5" ht="13.5" customHeight="1">
      <c r="A1236" s="263"/>
      <c r="B1236" s="262"/>
      <c r="C1236" s="372"/>
      <c r="E1236" s="262"/>
    </row>
    <row r="1237" spans="1:5" ht="13.5" customHeight="1">
      <c r="A1237" s="263"/>
      <c r="B1237" s="262"/>
      <c r="C1237" s="372"/>
      <c r="E1237" s="262"/>
    </row>
    <row r="1238" spans="1:5" ht="13.5" customHeight="1">
      <c r="A1238" s="263"/>
      <c r="B1238" s="262"/>
      <c r="C1238" s="372"/>
      <c r="E1238" s="262"/>
    </row>
    <row r="1239" spans="1:5" ht="13.5" customHeight="1">
      <c r="A1239" s="263"/>
      <c r="B1239" s="262"/>
      <c r="C1239" s="372"/>
      <c r="E1239" s="262"/>
    </row>
    <row r="1240" spans="1:5" ht="13.5" customHeight="1">
      <c r="A1240" s="263"/>
      <c r="B1240" s="262"/>
      <c r="C1240" s="372"/>
      <c r="E1240" s="262"/>
    </row>
    <row r="1241" spans="1:5" ht="13.5" customHeight="1">
      <c r="A1241" s="263"/>
      <c r="B1241" s="262"/>
      <c r="C1241" s="372"/>
      <c r="E1241" s="262"/>
    </row>
    <row r="1242" spans="1:5" ht="13.5" customHeight="1">
      <c r="A1242" s="263"/>
      <c r="B1242" s="262"/>
      <c r="C1242" s="372"/>
      <c r="E1242" s="262"/>
    </row>
    <row r="1243" spans="1:5" ht="13.5" customHeight="1">
      <c r="A1243" s="263"/>
      <c r="B1243" s="262"/>
      <c r="C1243" s="372"/>
      <c r="E1243" s="262"/>
    </row>
    <row r="1244" spans="1:5" ht="13.5" customHeight="1">
      <c r="A1244" s="263"/>
      <c r="B1244" s="262"/>
      <c r="C1244" s="372"/>
      <c r="E1244" s="262"/>
    </row>
    <row r="1245" spans="1:5" ht="13.5" customHeight="1">
      <c r="A1245" s="263"/>
      <c r="B1245" s="262"/>
      <c r="C1245" s="372"/>
      <c r="E1245" s="262"/>
    </row>
    <row r="1246" spans="1:5" ht="13.5" customHeight="1">
      <c r="A1246" s="263"/>
      <c r="B1246" s="262"/>
      <c r="C1246" s="372"/>
      <c r="E1246" s="262"/>
    </row>
    <row r="1247" spans="1:5" ht="13.5" customHeight="1">
      <c r="A1247" s="263"/>
      <c r="B1247" s="262"/>
      <c r="C1247" s="372"/>
      <c r="E1247" s="262"/>
    </row>
    <row r="1248" spans="1:5" ht="13.5" customHeight="1">
      <c r="A1248" s="263"/>
      <c r="B1248" s="262"/>
      <c r="C1248" s="372"/>
      <c r="E1248" s="262"/>
    </row>
    <row r="1249" spans="1:5" ht="13.5" customHeight="1">
      <c r="A1249" s="263"/>
      <c r="B1249" s="262"/>
      <c r="C1249" s="372"/>
      <c r="E1249" s="262"/>
    </row>
    <row r="1250" spans="1:5" ht="13.5" customHeight="1">
      <c r="A1250" s="263"/>
      <c r="B1250" s="262"/>
      <c r="C1250" s="372"/>
      <c r="E1250" s="262"/>
    </row>
    <row r="1251" spans="1:5" ht="13.5" customHeight="1">
      <c r="A1251" s="263"/>
      <c r="B1251" s="262"/>
      <c r="C1251" s="372"/>
      <c r="E1251" s="262"/>
    </row>
    <row r="1252" spans="1:5" ht="13.5" customHeight="1">
      <c r="A1252" s="263"/>
      <c r="B1252" s="262"/>
      <c r="C1252" s="372"/>
      <c r="E1252" s="262"/>
    </row>
    <row r="1253" spans="1:5" ht="13.5" customHeight="1">
      <c r="A1253" s="263"/>
      <c r="B1253" s="262"/>
      <c r="C1253" s="372"/>
      <c r="E1253" s="262"/>
    </row>
    <row r="1254" spans="1:5" ht="13.5" customHeight="1">
      <c r="A1254" s="263"/>
      <c r="B1254" s="262"/>
      <c r="C1254" s="372"/>
      <c r="E1254" s="262"/>
    </row>
    <row r="1255" spans="1:5" ht="13.5" customHeight="1">
      <c r="A1255" s="263"/>
      <c r="B1255" s="262"/>
      <c r="C1255" s="372"/>
      <c r="E1255" s="262"/>
    </row>
    <row r="1256" spans="1:5" ht="13.5" customHeight="1">
      <c r="A1256" s="263"/>
      <c r="B1256" s="262"/>
      <c r="C1256" s="372"/>
      <c r="E1256" s="262"/>
    </row>
    <row r="1257" spans="1:5" ht="13.5" customHeight="1">
      <c r="A1257" s="263"/>
      <c r="B1257" s="262"/>
      <c r="C1257" s="372"/>
      <c r="E1257" s="262"/>
    </row>
    <row r="1258" spans="1:5" ht="13.5" customHeight="1">
      <c r="A1258" s="263"/>
      <c r="B1258" s="262"/>
      <c r="C1258" s="372"/>
      <c r="E1258" s="262"/>
    </row>
    <row r="1259" spans="1:5" ht="13.5" customHeight="1">
      <c r="A1259" s="263"/>
      <c r="B1259" s="262"/>
      <c r="C1259" s="372"/>
      <c r="E1259" s="262"/>
    </row>
    <row r="1260" spans="1:5" ht="13.5" customHeight="1">
      <c r="A1260" s="263"/>
      <c r="B1260" s="262"/>
      <c r="C1260" s="372"/>
      <c r="E1260" s="262"/>
    </row>
    <row r="1261" spans="1:5" ht="13.5" customHeight="1">
      <c r="A1261" s="263"/>
      <c r="B1261" s="262"/>
      <c r="C1261" s="372"/>
      <c r="E1261" s="262"/>
    </row>
    <row r="1262" spans="1:5" ht="13.5" customHeight="1">
      <c r="A1262" s="263"/>
      <c r="B1262" s="262"/>
      <c r="C1262" s="372"/>
      <c r="E1262" s="262"/>
    </row>
    <row r="1263" spans="1:5" ht="13.5" customHeight="1">
      <c r="A1263" s="263"/>
      <c r="B1263" s="262"/>
      <c r="C1263" s="372"/>
      <c r="E1263" s="262"/>
    </row>
    <row r="1264" spans="1:5" ht="13.5" customHeight="1">
      <c r="A1264" s="263"/>
      <c r="B1264" s="262"/>
      <c r="C1264" s="372"/>
      <c r="E1264" s="262"/>
    </row>
    <row r="1265" spans="1:5" ht="13.5" customHeight="1">
      <c r="A1265" s="263"/>
      <c r="B1265" s="262"/>
      <c r="C1265" s="372"/>
      <c r="E1265" s="262"/>
    </row>
    <row r="1266" spans="1:5" ht="13.5" customHeight="1">
      <c r="A1266" s="263"/>
      <c r="B1266" s="262"/>
      <c r="C1266" s="372"/>
      <c r="E1266" s="262"/>
    </row>
    <row r="1267" spans="1:5" ht="13.5" customHeight="1">
      <c r="A1267" s="263"/>
      <c r="B1267" s="262"/>
      <c r="C1267" s="372"/>
      <c r="E1267" s="262"/>
    </row>
    <row r="1268" spans="1:5" ht="13.5" customHeight="1">
      <c r="A1268" s="263"/>
      <c r="B1268" s="262"/>
      <c r="C1268" s="372"/>
      <c r="E1268" s="262"/>
    </row>
    <row r="1269" spans="1:5" ht="13.5" customHeight="1">
      <c r="A1269" s="263"/>
      <c r="B1269" s="262"/>
      <c r="C1269" s="372"/>
      <c r="E1269" s="262"/>
    </row>
    <row r="1270" spans="1:5" ht="13.5" customHeight="1">
      <c r="A1270" s="263"/>
      <c r="B1270" s="262"/>
      <c r="C1270" s="372"/>
      <c r="E1270" s="262"/>
    </row>
    <row r="1271" spans="1:5" ht="13.5" customHeight="1">
      <c r="A1271" s="263"/>
      <c r="B1271" s="262"/>
      <c r="C1271" s="372"/>
      <c r="E1271" s="262"/>
    </row>
    <row r="1272" spans="1:5" ht="13.5" customHeight="1">
      <c r="A1272" s="263"/>
      <c r="B1272" s="262"/>
      <c r="C1272" s="372"/>
      <c r="E1272" s="262"/>
    </row>
    <row r="1273" spans="1:5" ht="13.5" customHeight="1">
      <c r="A1273" s="263"/>
      <c r="B1273" s="262"/>
      <c r="C1273" s="372"/>
      <c r="E1273" s="262"/>
    </row>
    <row r="1274" spans="1:5" ht="13.5" customHeight="1">
      <c r="A1274" s="263"/>
      <c r="B1274" s="262"/>
      <c r="C1274" s="372"/>
      <c r="E1274" s="262"/>
    </row>
    <row r="1275" spans="1:5" ht="13.5" customHeight="1">
      <c r="A1275" s="263"/>
      <c r="B1275" s="262"/>
      <c r="C1275" s="372"/>
      <c r="E1275" s="262"/>
    </row>
    <row r="1276" spans="1:5" ht="13.5" customHeight="1">
      <c r="A1276" s="263"/>
      <c r="B1276" s="262"/>
      <c r="C1276" s="372"/>
      <c r="E1276" s="262"/>
    </row>
    <row r="1277" spans="1:5" ht="13.5" customHeight="1">
      <c r="A1277" s="263"/>
      <c r="B1277" s="262"/>
      <c r="C1277" s="372"/>
      <c r="E1277" s="262"/>
    </row>
    <row r="1278" spans="1:5" ht="13.5" customHeight="1">
      <c r="A1278" s="263"/>
      <c r="B1278" s="262"/>
      <c r="C1278" s="372"/>
      <c r="E1278" s="262"/>
    </row>
    <row r="1279" spans="1:5" ht="13.5" customHeight="1">
      <c r="A1279" s="263"/>
      <c r="B1279" s="262"/>
      <c r="C1279" s="372"/>
      <c r="E1279" s="262"/>
    </row>
    <row r="1280" spans="1:5" ht="13.5" customHeight="1">
      <c r="A1280" s="263"/>
      <c r="B1280" s="262"/>
      <c r="C1280" s="372"/>
      <c r="E1280" s="262"/>
    </row>
    <row r="1281" spans="1:5" ht="13.5" customHeight="1">
      <c r="A1281" s="263"/>
      <c r="B1281" s="262"/>
      <c r="C1281" s="372"/>
      <c r="E1281" s="262"/>
    </row>
    <row r="1282" spans="1:5" ht="13.5" customHeight="1">
      <c r="A1282" s="263"/>
      <c r="B1282" s="262"/>
      <c r="C1282" s="372"/>
      <c r="E1282" s="262"/>
    </row>
    <row r="1283" spans="1:5" ht="13.5" customHeight="1">
      <c r="A1283" s="263"/>
      <c r="B1283" s="262"/>
      <c r="C1283" s="372"/>
      <c r="E1283" s="262"/>
    </row>
    <row r="1284" spans="1:5" ht="13.5" customHeight="1">
      <c r="A1284" s="263"/>
      <c r="B1284" s="262"/>
      <c r="C1284" s="372"/>
      <c r="E1284" s="262"/>
    </row>
    <row r="1285" spans="1:5" ht="13.5" customHeight="1">
      <c r="A1285" s="263"/>
      <c r="B1285" s="262"/>
      <c r="C1285" s="372"/>
      <c r="E1285" s="262"/>
    </row>
    <row r="1286" spans="1:5" ht="13.5" customHeight="1">
      <c r="A1286" s="263"/>
      <c r="B1286" s="262"/>
      <c r="C1286" s="372"/>
      <c r="E1286" s="262"/>
    </row>
    <row r="1287" spans="1:5" ht="13.5" customHeight="1">
      <c r="A1287" s="263"/>
      <c r="B1287" s="262"/>
      <c r="C1287" s="372"/>
      <c r="E1287" s="262"/>
    </row>
    <row r="1288" spans="1:5" ht="13.5" customHeight="1">
      <c r="A1288" s="263"/>
      <c r="B1288" s="262"/>
      <c r="C1288" s="372"/>
      <c r="E1288" s="262"/>
    </row>
    <row r="1289" spans="1:5" ht="13.5" customHeight="1">
      <c r="A1289" s="263"/>
      <c r="B1289" s="262"/>
      <c r="C1289" s="372"/>
      <c r="E1289" s="262"/>
    </row>
    <row r="1290" spans="1:5" ht="13.5" customHeight="1">
      <c r="A1290" s="263"/>
      <c r="B1290" s="262"/>
      <c r="C1290" s="372"/>
      <c r="E1290" s="262"/>
    </row>
    <row r="1291" spans="1:5" ht="13.5" customHeight="1">
      <c r="A1291" s="263"/>
      <c r="B1291" s="262"/>
      <c r="C1291" s="372"/>
      <c r="E1291" s="262"/>
    </row>
    <row r="1292" spans="1:5" ht="13.5" customHeight="1">
      <c r="A1292" s="263"/>
      <c r="B1292" s="262"/>
      <c r="C1292" s="372"/>
      <c r="E1292" s="262"/>
    </row>
    <row r="1293" spans="1:5" ht="13.5" customHeight="1">
      <c r="A1293" s="263"/>
      <c r="B1293" s="262"/>
      <c r="C1293" s="372"/>
      <c r="E1293" s="262"/>
    </row>
    <row r="1294" spans="1:5" ht="13.5" customHeight="1">
      <c r="A1294" s="263"/>
      <c r="B1294" s="262"/>
      <c r="C1294" s="372"/>
      <c r="E1294" s="262"/>
    </row>
    <row r="1295" spans="1:5" ht="13.5" customHeight="1">
      <c r="A1295" s="263"/>
      <c r="B1295" s="262"/>
      <c r="C1295" s="372"/>
      <c r="E1295" s="262"/>
    </row>
    <row r="1296" spans="1:5" ht="13.5" customHeight="1">
      <c r="A1296" s="263"/>
      <c r="B1296" s="262"/>
      <c r="C1296" s="372"/>
      <c r="E1296" s="262"/>
    </row>
    <row r="1297" spans="1:5" ht="13.5" customHeight="1">
      <c r="A1297" s="263"/>
      <c r="B1297" s="262"/>
      <c r="C1297" s="372"/>
      <c r="E1297" s="262"/>
    </row>
    <row r="1298" spans="1:5" ht="13.5" customHeight="1">
      <c r="A1298" s="263"/>
      <c r="B1298" s="262"/>
      <c r="C1298" s="372"/>
      <c r="E1298" s="262"/>
    </row>
    <row r="1299" spans="1:5" ht="13.5" customHeight="1">
      <c r="A1299" s="263"/>
      <c r="B1299" s="262"/>
      <c r="C1299" s="372"/>
      <c r="E1299" s="262"/>
    </row>
    <row r="1300" spans="1:5" ht="13.5" customHeight="1">
      <c r="A1300" s="263"/>
      <c r="B1300" s="262"/>
      <c r="C1300" s="372"/>
      <c r="E1300" s="262"/>
    </row>
    <row r="1301" spans="1:5" ht="13.5" customHeight="1">
      <c r="A1301" s="263"/>
      <c r="B1301" s="262"/>
      <c r="C1301" s="372"/>
      <c r="E1301" s="262"/>
    </row>
    <row r="1302" spans="1:5" ht="13.5" customHeight="1">
      <c r="A1302" s="263"/>
      <c r="B1302" s="262"/>
      <c r="C1302" s="372"/>
      <c r="E1302" s="262"/>
    </row>
    <row r="1303" spans="1:5" ht="13.5" customHeight="1">
      <c r="A1303" s="263"/>
      <c r="B1303" s="262"/>
      <c r="C1303" s="372"/>
      <c r="E1303" s="262"/>
    </row>
    <row r="1304" spans="1:5" ht="13.5" customHeight="1">
      <c r="A1304" s="263"/>
      <c r="B1304" s="262"/>
      <c r="C1304" s="372"/>
      <c r="E1304" s="262"/>
    </row>
    <row r="1305" spans="1:5" ht="13.5" customHeight="1">
      <c r="A1305" s="263"/>
      <c r="B1305" s="262"/>
      <c r="C1305" s="372"/>
      <c r="E1305" s="262"/>
    </row>
    <row r="1306" spans="1:5" ht="13.5" customHeight="1">
      <c r="A1306" s="263"/>
      <c r="B1306" s="262"/>
      <c r="C1306" s="372"/>
      <c r="E1306" s="262"/>
    </row>
    <row r="1307" spans="1:5" ht="13.5" customHeight="1">
      <c r="A1307" s="263"/>
      <c r="B1307" s="262"/>
      <c r="C1307" s="372"/>
      <c r="E1307" s="262"/>
    </row>
    <row r="1308" spans="1:5" ht="13.5" customHeight="1">
      <c r="A1308" s="263"/>
      <c r="B1308" s="262"/>
      <c r="C1308" s="372"/>
      <c r="E1308" s="262"/>
    </row>
    <row r="1309" spans="1:5" ht="13.5" customHeight="1">
      <c r="A1309" s="263"/>
      <c r="B1309" s="262"/>
      <c r="C1309" s="372"/>
      <c r="E1309" s="262"/>
    </row>
    <row r="1310" spans="1:5" ht="13.5" customHeight="1">
      <c r="A1310" s="263"/>
      <c r="B1310" s="262"/>
      <c r="C1310" s="372"/>
      <c r="E1310" s="262"/>
    </row>
    <row r="1311" spans="1:5" ht="13.5" customHeight="1">
      <c r="A1311" s="263"/>
      <c r="B1311" s="262"/>
      <c r="C1311" s="372"/>
      <c r="E1311" s="262"/>
    </row>
    <row r="1312" spans="1:5" ht="13.5" customHeight="1">
      <c r="A1312" s="263"/>
      <c r="B1312" s="262"/>
      <c r="C1312" s="372"/>
      <c r="E1312" s="262"/>
    </row>
    <row r="1313" spans="1:5" ht="13.5" customHeight="1">
      <c r="A1313" s="263"/>
      <c r="B1313" s="262"/>
      <c r="C1313" s="372"/>
      <c r="E1313" s="262"/>
    </row>
    <row r="1314" spans="1:5" ht="13.5" customHeight="1">
      <c r="A1314" s="263"/>
      <c r="B1314" s="262"/>
      <c r="C1314" s="372"/>
      <c r="E1314" s="262"/>
    </row>
    <row r="1315" spans="1:5" ht="13.5" customHeight="1">
      <c r="A1315" s="263"/>
      <c r="B1315" s="262"/>
      <c r="C1315" s="372"/>
      <c r="E1315" s="262"/>
    </row>
    <row r="1316" spans="1:5" ht="13.5" customHeight="1">
      <c r="A1316" s="263"/>
      <c r="B1316" s="262"/>
      <c r="C1316" s="372"/>
      <c r="E1316" s="262"/>
    </row>
    <row r="1317" spans="1:5" ht="13.5" customHeight="1">
      <c r="A1317" s="263"/>
      <c r="B1317" s="262"/>
      <c r="C1317" s="372"/>
      <c r="E1317" s="262"/>
    </row>
    <row r="1318" spans="1:5" ht="13.5" customHeight="1">
      <c r="A1318" s="263"/>
      <c r="B1318" s="262"/>
      <c r="C1318" s="372"/>
      <c r="E1318" s="262"/>
    </row>
    <row r="1319" spans="1:5" ht="13.5" customHeight="1">
      <c r="A1319" s="263"/>
      <c r="B1319" s="262"/>
      <c r="C1319" s="372"/>
      <c r="E1319" s="262"/>
    </row>
    <row r="1320" spans="1:5" ht="13.5" customHeight="1">
      <c r="A1320" s="263"/>
      <c r="B1320" s="262"/>
      <c r="C1320" s="372"/>
      <c r="E1320" s="262"/>
    </row>
    <row r="1321" spans="1:5" ht="13.5" customHeight="1">
      <c r="A1321" s="263"/>
      <c r="B1321" s="262"/>
      <c r="C1321" s="372"/>
      <c r="E1321" s="262"/>
    </row>
    <row r="1322" spans="1:5" ht="13.5" customHeight="1">
      <c r="A1322" s="263"/>
      <c r="B1322" s="262"/>
      <c r="C1322" s="372"/>
      <c r="E1322" s="262"/>
    </row>
    <row r="1323" spans="1:5" ht="13.5" customHeight="1">
      <c r="A1323" s="263"/>
      <c r="B1323" s="262"/>
      <c r="C1323" s="372"/>
      <c r="E1323" s="262"/>
    </row>
    <row r="1324" spans="1:5" ht="13.5" customHeight="1">
      <c r="A1324" s="263"/>
      <c r="B1324" s="262"/>
      <c r="C1324" s="372"/>
      <c r="E1324" s="262"/>
    </row>
    <row r="1325" spans="1:5" ht="13.5" customHeight="1">
      <c r="A1325" s="263"/>
      <c r="B1325" s="262"/>
      <c r="C1325" s="372"/>
      <c r="E1325" s="262"/>
    </row>
    <row r="1326" spans="1:5" ht="13.5" customHeight="1">
      <c r="A1326" s="263"/>
      <c r="B1326" s="262"/>
      <c r="C1326" s="372"/>
      <c r="E1326" s="262"/>
    </row>
    <row r="1327" spans="1:5" ht="13.5" customHeight="1">
      <c r="A1327" s="263"/>
      <c r="B1327" s="262"/>
      <c r="C1327" s="372"/>
      <c r="E1327" s="262"/>
    </row>
    <row r="1328" spans="1:5" ht="13.5" customHeight="1">
      <c r="A1328" s="263"/>
      <c r="B1328" s="262"/>
      <c r="C1328" s="372"/>
      <c r="E1328" s="262"/>
    </row>
    <row r="1329" spans="1:5" ht="13.5" customHeight="1">
      <c r="A1329" s="263"/>
      <c r="B1329" s="262"/>
      <c r="C1329" s="372"/>
      <c r="E1329" s="262"/>
    </row>
    <row r="1330" spans="1:5" ht="13.5" customHeight="1">
      <c r="A1330" s="263"/>
      <c r="B1330" s="262"/>
      <c r="C1330" s="372"/>
      <c r="E1330" s="262"/>
    </row>
    <row r="1331" spans="1:5" ht="13.5" customHeight="1">
      <c r="A1331" s="263"/>
      <c r="B1331" s="262"/>
      <c r="C1331" s="372"/>
      <c r="E1331" s="262"/>
    </row>
    <row r="1332" spans="1:5" ht="13.5" customHeight="1">
      <c r="A1332" s="263"/>
      <c r="B1332" s="262"/>
      <c r="C1332" s="372"/>
      <c r="E1332" s="262"/>
    </row>
    <row r="1333" spans="1:5" ht="13.5" customHeight="1">
      <c r="A1333" s="263"/>
      <c r="B1333" s="262"/>
      <c r="C1333" s="372"/>
      <c r="E1333" s="262"/>
    </row>
    <row r="1334" spans="1:5" ht="13.5" customHeight="1">
      <c r="A1334" s="263"/>
      <c r="B1334" s="262"/>
      <c r="C1334" s="372"/>
      <c r="E1334" s="262"/>
    </row>
    <row r="1335" spans="1:5" ht="13.5" customHeight="1">
      <c r="A1335" s="263"/>
      <c r="B1335" s="262"/>
      <c r="C1335" s="372"/>
      <c r="E1335" s="262"/>
    </row>
    <row r="1336" spans="1:5" ht="13.5" customHeight="1">
      <c r="A1336" s="263"/>
      <c r="B1336" s="262"/>
      <c r="C1336" s="372"/>
      <c r="E1336" s="262"/>
    </row>
    <row r="1337" spans="1:5" ht="13.5" customHeight="1">
      <c r="A1337" s="263"/>
      <c r="B1337" s="262"/>
      <c r="C1337" s="372"/>
      <c r="E1337" s="262"/>
    </row>
    <row r="1338" spans="1:5" ht="13.5" customHeight="1">
      <c r="A1338" s="263"/>
      <c r="B1338" s="262"/>
      <c r="C1338" s="372"/>
      <c r="E1338" s="262"/>
    </row>
    <row r="1339" spans="1:5" ht="13.5" customHeight="1">
      <c r="A1339" s="263"/>
      <c r="B1339" s="262"/>
      <c r="C1339" s="372"/>
      <c r="E1339" s="262"/>
    </row>
    <row r="1340" spans="1:5" ht="13.5" customHeight="1">
      <c r="A1340" s="263"/>
      <c r="B1340" s="262"/>
      <c r="C1340" s="372"/>
      <c r="E1340" s="262"/>
    </row>
    <row r="1341" spans="1:5" ht="13.5" customHeight="1">
      <c r="A1341" s="263"/>
      <c r="B1341" s="262"/>
      <c r="C1341" s="372"/>
      <c r="E1341" s="262"/>
    </row>
    <row r="1342" spans="1:5" ht="13.5" customHeight="1">
      <c r="A1342" s="263"/>
      <c r="B1342" s="262"/>
      <c r="C1342" s="372"/>
      <c r="E1342" s="262"/>
    </row>
    <row r="1343" spans="1:5" ht="13.5" customHeight="1">
      <c r="A1343" s="263"/>
      <c r="B1343" s="262"/>
      <c r="C1343" s="372"/>
      <c r="E1343" s="262"/>
    </row>
    <row r="1344" spans="1:5" ht="13.5" customHeight="1">
      <c r="A1344" s="263"/>
      <c r="B1344" s="262"/>
      <c r="C1344" s="372"/>
      <c r="E1344" s="262"/>
    </row>
    <row r="1345" spans="1:5" ht="13.5" customHeight="1">
      <c r="A1345" s="263"/>
      <c r="B1345" s="262"/>
      <c r="C1345" s="372"/>
      <c r="E1345" s="262"/>
    </row>
    <row r="1346" spans="1:5" ht="13.5" customHeight="1">
      <c r="A1346" s="263"/>
      <c r="B1346" s="262"/>
      <c r="C1346" s="372"/>
      <c r="E1346" s="262"/>
    </row>
    <row r="1347" spans="1:5" ht="13.5" customHeight="1">
      <c r="A1347" s="263"/>
      <c r="B1347" s="262"/>
      <c r="C1347" s="372"/>
      <c r="E1347" s="262"/>
    </row>
    <row r="1348" spans="1:5" ht="13.5" customHeight="1">
      <c r="A1348" s="263"/>
      <c r="B1348" s="262"/>
      <c r="C1348" s="372"/>
      <c r="E1348" s="262"/>
    </row>
    <row r="1349" spans="1:5" ht="13.5" customHeight="1">
      <c r="A1349" s="263"/>
      <c r="B1349" s="262"/>
      <c r="C1349" s="372"/>
      <c r="E1349" s="262"/>
    </row>
    <row r="1350" spans="1:5" ht="13.5" customHeight="1">
      <c r="A1350" s="263"/>
      <c r="B1350" s="262"/>
      <c r="C1350" s="372"/>
      <c r="E1350" s="262"/>
    </row>
    <row r="1351" spans="1:5" ht="13.5" customHeight="1">
      <c r="A1351" s="263"/>
      <c r="B1351" s="262"/>
      <c r="C1351" s="372"/>
      <c r="E1351" s="262"/>
    </row>
    <row r="1352" spans="1:5" ht="13.5" customHeight="1">
      <c r="A1352" s="263"/>
      <c r="B1352" s="262"/>
      <c r="C1352" s="372"/>
      <c r="E1352" s="262"/>
    </row>
    <row r="1353" spans="1:5" ht="13.5" customHeight="1">
      <c r="A1353" s="263"/>
      <c r="B1353" s="262"/>
      <c r="C1353" s="372"/>
      <c r="E1353" s="262"/>
    </row>
    <row r="1354" spans="1:5" ht="13.5" customHeight="1">
      <c r="A1354" s="263"/>
      <c r="B1354" s="262"/>
      <c r="C1354" s="372"/>
      <c r="E1354" s="262"/>
    </row>
    <row r="1355" spans="1:5" ht="13.5" customHeight="1">
      <c r="A1355" s="263"/>
      <c r="B1355" s="262"/>
      <c r="C1355" s="372"/>
      <c r="E1355" s="262"/>
    </row>
    <row r="1356" spans="1:5" ht="13.5" customHeight="1">
      <c r="A1356" s="263"/>
      <c r="B1356" s="262"/>
      <c r="C1356" s="372"/>
      <c r="E1356" s="262"/>
    </row>
    <row r="1357" spans="1:5" ht="13.5" customHeight="1">
      <c r="A1357" s="263"/>
      <c r="B1357" s="262"/>
      <c r="C1357" s="372"/>
      <c r="E1357" s="262"/>
    </row>
    <row r="1358" spans="1:5" ht="13.5" customHeight="1">
      <c r="A1358" s="263"/>
      <c r="B1358" s="262"/>
      <c r="C1358" s="372"/>
      <c r="E1358" s="262"/>
    </row>
    <row r="1359" spans="1:5" ht="13.5" customHeight="1">
      <c r="A1359" s="263"/>
      <c r="B1359" s="262"/>
      <c r="C1359" s="372"/>
      <c r="E1359" s="262"/>
    </row>
    <row r="1360" spans="1:5" ht="13.5" customHeight="1">
      <c r="A1360" s="263"/>
      <c r="B1360" s="262"/>
      <c r="C1360" s="372"/>
      <c r="E1360" s="262"/>
    </row>
    <row r="1361" spans="1:5" ht="13.5" customHeight="1">
      <c r="A1361" s="263"/>
      <c r="B1361" s="262"/>
      <c r="C1361" s="372"/>
      <c r="E1361" s="262"/>
    </row>
    <row r="1362" spans="1:5" ht="13.5" customHeight="1">
      <c r="A1362" s="263"/>
      <c r="B1362" s="262"/>
      <c r="C1362" s="372"/>
      <c r="E1362" s="262"/>
    </row>
    <row r="1363" spans="1:5" ht="13.5" customHeight="1">
      <c r="A1363" s="263"/>
      <c r="B1363" s="262"/>
      <c r="C1363" s="372"/>
      <c r="E1363" s="262"/>
    </row>
    <row r="1364" spans="1:5" ht="13.5" customHeight="1">
      <c r="A1364" s="263"/>
      <c r="B1364" s="262"/>
      <c r="C1364" s="372"/>
      <c r="E1364" s="262"/>
    </row>
    <row r="1365" spans="1:5" ht="13.5" customHeight="1">
      <c r="A1365" s="263"/>
      <c r="B1365" s="262"/>
      <c r="C1365" s="372"/>
      <c r="E1365" s="262"/>
    </row>
    <row r="1366" spans="1:5" ht="13.5" customHeight="1">
      <c r="A1366" s="263"/>
      <c r="B1366" s="262"/>
      <c r="C1366" s="372"/>
      <c r="E1366" s="262"/>
    </row>
    <row r="1367" spans="1:5" ht="13.5" customHeight="1">
      <c r="A1367" s="263"/>
      <c r="B1367" s="262"/>
      <c r="C1367" s="372"/>
      <c r="E1367" s="262"/>
    </row>
    <row r="1368" spans="1:5" ht="13.5" customHeight="1">
      <c r="A1368" s="263"/>
      <c r="B1368" s="262"/>
      <c r="C1368" s="372"/>
      <c r="E1368" s="262"/>
    </row>
    <row r="1369" spans="1:5" ht="13.5" customHeight="1">
      <c r="A1369" s="263"/>
      <c r="B1369" s="262"/>
      <c r="C1369" s="372"/>
      <c r="E1369" s="262"/>
    </row>
    <row r="1370" spans="1:5" ht="13.5" customHeight="1">
      <c r="A1370" s="263"/>
      <c r="B1370" s="262"/>
      <c r="C1370" s="372"/>
      <c r="E1370" s="262"/>
    </row>
    <row r="1371" spans="1:5" ht="13.5" customHeight="1">
      <c r="A1371" s="263"/>
      <c r="B1371" s="262"/>
      <c r="C1371" s="372"/>
      <c r="E1371" s="262"/>
    </row>
    <row r="1372" spans="1:5" ht="13.5" customHeight="1">
      <c r="A1372" s="263"/>
      <c r="B1372" s="262"/>
      <c r="C1372" s="372"/>
      <c r="E1372" s="262"/>
    </row>
    <row r="1373" spans="1:5" ht="13.5" customHeight="1">
      <c r="A1373" s="263"/>
      <c r="B1373" s="262"/>
      <c r="C1373" s="372"/>
      <c r="E1373" s="262"/>
    </row>
    <row r="1374" spans="1:5" ht="13.5" customHeight="1">
      <c r="A1374" s="263"/>
      <c r="B1374" s="262"/>
      <c r="C1374" s="372"/>
      <c r="E1374" s="262"/>
    </row>
    <row r="1375" spans="1:5" ht="13.5" customHeight="1">
      <c r="A1375" s="263"/>
      <c r="B1375" s="262"/>
      <c r="C1375" s="372"/>
      <c r="E1375" s="262"/>
    </row>
    <row r="1376" spans="1:5" ht="13.5" customHeight="1">
      <c r="A1376" s="263"/>
      <c r="B1376" s="262"/>
      <c r="C1376" s="372"/>
      <c r="E1376" s="262"/>
    </row>
    <row r="1377" spans="1:5" ht="13.5" customHeight="1">
      <c r="A1377" s="263"/>
      <c r="B1377" s="262"/>
      <c r="C1377" s="372"/>
      <c r="E1377" s="262"/>
    </row>
    <row r="1378" spans="1:5" ht="13.5" customHeight="1">
      <c r="A1378" s="263"/>
      <c r="B1378" s="262"/>
      <c r="C1378" s="372"/>
      <c r="E1378" s="262"/>
    </row>
    <row r="1379" spans="1:5" ht="13.5" customHeight="1">
      <c r="A1379" s="263"/>
      <c r="B1379" s="262"/>
      <c r="C1379" s="372"/>
      <c r="E1379" s="262"/>
    </row>
    <row r="1380" spans="1:5" ht="13.5" customHeight="1">
      <c r="A1380" s="263"/>
      <c r="B1380" s="262"/>
      <c r="C1380" s="372"/>
      <c r="E1380" s="262"/>
    </row>
    <row r="1381" spans="1:5" ht="13.5" customHeight="1">
      <c r="A1381" s="263"/>
      <c r="B1381" s="262"/>
      <c r="C1381" s="372"/>
      <c r="E1381" s="262"/>
    </row>
    <row r="1382" spans="1:5" ht="13.5" customHeight="1">
      <c r="A1382" s="263"/>
      <c r="B1382" s="262"/>
      <c r="C1382" s="372"/>
      <c r="E1382" s="262"/>
    </row>
    <row r="1383" spans="1:5" ht="13.5" customHeight="1">
      <c r="A1383" s="263"/>
      <c r="B1383" s="262"/>
      <c r="C1383" s="372"/>
      <c r="E1383" s="262"/>
    </row>
    <row r="1384" spans="1:5" ht="13.5" customHeight="1">
      <c r="A1384" s="263"/>
      <c r="B1384" s="262"/>
      <c r="C1384" s="372"/>
      <c r="E1384" s="262"/>
    </row>
    <row r="1385" spans="1:5" ht="13.5" customHeight="1">
      <c r="A1385" s="263"/>
      <c r="B1385" s="262"/>
      <c r="C1385" s="372"/>
      <c r="E1385" s="262"/>
    </row>
    <row r="1386" spans="1:5" ht="13.5" customHeight="1">
      <c r="A1386" s="263"/>
      <c r="B1386" s="262"/>
      <c r="C1386" s="372"/>
      <c r="E1386" s="262"/>
    </row>
    <row r="1387" spans="1:5" ht="13.5" customHeight="1">
      <c r="A1387" s="263"/>
      <c r="B1387" s="262"/>
      <c r="C1387" s="372"/>
      <c r="E1387" s="262"/>
    </row>
    <row r="1388" spans="1:5" ht="13.5" customHeight="1">
      <c r="A1388" s="263"/>
      <c r="B1388" s="262"/>
      <c r="C1388" s="372"/>
      <c r="E1388" s="262"/>
    </row>
    <row r="1389" spans="1:5" ht="13.5" customHeight="1">
      <c r="A1389" s="263"/>
      <c r="B1389" s="262"/>
      <c r="C1389" s="372"/>
      <c r="E1389" s="262"/>
    </row>
    <row r="1390" spans="1:5" ht="13.5" customHeight="1">
      <c r="A1390" s="263"/>
      <c r="B1390" s="262"/>
      <c r="C1390" s="372"/>
      <c r="E1390" s="262"/>
    </row>
    <row r="1391" spans="1:5" ht="13.5" customHeight="1">
      <c r="A1391" s="263"/>
      <c r="B1391" s="262"/>
      <c r="C1391" s="372"/>
      <c r="E1391" s="262"/>
    </row>
    <row r="1392" spans="1:5" ht="13.5" customHeight="1">
      <c r="A1392" s="263"/>
      <c r="B1392" s="262"/>
      <c r="C1392" s="372"/>
      <c r="E1392" s="262"/>
    </row>
    <row r="1393" spans="1:5" ht="13.5" customHeight="1">
      <c r="A1393" s="263"/>
      <c r="B1393" s="262"/>
      <c r="C1393" s="372"/>
      <c r="E1393" s="262"/>
    </row>
    <row r="1394" spans="1:5" ht="13.5" customHeight="1">
      <c r="A1394" s="263"/>
      <c r="B1394" s="262"/>
      <c r="C1394" s="372"/>
      <c r="E1394" s="262"/>
    </row>
    <row r="1395" spans="1:5" ht="13.5" customHeight="1">
      <c r="A1395" s="263"/>
      <c r="B1395" s="262"/>
      <c r="C1395" s="372"/>
      <c r="E1395" s="262"/>
    </row>
    <row r="1396" spans="1:5" ht="13.5" customHeight="1">
      <c r="A1396" s="263"/>
      <c r="B1396" s="262"/>
      <c r="C1396" s="372"/>
      <c r="E1396" s="262"/>
    </row>
    <row r="1397" spans="1:5" ht="13.5" customHeight="1">
      <c r="A1397" s="263"/>
      <c r="B1397" s="262"/>
      <c r="C1397" s="372"/>
      <c r="E1397" s="262"/>
    </row>
    <row r="1398" spans="1:5" ht="13.5" customHeight="1">
      <c r="A1398" s="263"/>
      <c r="B1398" s="262"/>
      <c r="C1398" s="372"/>
      <c r="E1398" s="262"/>
    </row>
    <row r="1399" spans="1:5" ht="13.5" customHeight="1">
      <c r="A1399" s="263"/>
      <c r="B1399" s="262"/>
      <c r="C1399" s="372"/>
      <c r="E1399" s="262"/>
    </row>
    <row r="1400" spans="1:5" ht="13.5" customHeight="1">
      <c r="A1400" s="263"/>
      <c r="B1400" s="262"/>
      <c r="C1400" s="372"/>
      <c r="E1400" s="262"/>
    </row>
    <row r="1401" spans="1:5" ht="13.5" customHeight="1">
      <c r="A1401" s="263"/>
      <c r="B1401" s="262"/>
      <c r="C1401" s="372"/>
      <c r="E1401" s="262"/>
    </row>
    <row r="1402" spans="1:5" ht="13.5" customHeight="1">
      <c r="A1402" s="263"/>
      <c r="B1402" s="262"/>
      <c r="C1402" s="372"/>
      <c r="E1402" s="262"/>
    </row>
    <row r="1403" spans="1:5" ht="13.5" customHeight="1">
      <c r="A1403" s="263"/>
      <c r="B1403" s="262"/>
      <c r="C1403" s="372"/>
      <c r="E1403" s="262"/>
    </row>
    <row r="1404" spans="1:5" ht="13.5" customHeight="1">
      <c r="A1404" s="263"/>
      <c r="B1404" s="262"/>
      <c r="C1404" s="372"/>
      <c r="E1404" s="262"/>
    </row>
    <row r="1405" spans="1:5" ht="13.5" customHeight="1">
      <c r="A1405" s="263"/>
      <c r="B1405" s="262"/>
      <c r="C1405" s="372"/>
      <c r="E1405" s="262"/>
    </row>
    <row r="1406" spans="1:5" ht="13.5" customHeight="1">
      <c r="A1406" s="263"/>
      <c r="B1406" s="262"/>
      <c r="C1406" s="372"/>
      <c r="E1406" s="262"/>
    </row>
    <row r="1407" spans="1:5" ht="13.5" customHeight="1">
      <c r="A1407" s="263"/>
      <c r="B1407" s="262"/>
      <c r="C1407" s="372"/>
      <c r="E1407" s="262"/>
    </row>
    <row r="1408" spans="1:5" ht="13.5" customHeight="1">
      <c r="A1408" s="263"/>
      <c r="B1408" s="262"/>
      <c r="C1408" s="372"/>
      <c r="E1408" s="262"/>
    </row>
    <row r="1409" spans="1:5" ht="13.5" customHeight="1">
      <c r="A1409" s="263"/>
      <c r="B1409" s="262"/>
      <c r="C1409" s="372"/>
      <c r="E1409" s="262"/>
    </row>
    <row r="1410" spans="1:5" ht="13.5" customHeight="1">
      <c r="A1410" s="263"/>
      <c r="B1410" s="262"/>
      <c r="C1410" s="372"/>
      <c r="E1410" s="262"/>
    </row>
    <row r="1411" spans="1:5" ht="13.5" customHeight="1">
      <c r="A1411" s="263"/>
      <c r="B1411" s="262"/>
      <c r="C1411" s="372"/>
      <c r="E1411" s="262"/>
    </row>
    <row r="1412" spans="1:5" ht="13.5" customHeight="1">
      <c r="A1412" s="263"/>
      <c r="B1412" s="262"/>
      <c r="C1412" s="372"/>
      <c r="E1412" s="262"/>
    </row>
    <row r="1413" spans="1:5" ht="13.5" customHeight="1">
      <c r="A1413" s="263"/>
      <c r="B1413" s="262"/>
      <c r="C1413" s="372"/>
      <c r="E1413" s="262"/>
    </row>
    <row r="1414" spans="1:5" ht="13.5" customHeight="1">
      <c r="A1414" s="263"/>
      <c r="B1414" s="262"/>
      <c r="C1414" s="372"/>
      <c r="E1414" s="262"/>
    </row>
    <row r="1415" spans="1:5" ht="13.5" customHeight="1">
      <c r="A1415" s="263"/>
      <c r="B1415" s="262"/>
      <c r="C1415" s="372"/>
      <c r="E1415" s="262"/>
    </row>
    <row r="1416" spans="1:5" ht="13.5" customHeight="1">
      <c r="A1416" s="263"/>
      <c r="B1416" s="262"/>
      <c r="C1416" s="372"/>
      <c r="E1416" s="262"/>
    </row>
    <row r="1417" spans="1:5" ht="13.5" customHeight="1">
      <c r="A1417" s="263"/>
      <c r="B1417" s="262"/>
      <c r="C1417" s="372"/>
      <c r="E1417" s="262"/>
    </row>
    <row r="1418" spans="1:5" ht="13.5" customHeight="1">
      <c r="A1418" s="263"/>
      <c r="B1418" s="262"/>
      <c r="C1418" s="372"/>
      <c r="E1418" s="262"/>
    </row>
    <row r="1419" spans="1:5" ht="13.5" customHeight="1">
      <c r="A1419" s="263"/>
      <c r="B1419" s="262"/>
      <c r="C1419" s="372"/>
      <c r="E1419" s="262"/>
    </row>
    <row r="1420" spans="1:5" ht="13.5" customHeight="1">
      <c r="A1420" s="263"/>
      <c r="B1420" s="262"/>
      <c r="C1420" s="372"/>
      <c r="E1420" s="262"/>
    </row>
    <row r="1421" spans="1:5" ht="13.5" customHeight="1">
      <c r="A1421" s="263"/>
      <c r="B1421" s="262"/>
      <c r="C1421" s="372"/>
      <c r="E1421" s="262"/>
    </row>
    <row r="1422" spans="1:5" ht="13.5" customHeight="1">
      <c r="A1422" s="263"/>
      <c r="B1422" s="262"/>
      <c r="C1422" s="372"/>
      <c r="E1422" s="262"/>
    </row>
    <row r="1423" spans="1:5" ht="13.5" customHeight="1">
      <c r="A1423" s="263"/>
      <c r="B1423" s="262"/>
      <c r="C1423" s="372"/>
      <c r="E1423" s="262"/>
    </row>
    <row r="1424" spans="1:5" ht="13.5" customHeight="1">
      <c r="A1424" s="263"/>
      <c r="B1424" s="262"/>
      <c r="C1424" s="372"/>
      <c r="E1424" s="262"/>
    </row>
    <row r="1425" spans="1:5" ht="13.5" customHeight="1">
      <c r="A1425" s="263"/>
      <c r="B1425" s="262"/>
      <c r="C1425" s="372"/>
      <c r="E1425" s="262"/>
    </row>
    <row r="1426" spans="1:5" ht="13.5" customHeight="1">
      <c r="A1426" s="263"/>
      <c r="B1426" s="262"/>
      <c r="C1426" s="372"/>
      <c r="E1426" s="262"/>
    </row>
    <row r="1427" spans="1:5" ht="13.5" customHeight="1">
      <c r="A1427" s="263"/>
      <c r="B1427" s="262"/>
      <c r="C1427" s="372"/>
      <c r="E1427" s="262"/>
    </row>
    <row r="1428" spans="1:5" ht="13.5" customHeight="1">
      <c r="A1428" s="263"/>
      <c r="B1428" s="262"/>
      <c r="C1428" s="372"/>
      <c r="E1428" s="262"/>
    </row>
    <row r="1429" spans="1:5" ht="13.5" customHeight="1">
      <c r="A1429" s="263"/>
      <c r="B1429" s="262"/>
      <c r="C1429" s="372"/>
      <c r="E1429" s="262"/>
    </row>
    <row r="1430" spans="1:5" ht="13.5" customHeight="1">
      <c r="A1430" s="263"/>
      <c r="B1430" s="262"/>
      <c r="C1430" s="372"/>
      <c r="E1430" s="262"/>
    </row>
    <row r="1431" spans="1:5" ht="13.5" customHeight="1">
      <c r="A1431" s="263"/>
      <c r="B1431" s="262"/>
      <c r="C1431" s="372"/>
      <c r="E1431" s="262"/>
    </row>
    <row r="1432" spans="1:5" ht="13.5" customHeight="1">
      <c r="A1432" s="263"/>
      <c r="B1432" s="262"/>
      <c r="C1432" s="372"/>
      <c r="E1432" s="262"/>
    </row>
    <row r="1433" spans="1:5" ht="13.5" customHeight="1">
      <c r="A1433" s="263"/>
      <c r="B1433" s="262"/>
      <c r="C1433" s="372"/>
      <c r="E1433" s="262"/>
    </row>
    <row r="1434" spans="1:5" ht="13.5" customHeight="1">
      <c r="A1434" s="263"/>
      <c r="B1434" s="262"/>
      <c r="C1434" s="372"/>
      <c r="E1434" s="262"/>
    </row>
    <row r="1435" spans="1:5" ht="13.5" customHeight="1">
      <c r="A1435" s="263"/>
      <c r="B1435" s="262"/>
      <c r="C1435" s="372"/>
      <c r="E1435" s="262"/>
    </row>
    <row r="1436" spans="1:5" ht="13.5" customHeight="1">
      <c r="A1436" s="263"/>
      <c r="B1436" s="262"/>
      <c r="C1436" s="372"/>
      <c r="E1436" s="262"/>
    </row>
    <row r="1437" spans="1:5" ht="13.5" customHeight="1">
      <c r="A1437" s="263"/>
      <c r="B1437" s="262"/>
      <c r="C1437" s="372"/>
      <c r="E1437" s="262"/>
    </row>
    <row r="1438" spans="1:5" ht="13.5" customHeight="1">
      <c r="A1438" s="263"/>
      <c r="B1438" s="262"/>
      <c r="C1438" s="372"/>
      <c r="E1438" s="262"/>
    </row>
    <row r="1439" spans="1:5" ht="13.5" customHeight="1">
      <c r="A1439" s="263"/>
      <c r="B1439" s="262"/>
      <c r="C1439" s="372"/>
      <c r="E1439" s="262"/>
    </row>
    <row r="1440" spans="1:5" ht="13.5" customHeight="1">
      <c r="A1440" s="263"/>
      <c r="B1440" s="262"/>
      <c r="C1440" s="372"/>
      <c r="E1440" s="262"/>
    </row>
    <row r="1441" spans="1:5" ht="13.5" customHeight="1">
      <c r="A1441" s="263"/>
      <c r="B1441" s="262"/>
      <c r="C1441" s="372"/>
      <c r="E1441" s="262"/>
    </row>
    <row r="1442" spans="1:5" ht="13.5" customHeight="1">
      <c r="A1442" s="263"/>
      <c r="B1442" s="262"/>
      <c r="C1442" s="372"/>
      <c r="E1442" s="262"/>
    </row>
    <row r="1443" spans="1:5" ht="13.5" customHeight="1">
      <c r="A1443" s="263"/>
      <c r="B1443" s="262"/>
      <c r="C1443" s="372"/>
      <c r="E1443" s="262"/>
    </row>
    <row r="1444" spans="1:5" ht="13.5" customHeight="1">
      <c r="A1444" s="263"/>
      <c r="B1444" s="262"/>
      <c r="C1444" s="372"/>
      <c r="E1444" s="262"/>
    </row>
    <row r="1445" spans="1:5" ht="13.5" customHeight="1">
      <c r="A1445" s="263"/>
      <c r="B1445" s="262"/>
      <c r="C1445" s="372"/>
      <c r="E1445" s="262"/>
    </row>
    <row r="1446" spans="1:5" ht="13.5" customHeight="1">
      <c r="A1446" s="263"/>
      <c r="B1446" s="262"/>
      <c r="C1446" s="372"/>
      <c r="E1446" s="262"/>
    </row>
    <row r="1447" spans="1:5" ht="13.5" customHeight="1">
      <c r="A1447" s="263"/>
      <c r="B1447" s="262"/>
      <c r="C1447" s="372"/>
      <c r="E1447" s="262"/>
    </row>
    <row r="1448" spans="1:5" ht="13.5" customHeight="1">
      <c r="A1448" s="263"/>
      <c r="B1448" s="262"/>
      <c r="C1448" s="372"/>
      <c r="E1448" s="262"/>
    </row>
    <row r="1449" spans="1:5" ht="13.5" customHeight="1">
      <c r="A1449" s="263"/>
      <c r="B1449" s="262"/>
      <c r="C1449" s="372"/>
      <c r="E1449" s="262"/>
    </row>
    <row r="1450" spans="1:5" ht="13.5" customHeight="1">
      <c r="A1450" s="263"/>
      <c r="B1450" s="262"/>
      <c r="C1450" s="372"/>
      <c r="E1450" s="262"/>
    </row>
    <row r="1451" spans="1:5" ht="13.5" customHeight="1">
      <c r="A1451" s="263"/>
      <c r="B1451" s="262"/>
      <c r="C1451" s="372"/>
      <c r="E1451" s="262"/>
    </row>
    <row r="1452" spans="1:5" ht="13.5" customHeight="1">
      <c r="A1452" s="263"/>
      <c r="B1452" s="262"/>
      <c r="C1452" s="372"/>
      <c r="E1452" s="262"/>
    </row>
    <row r="1453" spans="1:5" ht="13.5" customHeight="1">
      <c r="A1453" s="263"/>
      <c r="B1453" s="262"/>
      <c r="C1453" s="372"/>
      <c r="E1453" s="262"/>
    </row>
    <row r="1454" spans="1:5" ht="13.5" customHeight="1">
      <c r="A1454" s="263"/>
      <c r="B1454" s="262"/>
      <c r="C1454" s="372"/>
      <c r="E1454" s="262"/>
    </row>
    <row r="1455" spans="1:5" ht="13.5" customHeight="1">
      <c r="A1455" s="263"/>
      <c r="B1455" s="262"/>
      <c r="C1455" s="372"/>
      <c r="E1455" s="262"/>
    </row>
    <row r="1456" spans="1:5" ht="13.5" customHeight="1">
      <c r="A1456" s="263"/>
      <c r="B1456" s="262"/>
      <c r="C1456" s="372"/>
      <c r="E1456" s="262"/>
    </row>
    <row r="1457" spans="1:5" ht="13.5" customHeight="1">
      <c r="A1457" s="263"/>
      <c r="B1457" s="262"/>
      <c r="C1457" s="372"/>
      <c r="E1457" s="262"/>
    </row>
    <row r="1458" spans="1:5" ht="13.5" customHeight="1">
      <c r="A1458" s="263"/>
      <c r="B1458" s="262"/>
      <c r="C1458" s="372"/>
      <c r="E1458" s="262"/>
    </row>
    <row r="1459" spans="1:5" ht="13.5" customHeight="1">
      <c r="A1459" s="263"/>
      <c r="B1459" s="262"/>
      <c r="C1459" s="372"/>
      <c r="E1459" s="262"/>
    </row>
    <row r="1460" spans="1:5" ht="13.5" customHeight="1">
      <c r="A1460" s="263"/>
      <c r="B1460" s="262"/>
      <c r="C1460" s="372"/>
      <c r="E1460" s="262"/>
    </row>
    <row r="1461" spans="1:5" ht="13.5" customHeight="1">
      <c r="A1461" s="263"/>
      <c r="B1461" s="262"/>
      <c r="C1461" s="372"/>
      <c r="E1461" s="262"/>
    </row>
    <row r="1462" spans="1:5" ht="13.5" customHeight="1">
      <c r="A1462" s="263"/>
      <c r="B1462" s="262"/>
      <c r="C1462" s="372"/>
      <c r="E1462" s="262"/>
    </row>
    <row r="1463" spans="1:5" ht="13.5" customHeight="1">
      <c r="A1463" s="263"/>
      <c r="B1463" s="262"/>
      <c r="C1463" s="372"/>
      <c r="E1463" s="262"/>
    </row>
    <row r="1464" spans="1:5" ht="13.5" customHeight="1">
      <c r="A1464" s="263"/>
      <c r="B1464" s="262"/>
      <c r="C1464" s="372"/>
      <c r="E1464" s="262"/>
    </row>
    <row r="1465" spans="1:5" ht="13.5" customHeight="1">
      <c r="A1465" s="263"/>
      <c r="B1465" s="262"/>
      <c r="C1465" s="372"/>
      <c r="E1465" s="262"/>
    </row>
    <row r="1466" spans="1:5" ht="13.5" customHeight="1">
      <c r="A1466" s="263"/>
      <c r="B1466" s="262"/>
      <c r="C1466" s="372"/>
      <c r="E1466" s="262"/>
    </row>
    <row r="1467" spans="1:5" ht="13.5" customHeight="1">
      <c r="A1467" s="263"/>
      <c r="B1467" s="262"/>
      <c r="C1467" s="372"/>
      <c r="E1467" s="262"/>
    </row>
    <row r="1468" spans="1:5" ht="13.5" customHeight="1">
      <c r="A1468" s="263"/>
      <c r="B1468" s="262"/>
      <c r="C1468" s="372"/>
      <c r="E1468" s="262"/>
    </row>
    <row r="1469" spans="1:5" ht="13.5" customHeight="1">
      <c r="A1469" s="263"/>
      <c r="B1469" s="262"/>
      <c r="C1469" s="372"/>
      <c r="E1469" s="262"/>
    </row>
    <row r="1470" spans="1:5" ht="13.5" customHeight="1">
      <c r="A1470" s="263"/>
      <c r="B1470" s="262"/>
      <c r="C1470" s="372"/>
      <c r="E1470" s="262"/>
    </row>
    <row r="1471" spans="1:5" ht="13.5" customHeight="1">
      <c r="A1471" s="263"/>
      <c r="B1471" s="262"/>
      <c r="C1471" s="372"/>
      <c r="E1471" s="262"/>
    </row>
    <row r="1472" spans="1:5" ht="13.5" customHeight="1">
      <c r="A1472" s="263"/>
      <c r="B1472" s="262"/>
      <c r="C1472" s="372"/>
      <c r="E1472" s="262"/>
    </row>
    <row r="1473" spans="1:5" ht="13.5" customHeight="1">
      <c r="A1473" s="263"/>
      <c r="B1473" s="262"/>
      <c r="C1473" s="372"/>
      <c r="E1473" s="262"/>
    </row>
    <row r="1474" spans="1:5" ht="13.5" customHeight="1">
      <c r="A1474" s="263"/>
      <c r="B1474" s="262"/>
      <c r="C1474" s="372"/>
      <c r="E1474" s="262"/>
    </row>
    <row r="1475" spans="1:5" ht="13.5" customHeight="1">
      <c r="A1475" s="263"/>
      <c r="B1475" s="262"/>
      <c r="C1475" s="372"/>
      <c r="E1475" s="262"/>
    </row>
    <row r="1476" spans="1:5" ht="13.5" customHeight="1">
      <c r="A1476" s="263"/>
      <c r="B1476" s="262"/>
      <c r="C1476" s="372"/>
      <c r="E1476" s="262"/>
    </row>
    <row r="1477" spans="1:5" ht="13.5" customHeight="1">
      <c r="A1477" s="263"/>
      <c r="B1477" s="262"/>
      <c r="C1477" s="372"/>
      <c r="E1477" s="262"/>
    </row>
    <row r="1478" spans="1:5" ht="13.5" customHeight="1">
      <c r="A1478" s="263"/>
      <c r="B1478" s="262"/>
      <c r="C1478" s="372"/>
      <c r="E1478" s="262"/>
    </row>
    <row r="1479" spans="1:5" ht="13.5" customHeight="1">
      <c r="A1479" s="263"/>
      <c r="B1479" s="262"/>
      <c r="C1479" s="372"/>
      <c r="E1479" s="262"/>
    </row>
    <row r="1480" spans="1:5" ht="13.5" customHeight="1">
      <c r="A1480" s="263"/>
      <c r="B1480" s="262"/>
      <c r="C1480" s="372"/>
      <c r="E1480" s="262"/>
    </row>
    <row r="1481" spans="1:5" ht="13.5" customHeight="1">
      <c r="A1481" s="263"/>
      <c r="B1481" s="262"/>
      <c r="C1481" s="372"/>
      <c r="E1481" s="262"/>
    </row>
    <row r="1482" spans="1:5" ht="13.5" customHeight="1">
      <c r="A1482" s="263"/>
      <c r="B1482" s="262"/>
      <c r="C1482" s="372"/>
      <c r="E1482" s="262"/>
    </row>
    <row r="1483" spans="1:5" ht="13.5" customHeight="1">
      <c r="A1483" s="263"/>
      <c r="B1483" s="262"/>
      <c r="C1483" s="372"/>
      <c r="E1483" s="262"/>
    </row>
    <row r="1484" spans="1:5" ht="13.5" customHeight="1">
      <c r="A1484" s="263"/>
      <c r="B1484" s="262"/>
      <c r="C1484" s="372"/>
      <c r="E1484" s="262"/>
    </row>
    <row r="1485" spans="1:5" ht="13.5" customHeight="1">
      <c r="A1485" s="263"/>
      <c r="B1485" s="262"/>
      <c r="C1485" s="372"/>
      <c r="E1485" s="262"/>
    </row>
    <row r="1486" spans="1:5" ht="13.5" customHeight="1">
      <c r="A1486" s="263"/>
      <c r="B1486" s="262"/>
      <c r="C1486" s="372"/>
      <c r="E1486" s="262"/>
    </row>
    <row r="1487" spans="1:5" ht="13.5" customHeight="1">
      <c r="A1487" s="263"/>
      <c r="B1487" s="262"/>
      <c r="C1487" s="372"/>
      <c r="E1487" s="262"/>
    </row>
    <row r="1488" spans="1:5" ht="13.5" customHeight="1">
      <c r="A1488" s="263"/>
      <c r="B1488" s="262"/>
      <c r="C1488" s="372"/>
      <c r="E1488" s="262"/>
    </row>
    <row r="1489" spans="1:5" ht="13.5" customHeight="1">
      <c r="A1489" s="263"/>
      <c r="B1489" s="262"/>
      <c r="C1489" s="372"/>
      <c r="E1489" s="262"/>
    </row>
    <row r="1490" spans="1:5" ht="13.5" customHeight="1">
      <c r="A1490" s="263"/>
      <c r="B1490" s="262"/>
      <c r="C1490" s="372"/>
      <c r="E1490" s="262"/>
    </row>
    <row r="1491" spans="1:5" ht="13.5" customHeight="1">
      <c r="A1491" s="263"/>
      <c r="B1491" s="262"/>
      <c r="C1491" s="372"/>
      <c r="E1491" s="262"/>
    </row>
    <row r="1492" spans="1:5" ht="13.5" customHeight="1">
      <c r="A1492" s="263"/>
      <c r="B1492" s="262"/>
      <c r="C1492" s="372"/>
      <c r="E1492" s="262"/>
    </row>
    <row r="1493" spans="1:5" ht="13.5" customHeight="1">
      <c r="A1493" s="263"/>
      <c r="B1493" s="262"/>
      <c r="C1493" s="372"/>
      <c r="E1493" s="262"/>
    </row>
    <row r="1494" spans="1:5" ht="13.5" customHeight="1">
      <c r="A1494" s="263"/>
      <c r="B1494" s="262"/>
      <c r="C1494" s="372"/>
      <c r="E1494" s="262"/>
    </row>
    <row r="1495" spans="1:5" ht="13.5" customHeight="1">
      <c r="A1495" s="263"/>
      <c r="B1495" s="262"/>
      <c r="C1495" s="372"/>
      <c r="E1495" s="262"/>
    </row>
    <row r="1496" spans="1:5" ht="13.5" customHeight="1">
      <c r="A1496" s="263"/>
      <c r="B1496" s="262"/>
      <c r="C1496" s="372"/>
      <c r="E1496" s="262"/>
    </row>
    <row r="1497" spans="1:5" ht="13.5" customHeight="1">
      <c r="A1497" s="263"/>
      <c r="B1497" s="262"/>
      <c r="C1497" s="372"/>
      <c r="E1497" s="262"/>
    </row>
    <row r="1498" spans="1:5" ht="13.5" customHeight="1">
      <c r="A1498" s="263"/>
      <c r="B1498" s="262"/>
      <c r="C1498" s="372"/>
      <c r="E1498" s="262"/>
    </row>
    <row r="1499" spans="1:5" ht="13.5" customHeight="1">
      <c r="A1499" s="263"/>
      <c r="B1499" s="262"/>
      <c r="C1499" s="372"/>
      <c r="E1499" s="262"/>
    </row>
    <row r="1500" spans="1:5" ht="13.5" customHeight="1">
      <c r="A1500" s="263"/>
      <c r="B1500" s="262"/>
      <c r="C1500" s="372"/>
      <c r="E1500" s="262"/>
    </row>
    <row r="1501" spans="1:5" ht="13.5" customHeight="1">
      <c r="A1501" s="263"/>
      <c r="B1501" s="262"/>
      <c r="C1501" s="372"/>
      <c r="E1501" s="262"/>
    </row>
    <row r="1502" spans="1:5" ht="13.5" customHeight="1">
      <c r="A1502" s="263"/>
      <c r="B1502" s="262"/>
      <c r="C1502" s="372"/>
      <c r="E1502" s="262"/>
    </row>
    <row r="1503" spans="1:5" ht="13.5" customHeight="1">
      <c r="A1503" s="263"/>
      <c r="B1503" s="262"/>
      <c r="C1503" s="372"/>
      <c r="E1503" s="262"/>
    </row>
    <row r="1504" spans="1:5" ht="13.5" customHeight="1">
      <c r="A1504" s="263"/>
      <c r="B1504" s="262"/>
      <c r="C1504" s="372"/>
      <c r="E1504" s="262"/>
    </row>
    <row r="1505" spans="1:5" ht="13.5" customHeight="1">
      <c r="A1505" s="263"/>
      <c r="B1505" s="262"/>
      <c r="C1505" s="372"/>
      <c r="E1505" s="262"/>
    </row>
    <row r="1506" spans="1:5" ht="13.5" customHeight="1">
      <c r="A1506" s="263"/>
      <c r="B1506" s="262"/>
      <c r="C1506" s="372"/>
      <c r="E1506" s="262"/>
    </row>
    <row r="1507" spans="1:5" ht="13.5" customHeight="1">
      <c r="A1507" s="263"/>
      <c r="B1507" s="262"/>
      <c r="C1507" s="372"/>
      <c r="E1507" s="262"/>
    </row>
    <row r="1508" spans="1:5" ht="13.5" customHeight="1">
      <c r="A1508" s="263"/>
      <c r="B1508" s="262"/>
      <c r="C1508" s="372"/>
      <c r="E1508" s="262"/>
    </row>
    <row r="1509" spans="1:5" ht="13.5" customHeight="1">
      <c r="A1509" s="263"/>
      <c r="B1509" s="262"/>
      <c r="C1509" s="372"/>
      <c r="E1509" s="262"/>
    </row>
    <row r="1510" spans="1:5" ht="13.5" customHeight="1">
      <c r="A1510" s="263"/>
      <c r="B1510" s="262"/>
      <c r="C1510" s="372"/>
      <c r="E1510" s="262"/>
    </row>
    <row r="1511" spans="1:5" ht="13.5" customHeight="1">
      <c r="A1511" s="263"/>
      <c r="B1511" s="262"/>
      <c r="C1511" s="372"/>
      <c r="E1511" s="262"/>
    </row>
    <row r="1512" spans="1:5" ht="13.5" customHeight="1">
      <c r="A1512" s="263"/>
      <c r="B1512" s="262"/>
      <c r="C1512" s="372"/>
      <c r="E1512" s="262"/>
    </row>
    <row r="1513" spans="1:5" ht="13.5" customHeight="1">
      <c r="A1513" s="263"/>
      <c r="B1513" s="262"/>
      <c r="C1513" s="372"/>
      <c r="E1513" s="262"/>
    </row>
    <row r="1514" spans="1:5" ht="13.5" customHeight="1">
      <c r="A1514" s="263"/>
      <c r="B1514" s="262"/>
      <c r="C1514" s="372"/>
      <c r="E1514" s="262"/>
    </row>
    <row r="1515" spans="1:5" ht="13.5" customHeight="1">
      <c r="A1515" s="263"/>
      <c r="B1515" s="262"/>
      <c r="C1515" s="372"/>
      <c r="E1515" s="262"/>
    </row>
    <row r="1516" spans="1:5" ht="13.5" customHeight="1">
      <c r="A1516" s="263"/>
      <c r="B1516" s="262"/>
      <c r="C1516" s="372"/>
      <c r="E1516" s="262"/>
    </row>
    <row r="1517" spans="1:5" ht="13.5" customHeight="1">
      <c r="A1517" s="263"/>
      <c r="B1517" s="262"/>
      <c r="C1517" s="372"/>
      <c r="E1517" s="262"/>
    </row>
    <row r="1518" spans="1:5" ht="13.5" customHeight="1">
      <c r="A1518" s="263"/>
      <c r="B1518" s="262"/>
      <c r="C1518" s="372"/>
      <c r="E1518" s="262"/>
    </row>
    <row r="1519" spans="1:5" ht="13.5" customHeight="1">
      <c r="A1519" s="263"/>
      <c r="B1519" s="262"/>
      <c r="C1519" s="372"/>
      <c r="E1519" s="262"/>
    </row>
    <row r="1520" spans="1:5" ht="13.5" customHeight="1">
      <c r="A1520" s="263"/>
      <c r="B1520" s="262"/>
      <c r="C1520" s="372"/>
      <c r="E1520" s="262"/>
    </row>
    <row r="1521" spans="1:5" ht="13.5" customHeight="1">
      <c r="A1521" s="263"/>
      <c r="B1521" s="262"/>
      <c r="C1521" s="372"/>
      <c r="E1521" s="262"/>
    </row>
    <row r="1522" spans="1:5" ht="13.5" customHeight="1">
      <c r="A1522" s="263"/>
      <c r="B1522" s="262"/>
      <c r="C1522" s="372"/>
      <c r="E1522" s="262"/>
    </row>
    <row r="1523" spans="1:5" ht="13.5" customHeight="1">
      <c r="A1523" s="263"/>
      <c r="B1523" s="262"/>
      <c r="C1523" s="372"/>
      <c r="E1523" s="262"/>
    </row>
    <row r="1524" spans="1:5" ht="13.5" customHeight="1">
      <c r="A1524" s="263"/>
      <c r="B1524" s="262"/>
      <c r="C1524" s="372"/>
      <c r="E1524" s="262"/>
    </row>
    <row r="1525" spans="1:5" ht="13.5" customHeight="1">
      <c r="A1525" s="263"/>
      <c r="B1525" s="262"/>
      <c r="C1525" s="372"/>
      <c r="E1525" s="262"/>
    </row>
    <row r="1526" spans="1:5" ht="13.5" customHeight="1">
      <c r="A1526" s="263"/>
      <c r="B1526" s="262"/>
      <c r="C1526" s="372"/>
      <c r="E1526" s="262"/>
    </row>
    <row r="1527" spans="1:5" ht="13.5" customHeight="1">
      <c r="A1527" s="263"/>
      <c r="B1527" s="262"/>
      <c r="C1527" s="372"/>
      <c r="E1527" s="262"/>
    </row>
    <row r="1528" spans="1:5" ht="13.5" customHeight="1">
      <c r="A1528" s="263"/>
      <c r="B1528" s="262"/>
      <c r="C1528" s="372"/>
      <c r="E1528" s="262"/>
    </row>
    <row r="1529" spans="1:5" ht="13.5" customHeight="1">
      <c r="A1529" s="263"/>
      <c r="B1529" s="262"/>
      <c r="C1529" s="372"/>
      <c r="E1529" s="262"/>
    </row>
    <row r="1530" spans="1:5" ht="13.5" customHeight="1">
      <c r="A1530" s="263"/>
      <c r="B1530" s="262"/>
      <c r="C1530" s="372"/>
      <c r="E1530" s="262"/>
    </row>
    <row r="1531" spans="1:5" ht="13.5" customHeight="1">
      <c r="A1531" s="263"/>
      <c r="B1531" s="262"/>
      <c r="C1531" s="372"/>
      <c r="E1531" s="262"/>
    </row>
    <row r="1532" spans="1:5" ht="13.5" customHeight="1">
      <c r="A1532" s="263"/>
      <c r="B1532" s="262"/>
      <c r="C1532" s="372"/>
      <c r="E1532" s="262"/>
    </row>
    <row r="1533" spans="1:5" ht="13.5" customHeight="1">
      <c r="A1533" s="263"/>
      <c r="B1533" s="262"/>
      <c r="C1533" s="372"/>
      <c r="E1533" s="262"/>
    </row>
    <row r="1534" spans="1:5" ht="13.5" customHeight="1">
      <c r="A1534" s="263"/>
      <c r="B1534" s="262"/>
      <c r="C1534" s="372"/>
      <c r="E1534" s="262"/>
    </row>
    <row r="1535" spans="1:5" ht="13.5" customHeight="1">
      <c r="A1535" s="263"/>
      <c r="B1535" s="262"/>
      <c r="C1535" s="372"/>
      <c r="E1535" s="262"/>
    </row>
    <row r="1536" spans="1:5" ht="13.5" customHeight="1">
      <c r="A1536" s="263"/>
      <c r="B1536" s="262"/>
      <c r="C1536" s="372"/>
      <c r="E1536" s="262"/>
    </row>
    <row r="1537" spans="1:5" ht="13.5" customHeight="1">
      <c r="A1537" s="263"/>
      <c r="B1537" s="262"/>
      <c r="C1537" s="372"/>
      <c r="E1537" s="262"/>
    </row>
    <row r="1538" spans="1:5" ht="13.5" customHeight="1">
      <c r="A1538" s="263"/>
      <c r="B1538" s="262"/>
      <c r="C1538" s="372"/>
      <c r="E1538" s="262"/>
    </row>
    <row r="1539" spans="1:5" ht="13.5" customHeight="1">
      <c r="A1539" s="263"/>
      <c r="B1539" s="262"/>
      <c r="C1539" s="372"/>
      <c r="E1539" s="262"/>
    </row>
    <row r="1540" spans="1:5" ht="13.5" customHeight="1">
      <c r="A1540" s="263"/>
      <c r="B1540" s="262"/>
      <c r="C1540" s="372"/>
      <c r="E1540" s="262"/>
    </row>
    <row r="1541" spans="1:5" ht="13.5" customHeight="1">
      <c r="A1541" s="263"/>
      <c r="B1541" s="262"/>
      <c r="C1541" s="372"/>
      <c r="E1541" s="262"/>
    </row>
    <row r="1542" spans="1:5" ht="13.5" customHeight="1">
      <c r="A1542" s="263"/>
      <c r="B1542" s="262"/>
      <c r="C1542" s="372"/>
      <c r="E1542" s="262"/>
    </row>
    <row r="1543" spans="1:5" ht="13.5" customHeight="1">
      <c r="A1543" s="263"/>
      <c r="B1543" s="262"/>
      <c r="C1543" s="372"/>
      <c r="E1543" s="262"/>
    </row>
    <row r="1544" spans="1:5" ht="13.5" customHeight="1">
      <c r="A1544" s="263"/>
      <c r="B1544" s="262"/>
      <c r="C1544" s="372"/>
      <c r="E1544" s="262"/>
    </row>
    <row r="1545" spans="1:5" ht="13.5" customHeight="1">
      <c r="A1545" s="263"/>
      <c r="B1545" s="262"/>
      <c r="C1545" s="372"/>
      <c r="E1545" s="262"/>
    </row>
    <row r="1546" spans="1:5" ht="13.5" customHeight="1">
      <c r="A1546" s="263"/>
      <c r="B1546" s="262"/>
      <c r="C1546" s="372"/>
      <c r="E1546" s="262"/>
    </row>
    <row r="1547" spans="1:5" ht="13.5" customHeight="1">
      <c r="A1547" s="263"/>
      <c r="B1547" s="262"/>
      <c r="C1547" s="372"/>
      <c r="E1547" s="262"/>
    </row>
    <row r="1548" spans="1:5" ht="13.5" customHeight="1">
      <c r="A1548" s="263"/>
      <c r="B1548" s="262"/>
      <c r="C1548" s="372"/>
      <c r="E1548" s="262"/>
    </row>
    <row r="1549" spans="1:5" ht="13.5" customHeight="1">
      <c r="A1549" s="263"/>
      <c r="B1549" s="262"/>
      <c r="C1549" s="372"/>
      <c r="E1549" s="262"/>
    </row>
    <row r="1550" spans="1:5" ht="13.5" customHeight="1">
      <c r="A1550" s="263"/>
      <c r="B1550" s="262"/>
      <c r="C1550" s="372"/>
      <c r="E1550" s="262"/>
    </row>
    <row r="1551" spans="1:5" ht="13.5" customHeight="1">
      <c r="A1551" s="263"/>
      <c r="B1551" s="262"/>
      <c r="C1551" s="372"/>
      <c r="E1551" s="262"/>
    </row>
    <row r="1552" spans="1:5" ht="13.5" customHeight="1">
      <c r="A1552" s="263"/>
      <c r="B1552" s="262"/>
      <c r="C1552" s="372"/>
      <c r="E1552" s="262"/>
    </row>
    <row r="1553" spans="1:5" ht="13.5" customHeight="1">
      <c r="A1553" s="263"/>
      <c r="B1553" s="262"/>
      <c r="C1553" s="372"/>
      <c r="E1553" s="262"/>
    </row>
    <row r="1554" spans="1:5" ht="13.5" customHeight="1">
      <c r="A1554" s="263"/>
      <c r="B1554" s="262"/>
      <c r="C1554" s="372"/>
      <c r="E1554" s="262"/>
    </row>
    <row r="1555" spans="1:5" ht="13.5" customHeight="1">
      <c r="A1555" s="263"/>
      <c r="B1555" s="262"/>
      <c r="C1555" s="372"/>
      <c r="E1555" s="262"/>
    </row>
    <row r="1556" spans="1:5" ht="13.5" customHeight="1">
      <c r="A1556" s="263"/>
      <c r="B1556" s="262"/>
      <c r="C1556" s="372"/>
      <c r="E1556" s="262"/>
    </row>
    <row r="1557" spans="1:5" ht="13.5" customHeight="1">
      <c r="A1557" s="263"/>
      <c r="B1557" s="262"/>
      <c r="C1557" s="372"/>
      <c r="E1557" s="262"/>
    </row>
    <row r="1558" spans="1:5" ht="13.5" customHeight="1">
      <c r="A1558" s="263"/>
      <c r="B1558" s="262"/>
      <c r="C1558" s="372"/>
      <c r="E1558" s="262"/>
    </row>
    <row r="1559" spans="1:5" ht="13.5" customHeight="1">
      <c r="A1559" s="263"/>
      <c r="B1559" s="262"/>
      <c r="C1559" s="372"/>
      <c r="E1559" s="262"/>
    </row>
    <row r="1560" spans="1:5" ht="13.5" customHeight="1">
      <c r="A1560" s="263"/>
      <c r="B1560" s="262"/>
      <c r="C1560" s="372"/>
      <c r="E1560" s="262"/>
    </row>
    <row r="1561" spans="1:5" ht="13.5" customHeight="1">
      <c r="A1561" s="263"/>
      <c r="B1561" s="262"/>
      <c r="C1561" s="372"/>
      <c r="E1561" s="262"/>
    </row>
    <row r="1562" spans="1:5" ht="13.5" customHeight="1">
      <c r="A1562" s="263"/>
      <c r="B1562" s="262"/>
      <c r="C1562" s="372"/>
      <c r="E1562" s="262"/>
    </row>
    <row r="1563" spans="1:5" ht="13.5" customHeight="1">
      <c r="A1563" s="263"/>
      <c r="B1563" s="262"/>
      <c r="C1563" s="372"/>
      <c r="E1563" s="262"/>
    </row>
    <row r="1564" spans="1:5" ht="13.5" customHeight="1">
      <c r="A1564" s="263"/>
      <c r="B1564" s="262"/>
      <c r="C1564" s="372"/>
      <c r="E1564" s="262"/>
    </row>
    <row r="1565" spans="1:5" ht="13.5" customHeight="1">
      <c r="A1565" s="263"/>
      <c r="B1565" s="262"/>
      <c r="C1565" s="372"/>
      <c r="E1565" s="262"/>
    </row>
    <row r="1566" spans="1:5" ht="13.5" customHeight="1">
      <c r="A1566" s="263"/>
      <c r="B1566" s="262"/>
      <c r="C1566" s="372"/>
      <c r="E1566" s="262"/>
    </row>
    <row r="1567" spans="1:5" ht="13.5" customHeight="1">
      <c r="A1567" s="263"/>
      <c r="B1567" s="262"/>
      <c r="C1567" s="372"/>
      <c r="E1567" s="262"/>
    </row>
    <row r="1568" spans="1:5" ht="13.5" customHeight="1">
      <c r="A1568" s="263"/>
      <c r="B1568" s="262"/>
      <c r="C1568" s="372"/>
      <c r="E1568" s="262"/>
    </row>
    <row r="1569" spans="1:5" ht="13.5" customHeight="1">
      <c r="A1569" s="263"/>
      <c r="B1569" s="262"/>
      <c r="C1569" s="372"/>
      <c r="E1569" s="262"/>
    </row>
    <row r="1570" spans="1:5" ht="13.5" customHeight="1">
      <c r="A1570" s="263"/>
      <c r="B1570" s="262"/>
      <c r="C1570" s="372"/>
      <c r="E1570" s="262"/>
    </row>
    <row r="1571" spans="1:5" ht="13.5" customHeight="1">
      <c r="A1571" s="263"/>
      <c r="B1571" s="262"/>
      <c r="C1571" s="372"/>
      <c r="E1571" s="262"/>
    </row>
    <row r="1572" spans="1:5" ht="13.5" customHeight="1">
      <c r="A1572" s="263"/>
      <c r="B1572" s="262"/>
      <c r="C1572" s="372"/>
      <c r="E1572" s="262"/>
    </row>
    <row r="1573" spans="1:5" ht="13.5" customHeight="1">
      <c r="A1573" s="263"/>
      <c r="B1573" s="262"/>
      <c r="C1573" s="372"/>
      <c r="E1573" s="262"/>
    </row>
    <row r="1574" spans="1:5" ht="13.5" customHeight="1">
      <c r="A1574" s="263"/>
      <c r="B1574" s="262"/>
      <c r="C1574" s="372"/>
      <c r="E1574" s="262"/>
    </row>
    <row r="1575" spans="1:5" ht="13.5" customHeight="1">
      <c r="A1575" s="263"/>
      <c r="B1575" s="262"/>
      <c r="C1575" s="372"/>
      <c r="E1575" s="262"/>
    </row>
    <row r="1576" spans="1:5" ht="13.5" customHeight="1">
      <c r="A1576" s="263"/>
      <c r="B1576" s="262"/>
      <c r="C1576" s="372"/>
      <c r="E1576" s="262"/>
    </row>
    <row r="1577" spans="1:5" ht="13.5" customHeight="1">
      <c r="A1577" s="263"/>
      <c r="B1577" s="262"/>
      <c r="C1577" s="372"/>
      <c r="E1577" s="262"/>
    </row>
    <row r="1578" spans="1:5" ht="13.5" customHeight="1">
      <c r="A1578" s="263"/>
      <c r="B1578" s="262"/>
      <c r="C1578" s="372"/>
      <c r="E1578" s="262"/>
    </row>
    <row r="1579" spans="1:5" ht="13.5" customHeight="1">
      <c r="A1579" s="263"/>
      <c r="B1579" s="262"/>
      <c r="C1579" s="372"/>
      <c r="E1579" s="262"/>
    </row>
    <row r="1580" spans="1:5" ht="13.5" customHeight="1">
      <c r="A1580" s="263"/>
      <c r="B1580" s="262"/>
      <c r="C1580" s="372"/>
      <c r="E1580" s="262"/>
    </row>
    <row r="1581" spans="1:5" ht="13.5" customHeight="1">
      <c r="A1581" s="263"/>
      <c r="B1581" s="262"/>
      <c r="C1581" s="372"/>
      <c r="E1581" s="262"/>
    </row>
    <row r="1582" spans="1:5" ht="13.5" customHeight="1">
      <c r="A1582" s="263"/>
      <c r="B1582" s="262"/>
      <c r="C1582" s="372"/>
      <c r="E1582" s="262"/>
    </row>
    <row r="1583" spans="1:5" ht="13.5" customHeight="1">
      <c r="A1583" s="263"/>
      <c r="B1583" s="262"/>
      <c r="C1583" s="372"/>
      <c r="E1583" s="262"/>
    </row>
    <row r="1584" spans="1:5" ht="13.5" customHeight="1">
      <c r="A1584" s="263"/>
      <c r="B1584" s="262"/>
      <c r="C1584" s="372"/>
      <c r="E1584" s="262"/>
    </row>
    <row r="1585" spans="1:5" ht="13.5" customHeight="1">
      <c r="A1585" s="263"/>
      <c r="B1585" s="262"/>
      <c r="C1585" s="372"/>
      <c r="E1585" s="262"/>
    </row>
    <row r="1586" spans="1:5" ht="13.5" customHeight="1">
      <c r="A1586" s="263"/>
      <c r="B1586" s="262"/>
      <c r="C1586" s="372"/>
      <c r="E1586" s="262"/>
    </row>
    <row r="1587" spans="1:5" ht="13.5" customHeight="1">
      <c r="A1587" s="263"/>
      <c r="B1587" s="262"/>
      <c r="C1587" s="372"/>
      <c r="E1587" s="262"/>
    </row>
    <row r="1588" spans="1:5" ht="13.5" customHeight="1">
      <c r="A1588" s="263"/>
      <c r="B1588" s="262"/>
      <c r="C1588" s="372"/>
      <c r="E1588" s="262"/>
    </row>
    <row r="1589" spans="1:5" ht="13.5" customHeight="1">
      <c r="A1589" s="263"/>
      <c r="B1589" s="262"/>
      <c r="C1589" s="372"/>
      <c r="E1589" s="262"/>
    </row>
    <row r="1590" spans="1:5" ht="13.5" customHeight="1">
      <c r="A1590" s="263"/>
      <c r="B1590" s="262"/>
      <c r="C1590" s="372"/>
      <c r="E1590" s="262"/>
    </row>
    <row r="1591" spans="1:5" ht="13.5" customHeight="1">
      <c r="A1591" s="263"/>
      <c r="B1591" s="262"/>
      <c r="C1591" s="372"/>
      <c r="E1591" s="262"/>
    </row>
    <row r="1592" spans="1:5" ht="13.5" customHeight="1">
      <c r="A1592" s="263"/>
      <c r="B1592" s="262"/>
      <c r="C1592" s="372"/>
      <c r="E1592" s="262"/>
    </row>
    <row r="1593" spans="1:5" ht="13.5" customHeight="1">
      <c r="A1593" s="263"/>
      <c r="B1593" s="262"/>
      <c r="C1593" s="372"/>
      <c r="E1593" s="262"/>
    </row>
    <row r="1594" spans="1:5" ht="13.5" customHeight="1">
      <c r="A1594" s="263"/>
      <c r="B1594" s="262"/>
      <c r="C1594" s="372"/>
      <c r="E1594" s="262"/>
    </row>
    <row r="1595" spans="1:5" ht="13.5" customHeight="1">
      <c r="A1595" s="263"/>
      <c r="B1595" s="262"/>
      <c r="C1595" s="372"/>
      <c r="E1595" s="262"/>
    </row>
    <row r="1596" spans="1:5" ht="13.5" customHeight="1">
      <c r="A1596" s="263"/>
      <c r="B1596" s="262"/>
      <c r="C1596" s="372"/>
      <c r="E1596" s="262"/>
    </row>
    <row r="1597" spans="1:5" ht="13.5" customHeight="1">
      <c r="A1597" s="263"/>
      <c r="B1597" s="262"/>
      <c r="C1597" s="372"/>
      <c r="E1597" s="262"/>
    </row>
    <row r="1598" spans="1:5" ht="13.5" customHeight="1">
      <c r="A1598" s="263"/>
      <c r="B1598" s="262"/>
      <c r="C1598" s="372"/>
      <c r="E1598" s="262"/>
    </row>
    <row r="1599" spans="1:5" ht="13.5" customHeight="1">
      <c r="A1599" s="263"/>
      <c r="B1599" s="262"/>
      <c r="C1599" s="372"/>
      <c r="E1599" s="262"/>
    </row>
    <row r="1600" spans="1:5" ht="13.5" customHeight="1">
      <c r="A1600" s="263"/>
      <c r="B1600" s="262"/>
      <c r="C1600" s="372"/>
      <c r="E1600" s="262"/>
    </row>
    <row r="1601" spans="1:5" ht="13.5" customHeight="1">
      <c r="A1601" s="263"/>
      <c r="B1601" s="262"/>
      <c r="C1601" s="372"/>
      <c r="E1601" s="262"/>
    </row>
    <row r="1602" spans="1:5" ht="13.5" customHeight="1">
      <c r="A1602" s="263"/>
      <c r="B1602" s="262"/>
      <c r="C1602" s="372"/>
      <c r="E1602" s="262"/>
    </row>
    <row r="1603" spans="1:5" ht="13.5" customHeight="1">
      <c r="A1603" s="263"/>
      <c r="B1603" s="262"/>
      <c r="C1603" s="372"/>
      <c r="E1603" s="262"/>
    </row>
    <row r="1604" spans="1:5" ht="13.5" customHeight="1">
      <c r="A1604" s="263"/>
      <c r="B1604" s="262"/>
      <c r="C1604" s="372"/>
      <c r="E1604" s="262"/>
    </row>
    <row r="1605" spans="1:5" ht="13.5" customHeight="1">
      <c r="A1605" s="263"/>
      <c r="B1605" s="262"/>
      <c r="C1605" s="372"/>
      <c r="E1605" s="262"/>
    </row>
    <row r="1606" spans="1:5" ht="13.5" customHeight="1">
      <c r="A1606" s="263"/>
      <c r="B1606" s="262"/>
      <c r="C1606" s="372"/>
      <c r="E1606" s="262"/>
    </row>
    <row r="1607" spans="1:5" ht="13.5" customHeight="1">
      <c r="A1607" s="263"/>
      <c r="B1607" s="262"/>
      <c r="C1607" s="372"/>
      <c r="E1607" s="262"/>
    </row>
    <row r="1608" spans="1:5" ht="13.5" customHeight="1">
      <c r="A1608" s="263"/>
      <c r="B1608" s="262"/>
      <c r="C1608" s="372"/>
      <c r="E1608" s="262"/>
    </row>
    <row r="1609" spans="1:5" ht="13.5" customHeight="1">
      <c r="A1609" s="263"/>
      <c r="B1609" s="262"/>
      <c r="C1609" s="372"/>
      <c r="E1609" s="262"/>
    </row>
    <row r="1610" spans="1:5" ht="13.5" customHeight="1">
      <c r="A1610" s="263"/>
      <c r="B1610" s="262"/>
      <c r="C1610" s="372"/>
      <c r="E1610" s="262"/>
    </row>
    <row r="1611" spans="1:5" ht="13.5" customHeight="1">
      <c r="A1611" s="263"/>
      <c r="B1611" s="262"/>
      <c r="C1611" s="372"/>
      <c r="E1611" s="262"/>
    </row>
    <row r="1612" spans="1:5" ht="13.5" customHeight="1">
      <c r="A1612" s="263"/>
      <c r="B1612" s="262"/>
      <c r="C1612" s="372"/>
      <c r="E1612" s="262"/>
    </row>
    <row r="1613" spans="1:5" ht="13.5" customHeight="1">
      <c r="A1613" s="263"/>
      <c r="B1613" s="262"/>
      <c r="C1613" s="372"/>
      <c r="E1613" s="262"/>
    </row>
    <row r="1614" spans="1:5" ht="13.5" customHeight="1">
      <c r="A1614" s="263"/>
      <c r="B1614" s="262"/>
      <c r="C1614" s="372"/>
      <c r="E1614" s="262"/>
    </row>
    <row r="1615" spans="1:5" ht="13.5" customHeight="1">
      <c r="A1615" s="263"/>
      <c r="B1615" s="262"/>
      <c r="C1615" s="372"/>
      <c r="E1615" s="262"/>
    </row>
    <row r="1616" spans="1:5" ht="13.5" customHeight="1">
      <c r="A1616" s="263"/>
      <c r="B1616" s="262"/>
      <c r="C1616" s="372"/>
      <c r="E1616" s="262"/>
    </row>
    <row r="1617" spans="1:5" ht="13.5" customHeight="1">
      <c r="A1617" s="263"/>
      <c r="B1617" s="262"/>
      <c r="C1617" s="372"/>
      <c r="E1617" s="262"/>
    </row>
    <row r="1618" spans="1:5" ht="13.5" customHeight="1">
      <c r="A1618" s="263"/>
      <c r="B1618" s="262"/>
      <c r="C1618" s="372"/>
      <c r="E1618" s="262"/>
    </row>
    <row r="1619" spans="1:5" ht="13.5" customHeight="1">
      <c r="A1619" s="263"/>
      <c r="B1619" s="262"/>
      <c r="C1619" s="372"/>
      <c r="E1619" s="262"/>
    </row>
    <row r="1620" spans="1:5" ht="13.5" customHeight="1">
      <c r="A1620" s="263"/>
      <c r="B1620" s="262"/>
      <c r="C1620" s="372"/>
      <c r="E1620" s="262"/>
    </row>
    <row r="1621" spans="1:5" ht="13.5" customHeight="1">
      <c r="A1621" s="263"/>
      <c r="B1621" s="262"/>
      <c r="C1621" s="372"/>
      <c r="E1621" s="262"/>
    </row>
    <row r="1622" spans="1:5" ht="13.5" customHeight="1">
      <c r="A1622" s="263"/>
      <c r="B1622" s="262"/>
      <c r="C1622" s="372"/>
      <c r="E1622" s="262"/>
    </row>
    <row r="1623" spans="1:5" ht="13.5" customHeight="1">
      <c r="A1623" s="263"/>
      <c r="B1623" s="262"/>
      <c r="C1623" s="372"/>
      <c r="E1623" s="262"/>
    </row>
    <row r="1624" spans="1:5" ht="13.5" customHeight="1">
      <c r="A1624" s="263"/>
      <c r="B1624" s="262"/>
      <c r="C1624" s="372"/>
      <c r="E1624" s="262"/>
    </row>
    <row r="1625" spans="1:5" ht="13.5" customHeight="1">
      <c r="A1625" s="263"/>
      <c r="B1625" s="262"/>
      <c r="C1625" s="372"/>
      <c r="E1625" s="262"/>
    </row>
    <row r="1626" spans="1:5" ht="13.5" customHeight="1">
      <c r="A1626" s="263"/>
      <c r="B1626" s="262"/>
      <c r="C1626" s="372"/>
      <c r="E1626" s="262"/>
    </row>
    <row r="1627" spans="1:5" ht="13.5" customHeight="1">
      <c r="A1627" s="263"/>
      <c r="B1627" s="262"/>
      <c r="C1627" s="372"/>
      <c r="E1627" s="262"/>
    </row>
    <row r="1628" spans="1:5" ht="13.5" customHeight="1">
      <c r="A1628" s="263"/>
      <c r="B1628" s="262"/>
      <c r="C1628" s="372"/>
      <c r="E1628" s="262"/>
    </row>
    <row r="1629" spans="1:5" ht="13.5" customHeight="1">
      <c r="A1629" s="263"/>
      <c r="B1629" s="262"/>
      <c r="C1629" s="372"/>
      <c r="E1629" s="262"/>
    </row>
    <row r="1630" spans="1:5" ht="13.5" customHeight="1">
      <c r="A1630" s="263"/>
      <c r="B1630" s="262"/>
      <c r="C1630" s="372"/>
      <c r="E1630" s="262"/>
    </row>
    <row r="1631" spans="1:5" ht="13.5" customHeight="1">
      <c r="A1631" s="263"/>
      <c r="B1631" s="262"/>
      <c r="C1631" s="372"/>
      <c r="E1631" s="262"/>
    </row>
    <row r="1632" spans="1:5" ht="13.5" customHeight="1">
      <c r="A1632" s="263"/>
      <c r="B1632" s="262"/>
      <c r="C1632" s="372"/>
      <c r="E1632" s="262"/>
    </row>
    <row r="1633" spans="1:5" ht="13.5" customHeight="1">
      <c r="A1633" s="263"/>
      <c r="B1633" s="262"/>
      <c r="C1633" s="372"/>
      <c r="E1633" s="262"/>
    </row>
    <row r="1634" spans="1:5" ht="13.5" customHeight="1">
      <c r="A1634" s="263"/>
      <c r="B1634" s="262"/>
      <c r="C1634" s="372"/>
      <c r="E1634" s="262"/>
    </row>
    <row r="1635" spans="1:5" ht="13.5" customHeight="1">
      <c r="A1635" s="263"/>
      <c r="B1635" s="262"/>
      <c r="C1635" s="372"/>
      <c r="E1635" s="262"/>
    </row>
    <row r="1636" spans="1:5" ht="13.5" customHeight="1">
      <c r="A1636" s="263"/>
      <c r="B1636" s="262"/>
      <c r="C1636" s="372"/>
      <c r="E1636" s="262"/>
    </row>
    <row r="1637" spans="1:5" ht="13.5" customHeight="1">
      <c r="A1637" s="263"/>
      <c r="B1637" s="262"/>
      <c r="C1637" s="372"/>
      <c r="E1637" s="262"/>
    </row>
    <row r="1638" spans="1:5" ht="13.5" customHeight="1">
      <c r="A1638" s="263"/>
      <c r="B1638" s="262"/>
      <c r="C1638" s="372"/>
      <c r="E1638" s="262"/>
    </row>
    <row r="1639" spans="1:5" ht="13.5" customHeight="1">
      <c r="A1639" s="263"/>
      <c r="B1639" s="262"/>
      <c r="C1639" s="372"/>
      <c r="E1639" s="262"/>
    </row>
    <row r="1640" spans="1:5" ht="13.5" customHeight="1">
      <c r="A1640" s="263"/>
      <c r="B1640" s="262"/>
      <c r="C1640" s="372"/>
      <c r="E1640" s="262"/>
    </row>
    <row r="1641" spans="1:5" ht="13.5" customHeight="1">
      <c r="A1641" s="263"/>
      <c r="B1641" s="262"/>
      <c r="C1641" s="372"/>
      <c r="E1641" s="262"/>
    </row>
    <row r="1642" spans="1:5" ht="13.5" customHeight="1">
      <c r="A1642" s="263"/>
      <c r="B1642" s="262"/>
      <c r="C1642" s="372"/>
      <c r="E1642" s="262"/>
    </row>
    <row r="1643" spans="1:5" ht="13.5" customHeight="1">
      <c r="A1643" s="263"/>
      <c r="B1643" s="262"/>
      <c r="C1643" s="372"/>
      <c r="E1643" s="262"/>
    </row>
    <row r="1644" spans="1:5" ht="13.5" customHeight="1">
      <c r="A1644" s="263"/>
      <c r="B1644" s="262"/>
      <c r="C1644" s="372"/>
      <c r="E1644" s="262"/>
    </row>
    <row r="1645" spans="1:5" ht="13.5" customHeight="1">
      <c r="A1645" s="263"/>
      <c r="B1645" s="262"/>
      <c r="C1645" s="372"/>
      <c r="E1645" s="262"/>
    </row>
    <row r="1646" spans="1:5" ht="13.5" customHeight="1">
      <c r="A1646" s="263"/>
      <c r="B1646" s="262"/>
      <c r="C1646" s="372"/>
      <c r="E1646" s="262"/>
    </row>
    <row r="1647" spans="1:5" ht="13.5" customHeight="1">
      <c r="A1647" s="263"/>
      <c r="B1647" s="262"/>
      <c r="C1647" s="372"/>
      <c r="E1647" s="262"/>
    </row>
    <row r="1648" spans="1:5" ht="13.5" customHeight="1">
      <c r="A1648" s="263"/>
      <c r="B1648" s="262"/>
      <c r="C1648" s="372"/>
      <c r="E1648" s="262"/>
    </row>
    <row r="1649" spans="1:5" ht="13.5" customHeight="1">
      <c r="A1649" s="263"/>
      <c r="B1649" s="262"/>
      <c r="C1649" s="372"/>
      <c r="E1649" s="262"/>
    </row>
    <row r="1650" spans="1:5" ht="13.5" customHeight="1">
      <c r="A1650" s="263"/>
      <c r="B1650" s="262"/>
      <c r="C1650" s="372"/>
      <c r="E1650" s="262"/>
    </row>
    <row r="1651" spans="1:5" ht="13.5" customHeight="1">
      <c r="A1651" s="263"/>
      <c r="B1651" s="262"/>
      <c r="C1651" s="372"/>
      <c r="E1651" s="262"/>
    </row>
    <row r="1652" spans="1:5" ht="13.5" customHeight="1">
      <c r="A1652" s="263"/>
      <c r="B1652" s="262"/>
      <c r="C1652" s="372"/>
      <c r="E1652" s="262"/>
    </row>
    <row r="1653" spans="1:5" ht="13.5" customHeight="1">
      <c r="A1653" s="263"/>
      <c r="B1653" s="262"/>
      <c r="C1653" s="372"/>
      <c r="E1653" s="262"/>
    </row>
    <row r="1654" spans="1:5" ht="13.5" customHeight="1">
      <c r="A1654" s="263"/>
      <c r="B1654" s="262"/>
      <c r="C1654" s="372"/>
      <c r="E1654" s="262"/>
    </row>
    <row r="1655" spans="1:5" ht="13.5" customHeight="1">
      <c r="A1655" s="263"/>
      <c r="B1655" s="262"/>
      <c r="C1655" s="372"/>
      <c r="E1655" s="262"/>
    </row>
    <row r="1656" spans="1:5" ht="13.5" customHeight="1">
      <c r="A1656" s="263"/>
      <c r="B1656" s="262"/>
      <c r="C1656" s="372"/>
      <c r="E1656" s="262"/>
    </row>
    <row r="1657" spans="1:5" ht="13.5" customHeight="1">
      <c r="A1657" s="263"/>
      <c r="B1657" s="262"/>
      <c r="C1657" s="372"/>
      <c r="E1657" s="262"/>
    </row>
    <row r="1658" spans="1:5" ht="13.5" customHeight="1">
      <c r="A1658" s="263"/>
      <c r="B1658" s="262"/>
      <c r="C1658" s="372"/>
      <c r="E1658" s="262"/>
    </row>
    <row r="1659" spans="1:5" ht="13.5" customHeight="1">
      <c r="A1659" s="263"/>
      <c r="B1659" s="262"/>
      <c r="C1659" s="372"/>
      <c r="E1659" s="262"/>
    </row>
    <row r="1660" spans="1:5" ht="13.5" customHeight="1">
      <c r="A1660" s="263"/>
      <c r="B1660" s="262"/>
      <c r="C1660" s="372"/>
      <c r="E1660" s="262"/>
    </row>
    <row r="1661" spans="1:5" ht="13.5" customHeight="1">
      <c r="A1661" s="263"/>
      <c r="B1661" s="262"/>
      <c r="C1661" s="372"/>
      <c r="E1661" s="262"/>
    </row>
    <row r="1662" spans="1:5" ht="13.5" customHeight="1">
      <c r="A1662" s="263"/>
      <c r="B1662" s="262"/>
      <c r="C1662" s="372"/>
      <c r="E1662" s="262"/>
    </row>
    <row r="1663" spans="1:5" ht="13.5" customHeight="1">
      <c r="A1663" s="263"/>
      <c r="B1663" s="262"/>
      <c r="C1663" s="372"/>
      <c r="E1663" s="262"/>
    </row>
    <row r="1664" spans="1:5" ht="13.5" customHeight="1">
      <c r="A1664" s="263"/>
      <c r="B1664" s="262"/>
      <c r="C1664" s="372"/>
      <c r="E1664" s="262"/>
    </row>
    <row r="1665" spans="1:5" ht="13.5" customHeight="1">
      <c r="A1665" s="263"/>
      <c r="B1665" s="262"/>
      <c r="C1665" s="372"/>
      <c r="E1665" s="262"/>
    </row>
    <row r="1666" spans="1:5" ht="13.5" customHeight="1">
      <c r="A1666" s="263"/>
      <c r="B1666" s="262"/>
      <c r="C1666" s="372"/>
      <c r="E1666" s="262"/>
    </row>
    <row r="1667" spans="1:5" ht="13.5" customHeight="1">
      <c r="A1667" s="263"/>
      <c r="B1667" s="262"/>
      <c r="C1667" s="372"/>
      <c r="E1667" s="262"/>
    </row>
    <row r="1668" spans="1:5" ht="13.5" customHeight="1">
      <c r="A1668" s="263"/>
      <c r="B1668" s="262"/>
      <c r="C1668" s="372"/>
      <c r="E1668" s="262"/>
    </row>
    <row r="1669" spans="1:5" ht="13.5" customHeight="1">
      <c r="A1669" s="263"/>
      <c r="B1669" s="262"/>
      <c r="C1669" s="372"/>
      <c r="E1669" s="262"/>
    </row>
    <row r="1670" spans="1:5" ht="13.5" customHeight="1">
      <c r="A1670" s="263"/>
      <c r="B1670" s="262"/>
      <c r="C1670" s="372"/>
      <c r="E1670" s="262"/>
    </row>
    <row r="1671" spans="1:5" ht="13.5" customHeight="1">
      <c r="A1671" s="263"/>
      <c r="B1671" s="262"/>
      <c r="C1671" s="372"/>
      <c r="E1671" s="262"/>
    </row>
    <row r="1672" spans="1:5" ht="13.5" customHeight="1">
      <c r="A1672" s="263"/>
      <c r="B1672" s="262"/>
      <c r="C1672" s="372"/>
      <c r="E1672" s="262"/>
    </row>
    <row r="1673" spans="1:5" ht="13.5" customHeight="1">
      <c r="A1673" s="263"/>
      <c r="B1673" s="262"/>
      <c r="C1673" s="372"/>
      <c r="E1673" s="262"/>
    </row>
    <row r="1674" spans="1:5" ht="13.5" customHeight="1">
      <c r="A1674" s="263"/>
      <c r="B1674" s="262"/>
      <c r="C1674" s="372"/>
      <c r="E1674" s="262"/>
    </row>
    <row r="1675" spans="1:5" ht="13.5" customHeight="1">
      <c r="A1675" s="263"/>
      <c r="B1675" s="262"/>
      <c r="C1675" s="372"/>
      <c r="E1675" s="262"/>
    </row>
    <row r="1676" spans="1:5" ht="13.5" customHeight="1">
      <c r="A1676" s="263"/>
      <c r="B1676" s="262"/>
      <c r="C1676" s="372"/>
      <c r="E1676" s="262"/>
    </row>
    <row r="1677" spans="1:5" ht="13.5" customHeight="1">
      <c r="A1677" s="263"/>
      <c r="B1677" s="262"/>
      <c r="C1677" s="372"/>
      <c r="E1677" s="262"/>
    </row>
    <row r="1678" spans="1:5" ht="13.5" customHeight="1">
      <c r="A1678" s="263"/>
      <c r="B1678" s="262"/>
      <c r="C1678" s="372"/>
      <c r="E1678" s="262"/>
    </row>
    <row r="1679" spans="1:5" ht="13.5" customHeight="1">
      <c r="A1679" s="263"/>
      <c r="B1679" s="262"/>
      <c r="C1679" s="372"/>
      <c r="E1679" s="262"/>
    </row>
    <row r="1680" spans="1:5" ht="13.5" customHeight="1">
      <c r="A1680" s="263"/>
      <c r="B1680" s="262"/>
      <c r="C1680" s="372"/>
      <c r="E1680" s="262"/>
    </row>
    <row r="1681" spans="1:5" ht="13.5" customHeight="1">
      <c r="A1681" s="263"/>
      <c r="B1681" s="262"/>
      <c r="C1681" s="372"/>
      <c r="E1681" s="262"/>
    </row>
    <row r="1682" spans="1:5" ht="13.5" customHeight="1">
      <c r="A1682" s="263"/>
      <c r="B1682" s="262"/>
      <c r="C1682" s="372"/>
      <c r="E1682" s="262"/>
    </row>
    <row r="1683" spans="1:5" ht="13.5" customHeight="1">
      <c r="A1683" s="263"/>
      <c r="B1683" s="262"/>
      <c r="C1683" s="372"/>
      <c r="E1683" s="262"/>
    </row>
    <row r="1684" spans="1:5" ht="13.5" customHeight="1">
      <c r="A1684" s="263"/>
      <c r="B1684" s="262"/>
      <c r="C1684" s="372"/>
      <c r="E1684" s="262"/>
    </row>
    <row r="1685" spans="1:5" ht="13.5" customHeight="1">
      <c r="A1685" s="263"/>
      <c r="B1685" s="262"/>
      <c r="C1685" s="372"/>
      <c r="E1685" s="262"/>
    </row>
    <row r="1686" spans="1:5" ht="13.5" customHeight="1">
      <c r="A1686" s="263"/>
      <c r="B1686" s="262"/>
      <c r="C1686" s="372"/>
      <c r="E1686" s="262"/>
    </row>
    <row r="1687" spans="1:5" ht="13.5" customHeight="1">
      <c r="A1687" s="263"/>
      <c r="B1687" s="262"/>
      <c r="C1687" s="372"/>
      <c r="E1687" s="262"/>
    </row>
    <row r="1688" spans="1:5" ht="13.5" customHeight="1">
      <c r="A1688" s="263"/>
      <c r="B1688" s="262"/>
      <c r="C1688" s="372"/>
      <c r="E1688" s="262"/>
    </row>
    <row r="1689" spans="1:5" ht="13.5" customHeight="1">
      <c r="A1689" s="263"/>
      <c r="B1689" s="262"/>
      <c r="C1689" s="372"/>
      <c r="E1689" s="262"/>
    </row>
    <row r="1690" spans="1:5" ht="13.5" customHeight="1">
      <c r="A1690" s="263"/>
      <c r="B1690" s="262"/>
      <c r="C1690" s="372"/>
      <c r="E1690" s="262"/>
    </row>
    <row r="1691" spans="1:5" ht="13.5" customHeight="1">
      <c r="A1691" s="263"/>
      <c r="B1691" s="262"/>
      <c r="C1691" s="372"/>
      <c r="E1691" s="262"/>
    </row>
    <row r="1692" spans="1:5" ht="13.5" customHeight="1">
      <c r="A1692" s="263"/>
      <c r="B1692" s="262"/>
      <c r="C1692" s="372"/>
      <c r="E1692" s="262"/>
    </row>
    <row r="1693" spans="1:5" ht="13.5" customHeight="1">
      <c r="A1693" s="263"/>
      <c r="B1693" s="262"/>
      <c r="C1693" s="372"/>
      <c r="E1693" s="262"/>
    </row>
    <row r="1694" spans="1:5" ht="13.5" customHeight="1">
      <c r="A1694" s="263"/>
      <c r="B1694" s="262"/>
      <c r="C1694" s="372"/>
      <c r="E1694" s="262"/>
    </row>
    <row r="1695" spans="1:5" ht="13.5" customHeight="1">
      <c r="A1695" s="263"/>
      <c r="B1695" s="262"/>
      <c r="C1695" s="372"/>
      <c r="E1695" s="262"/>
    </row>
    <row r="1696" spans="1:5" ht="13.5" customHeight="1">
      <c r="A1696" s="263"/>
      <c r="B1696" s="262"/>
      <c r="C1696" s="372"/>
      <c r="E1696" s="262"/>
    </row>
    <row r="1697" spans="1:5" ht="13.5" customHeight="1">
      <c r="A1697" s="263"/>
      <c r="B1697" s="262"/>
      <c r="C1697" s="372"/>
      <c r="E1697" s="262"/>
    </row>
    <row r="1698" spans="1:5" ht="13.5" customHeight="1">
      <c r="A1698" s="263"/>
      <c r="B1698" s="262"/>
      <c r="C1698" s="372"/>
      <c r="E1698" s="262"/>
    </row>
    <row r="1699" spans="1:5" ht="13.5" customHeight="1">
      <c r="A1699" s="263"/>
      <c r="B1699" s="262"/>
      <c r="C1699" s="372"/>
      <c r="E1699" s="262"/>
    </row>
    <row r="1700" spans="1:5" ht="13.5" customHeight="1">
      <c r="A1700" s="263"/>
      <c r="B1700" s="262"/>
      <c r="C1700" s="372"/>
      <c r="E1700" s="262"/>
    </row>
    <row r="1701" spans="1:5" ht="13.5" customHeight="1">
      <c r="A1701" s="263"/>
      <c r="B1701" s="262"/>
      <c r="C1701" s="372"/>
      <c r="E1701" s="262"/>
    </row>
    <row r="1702" spans="1:5" ht="13.5" customHeight="1">
      <c r="A1702" s="263"/>
      <c r="B1702" s="262"/>
      <c r="C1702" s="372"/>
      <c r="E1702" s="262"/>
    </row>
    <row r="1703" spans="1:5" ht="13.5" customHeight="1">
      <c r="A1703" s="263"/>
      <c r="B1703" s="262"/>
      <c r="C1703" s="372"/>
      <c r="E1703" s="262"/>
    </row>
    <row r="1704" spans="1:5" ht="13.5" customHeight="1">
      <c r="A1704" s="263"/>
      <c r="B1704" s="262"/>
      <c r="C1704" s="372"/>
      <c r="E1704" s="262"/>
    </row>
    <row r="1705" spans="1:5" ht="13.5" customHeight="1">
      <c r="A1705" s="263"/>
      <c r="B1705" s="262"/>
      <c r="C1705" s="372"/>
      <c r="E1705" s="262"/>
    </row>
    <row r="1706" spans="1:5" ht="13.5" customHeight="1">
      <c r="A1706" s="263"/>
      <c r="B1706" s="262"/>
      <c r="C1706" s="372"/>
      <c r="E1706" s="262"/>
    </row>
    <row r="1707" spans="1:5" ht="13.5" customHeight="1">
      <c r="A1707" s="263"/>
      <c r="B1707" s="262"/>
      <c r="C1707" s="372"/>
      <c r="E1707" s="262"/>
    </row>
    <row r="1708" spans="1:5" ht="13.5" customHeight="1">
      <c r="A1708" s="263"/>
      <c r="B1708" s="262"/>
      <c r="C1708" s="372"/>
      <c r="E1708" s="262"/>
    </row>
    <row r="1709" spans="1:5" ht="13.5" customHeight="1">
      <c r="A1709" s="263"/>
      <c r="B1709" s="262"/>
      <c r="C1709" s="372"/>
      <c r="E1709" s="262"/>
    </row>
    <row r="1710" spans="1:5" ht="13.5" customHeight="1">
      <c r="A1710" s="263"/>
      <c r="B1710" s="262"/>
      <c r="C1710" s="372"/>
      <c r="E1710" s="262"/>
    </row>
    <row r="1711" spans="1:5" ht="13.5" customHeight="1">
      <c r="A1711" s="263"/>
      <c r="B1711" s="262"/>
      <c r="C1711" s="372"/>
      <c r="E1711" s="262"/>
    </row>
    <row r="1712" spans="1:5" ht="13.5" customHeight="1">
      <c r="A1712" s="263"/>
      <c r="B1712" s="262"/>
      <c r="C1712" s="372"/>
      <c r="E1712" s="262"/>
    </row>
    <row r="1713" spans="1:5" ht="13.5" customHeight="1">
      <c r="A1713" s="263"/>
      <c r="B1713" s="262"/>
      <c r="C1713" s="372"/>
      <c r="E1713" s="262"/>
    </row>
    <row r="1714" spans="1:5" ht="13.5" customHeight="1">
      <c r="A1714" s="263"/>
      <c r="B1714" s="262"/>
      <c r="C1714" s="372"/>
      <c r="E1714" s="262"/>
    </row>
    <row r="1715" spans="1:5" ht="13.5" customHeight="1">
      <c r="A1715" s="263"/>
      <c r="B1715" s="262"/>
      <c r="C1715" s="372"/>
      <c r="E1715" s="262"/>
    </row>
    <row r="1716" spans="1:5" ht="13.5" customHeight="1">
      <c r="A1716" s="263"/>
      <c r="B1716" s="262"/>
      <c r="C1716" s="372"/>
      <c r="E1716" s="262"/>
    </row>
    <row r="1717" spans="1:5" ht="13.5" customHeight="1">
      <c r="A1717" s="263"/>
      <c r="B1717" s="262"/>
      <c r="C1717" s="372"/>
      <c r="E1717" s="262"/>
    </row>
    <row r="1718" spans="1:5" ht="13.5" customHeight="1">
      <c r="A1718" s="263"/>
      <c r="B1718" s="262"/>
      <c r="C1718" s="372"/>
      <c r="E1718" s="262"/>
    </row>
    <row r="1719" spans="1:5" ht="13.5" customHeight="1">
      <c r="A1719" s="263"/>
      <c r="B1719" s="262"/>
      <c r="C1719" s="372"/>
      <c r="E1719" s="262"/>
    </row>
    <row r="1720" spans="1:5" ht="13.5" customHeight="1">
      <c r="A1720" s="263"/>
      <c r="B1720" s="262"/>
      <c r="C1720" s="372"/>
      <c r="E1720" s="262"/>
    </row>
    <row r="1721" spans="1:5" ht="13.5" customHeight="1">
      <c r="A1721" s="263"/>
      <c r="B1721" s="262"/>
      <c r="C1721" s="372"/>
      <c r="E1721" s="262"/>
    </row>
    <row r="1722" spans="1:5" ht="13.5" customHeight="1">
      <c r="A1722" s="263"/>
      <c r="B1722" s="262"/>
      <c r="C1722" s="372"/>
      <c r="E1722" s="262"/>
    </row>
    <row r="1723" spans="1:5" ht="13.5" customHeight="1">
      <c r="A1723" s="263"/>
      <c r="B1723" s="262"/>
      <c r="C1723" s="372"/>
      <c r="E1723" s="262"/>
    </row>
    <row r="1724" spans="1:5" ht="13.5" customHeight="1">
      <c r="A1724" s="263"/>
      <c r="B1724" s="262"/>
      <c r="C1724" s="372"/>
      <c r="E1724" s="262"/>
    </row>
    <row r="1725" spans="1:5" ht="13.5" customHeight="1">
      <c r="A1725" s="263"/>
      <c r="B1725" s="262"/>
      <c r="C1725" s="372"/>
      <c r="E1725" s="262"/>
    </row>
    <row r="1726" spans="1:5" ht="13.5" customHeight="1">
      <c r="A1726" s="263"/>
      <c r="B1726" s="262"/>
      <c r="C1726" s="372"/>
      <c r="E1726" s="262"/>
    </row>
    <row r="1727" spans="1:5" ht="13.5" customHeight="1">
      <c r="A1727" s="263"/>
      <c r="B1727" s="262"/>
      <c r="C1727" s="372"/>
      <c r="E1727" s="262"/>
    </row>
    <row r="1728" spans="1:5" ht="13.5" customHeight="1">
      <c r="A1728" s="263"/>
      <c r="B1728" s="262"/>
      <c r="C1728" s="372"/>
      <c r="E1728" s="262"/>
    </row>
    <row r="1729" spans="1:5" ht="13.5" customHeight="1">
      <c r="A1729" s="263"/>
      <c r="B1729" s="262"/>
      <c r="C1729" s="372"/>
      <c r="E1729" s="262"/>
    </row>
    <row r="1730" spans="1:5" ht="13.5" customHeight="1">
      <c r="A1730" s="263"/>
      <c r="B1730" s="262"/>
      <c r="C1730" s="372"/>
      <c r="E1730" s="262"/>
    </row>
    <row r="1731" spans="1:5" ht="13.5" customHeight="1">
      <c r="A1731" s="263"/>
      <c r="B1731" s="262"/>
      <c r="C1731" s="372"/>
      <c r="E1731" s="262"/>
    </row>
    <row r="1732" spans="1:5" ht="13.5" customHeight="1">
      <c r="A1732" s="263"/>
      <c r="B1732" s="262"/>
      <c r="C1732" s="372"/>
      <c r="E1732" s="262"/>
    </row>
    <row r="1733" spans="1:5" ht="13.5" customHeight="1">
      <c r="A1733" s="263"/>
      <c r="B1733" s="262"/>
      <c r="C1733" s="372"/>
      <c r="E1733" s="262"/>
    </row>
    <row r="1734" spans="1:5" ht="13.5" customHeight="1">
      <c r="A1734" s="263"/>
      <c r="B1734" s="262"/>
      <c r="C1734" s="372"/>
      <c r="E1734" s="262"/>
    </row>
    <row r="1735" spans="1:5" ht="13.5" customHeight="1">
      <c r="A1735" s="263"/>
      <c r="B1735" s="262"/>
      <c r="C1735" s="372"/>
      <c r="E1735" s="262"/>
    </row>
    <row r="1736" spans="1:5" ht="13.5" customHeight="1">
      <c r="A1736" s="263"/>
      <c r="B1736" s="262"/>
      <c r="C1736" s="372"/>
      <c r="E1736" s="262"/>
    </row>
    <row r="1737" spans="1:5" ht="13.5" customHeight="1">
      <c r="A1737" s="263"/>
      <c r="B1737" s="262"/>
      <c r="C1737" s="372"/>
      <c r="E1737" s="262"/>
    </row>
    <row r="1738" spans="1:5" ht="13.5" customHeight="1">
      <c r="A1738" s="263"/>
      <c r="B1738" s="262"/>
      <c r="C1738" s="372"/>
      <c r="E1738" s="262"/>
    </row>
    <row r="1739" spans="1:5" ht="13.5" customHeight="1">
      <c r="A1739" s="263"/>
      <c r="B1739" s="262"/>
      <c r="C1739" s="372"/>
      <c r="E1739" s="262"/>
    </row>
    <row r="1740" spans="1:5" ht="13.5" customHeight="1">
      <c r="A1740" s="263"/>
      <c r="B1740" s="262"/>
      <c r="C1740" s="372"/>
      <c r="E1740" s="262"/>
    </row>
    <row r="1741" spans="1:5" ht="13.5" customHeight="1">
      <c r="A1741" s="263"/>
      <c r="B1741" s="262"/>
      <c r="C1741" s="372"/>
      <c r="E1741" s="262"/>
    </row>
    <row r="1742" spans="1:5" ht="13.5" customHeight="1">
      <c r="A1742" s="263"/>
      <c r="B1742" s="262"/>
      <c r="C1742" s="372"/>
      <c r="E1742" s="262"/>
    </row>
    <row r="1743" spans="1:5" ht="13.5" customHeight="1">
      <c r="A1743" s="263"/>
      <c r="B1743" s="262"/>
      <c r="C1743" s="372"/>
      <c r="E1743" s="262"/>
    </row>
    <row r="1744" spans="1:5" ht="13.5" customHeight="1">
      <c r="A1744" s="263"/>
      <c r="B1744" s="262"/>
      <c r="C1744" s="372"/>
      <c r="E1744" s="262"/>
    </row>
    <row r="1745" spans="1:5" ht="13.5" customHeight="1">
      <c r="A1745" s="263"/>
      <c r="B1745" s="262"/>
      <c r="C1745" s="372"/>
      <c r="E1745" s="262"/>
    </row>
    <row r="1746" spans="1:5" ht="13.5" customHeight="1">
      <c r="A1746" s="263"/>
      <c r="B1746" s="262"/>
      <c r="C1746" s="372"/>
      <c r="E1746" s="262"/>
    </row>
    <row r="1747" spans="1:5" ht="13.5" customHeight="1">
      <c r="A1747" s="263"/>
      <c r="B1747" s="262"/>
      <c r="C1747" s="372"/>
      <c r="E1747" s="262"/>
    </row>
    <row r="1748" spans="1:5" ht="13.5" customHeight="1">
      <c r="A1748" s="263"/>
      <c r="B1748" s="262"/>
      <c r="C1748" s="372"/>
      <c r="E1748" s="262"/>
    </row>
    <row r="1749" spans="1:5" ht="13.5" customHeight="1">
      <c r="A1749" s="263"/>
      <c r="B1749" s="262"/>
      <c r="C1749" s="372"/>
      <c r="E1749" s="262"/>
    </row>
    <row r="1750" spans="1:5" ht="13.5" customHeight="1">
      <c r="A1750" s="263"/>
      <c r="B1750" s="262"/>
      <c r="C1750" s="372"/>
      <c r="E1750" s="262"/>
    </row>
    <row r="1751" spans="1:5" ht="13.5" customHeight="1">
      <c r="A1751" s="263"/>
      <c r="B1751" s="262"/>
      <c r="C1751" s="372"/>
      <c r="E1751" s="262"/>
    </row>
    <row r="1752" spans="1:5" ht="13.5" customHeight="1">
      <c r="A1752" s="263"/>
      <c r="B1752" s="262"/>
      <c r="C1752" s="372"/>
      <c r="E1752" s="262"/>
    </row>
    <row r="1753" spans="1:5" ht="13.5" customHeight="1">
      <c r="A1753" s="263"/>
      <c r="B1753" s="262"/>
      <c r="C1753" s="372"/>
      <c r="E1753" s="262"/>
    </row>
    <row r="1754" spans="1:5" ht="13.5" customHeight="1">
      <c r="A1754" s="263"/>
      <c r="B1754" s="262"/>
      <c r="C1754" s="372"/>
      <c r="E1754" s="262"/>
    </row>
    <row r="1755" spans="1:5" ht="13.5" customHeight="1">
      <c r="A1755" s="263"/>
      <c r="B1755" s="262"/>
      <c r="C1755" s="372"/>
      <c r="E1755" s="262"/>
    </row>
    <row r="1756" spans="1:5" ht="13.5" customHeight="1">
      <c r="A1756" s="263"/>
      <c r="B1756" s="262"/>
      <c r="C1756" s="372"/>
      <c r="E1756" s="262"/>
    </row>
    <row r="1757" spans="1:5" ht="13.5" customHeight="1">
      <c r="A1757" s="263"/>
      <c r="B1757" s="262"/>
      <c r="C1757" s="372"/>
      <c r="E1757" s="262"/>
    </row>
    <row r="1758" spans="1:5" ht="13.5" customHeight="1">
      <c r="A1758" s="263"/>
      <c r="B1758" s="262"/>
      <c r="C1758" s="372"/>
      <c r="E1758" s="262"/>
    </row>
    <row r="1759" spans="1:5" ht="13.5" customHeight="1">
      <c r="A1759" s="263"/>
      <c r="B1759" s="262"/>
      <c r="C1759" s="372"/>
      <c r="E1759" s="262"/>
    </row>
    <row r="1760" spans="1:5" ht="13.5" customHeight="1">
      <c r="A1760" s="263"/>
      <c r="B1760" s="262"/>
      <c r="C1760" s="372"/>
      <c r="E1760" s="262"/>
    </row>
    <row r="1761" spans="1:5" ht="13.5" customHeight="1">
      <c r="A1761" s="263"/>
      <c r="B1761" s="262"/>
      <c r="C1761" s="372"/>
      <c r="E1761" s="262"/>
    </row>
    <row r="1762" spans="1:5" ht="13.5" customHeight="1">
      <c r="A1762" s="263"/>
      <c r="B1762" s="262"/>
      <c r="C1762" s="372"/>
      <c r="E1762" s="262"/>
    </row>
    <row r="1763" spans="1:5" ht="13.5" customHeight="1">
      <c r="A1763" s="263"/>
      <c r="B1763" s="262"/>
      <c r="C1763" s="372"/>
      <c r="E1763" s="262"/>
    </row>
    <row r="1764" spans="1:5" ht="13.5" customHeight="1">
      <c r="A1764" s="263"/>
      <c r="B1764" s="262"/>
      <c r="C1764" s="372"/>
      <c r="E1764" s="262"/>
    </row>
    <row r="1765" spans="1:5" ht="13.5" customHeight="1">
      <c r="A1765" s="263"/>
      <c r="B1765" s="262"/>
      <c r="C1765" s="372"/>
      <c r="E1765" s="262"/>
    </row>
    <row r="1766" spans="1:5" ht="13.5" customHeight="1">
      <c r="A1766" s="263"/>
      <c r="B1766" s="262"/>
      <c r="C1766" s="372"/>
      <c r="E1766" s="262"/>
    </row>
    <row r="1767" spans="1:5" ht="13.5" customHeight="1">
      <c r="A1767" s="263"/>
      <c r="B1767" s="262"/>
      <c r="C1767" s="372"/>
      <c r="E1767" s="262"/>
    </row>
    <row r="1768" spans="1:5" ht="13.5" customHeight="1">
      <c r="A1768" s="263"/>
      <c r="B1768" s="262"/>
      <c r="C1768" s="372"/>
      <c r="E1768" s="262"/>
    </row>
    <row r="1769" spans="1:5" ht="13.5" customHeight="1">
      <c r="A1769" s="263"/>
      <c r="B1769" s="262"/>
      <c r="C1769" s="372"/>
      <c r="E1769" s="262"/>
    </row>
    <row r="1770" spans="1:5" ht="13.5" customHeight="1">
      <c r="A1770" s="263"/>
      <c r="B1770" s="262"/>
      <c r="C1770" s="372"/>
      <c r="E1770" s="262"/>
    </row>
    <row r="1771" spans="1:5" ht="13.5" customHeight="1">
      <c r="A1771" s="263"/>
      <c r="B1771" s="262"/>
      <c r="C1771" s="372"/>
      <c r="E1771" s="262"/>
    </row>
    <row r="1772" spans="1:5" ht="13.5" customHeight="1">
      <c r="A1772" s="263"/>
      <c r="B1772" s="262"/>
      <c r="C1772" s="372"/>
      <c r="E1772" s="262"/>
    </row>
    <row r="1773" spans="1:5" ht="13.5" customHeight="1">
      <c r="A1773" s="263"/>
      <c r="B1773" s="262"/>
      <c r="C1773" s="372"/>
      <c r="E1773" s="262"/>
    </row>
    <row r="1774" spans="1:5" ht="13.5" customHeight="1">
      <c r="A1774" s="263"/>
      <c r="B1774" s="262"/>
      <c r="C1774" s="372"/>
      <c r="E1774" s="262"/>
    </row>
    <row r="1775" spans="1:5" ht="13.5" customHeight="1">
      <c r="A1775" s="263"/>
      <c r="B1775" s="262"/>
      <c r="C1775" s="372"/>
      <c r="E1775" s="262"/>
    </row>
    <row r="1776" spans="1:5" ht="13.5" customHeight="1">
      <c r="A1776" s="263"/>
      <c r="B1776" s="262"/>
      <c r="C1776" s="372"/>
      <c r="E1776" s="262"/>
    </row>
    <row r="1777" spans="1:5" ht="13.5" customHeight="1">
      <c r="A1777" s="263"/>
      <c r="B1777" s="262"/>
      <c r="C1777" s="372"/>
      <c r="E1777" s="262"/>
    </row>
    <row r="1778" spans="1:5" ht="13.5" customHeight="1">
      <c r="A1778" s="263"/>
      <c r="B1778" s="262"/>
      <c r="C1778" s="372"/>
      <c r="E1778" s="262"/>
    </row>
    <row r="1779" spans="1:5" ht="13.5" customHeight="1">
      <c r="A1779" s="263"/>
      <c r="B1779" s="262"/>
      <c r="C1779" s="372"/>
      <c r="E1779" s="262"/>
    </row>
    <row r="1780" spans="1:5" ht="13.5" customHeight="1">
      <c r="A1780" s="263"/>
      <c r="B1780" s="262"/>
      <c r="C1780" s="372"/>
      <c r="E1780" s="262"/>
    </row>
    <row r="1781" spans="1:5" ht="13.5" customHeight="1">
      <c r="A1781" s="263"/>
      <c r="B1781" s="262"/>
      <c r="C1781" s="372"/>
      <c r="E1781" s="262"/>
    </row>
    <row r="1782" spans="1:5" ht="13.5" customHeight="1">
      <c r="A1782" s="263"/>
      <c r="B1782" s="262"/>
      <c r="C1782" s="372"/>
      <c r="E1782" s="262"/>
    </row>
    <row r="1783" spans="1:5" ht="13.5" customHeight="1">
      <c r="A1783" s="263"/>
      <c r="B1783" s="262"/>
      <c r="C1783" s="372"/>
      <c r="E1783" s="262"/>
    </row>
    <row r="1784" spans="1:5" ht="13.5" customHeight="1">
      <c r="A1784" s="263"/>
      <c r="B1784" s="262"/>
      <c r="C1784" s="372"/>
      <c r="E1784" s="262"/>
    </row>
    <row r="1785" spans="1:5" ht="13.5" customHeight="1">
      <c r="A1785" s="263"/>
      <c r="B1785" s="262"/>
      <c r="C1785" s="372"/>
      <c r="E1785" s="262"/>
    </row>
    <row r="1786" spans="1:5" ht="13.5" customHeight="1">
      <c r="A1786" s="263"/>
      <c r="B1786" s="262"/>
      <c r="C1786" s="372"/>
      <c r="E1786" s="262"/>
    </row>
    <row r="1787" spans="1:5" ht="13.5" customHeight="1">
      <c r="A1787" s="263"/>
      <c r="B1787" s="262"/>
      <c r="C1787" s="372"/>
      <c r="E1787" s="262"/>
    </row>
    <row r="1788" spans="1:5" ht="13.5" customHeight="1">
      <c r="A1788" s="263"/>
      <c r="B1788" s="262"/>
      <c r="C1788" s="372"/>
      <c r="E1788" s="262"/>
    </row>
    <row r="1789" spans="1:5" ht="13.5" customHeight="1">
      <c r="A1789" s="263"/>
      <c r="B1789" s="262"/>
      <c r="C1789" s="372"/>
      <c r="E1789" s="262"/>
    </row>
    <row r="1790" spans="1:5" ht="13.5" customHeight="1">
      <c r="A1790" s="263"/>
      <c r="B1790" s="262"/>
      <c r="C1790" s="372"/>
      <c r="E1790" s="262"/>
    </row>
    <row r="1791" spans="1:5" ht="13.5" customHeight="1">
      <c r="A1791" s="263"/>
      <c r="B1791" s="262"/>
      <c r="C1791" s="372"/>
      <c r="E1791" s="262"/>
    </row>
    <row r="1792" spans="1:5" ht="13.5" customHeight="1">
      <c r="A1792" s="263"/>
      <c r="B1792" s="262"/>
      <c r="C1792" s="372"/>
      <c r="E1792" s="262"/>
    </row>
    <row r="1793" spans="1:5" ht="13.5" customHeight="1">
      <c r="A1793" s="263"/>
      <c r="B1793" s="262"/>
      <c r="C1793" s="372"/>
      <c r="E1793" s="262"/>
    </row>
    <row r="1794" spans="1:5" ht="13.5" customHeight="1">
      <c r="A1794" s="263"/>
      <c r="B1794" s="262"/>
      <c r="C1794" s="372"/>
      <c r="E1794" s="262"/>
    </row>
    <row r="1795" spans="1:5" ht="13.5" customHeight="1">
      <c r="A1795" s="263"/>
      <c r="B1795" s="262"/>
      <c r="C1795" s="372"/>
      <c r="E1795" s="262"/>
    </row>
    <row r="1796" spans="1:5" ht="13.5" customHeight="1">
      <c r="A1796" s="263"/>
      <c r="B1796" s="262"/>
      <c r="C1796" s="372"/>
      <c r="E1796" s="262"/>
    </row>
    <row r="1797" spans="1:5" ht="13.5" customHeight="1">
      <c r="A1797" s="263"/>
      <c r="B1797" s="262"/>
      <c r="C1797" s="372"/>
      <c r="E1797" s="262"/>
    </row>
    <row r="1798" spans="1:5" ht="13.5" customHeight="1">
      <c r="A1798" s="263"/>
      <c r="B1798" s="262"/>
      <c r="C1798" s="372"/>
      <c r="E1798" s="262"/>
    </row>
    <row r="1799" spans="1:5" ht="13.5" customHeight="1">
      <c r="A1799" s="263"/>
      <c r="B1799" s="262"/>
      <c r="C1799" s="372"/>
      <c r="E1799" s="262"/>
    </row>
    <row r="1800" spans="1:5" ht="13.5" customHeight="1">
      <c r="A1800" s="263"/>
      <c r="B1800" s="262"/>
      <c r="C1800" s="372"/>
      <c r="E1800" s="262"/>
    </row>
    <row r="1801" spans="1:5" ht="13.5" customHeight="1">
      <c r="A1801" s="263"/>
      <c r="B1801" s="262"/>
      <c r="C1801" s="372"/>
      <c r="E1801" s="262"/>
    </row>
    <row r="1802" spans="1:5" ht="13.5" customHeight="1">
      <c r="A1802" s="263"/>
      <c r="B1802" s="262"/>
      <c r="C1802" s="372"/>
      <c r="E1802" s="262"/>
    </row>
    <row r="1803" spans="1:5" ht="13.5" customHeight="1">
      <c r="A1803" s="263"/>
      <c r="B1803" s="262"/>
      <c r="C1803" s="372"/>
      <c r="E1803" s="262"/>
    </row>
    <row r="1804" spans="1:5" ht="13.5" customHeight="1">
      <c r="A1804" s="263"/>
      <c r="B1804" s="262"/>
      <c r="C1804" s="372"/>
      <c r="E1804" s="262"/>
    </row>
    <row r="1805" spans="1:5" ht="13.5" customHeight="1">
      <c r="A1805" s="263"/>
      <c r="B1805" s="262"/>
      <c r="C1805" s="372"/>
      <c r="E1805" s="262"/>
    </row>
    <row r="1806" spans="1:5" ht="13.5" customHeight="1">
      <c r="A1806" s="263"/>
      <c r="B1806" s="262"/>
      <c r="C1806" s="372"/>
      <c r="E1806" s="262"/>
    </row>
    <row r="1807" spans="1:5" ht="13.5" customHeight="1">
      <c r="A1807" s="263"/>
      <c r="B1807" s="262"/>
      <c r="C1807" s="372"/>
      <c r="E1807" s="262"/>
    </row>
    <row r="1808" spans="1:5" ht="13.5" customHeight="1">
      <c r="A1808" s="263"/>
      <c r="B1808" s="262"/>
      <c r="C1808" s="372"/>
      <c r="E1808" s="262"/>
    </row>
    <row r="1809" spans="1:5" ht="13.5" customHeight="1">
      <c r="A1809" s="263"/>
      <c r="B1809" s="262"/>
      <c r="C1809" s="372"/>
      <c r="E1809" s="262"/>
    </row>
    <row r="1810" spans="1:5" ht="13.5" customHeight="1">
      <c r="A1810" s="263"/>
      <c r="B1810" s="262"/>
      <c r="C1810" s="372"/>
      <c r="E1810" s="262"/>
    </row>
    <row r="1811" spans="1:5" ht="13.5" customHeight="1">
      <c r="A1811" s="263"/>
      <c r="B1811" s="262"/>
      <c r="C1811" s="372"/>
      <c r="E1811" s="262"/>
    </row>
    <row r="1812" spans="1:5" ht="13.5" customHeight="1">
      <c r="A1812" s="263"/>
      <c r="B1812" s="262"/>
      <c r="C1812" s="372"/>
      <c r="E1812" s="262"/>
    </row>
    <row r="1813" spans="1:5" ht="13.5" customHeight="1">
      <c r="A1813" s="263"/>
      <c r="B1813" s="262"/>
      <c r="C1813" s="372"/>
      <c r="E1813" s="262"/>
    </row>
    <row r="1814" spans="1:5" ht="13.5" customHeight="1">
      <c r="A1814" s="263"/>
      <c r="B1814" s="262"/>
      <c r="C1814" s="372"/>
      <c r="E1814" s="262"/>
    </row>
    <row r="1815" spans="1:5" ht="13.5" customHeight="1">
      <c r="A1815" s="263"/>
      <c r="B1815" s="262"/>
      <c r="C1815" s="372"/>
      <c r="E1815" s="262"/>
    </row>
    <row r="1816" spans="1:5" ht="13.5" customHeight="1">
      <c r="A1816" s="263"/>
      <c r="B1816" s="262"/>
      <c r="C1816" s="372"/>
      <c r="E1816" s="262"/>
    </row>
    <row r="1817" spans="1:5" ht="13.5" customHeight="1">
      <c r="A1817" s="263"/>
      <c r="B1817" s="262"/>
      <c r="C1817" s="372"/>
      <c r="E1817" s="262"/>
    </row>
    <row r="1818" spans="1:5" ht="13.5" customHeight="1">
      <c r="A1818" s="263"/>
      <c r="B1818" s="262"/>
      <c r="C1818" s="372"/>
      <c r="E1818" s="262"/>
    </row>
    <row r="1819" spans="1:5" ht="13.5" customHeight="1">
      <c r="A1819" s="263"/>
      <c r="B1819" s="262"/>
      <c r="C1819" s="372"/>
      <c r="E1819" s="262"/>
    </row>
    <row r="1820" spans="1:5" ht="13.5" customHeight="1">
      <c r="A1820" s="263"/>
      <c r="B1820" s="262"/>
      <c r="C1820" s="372"/>
      <c r="E1820" s="262"/>
    </row>
    <row r="1821" spans="1:5" ht="13.5" customHeight="1">
      <c r="A1821" s="263"/>
      <c r="B1821" s="262"/>
      <c r="C1821" s="372"/>
      <c r="E1821" s="262"/>
    </row>
    <row r="1822" spans="1:5" ht="13.5" customHeight="1">
      <c r="A1822" s="263"/>
      <c r="B1822" s="262"/>
      <c r="C1822" s="372"/>
      <c r="E1822" s="262"/>
    </row>
    <row r="1823" spans="1:5" ht="13.5" customHeight="1">
      <c r="A1823" s="263"/>
      <c r="B1823" s="262"/>
      <c r="C1823" s="372"/>
      <c r="E1823" s="262"/>
    </row>
    <row r="1824" spans="1:5" ht="13.5" customHeight="1">
      <c r="A1824" s="263"/>
      <c r="B1824" s="262"/>
      <c r="C1824" s="372"/>
      <c r="E1824" s="262"/>
    </row>
    <row r="1825" spans="1:5" ht="13.5" customHeight="1">
      <c r="A1825" s="263"/>
      <c r="B1825" s="262"/>
      <c r="C1825" s="372"/>
      <c r="E1825" s="262"/>
    </row>
    <row r="1826" spans="1:5" ht="13.5" customHeight="1">
      <c r="A1826" s="263"/>
      <c r="B1826" s="262"/>
      <c r="C1826" s="372"/>
      <c r="E1826" s="262"/>
    </row>
    <row r="1827" spans="1:5" ht="13.5" customHeight="1">
      <c r="A1827" s="263"/>
      <c r="B1827" s="262"/>
      <c r="C1827" s="372"/>
      <c r="E1827" s="262"/>
    </row>
    <row r="1828" spans="1:5" ht="13.5" customHeight="1">
      <c r="A1828" s="263"/>
      <c r="B1828" s="262"/>
      <c r="C1828" s="372"/>
      <c r="E1828" s="262"/>
    </row>
    <row r="1829" spans="1:5" ht="13.5" customHeight="1">
      <c r="A1829" s="263"/>
      <c r="B1829" s="262"/>
      <c r="C1829" s="372"/>
      <c r="E1829" s="262"/>
    </row>
    <row r="1830" spans="1:5" ht="13.5" customHeight="1">
      <c r="A1830" s="263"/>
      <c r="B1830" s="262"/>
      <c r="C1830" s="372"/>
      <c r="E1830" s="262"/>
    </row>
    <row r="1831" spans="1:5" ht="13.5" customHeight="1">
      <c r="A1831" s="263"/>
      <c r="B1831" s="262"/>
      <c r="C1831" s="372"/>
      <c r="E1831" s="262"/>
    </row>
    <row r="1832" spans="1:5" ht="13.5" customHeight="1">
      <c r="A1832" s="263"/>
      <c r="B1832" s="262"/>
      <c r="C1832" s="372"/>
      <c r="E1832" s="262"/>
    </row>
    <row r="1833" spans="1:5" ht="13.5" customHeight="1">
      <c r="A1833" s="263"/>
      <c r="B1833" s="262"/>
      <c r="C1833" s="372"/>
      <c r="E1833" s="262"/>
    </row>
    <row r="1834" spans="1:5" ht="13.5" customHeight="1">
      <c r="A1834" s="263"/>
      <c r="B1834" s="262"/>
      <c r="C1834" s="372"/>
      <c r="E1834" s="262"/>
    </row>
    <row r="1835" spans="1:5" ht="13.5" customHeight="1">
      <c r="A1835" s="263"/>
      <c r="B1835" s="262"/>
      <c r="C1835" s="372"/>
      <c r="E1835" s="262"/>
    </row>
    <row r="1836" spans="1:5" ht="13.5" customHeight="1">
      <c r="A1836" s="263"/>
      <c r="B1836" s="262"/>
      <c r="C1836" s="372"/>
      <c r="E1836" s="262"/>
    </row>
    <row r="1837" spans="1:5" ht="13.5" customHeight="1">
      <c r="A1837" s="263"/>
      <c r="B1837" s="262"/>
      <c r="C1837" s="372"/>
      <c r="E1837" s="262"/>
    </row>
    <row r="1838" spans="1:5" ht="13.5" customHeight="1">
      <c r="A1838" s="263"/>
      <c r="B1838" s="262"/>
      <c r="C1838" s="372"/>
      <c r="E1838" s="262"/>
    </row>
    <row r="1839" spans="1:5" ht="13.5" customHeight="1">
      <c r="A1839" s="263"/>
      <c r="B1839" s="262"/>
      <c r="C1839" s="372"/>
      <c r="E1839" s="262"/>
    </row>
    <row r="1840" spans="1:5" ht="13.5" customHeight="1">
      <c r="A1840" s="263"/>
      <c r="B1840" s="262"/>
      <c r="C1840" s="372"/>
      <c r="E1840" s="262"/>
    </row>
    <row r="1841" spans="1:5" ht="13.5" customHeight="1">
      <c r="A1841" s="263"/>
      <c r="B1841" s="262"/>
      <c r="C1841" s="372"/>
      <c r="E1841" s="262"/>
    </row>
    <row r="1842" spans="1:5" ht="13.5" customHeight="1">
      <c r="A1842" s="263"/>
      <c r="B1842" s="262"/>
      <c r="C1842" s="372"/>
      <c r="E1842" s="262"/>
    </row>
    <row r="1843" spans="1:5" ht="13.5" customHeight="1">
      <c r="A1843" s="263"/>
      <c r="B1843" s="262"/>
      <c r="C1843" s="372"/>
      <c r="E1843" s="262"/>
    </row>
    <row r="1844" spans="1:5" ht="13.5" customHeight="1">
      <c r="A1844" s="263"/>
      <c r="B1844" s="262"/>
      <c r="C1844" s="372"/>
      <c r="E1844" s="262"/>
    </row>
    <row r="1845" spans="1:5" ht="13.5" customHeight="1">
      <c r="A1845" s="263"/>
      <c r="B1845" s="262"/>
      <c r="C1845" s="372"/>
      <c r="E1845" s="262"/>
    </row>
    <row r="1846" spans="1:5" ht="13.5" customHeight="1">
      <c r="A1846" s="263"/>
      <c r="B1846" s="262"/>
      <c r="C1846" s="372"/>
      <c r="E1846" s="262"/>
    </row>
    <row r="1847" spans="1:5" ht="13.5" customHeight="1">
      <c r="A1847" s="263"/>
      <c r="B1847" s="262"/>
      <c r="C1847" s="372"/>
      <c r="E1847" s="262"/>
    </row>
    <row r="1848" spans="1:5" ht="13.5" customHeight="1">
      <c r="A1848" s="263"/>
      <c r="B1848" s="262"/>
      <c r="C1848" s="372"/>
      <c r="E1848" s="262"/>
    </row>
    <row r="1849" spans="1:5" ht="13.5" customHeight="1">
      <c r="A1849" s="263"/>
      <c r="B1849" s="262"/>
      <c r="C1849" s="372"/>
      <c r="E1849" s="262"/>
    </row>
    <row r="1850" spans="1:5" ht="13.5" customHeight="1">
      <c r="A1850" s="263"/>
      <c r="B1850" s="262"/>
      <c r="C1850" s="372"/>
      <c r="E1850" s="262"/>
    </row>
    <row r="1851" spans="1:5" ht="13.5" customHeight="1">
      <c r="A1851" s="263"/>
      <c r="B1851" s="262"/>
      <c r="C1851" s="372"/>
      <c r="E1851" s="262"/>
    </row>
    <row r="1852" spans="1:5" ht="13.5" customHeight="1">
      <c r="A1852" s="263"/>
      <c r="B1852" s="262"/>
      <c r="C1852" s="372"/>
      <c r="E1852" s="262"/>
    </row>
    <row r="1853" spans="1:5" ht="13.5" customHeight="1">
      <c r="A1853" s="263"/>
      <c r="B1853" s="262"/>
      <c r="C1853" s="372"/>
      <c r="E1853" s="262"/>
    </row>
    <row r="1854" spans="1:5" ht="13.5" customHeight="1">
      <c r="A1854" s="263"/>
      <c r="B1854" s="262"/>
      <c r="C1854" s="372"/>
      <c r="E1854" s="262"/>
    </row>
    <row r="1855" spans="1:5" ht="13.5" customHeight="1">
      <c r="A1855" s="263"/>
      <c r="B1855" s="262"/>
      <c r="C1855" s="372"/>
      <c r="E1855" s="262"/>
    </row>
    <row r="1856" spans="1:5" ht="13.5" customHeight="1">
      <c r="A1856" s="263"/>
      <c r="B1856" s="262"/>
      <c r="C1856" s="372"/>
      <c r="E1856" s="262"/>
    </row>
    <row r="1857" spans="1:5" ht="13.5" customHeight="1">
      <c r="A1857" s="263"/>
      <c r="B1857" s="262"/>
      <c r="C1857" s="372"/>
      <c r="E1857" s="262"/>
    </row>
    <row r="1858" spans="1:5" ht="13.5" customHeight="1">
      <c r="A1858" s="263"/>
      <c r="B1858" s="262"/>
      <c r="C1858" s="372"/>
      <c r="E1858" s="262"/>
    </row>
    <row r="1859" spans="1:5" ht="13.5" customHeight="1">
      <c r="A1859" s="263"/>
      <c r="B1859" s="262"/>
      <c r="C1859" s="372"/>
      <c r="E1859" s="262"/>
    </row>
    <row r="1860" spans="1:5" ht="13.5" customHeight="1">
      <c r="A1860" s="263"/>
      <c r="B1860" s="262"/>
      <c r="C1860" s="372"/>
      <c r="E1860" s="262"/>
    </row>
    <row r="1861" spans="1:5" ht="13.5" customHeight="1">
      <c r="A1861" s="263"/>
      <c r="B1861" s="262"/>
      <c r="C1861" s="372"/>
      <c r="E1861" s="262"/>
    </row>
    <row r="1862" spans="1:5" ht="13.5" customHeight="1">
      <c r="A1862" s="263"/>
      <c r="B1862" s="262"/>
      <c r="C1862" s="372"/>
      <c r="E1862" s="262"/>
    </row>
    <row r="1863" spans="1:5" ht="13.5" customHeight="1">
      <c r="A1863" s="263"/>
      <c r="B1863" s="262"/>
      <c r="C1863" s="372"/>
      <c r="E1863" s="262"/>
    </row>
    <row r="1864" spans="1:5" ht="13.5" customHeight="1">
      <c r="A1864" s="263"/>
      <c r="B1864" s="262"/>
      <c r="C1864" s="372"/>
      <c r="E1864" s="262"/>
    </row>
    <row r="1865" spans="1:5" ht="13.5" customHeight="1">
      <c r="A1865" s="263"/>
      <c r="B1865" s="262"/>
      <c r="C1865" s="372"/>
      <c r="E1865" s="262"/>
    </row>
    <row r="1866" spans="1:5" ht="13.5" customHeight="1">
      <c r="A1866" s="263"/>
      <c r="B1866" s="262"/>
      <c r="C1866" s="372"/>
      <c r="E1866" s="262"/>
    </row>
    <row r="1867" spans="1:5" ht="13.5" customHeight="1">
      <c r="A1867" s="263"/>
      <c r="B1867" s="262"/>
      <c r="C1867" s="372"/>
      <c r="E1867" s="262"/>
    </row>
    <row r="1868" spans="1:5" ht="13.5" customHeight="1">
      <c r="A1868" s="263"/>
      <c r="B1868" s="262"/>
      <c r="C1868" s="372"/>
      <c r="E1868" s="262"/>
    </row>
    <row r="1869" spans="1:5" ht="13.5" customHeight="1">
      <c r="A1869" s="263"/>
      <c r="B1869" s="262"/>
      <c r="C1869" s="372"/>
      <c r="E1869" s="262"/>
    </row>
    <row r="1870" spans="1:5" ht="13.5" customHeight="1">
      <c r="A1870" s="263"/>
      <c r="B1870" s="262"/>
      <c r="C1870" s="372"/>
      <c r="E1870" s="262"/>
    </row>
    <row r="1871" spans="1:5" ht="13.5" customHeight="1">
      <c r="A1871" s="263"/>
      <c r="B1871" s="262"/>
      <c r="C1871" s="372"/>
      <c r="E1871" s="262"/>
    </row>
    <row r="1872" spans="1:5" ht="13.5" customHeight="1">
      <c r="A1872" s="263"/>
      <c r="B1872" s="262"/>
      <c r="C1872" s="372"/>
      <c r="E1872" s="262"/>
    </row>
    <row r="1873" spans="1:5" ht="13.5" customHeight="1">
      <c r="A1873" s="263"/>
      <c r="B1873" s="262"/>
      <c r="C1873" s="372"/>
      <c r="E1873" s="262"/>
    </row>
    <row r="1874" spans="1:5" ht="13.5" customHeight="1">
      <c r="A1874" s="263"/>
      <c r="B1874" s="262"/>
      <c r="C1874" s="372"/>
      <c r="E1874" s="262"/>
    </row>
    <row r="1875" spans="1:5" ht="13.5" customHeight="1">
      <c r="A1875" s="263"/>
      <c r="B1875" s="262"/>
      <c r="C1875" s="372"/>
      <c r="E1875" s="262"/>
    </row>
    <row r="1876" spans="1:5" ht="13.5" customHeight="1">
      <c r="A1876" s="263"/>
      <c r="B1876" s="262"/>
      <c r="C1876" s="372"/>
      <c r="E1876" s="262"/>
    </row>
    <row r="1877" spans="1:5" ht="13.5" customHeight="1">
      <c r="A1877" s="263"/>
      <c r="B1877" s="262"/>
      <c r="C1877" s="372"/>
      <c r="E1877" s="262"/>
    </row>
    <row r="1878" spans="1:5" ht="13.5" customHeight="1">
      <c r="A1878" s="263"/>
      <c r="B1878" s="262"/>
      <c r="C1878" s="372"/>
      <c r="E1878" s="262"/>
    </row>
    <row r="1879" spans="1:5" ht="13.5" customHeight="1">
      <c r="A1879" s="263"/>
      <c r="B1879" s="262"/>
      <c r="C1879" s="372"/>
      <c r="E1879" s="262"/>
    </row>
    <row r="1880" spans="1:5" ht="13.5" customHeight="1">
      <c r="A1880" s="263"/>
      <c r="B1880" s="262"/>
      <c r="C1880" s="372"/>
      <c r="E1880" s="262"/>
    </row>
    <row r="1881" spans="1:5" ht="13.5" customHeight="1">
      <c r="A1881" s="263"/>
      <c r="B1881" s="262"/>
      <c r="C1881" s="372"/>
      <c r="E1881" s="262"/>
    </row>
    <row r="1882" spans="1:5" ht="13.5" customHeight="1">
      <c r="A1882" s="263"/>
      <c r="B1882" s="262"/>
      <c r="C1882" s="372"/>
      <c r="E1882" s="262"/>
    </row>
    <row r="1883" spans="1:5" ht="13.5" customHeight="1">
      <c r="A1883" s="263"/>
      <c r="B1883" s="262"/>
      <c r="C1883" s="372"/>
      <c r="E1883" s="262"/>
    </row>
    <row r="1884" spans="1:5" ht="13.5" customHeight="1">
      <c r="A1884" s="263"/>
      <c r="B1884" s="262"/>
      <c r="C1884" s="372"/>
      <c r="E1884" s="262"/>
    </row>
    <row r="1885" spans="1:5" ht="13.5" customHeight="1">
      <c r="A1885" s="263"/>
      <c r="B1885" s="262"/>
      <c r="C1885" s="372"/>
      <c r="E1885" s="262"/>
    </row>
    <row r="1886" spans="1:5" ht="13.5" customHeight="1">
      <c r="A1886" s="263"/>
      <c r="B1886" s="262"/>
      <c r="C1886" s="372"/>
      <c r="E1886" s="262"/>
    </row>
    <row r="1887" spans="1:5" ht="13.5" customHeight="1">
      <c r="A1887" s="263"/>
      <c r="B1887" s="262"/>
      <c r="C1887" s="372"/>
      <c r="E1887" s="262"/>
    </row>
    <row r="1888" spans="1:5" ht="13.5" customHeight="1">
      <c r="A1888" s="263"/>
      <c r="B1888" s="262"/>
      <c r="C1888" s="372"/>
      <c r="E1888" s="262"/>
    </row>
    <row r="1889" spans="1:5" ht="13.5" customHeight="1">
      <c r="A1889" s="263"/>
      <c r="B1889" s="262"/>
      <c r="C1889" s="372"/>
      <c r="E1889" s="262"/>
    </row>
    <row r="1890" spans="1:5" ht="13.5" customHeight="1">
      <c r="A1890" s="263"/>
      <c r="B1890" s="262"/>
      <c r="C1890" s="372"/>
      <c r="E1890" s="262"/>
    </row>
    <row r="1891" spans="1:5" ht="13.5" customHeight="1">
      <c r="A1891" s="263"/>
      <c r="B1891" s="262"/>
      <c r="C1891" s="372"/>
      <c r="E1891" s="262"/>
    </row>
    <row r="1892" spans="1:5" ht="13.5" customHeight="1">
      <c r="A1892" s="263"/>
      <c r="B1892" s="262"/>
      <c r="C1892" s="372"/>
      <c r="E1892" s="262"/>
    </row>
    <row r="1893" spans="1:5" ht="13.5" customHeight="1">
      <c r="A1893" s="263"/>
      <c r="B1893" s="262"/>
      <c r="C1893" s="372"/>
      <c r="E1893" s="262"/>
    </row>
    <row r="1894" spans="1:5" ht="13.5" customHeight="1">
      <c r="A1894" s="263"/>
      <c r="B1894" s="262"/>
      <c r="C1894" s="372"/>
      <c r="E1894" s="262"/>
    </row>
    <row r="1895" spans="1:5" ht="13.5" customHeight="1">
      <c r="A1895" s="263"/>
      <c r="B1895" s="262"/>
      <c r="C1895" s="372"/>
      <c r="E1895" s="262"/>
    </row>
    <row r="1896" spans="1:5" ht="13.5" customHeight="1">
      <c r="A1896" s="263"/>
      <c r="B1896" s="262"/>
      <c r="C1896" s="372"/>
      <c r="E1896" s="262"/>
    </row>
    <row r="1897" spans="1:5" ht="13.5" customHeight="1">
      <c r="A1897" s="263"/>
      <c r="B1897" s="262"/>
      <c r="C1897" s="372"/>
      <c r="E1897" s="262"/>
    </row>
    <row r="1898" spans="1:5" ht="13.5" customHeight="1">
      <c r="A1898" s="263"/>
      <c r="B1898" s="262"/>
      <c r="C1898" s="372"/>
      <c r="E1898" s="262"/>
    </row>
    <row r="1899" spans="1:5" ht="13.5" customHeight="1">
      <c r="A1899" s="263"/>
      <c r="B1899" s="262"/>
      <c r="C1899" s="372"/>
      <c r="E1899" s="262"/>
    </row>
    <row r="1900" spans="1:5" ht="13.5" customHeight="1">
      <c r="A1900" s="263"/>
      <c r="B1900" s="262"/>
      <c r="C1900" s="372"/>
      <c r="E1900" s="262"/>
    </row>
    <row r="1901" spans="1:5" ht="13.5" customHeight="1">
      <c r="A1901" s="263"/>
      <c r="B1901" s="262"/>
      <c r="C1901" s="372"/>
      <c r="E1901" s="262"/>
    </row>
    <row r="1902" spans="1:5" ht="13.5" customHeight="1">
      <c r="A1902" s="263"/>
      <c r="B1902" s="262"/>
      <c r="C1902" s="372"/>
      <c r="E1902" s="262"/>
    </row>
    <row r="1903" spans="1:5" ht="13.5" customHeight="1">
      <c r="A1903" s="263"/>
      <c r="B1903" s="262"/>
      <c r="C1903" s="372"/>
      <c r="E1903" s="262"/>
    </row>
    <row r="1904" spans="1:5" ht="13.5" customHeight="1">
      <c r="A1904" s="263"/>
      <c r="B1904" s="262"/>
      <c r="C1904" s="372"/>
      <c r="E1904" s="262"/>
    </row>
    <row r="1905" spans="1:5" ht="13.5" customHeight="1">
      <c r="A1905" s="263"/>
      <c r="B1905" s="262"/>
      <c r="C1905" s="372"/>
      <c r="E1905" s="262"/>
    </row>
    <row r="1906" spans="1:5" ht="13.5" customHeight="1">
      <c r="A1906" s="263"/>
      <c r="B1906" s="262"/>
      <c r="C1906" s="372"/>
      <c r="E1906" s="262"/>
    </row>
    <row r="1907" spans="1:5" ht="13.5" customHeight="1">
      <c r="A1907" s="263"/>
      <c r="B1907" s="262"/>
      <c r="C1907" s="372"/>
      <c r="E1907" s="262"/>
    </row>
    <row r="1908" spans="1:5" ht="13.5" customHeight="1">
      <c r="A1908" s="263"/>
      <c r="B1908" s="262"/>
      <c r="C1908" s="372"/>
      <c r="E1908" s="262"/>
    </row>
    <row r="1909" spans="1:5" ht="13.5" customHeight="1">
      <c r="A1909" s="263"/>
      <c r="B1909" s="262"/>
      <c r="C1909" s="372"/>
      <c r="E1909" s="262"/>
    </row>
    <row r="1910" spans="1:5" ht="13.5" customHeight="1">
      <c r="A1910" s="263"/>
      <c r="B1910" s="262"/>
      <c r="C1910" s="372"/>
      <c r="E1910" s="262"/>
    </row>
    <row r="1911" spans="1:5" ht="13.5" customHeight="1">
      <c r="A1911" s="263"/>
      <c r="B1911" s="262"/>
      <c r="C1911" s="372"/>
      <c r="E1911" s="262"/>
    </row>
    <row r="1912" spans="1:5" ht="13.5" customHeight="1">
      <c r="A1912" s="263"/>
      <c r="B1912" s="262"/>
      <c r="C1912" s="372"/>
      <c r="E1912" s="262"/>
    </row>
    <row r="1913" spans="1:5" ht="13.5" customHeight="1">
      <c r="A1913" s="263"/>
      <c r="B1913" s="262"/>
      <c r="C1913" s="372"/>
      <c r="E1913" s="262"/>
    </row>
    <row r="1914" spans="1:5" ht="13.5" customHeight="1">
      <c r="A1914" s="263"/>
      <c r="B1914" s="262"/>
      <c r="C1914" s="372"/>
      <c r="E1914" s="262"/>
    </row>
    <row r="1915" spans="1:5" ht="13.5" customHeight="1">
      <c r="A1915" s="263"/>
      <c r="B1915" s="262"/>
      <c r="C1915" s="372"/>
      <c r="E1915" s="262"/>
    </row>
    <row r="1916" spans="1:5" ht="13.5" customHeight="1">
      <c r="A1916" s="263"/>
      <c r="B1916" s="262"/>
      <c r="C1916" s="372"/>
      <c r="E1916" s="262"/>
    </row>
    <row r="1917" spans="1:5" ht="13.5" customHeight="1">
      <c r="A1917" s="263"/>
      <c r="B1917" s="262"/>
      <c r="C1917" s="372"/>
      <c r="E1917" s="262"/>
    </row>
    <row r="1918" spans="1:5" ht="13.5" customHeight="1">
      <c r="A1918" s="263"/>
      <c r="B1918" s="262"/>
      <c r="C1918" s="372"/>
      <c r="E1918" s="262"/>
    </row>
    <row r="1919" spans="1:5" ht="13.5" customHeight="1">
      <c r="A1919" s="263"/>
      <c r="B1919" s="262"/>
      <c r="C1919" s="372"/>
      <c r="E1919" s="262"/>
    </row>
    <row r="1920" spans="1:5" ht="13.5" customHeight="1">
      <c r="A1920" s="263"/>
      <c r="B1920" s="262"/>
      <c r="C1920" s="372"/>
      <c r="E1920" s="262"/>
    </row>
    <row r="1921" spans="1:5" ht="13.5" customHeight="1">
      <c r="A1921" s="263"/>
      <c r="B1921" s="262"/>
      <c r="C1921" s="372"/>
      <c r="E1921" s="262"/>
    </row>
    <row r="1922" spans="1:5" ht="13.5" customHeight="1">
      <c r="A1922" s="263"/>
      <c r="B1922" s="262"/>
      <c r="C1922" s="372"/>
      <c r="E1922" s="262"/>
    </row>
    <row r="1923" spans="1:5" ht="13.5" customHeight="1">
      <c r="A1923" s="263"/>
      <c r="B1923" s="262"/>
      <c r="C1923" s="372"/>
      <c r="E1923" s="262"/>
    </row>
    <row r="1924" spans="1:5" ht="13.5" customHeight="1">
      <c r="A1924" s="263"/>
      <c r="B1924" s="262"/>
      <c r="C1924" s="372"/>
      <c r="E1924" s="262"/>
    </row>
    <row r="1925" spans="1:5" ht="13.5" customHeight="1">
      <c r="A1925" s="263"/>
      <c r="B1925" s="262"/>
      <c r="C1925" s="372"/>
      <c r="E1925" s="262"/>
    </row>
    <row r="1926" spans="1:5" ht="13.5" customHeight="1">
      <c r="A1926" s="263"/>
      <c r="B1926" s="262"/>
      <c r="C1926" s="372"/>
      <c r="E1926" s="262"/>
    </row>
    <row r="1927" spans="1:5" ht="13.5" customHeight="1">
      <c r="A1927" s="263"/>
      <c r="B1927" s="262"/>
      <c r="C1927" s="372"/>
      <c r="E1927" s="262"/>
    </row>
    <row r="1928" spans="1:5" ht="13.5" customHeight="1">
      <c r="A1928" s="263"/>
      <c r="B1928" s="262"/>
      <c r="C1928" s="372"/>
      <c r="E1928" s="262"/>
    </row>
    <row r="1929" spans="1:5" ht="13.5" customHeight="1">
      <c r="A1929" s="263"/>
      <c r="B1929" s="262"/>
      <c r="C1929" s="372"/>
      <c r="E1929" s="262"/>
    </row>
    <row r="1930" spans="1:5" ht="13.5" customHeight="1">
      <c r="A1930" s="263"/>
      <c r="B1930" s="262"/>
      <c r="C1930" s="372"/>
      <c r="E1930" s="262"/>
    </row>
    <row r="1931" spans="1:5" ht="13.5" customHeight="1">
      <c r="A1931" s="263"/>
      <c r="B1931" s="262"/>
      <c r="C1931" s="372"/>
      <c r="E1931" s="262"/>
    </row>
    <row r="1932" spans="1:5" ht="13.5" customHeight="1">
      <c r="A1932" s="263"/>
      <c r="B1932" s="262"/>
      <c r="C1932" s="372"/>
      <c r="E1932" s="262"/>
    </row>
    <row r="1933" spans="1:5" ht="13.5" customHeight="1">
      <c r="A1933" s="263"/>
      <c r="B1933" s="262"/>
      <c r="C1933" s="372"/>
      <c r="E1933" s="262"/>
    </row>
    <row r="1934" spans="1:5" ht="13.5" customHeight="1">
      <c r="A1934" s="263"/>
      <c r="B1934" s="262"/>
      <c r="C1934" s="372"/>
      <c r="E1934" s="262"/>
    </row>
    <row r="1935" spans="1:5" ht="13.5" customHeight="1">
      <c r="A1935" s="263"/>
      <c r="B1935" s="262"/>
      <c r="C1935" s="372"/>
      <c r="E1935" s="262"/>
    </row>
    <row r="1936" spans="1:5" ht="13.5" customHeight="1">
      <c r="A1936" s="263"/>
      <c r="B1936" s="262"/>
      <c r="C1936" s="372"/>
      <c r="E1936" s="262"/>
    </row>
    <row r="1937" spans="1:5" ht="13.5" customHeight="1">
      <c r="A1937" s="263"/>
      <c r="B1937" s="262"/>
      <c r="C1937" s="372"/>
      <c r="E1937" s="262"/>
    </row>
    <row r="1938" spans="1:5" ht="13.5" customHeight="1">
      <c r="A1938" s="263"/>
      <c r="B1938" s="262"/>
      <c r="C1938" s="372"/>
      <c r="E1938" s="262"/>
    </row>
    <row r="1939" spans="1:5" ht="13.5" customHeight="1">
      <c r="A1939" s="263"/>
      <c r="B1939" s="262"/>
      <c r="C1939" s="372"/>
      <c r="E1939" s="262"/>
    </row>
    <row r="1940" spans="1:5" ht="13.5" customHeight="1">
      <c r="A1940" s="263"/>
      <c r="B1940" s="262"/>
      <c r="C1940" s="372"/>
      <c r="E1940" s="262"/>
    </row>
    <row r="1941" spans="1:5" ht="13.5" customHeight="1">
      <c r="A1941" s="263"/>
      <c r="B1941" s="262"/>
      <c r="C1941" s="372"/>
      <c r="E1941" s="262"/>
    </row>
    <row r="1942" spans="1:5" ht="13.5" customHeight="1">
      <c r="A1942" s="263"/>
      <c r="B1942" s="262"/>
      <c r="C1942" s="372"/>
      <c r="E1942" s="262"/>
    </row>
    <row r="1943" spans="1:5" ht="13.5" customHeight="1">
      <c r="A1943" s="263"/>
      <c r="B1943" s="262"/>
      <c r="C1943" s="372"/>
      <c r="E1943" s="262"/>
    </row>
    <row r="1944" spans="1:5" ht="13.5" customHeight="1">
      <c r="A1944" s="263"/>
      <c r="B1944" s="262"/>
      <c r="C1944" s="372"/>
      <c r="E1944" s="262"/>
    </row>
    <row r="1945" spans="1:5" ht="13.5" customHeight="1">
      <c r="A1945" s="263"/>
      <c r="B1945" s="262"/>
      <c r="C1945" s="372"/>
      <c r="E1945" s="262"/>
    </row>
    <row r="1946" spans="1:5" ht="13.5" customHeight="1">
      <c r="A1946" s="263"/>
      <c r="B1946" s="262"/>
      <c r="C1946" s="372"/>
      <c r="E1946" s="262"/>
    </row>
    <row r="1947" spans="1:5" ht="13.5" customHeight="1">
      <c r="A1947" s="263"/>
      <c r="B1947" s="262"/>
      <c r="C1947" s="372"/>
      <c r="E1947" s="262"/>
    </row>
    <row r="1948" spans="1:5" ht="13.5" customHeight="1">
      <c r="A1948" s="263"/>
      <c r="B1948" s="262"/>
      <c r="C1948" s="372"/>
      <c r="E1948" s="262"/>
    </row>
    <row r="1949" spans="1:5" ht="13.5" customHeight="1">
      <c r="A1949" s="263"/>
      <c r="B1949" s="262"/>
      <c r="C1949" s="372"/>
      <c r="E1949" s="262"/>
    </row>
    <row r="1950" spans="1:5" ht="13.5" customHeight="1">
      <c r="A1950" s="263"/>
      <c r="B1950" s="262"/>
      <c r="C1950" s="372"/>
      <c r="E1950" s="262"/>
    </row>
    <row r="1951" spans="1:5" ht="13.5" customHeight="1">
      <c r="A1951" s="263"/>
      <c r="B1951" s="262"/>
      <c r="C1951" s="372"/>
      <c r="E1951" s="262"/>
    </row>
    <row r="1952" spans="1:5" ht="13.5" customHeight="1">
      <c r="A1952" s="263"/>
      <c r="B1952" s="262"/>
      <c r="C1952" s="372"/>
      <c r="E1952" s="262"/>
    </row>
    <row r="1953" spans="1:5" ht="13.5" customHeight="1">
      <c r="A1953" s="263"/>
      <c r="B1953" s="262"/>
      <c r="C1953" s="372"/>
      <c r="E1953" s="262"/>
    </row>
    <row r="1954" spans="1:5" ht="13.5" customHeight="1">
      <c r="A1954" s="263"/>
      <c r="B1954" s="262"/>
      <c r="C1954" s="372"/>
      <c r="E1954" s="262"/>
    </row>
    <row r="1955" spans="1:5" ht="13.5" customHeight="1">
      <c r="A1955" s="263"/>
      <c r="B1955" s="262"/>
      <c r="C1955" s="372"/>
      <c r="E1955" s="262"/>
    </row>
    <row r="1956" spans="1:5" ht="13.5" customHeight="1">
      <c r="A1956" s="263"/>
      <c r="B1956" s="262"/>
      <c r="C1956" s="372"/>
      <c r="E1956" s="262"/>
    </row>
    <row r="1957" spans="1:5" ht="13.5" customHeight="1">
      <c r="A1957" s="263"/>
      <c r="B1957" s="262"/>
      <c r="C1957" s="372"/>
      <c r="E1957" s="262"/>
    </row>
    <row r="1958" spans="1:5" ht="13.5" customHeight="1">
      <c r="A1958" s="263"/>
      <c r="B1958" s="262"/>
      <c r="C1958" s="372"/>
      <c r="E1958" s="262"/>
    </row>
    <row r="1959" spans="1:5" ht="13.5" customHeight="1">
      <c r="A1959" s="263"/>
      <c r="B1959" s="262"/>
      <c r="C1959" s="372"/>
      <c r="E1959" s="262"/>
    </row>
    <row r="1960" spans="1:5" ht="13.5" customHeight="1">
      <c r="A1960" s="263"/>
      <c r="B1960" s="262"/>
      <c r="C1960" s="372"/>
      <c r="E1960" s="262"/>
    </row>
    <row r="1961" spans="1:5" ht="13.5" customHeight="1">
      <c r="A1961" s="263"/>
      <c r="B1961" s="262"/>
      <c r="C1961" s="372"/>
      <c r="E1961" s="262"/>
    </row>
    <row r="1962" spans="1:5" ht="13.5" customHeight="1">
      <c r="A1962" s="263"/>
      <c r="B1962" s="262"/>
      <c r="C1962" s="372"/>
      <c r="E1962" s="262"/>
    </row>
    <row r="1963" spans="1:5" ht="13.5" customHeight="1">
      <c r="A1963" s="263"/>
      <c r="B1963" s="262"/>
      <c r="C1963" s="372"/>
      <c r="E1963" s="262"/>
    </row>
    <row r="1964" spans="1:5" ht="13.5" customHeight="1">
      <c r="A1964" s="263"/>
      <c r="B1964" s="262"/>
      <c r="C1964" s="372"/>
      <c r="E1964" s="262"/>
    </row>
    <row r="1965" spans="1:5" ht="13.5" customHeight="1">
      <c r="A1965" s="263"/>
      <c r="B1965" s="262"/>
      <c r="C1965" s="372"/>
      <c r="E1965" s="262"/>
    </row>
    <row r="1966" spans="1:5" ht="13.5" customHeight="1">
      <c r="A1966" s="263"/>
      <c r="B1966" s="262"/>
      <c r="C1966" s="372"/>
      <c r="E1966" s="262"/>
    </row>
    <row r="1967" spans="1:5" ht="13.5" customHeight="1">
      <c r="A1967" s="263"/>
      <c r="B1967" s="262"/>
      <c r="C1967" s="372"/>
      <c r="E1967" s="262"/>
    </row>
    <row r="1968" spans="1:5" ht="13.5" customHeight="1">
      <c r="A1968" s="263"/>
      <c r="B1968" s="262"/>
      <c r="C1968" s="372"/>
      <c r="E1968" s="262"/>
    </row>
    <row r="1969" spans="1:5" ht="13.5" customHeight="1">
      <c r="A1969" s="263"/>
      <c r="B1969" s="262"/>
      <c r="C1969" s="372"/>
      <c r="E1969" s="262"/>
    </row>
    <row r="1970" spans="1:5" ht="13.5" customHeight="1">
      <c r="A1970" s="263"/>
      <c r="B1970" s="262"/>
      <c r="C1970" s="372"/>
      <c r="E1970" s="262"/>
    </row>
    <row r="1971" spans="1:5" ht="13.5" customHeight="1">
      <c r="A1971" s="263"/>
      <c r="B1971" s="262"/>
      <c r="C1971" s="372"/>
      <c r="E1971" s="262"/>
    </row>
    <row r="1972" spans="1:5" ht="13.5" customHeight="1">
      <c r="A1972" s="263"/>
      <c r="B1972" s="262"/>
      <c r="C1972" s="372"/>
      <c r="E1972" s="262"/>
    </row>
    <row r="1973" spans="1:5" ht="13.5" customHeight="1">
      <c r="A1973" s="263"/>
      <c r="B1973" s="262"/>
      <c r="C1973" s="372"/>
      <c r="E1973" s="262"/>
    </row>
    <row r="1974" spans="1:5" ht="13.5" customHeight="1">
      <c r="A1974" s="263"/>
      <c r="B1974" s="262"/>
      <c r="C1974" s="372"/>
      <c r="E1974" s="262"/>
    </row>
    <row r="1975" spans="1:5" ht="13.5" customHeight="1">
      <c r="A1975" s="263"/>
      <c r="B1975" s="262"/>
      <c r="C1975" s="372"/>
      <c r="E1975" s="262"/>
    </row>
    <row r="1976" spans="1:5" ht="13.5" customHeight="1">
      <c r="A1976" s="263"/>
      <c r="B1976" s="262"/>
      <c r="C1976" s="372"/>
      <c r="E1976" s="262"/>
    </row>
    <row r="1977" spans="1:5" ht="13.5" customHeight="1">
      <c r="A1977" s="263"/>
      <c r="B1977" s="262"/>
      <c r="C1977" s="372"/>
      <c r="E1977" s="262"/>
    </row>
    <row r="1978" spans="1:5" ht="13.5" customHeight="1">
      <c r="A1978" s="263"/>
      <c r="B1978" s="262"/>
      <c r="C1978" s="372"/>
      <c r="E1978" s="262"/>
    </row>
    <row r="1979" spans="1:5" ht="13.5" customHeight="1">
      <c r="A1979" s="263"/>
      <c r="B1979" s="262"/>
      <c r="C1979" s="372"/>
      <c r="E1979" s="262"/>
    </row>
    <row r="1980" spans="1:5" ht="13.5" customHeight="1">
      <c r="A1980" s="263"/>
      <c r="B1980" s="262"/>
      <c r="C1980" s="372"/>
      <c r="E1980" s="262"/>
    </row>
    <row r="1981" spans="1:5" ht="13.5" customHeight="1">
      <c r="A1981" s="263"/>
      <c r="B1981" s="262"/>
      <c r="C1981" s="372"/>
      <c r="E1981" s="262"/>
    </row>
    <row r="1982" spans="1:5" ht="13.5" customHeight="1">
      <c r="A1982" s="263"/>
      <c r="B1982" s="262"/>
      <c r="C1982" s="372"/>
      <c r="E1982" s="262"/>
    </row>
    <row r="1983" spans="1:5" ht="13.5" customHeight="1">
      <c r="A1983" s="263"/>
      <c r="B1983" s="262"/>
      <c r="C1983" s="372"/>
      <c r="E1983" s="262"/>
    </row>
    <row r="1984" spans="1:5" ht="13.5" customHeight="1">
      <c r="A1984" s="263"/>
      <c r="B1984" s="262"/>
      <c r="C1984" s="372"/>
      <c r="E1984" s="262"/>
    </row>
    <row r="1985" spans="1:5" ht="13.5" customHeight="1">
      <c r="A1985" s="263"/>
      <c r="B1985" s="262"/>
      <c r="C1985" s="372"/>
      <c r="E1985" s="262"/>
    </row>
    <row r="1986" spans="1:5" ht="13.5" customHeight="1">
      <c r="A1986" s="263"/>
      <c r="B1986" s="262"/>
      <c r="C1986" s="372"/>
      <c r="E1986" s="262"/>
    </row>
    <row r="1987" spans="1:5" ht="13.5" customHeight="1">
      <c r="A1987" s="263"/>
      <c r="B1987" s="262"/>
      <c r="C1987" s="372"/>
      <c r="E1987" s="262"/>
    </row>
    <row r="1988" spans="1:5" ht="13.5" customHeight="1">
      <c r="A1988" s="263"/>
      <c r="B1988" s="262"/>
      <c r="C1988" s="372"/>
      <c r="E1988" s="262"/>
    </row>
    <row r="1989" spans="1:5" ht="13.5" customHeight="1">
      <c r="A1989" s="263"/>
      <c r="B1989" s="262"/>
      <c r="C1989" s="372"/>
      <c r="E1989" s="262"/>
    </row>
    <row r="1990" spans="1:5" ht="13.5" customHeight="1">
      <c r="A1990" s="263"/>
      <c r="B1990" s="262"/>
      <c r="C1990" s="372"/>
      <c r="E1990" s="262"/>
    </row>
    <row r="1991" spans="1:5" ht="13.5" customHeight="1">
      <c r="A1991" s="263"/>
      <c r="B1991" s="262"/>
      <c r="C1991" s="372"/>
      <c r="E1991" s="262"/>
    </row>
    <row r="1992" spans="1:5" ht="13.5" customHeight="1">
      <c r="A1992" s="263"/>
      <c r="B1992" s="262"/>
      <c r="C1992" s="372"/>
      <c r="E1992" s="262"/>
    </row>
    <row r="1993" spans="1:5" ht="13.5" customHeight="1">
      <c r="A1993" s="263"/>
      <c r="B1993" s="262"/>
      <c r="C1993" s="372"/>
      <c r="E1993" s="262"/>
    </row>
    <row r="1994" spans="1:5" ht="13.5" customHeight="1">
      <c r="A1994" s="263"/>
      <c r="B1994" s="262"/>
      <c r="C1994" s="372"/>
      <c r="E1994" s="262"/>
    </row>
    <row r="1995" spans="1:5" ht="13.5" customHeight="1">
      <c r="A1995" s="263"/>
      <c r="B1995" s="262"/>
      <c r="C1995" s="372"/>
      <c r="E1995" s="262"/>
    </row>
    <row r="1996" spans="1:5" ht="13.5" customHeight="1">
      <c r="A1996" s="263"/>
      <c r="B1996" s="262"/>
      <c r="C1996" s="372"/>
      <c r="E1996" s="262"/>
    </row>
    <row r="1997" spans="1:5" ht="13.5" customHeight="1">
      <c r="A1997" s="263"/>
      <c r="B1997" s="262"/>
      <c r="C1997" s="372"/>
      <c r="E1997" s="262"/>
    </row>
    <row r="1998" spans="1:5" ht="13.5" customHeight="1">
      <c r="A1998" s="263"/>
      <c r="B1998" s="262"/>
      <c r="C1998" s="372"/>
      <c r="E1998" s="262"/>
    </row>
    <row r="1999" spans="1:5" ht="13.5" customHeight="1">
      <c r="A1999" s="263"/>
      <c r="B1999" s="262"/>
      <c r="C1999" s="372"/>
      <c r="E1999" s="262"/>
    </row>
    <row r="2000" spans="1:5" ht="13.5" customHeight="1">
      <c r="A2000" s="263"/>
      <c r="B2000" s="262"/>
      <c r="C2000" s="372"/>
      <c r="E2000" s="262"/>
    </row>
    <row r="2001" spans="1:5" ht="13.5" customHeight="1">
      <c r="A2001" s="263"/>
      <c r="B2001" s="262"/>
      <c r="C2001" s="372"/>
      <c r="E2001" s="262"/>
    </row>
    <row r="2002" spans="1:5" ht="13.5" customHeight="1">
      <c r="A2002" s="263"/>
      <c r="B2002" s="262"/>
      <c r="C2002" s="372"/>
      <c r="E2002" s="262"/>
    </row>
    <row r="2003" spans="1:5" ht="13.5" customHeight="1">
      <c r="A2003" s="263"/>
      <c r="B2003" s="262"/>
      <c r="C2003" s="372"/>
      <c r="E2003" s="262"/>
    </row>
    <row r="2004" spans="1:5" ht="13.5" customHeight="1">
      <c r="A2004" s="263"/>
      <c r="B2004" s="262"/>
      <c r="C2004" s="372"/>
      <c r="E2004" s="262"/>
    </row>
    <row r="2005" spans="1:5" ht="13.5" customHeight="1">
      <c r="A2005" s="263"/>
      <c r="B2005" s="262"/>
      <c r="C2005" s="372"/>
      <c r="E2005" s="262"/>
    </row>
    <row r="2006" spans="1:5" ht="13.5" customHeight="1">
      <c r="A2006" s="263"/>
      <c r="B2006" s="262"/>
      <c r="C2006" s="372"/>
      <c r="E2006" s="262"/>
    </row>
    <row r="2007" spans="1:5" ht="13.5" customHeight="1">
      <c r="A2007" s="263"/>
      <c r="B2007" s="262"/>
      <c r="C2007" s="372"/>
      <c r="E2007" s="262"/>
    </row>
    <row r="2008" spans="1:5" ht="13.5" customHeight="1">
      <c r="A2008" s="263"/>
      <c r="B2008" s="262"/>
      <c r="C2008" s="372"/>
      <c r="E2008" s="262"/>
    </row>
    <row r="2009" spans="1:5" ht="13.5" customHeight="1">
      <c r="A2009" s="263"/>
      <c r="B2009" s="262"/>
      <c r="C2009" s="372"/>
      <c r="E2009" s="262"/>
    </row>
    <row r="2010" spans="1:5" ht="13.5" customHeight="1">
      <c r="A2010" s="263"/>
      <c r="B2010" s="262"/>
      <c r="C2010" s="372"/>
      <c r="E2010" s="262"/>
    </row>
    <row r="2011" spans="1:5" ht="13.5" customHeight="1">
      <c r="A2011" s="263"/>
      <c r="B2011" s="262"/>
      <c r="C2011" s="372"/>
      <c r="E2011" s="262"/>
    </row>
    <row r="2012" spans="1:5" ht="13.5" customHeight="1">
      <c r="A2012" s="263"/>
      <c r="B2012" s="262"/>
      <c r="C2012" s="372"/>
      <c r="E2012" s="262"/>
    </row>
    <row r="2013" spans="1:5" ht="13.5" customHeight="1">
      <c r="A2013" s="263"/>
      <c r="B2013" s="262"/>
      <c r="C2013" s="372"/>
      <c r="E2013" s="262"/>
    </row>
    <row r="2014" spans="1:5" ht="13.5" customHeight="1">
      <c r="A2014" s="263"/>
      <c r="B2014" s="262"/>
      <c r="C2014" s="372"/>
      <c r="E2014" s="262"/>
    </row>
    <row r="2015" spans="1:5" ht="13.5" customHeight="1">
      <c r="A2015" s="263"/>
      <c r="B2015" s="262"/>
      <c r="C2015" s="372"/>
      <c r="E2015" s="262"/>
    </row>
    <row r="2016" spans="1:5" ht="13.5" customHeight="1">
      <c r="A2016" s="263"/>
      <c r="B2016" s="262"/>
      <c r="C2016" s="372"/>
      <c r="E2016" s="262"/>
    </row>
    <row r="2017" spans="1:5" ht="13.5" customHeight="1">
      <c r="A2017" s="263"/>
      <c r="B2017" s="262"/>
      <c r="C2017" s="372"/>
      <c r="E2017" s="262"/>
    </row>
    <row r="2018" spans="1:5" ht="13.5" customHeight="1">
      <c r="A2018" s="263"/>
      <c r="B2018" s="262"/>
      <c r="C2018" s="372"/>
      <c r="E2018" s="262"/>
    </row>
    <row r="2019" spans="1:5" ht="13.5" customHeight="1">
      <c r="A2019" s="263"/>
      <c r="B2019" s="262"/>
      <c r="C2019" s="372"/>
      <c r="E2019" s="262"/>
    </row>
    <row r="2020" spans="1:5" ht="13.5" customHeight="1">
      <c r="A2020" s="263"/>
      <c r="B2020" s="262"/>
      <c r="C2020" s="372"/>
      <c r="E2020" s="262"/>
    </row>
    <row r="2021" spans="1:5" ht="13.5" customHeight="1">
      <c r="A2021" s="263"/>
      <c r="B2021" s="262"/>
      <c r="C2021" s="372"/>
      <c r="E2021" s="262"/>
    </row>
    <row r="2022" spans="1:5" ht="13.5" customHeight="1">
      <c r="A2022" s="263"/>
      <c r="B2022" s="262"/>
      <c r="C2022" s="372"/>
      <c r="E2022" s="262"/>
    </row>
    <row r="2023" spans="1:5" ht="13.5" customHeight="1">
      <c r="A2023" s="263"/>
      <c r="B2023" s="262"/>
      <c r="C2023" s="372"/>
      <c r="E2023" s="262"/>
    </row>
    <row r="2024" spans="1:5" ht="13.5" customHeight="1">
      <c r="A2024" s="263"/>
      <c r="B2024" s="262"/>
      <c r="C2024" s="372"/>
      <c r="E2024" s="262"/>
    </row>
    <row r="2025" spans="1:5" ht="13.5" customHeight="1">
      <c r="A2025" s="263"/>
      <c r="B2025" s="262"/>
      <c r="C2025" s="372"/>
      <c r="E2025" s="262"/>
    </row>
    <row r="2026" spans="1:5" ht="13.5" customHeight="1">
      <c r="A2026" s="263"/>
      <c r="B2026" s="262"/>
      <c r="C2026" s="372"/>
      <c r="E2026" s="262"/>
    </row>
    <row r="2027" spans="1:5" ht="13.5" customHeight="1">
      <c r="A2027" s="263"/>
      <c r="B2027" s="262"/>
      <c r="C2027" s="372"/>
      <c r="E2027" s="262"/>
    </row>
    <row r="2028" spans="1:5" ht="13.5" customHeight="1">
      <c r="A2028" s="263"/>
      <c r="B2028" s="262"/>
      <c r="C2028" s="372"/>
      <c r="E2028" s="262"/>
    </row>
    <row r="2029" spans="1:5" ht="13.5" customHeight="1">
      <c r="A2029" s="263"/>
      <c r="B2029" s="262"/>
      <c r="C2029" s="372"/>
      <c r="E2029" s="262"/>
    </row>
    <row r="2030" spans="1:5" ht="13.5" customHeight="1">
      <c r="A2030" s="263"/>
      <c r="B2030" s="262"/>
      <c r="C2030" s="372"/>
      <c r="E2030" s="262"/>
    </row>
    <row r="2031" spans="1:5" ht="13.5" customHeight="1">
      <c r="A2031" s="263"/>
      <c r="B2031" s="262"/>
      <c r="C2031" s="372"/>
      <c r="E2031" s="262"/>
    </row>
    <row r="2032" spans="1:5" ht="13.5" customHeight="1">
      <c r="A2032" s="263"/>
      <c r="B2032" s="262"/>
      <c r="C2032" s="372"/>
      <c r="E2032" s="262"/>
    </row>
    <row r="2033" spans="1:5" ht="13.5" customHeight="1">
      <c r="A2033" s="263"/>
      <c r="B2033" s="262"/>
      <c r="C2033" s="372"/>
      <c r="E2033" s="262"/>
    </row>
    <row r="2034" spans="1:5" ht="13.5" customHeight="1">
      <c r="A2034" s="263"/>
      <c r="B2034" s="262"/>
      <c r="C2034" s="372"/>
      <c r="E2034" s="262"/>
    </row>
    <row r="2035" spans="1:5" ht="13.5" customHeight="1">
      <c r="A2035" s="263"/>
      <c r="B2035" s="262"/>
      <c r="C2035" s="372"/>
      <c r="E2035" s="262"/>
    </row>
    <row r="2036" spans="1:5" ht="13.5" customHeight="1">
      <c r="A2036" s="263"/>
      <c r="B2036" s="262"/>
      <c r="C2036" s="372"/>
      <c r="E2036" s="262"/>
    </row>
    <row r="2037" spans="1:5" ht="13.5" customHeight="1">
      <c r="A2037" s="263"/>
      <c r="B2037" s="262"/>
      <c r="C2037" s="372"/>
      <c r="E2037" s="262"/>
    </row>
    <row r="2038" spans="1:5" ht="13.5" customHeight="1">
      <c r="A2038" s="263"/>
      <c r="B2038" s="262"/>
      <c r="C2038" s="372"/>
      <c r="E2038" s="262"/>
    </row>
    <row r="2039" spans="1:5" ht="13.5" customHeight="1">
      <c r="A2039" s="263"/>
      <c r="B2039" s="262"/>
      <c r="C2039" s="372"/>
      <c r="E2039" s="262"/>
    </row>
    <row r="2040" spans="1:5" ht="13.5" customHeight="1">
      <c r="A2040" s="263"/>
      <c r="B2040" s="262"/>
      <c r="C2040" s="372"/>
      <c r="E2040" s="262"/>
    </row>
    <row r="2041" spans="1:5" ht="13.5" customHeight="1">
      <c r="A2041" s="263"/>
      <c r="B2041" s="262"/>
      <c r="C2041" s="372"/>
      <c r="E2041" s="262"/>
    </row>
    <row r="2042" spans="1:5" ht="13.5" customHeight="1">
      <c r="A2042" s="263"/>
      <c r="B2042" s="262"/>
      <c r="C2042" s="372"/>
      <c r="E2042" s="262"/>
    </row>
    <row r="2043" spans="1:5" ht="13.5" customHeight="1">
      <c r="A2043" s="263"/>
      <c r="B2043" s="262"/>
      <c r="C2043" s="372"/>
      <c r="E2043" s="262"/>
    </row>
    <row r="2044" spans="1:5" ht="13.5" customHeight="1">
      <c r="A2044" s="263"/>
      <c r="B2044" s="262"/>
      <c r="C2044" s="372"/>
      <c r="E2044" s="262"/>
    </row>
    <row r="2045" spans="1:5" ht="13.5" customHeight="1">
      <c r="A2045" s="263"/>
      <c r="B2045" s="262"/>
      <c r="C2045" s="372"/>
      <c r="E2045" s="262"/>
    </row>
    <row r="2046" spans="1:5" ht="13.5" customHeight="1">
      <c r="A2046" s="263"/>
      <c r="B2046" s="262"/>
      <c r="C2046" s="372"/>
      <c r="E2046" s="262"/>
    </row>
    <row r="2047" spans="1:5" ht="13.5" customHeight="1">
      <c r="A2047" s="263"/>
      <c r="B2047" s="262"/>
      <c r="C2047" s="372"/>
      <c r="E2047" s="262"/>
    </row>
    <row r="2048" spans="1:5" ht="13.5" customHeight="1">
      <c r="A2048" s="263"/>
      <c r="B2048" s="262"/>
      <c r="C2048" s="372"/>
      <c r="E2048" s="262"/>
    </row>
    <row r="2049" spans="1:5" ht="13.5" customHeight="1">
      <c r="A2049" s="263"/>
      <c r="B2049" s="262"/>
      <c r="C2049" s="372"/>
      <c r="E2049" s="262"/>
    </row>
    <row r="2050" spans="1:5" ht="13.5" customHeight="1">
      <c r="A2050" s="263"/>
      <c r="B2050" s="262"/>
      <c r="C2050" s="372"/>
      <c r="E2050" s="262"/>
    </row>
    <row r="2051" spans="1:5" ht="13.5" customHeight="1">
      <c r="A2051" s="263"/>
      <c r="B2051" s="262"/>
      <c r="C2051" s="372"/>
      <c r="E2051" s="262"/>
    </row>
    <row r="2052" spans="1:5" ht="13.5" customHeight="1">
      <c r="A2052" s="263"/>
      <c r="B2052" s="262"/>
      <c r="C2052" s="372"/>
      <c r="E2052" s="262"/>
    </row>
    <row r="2053" spans="1:5" ht="13.5" customHeight="1">
      <c r="A2053" s="263"/>
      <c r="B2053" s="262"/>
      <c r="C2053" s="372"/>
      <c r="E2053" s="262"/>
    </row>
    <row r="2054" spans="1:5" ht="13.5" customHeight="1">
      <c r="A2054" s="263"/>
      <c r="B2054" s="262"/>
      <c r="C2054" s="372"/>
      <c r="E2054" s="262"/>
    </row>
    <row r="2055" spans="1:5" ht="13.5" customHeight="1">
      <c r="A2055" s="263"/>
      <c r="B2055" s="262"/>
      <c r="C2055" s="372"/>
      <c r="E2055" s="262"/>
    </row>
    <row r="2056" spans="1:5" ht="13.5" customHeight="1">
      <c r="A2056" s="263"/>
      <c r="B2056" s="262"/>
      <c r="C2056" s="372"/>
      <c r="E2056" s="262"/>
    </row>
    <row r="2057" spans="1:5" ht="13.5" customHeight="1">
      <c r="A2057" s="263"/>
      <c r="B2057" s="262"/>
      <c r="C2057" s="372"/>
      <c r="E2057" s="262"/>
    </row>
    <row r="2058" spans="1:5" ht="13.5" customHeight="1">
      <c r="A2058" s="263"/>
      <c r="B2058" s="262"/>
      <c r="C2058" s="372"/>
      <c r="E2058" s="262"/>
    </row>
    <row r="2059" spans="1:5" ht="13.5" customHeight="1">
      <c r="A2059" s="263"/>
      <c r="B2059" s="262"/>
      <c r="C2059" s="372"/>
      <c r="E2059" s="262"/>
    </row>
    <row r="2060" spans="1:5" ht="13.5" customHeight="1">
      <c r="A2060" s="263"/>
      <c r="B2060" s="262"/>
      <c r="C2060" s="372"/>
      <c r="E2060" s="262"/>
    </row>
    <row r="2061" spans="1:5" ht="13.5" customHeight="1">
      <c r="A2061" s="263"/>
      <c r="B2061" s="262"/>
      <c r="C2061" s="372"/>
      <c r="E2061" s="262"/>
    </row>
    <row r="2062" spans="1:5" ht="13.5" customHeight="1">
      <c r="A2062" s="263"/>
      <c r="B2062" s="262"/>
      <c r="C2062" s="372"/>
      <c r="E2062" s="262"/>
    </row>
    <row r="2063" spans="1:5" ht="13.5" customHeight="1">
      <c r="A2063" s="263"/>
      <c r="B2063" s="262"/>
      <c r="C2063" s="372"/>
      <c r="E2063" s="262"/>
    </row>
    <row r="2064" spans="1:5" ht="13.5" customHeight="1">
      <c r="A2064" s="263"/>
      <c r="B2064" s="262"/>
      <c r="C2064" s="372"/>
      <c r="E2064" s="262"/>
    </row>
    <row r="2065" spans="1:5" ht="13.5" customHeight="1">
      <c r="A2065" s="263"/>
      <c r="B2065" s="262"/>
      <c r="C2065" s="372"/>
      <c r="E2065" s="262"/>
    </row>
    <row r="2066" spans="1:5" ht="13.5" customHeight="1">
      <c r="A2066" s="263"/>
      <c r="B2066" s="262"/>
      <c r="C2066" s="372"/>
      <c r="E2066" s="262"/>
    </row>
    <row r="2067" spans="1:5" ht="13.5" customHeight="1">
      <c r="A2067" s="263"/>
      <c r="B2067" s="262"/>
      <c r="C2067" s="372"/>
      <c r="E2067" s="262"/>
    </row>
    <row r="2068" spans="1:5" ht="13.5" customHeight="1">
      <c r="A2068" s="263"/>
      <c r="B2068" s="262"/>
      <c r="C2068" s="372"/>
      <c r="E2068" s="262"/>
    </row>
    <row r="2069" spans="1:5" ht="13.5" customHeight="1">
      <c r="A2069" s="263"/>
      <c r="B2069" s="262"/>
      <c r="C2069" s="372"/>
      <c r="E2069" s="262"/>
    </row>
    <row r="2070" spans="1:5" ht="13.5" customHeight="1">
      <c r="A2070" s="263"/>
      <c r="B2070" s="262"/>
      <c r="C2070" s="372"/>
      <c r="E2070" s="262"/>
    </row>
    <row r="2071" spans="1:5" ht="13.5" customHeight="1">
      <c r="A2071" s="263"/>
      <c r="B2071" s="262"/>
      <c r="C2071" s="372"/>
      <c r="E2071" s="262"/>
    </row>
    <row r="2072" spans="1:5" ht="13.5" customHeight="1">
      <c r="A2072" s="263"/>
      <c r="B2072" s="262"/>
      <c r="C2072" s="372"/>
      <c r="E2072" s="262"/>
    </row>
    <row r="2073" spans="1:5" ht="13.5" customHeight="1">
      <c r="A2073" s="263"/>
      <c r="B2073" s="262"/>
      <c r="C2073" s="372"/>
      <c r="E2073" s="262"/>
    </row>
    <row r="2074" spans="1:5" ht="13.5" customHeight="1">
      <c r="A2074" s="263"/>
      <c r="B2074" s="262"/>
      <c r="C2074" s="372"/>
      <c r="E2074" s="262"/>
    </row>
    <row r="2075" spans="1:5" ht="13.5" customHeight="1">
      <c r="A2075" s="263"/>
      <c r="B2075" s="262"/>
      <c r="C2075" s="372"/>
      <c r="E2075" s="262"/>
    </row>
    <row r="2076" spans="1:5" ht="13.5" customHeight="1">
      <c r="A2076" s="263"/>
      <c r="B2076" s="262"/>
      <c r="C2076" s="372"/>
      <c r="E2076" s="262"/>
    </row>
    <row r="2077" spans="1:5" ht="13.5" customHeight="1">
      <c r="A2077" s="263"/>
      <c r="B2077" s="262"/>
      <c r="C2077" s="372"/>
      <c r="E2077" s="262"/>
    </row>
    <row r="2078" spans="1:5" ht="13.5" customHeight="1">
      <c r="A2078" s="263"/>
      <c r="B2078" s="262"/>
      <c r="C2078" s="372"/>
      <c r="E2078" s="262"/>
    </row>
    <row r="2079" spans="1:5" ht="13.5" customHeight="1">
      <c r="A2079" s="263"/>
      <c r="B2079" s="262"/>
      <c r="C2079" s="372"/>
      <c r="E2079" s="262"/>
    </row>
    <row r="2080" spans="1:5" ht="13.5" customHeight="1">
      <c r="A2080" s="263"/>
      <c r="B2080" s="262"/>
      <c r="C2080" s="372"/>
      <c r="E2080" s="262"/>
    </row>
    <row r="2081" spans="1:5" ht="13.5" customHeight="1">
      <c r="A2081" s="263"/>
      <c r="B2081" s="262"/>
      <c r="C2081" s="372"/>
      <c r="E2081" s="262"/>
    </row>
    <row r="2082" spans="1:5" ht="13.5" customHeight="1">
      <c r="A2082" s="263"/>
      <c r="B2082" s="262"/>
      <c r="C2082" s="372"/>
      <c r="E2082" s="262"/>
    </row>
    <row r="2083" spans="1:5" ht="13.5" customHeight="1">
      <c r="A2083" s="263"/>
      <c r="B2083" s="262"/>
      <c r="C2083" s="372"/>
      <c r="E2083" s="262"/>
    </row>
    <row r="2084" spans="1:5" ht="13.5" customHeight="1">
      <c r="A2084" s="263"/>
      <c r="B2084" s="262"/>
      <c r="C2084" s="372"/>
      <c r="E2084" s="262"/>
    </row>
    <row r="2085" spans="1:5" ht="13.5" customHeight="1">
      <c r="A2085" s="263"/>
      <c r="B2085" s="262"/>
      <c r="C2085" s="372"/>
      <c r="E2085" s="262"/>
    </row>
    <row r="2086" spans="1:5" ht="13.5" customHeight="1">
      <c r="A2086" s="263"/>
      <c r="B2086" s="262"/>
      <c r="C2086" s="372"/>
      <c r="E2086" s="262"/>
    </row>
    <row r="2087" spans="1:5" ht="13.5" customHeight="1">
      <c r="A2087" s="263"/>
      <c r="B2087" s="262"/>
      <c r="C2087" s="372"/>
      <c r="E2087" s="262"/>
    </row>
    <row r="2088" spans="1:5" ht="13.5" customHeight="1">
      <c r="A2088" s="263"/>
      <c r="B2088" s="262"/>
      <c r="C2088" s="372"/>
      <c r="E2088" s="262"/>
    </row>
    <row r="2089" spans="1:5" ht="13.5" customHeight="1">
      <c r="A2089" s="263"/>
      <c r="B2089" s="262"/>
      <c r="C2089" s="372"/>
      <c r="E2089" s="262"/>
    </row>
    <row r="2090" spans="1:5" ht="13.5" customHeight="1">
      <c r="A2090" s="263"/>
      <c r="B2090" s="262"/>
      <c r="C2090" s="372"/>
      <c r="E2090" s="262"/>
    </row>
    <row r="2091" spans="1:5" ht="13.5" customHeight="1">
      <c r="A2091" s="263"/>
      <c r="B2091" s="262"/>
      <c r="C2091" s="372"/>
      <c r="E2091" s="262"/>
    </row>
    <row r="2092" spans="1:5" ht="13.5" customHeight="1">
      <c r="A2092" s="263"/>
      <c r="B2092" s="262"/>
      <c r="C2092" s="372"/>
      <c r="E2092" s="262"/>
    </row>
    <row r="2093" spans="1:5" ht="13.5" customHeight="1">
      <c r="A2093" s="263"/>
      <c r="B2093" s="262"/>
      <c r="C2093" s="372"/>
      <c r="E2093" s="262"/>
    </row>
    <row r="2094" spans="1:5" ht="13.5" customHeight="1">
      <c r="A2094" s="263"/>
      <c r="B2094" s="262"/>
      <c r="C2094" s="372"/>
      <c r="E2094" s="262"/>
    </row>
    <row r="2095" spans="1:5" ht="13.5" customHeight="1">
      <c r="A2095" s="263"/>
      <c r="B2095" s="262"/>
      <c r="C2095" s="372"/>
      <c r="E2095" s="262"/>
    </row>
    <row r="2096" spans="1:5" ht="13.5" customHeight="1">
      <c r="A2096" s="263"/>
      <c r="B2096" s="262"/>
      <c r="C2096" s="372"/>
      <c r="E2096" s="262"/>
    </row>
    <row r="2097" spans="1:5" ht="13.5" customHeight="1">
      <c r="A2097" s="263"/>
      <c r="B2097" s="262"/>
      <c r="C2097" s="372"/>
      <c r="E2097" s="262"/>
    </row>
    <row r="2098" spans="1:5" ht="13.5" customHeight="1">
      <c r="A2098" s="263"/>
      <c r="B2098" s="262"/>
      <c r="C2098" s="372"/>
      <c r="E2098" s="262"/>
    </row>
    <row r="2099" spans="1:5" ht="13.5" customHeight="1">
      <c r="A2099" s="263"/>
      <c r="B2099" s="262"/>
      <c r="C2099" s="372"/>
      <c r="E2099" s="262"/>
    </row>
    <row r="2100" spans="1:5" ht="13.5" customHeight="1">
      <c r="A2100" s="263"/>
      <c r="B2100" s="262"/>
      <c r="C2100" s="372"/>
      <c r="E2100" s="262"/>
    </row>
    <row r="2101" spans="1:5" ht="13.5" customHeight="1">
      <c r="A2101" s="263"/>
      <c r="B2101" s="262"/>
      <c r="C2101" s="372"/>
      <c r="E2101" s="262"/>
    </row>
    <row r="2102" spans="1:5" ht="13.5" customHeight="1">
      <c r="A2102" s="263"/>
      <c r="B2102" s="262"/>
      <c r="C2102" s="372"/>
      <c r="E2102" s="262"/>
    </row>
    <row r="2103" spans="1:5" ht="13.5" customHeight="1">
      <c r="A2103" s="263"/>
      <c r="B2103" s="262"/>
      <c r="C2103" s="372"/>
      <c r="E2103" s="262"/>
    </row>
    <row r="2104" spans="1:5" ht="13.5" customHeight="1">
      <c r="A2104" s="263"/>
      <c r="B2104" s="262"/>
      <c r="C2104" s="372"/>
      <c r="E2104" s="262"/>
    </row>
    <row r="2105" spans="1:5" ht="13.5" customHeight="1">
      <c r="A2105" s="263"/>
      <c r="B2105" s="262"/>
      <c r="C2105" s="372"/>
      <c r="E2105" s="262"/>
    </row>
    <row r="2106" spans="1:5" ht="13.5" customHeight="1">
      <c r="A2106" s="263"/>
      <c r="B2106" s="262"/>
      <c r="C2106" s="372"/>
      <c r="E2106" s="262"/>
    </row>
    <row r="2107" spans="1:5" ht="13.5" customHeight="1">
      <c r="A2107" s="263"/>
      <c r="B2107" s="262"/>
      <c r="C2107" s="372"/>
      <c r="E2107" s="262"/>
    </row>
    <row r="2108" spans="1:5" ht="13.5" customHeight="1">
      <c r="A2108" s="263"/>
      <c r="B2108" s="262"/>
      <c r="C2108" s="372"/>
      <c r="E2108" s="262"/>
    </row>
    <row r="2109" spans="1:5" ht="13.5" customHeight="1">
      <c r="A2109" s="263"/>
      <c r="B2109" s="262"/>
      <c r="C2109" s="372"/>
      <c r="E2109" s="262"/>
    </row>
    <row r="2110" spans="1:5" ht="13.5" customHeight="1">
      <c r="A2110" s="263"/>
      <c r="B2110" s="262"/>
      <c r="C2110" s="372"/>
      <c r="E2110" s="262"/>
    </row>
    <row r="2111" spans="1:5" ht="13.5" customHeight="1">
      <c r="A2111" s="263"/>
      <c r="B2111" s="262"/>
      <c r="C2111" s="372"/>
      <c r="E2111" s="262"/>
    </row>
    <row r="2112" spans="1:5" ht="13.5" customHeight="1">
      <c r="A2112" s="263"/>
      <c r="B2112" s="262"/>
      <c r="C2112" s="372"/>
      <c r="E2112" s="262"/>
    </row>
    <row r="2113" spans="1:5" ht="13.5" customHeight="1">
      <c r="A2113" s="263"/>
      <c r="B2113" s="262"/>
      <c r="C2113" s="372"/>
      <c r="E2113" s="262"/>
    </row>
    <row r="2114" spans="1:5" ht="13.5" customHeight="1">
      <c r="A2114" s="263"/>
      <c r="B2114" s="262"/>
      <c r="C2114" s="372"/>
      <c r="E2114" s="262"/>
    </row>
    <row r="2115" spans="1:5" ht="13.5" customHeight="1">
      <c r="A2115" s="263"/>
      <c r="B2115" s="262"/>
      <c r="C2115" s="372"/>
      <c r="E2115" s="262"/>
    </row>
    <row r="2116" spans="1:5" ht="13.5" customHeight="1">
      <c r="A2116" s="263"/>
      <c r="B2116" s="262"/>
      <c r="C2116" s="372"/>
      <c r="E2116" s="262"/>
    </row>
    <row r="2117" spans="1:5" ht="13.5" customHeight="1">
      <c r="A2117" s="263"/>
      <c r="B2117" s="262"/>
      <c r="C2117" s="372"/>
      <c r="E2117" s="262"/>
    </row>
    <row r="2118" spans="1:5" ht="13.5" customHeight="1">
      <c r="A2118" s="263"/>
      <c r="B2118" s="262"/>
      <c r="C2118" s="372"/>
      <c r="E2118" s="262"/>
    </row>
    <row r="2119" spans="1:5" ht="13.5" customHeight="1">
      <c r="A2119" s="263"/>
      <c r="B2119" s="262"/>
      <c r="C2119" s="372"/>
      <c r="E2119" s="262"/>
    </row>
    <row r="2120" spans="1:5" ht="13.5" customHeight="1">
      <c r="A2120" s="263"/>
      <c r="B2120" s="262"/>
      <c r="C2120" s="372"/>
      <c r="E2120" s="262"/>
    </row>
    <row r="2121" spans="1:5" ht="13.5" customHeight="1">
      <c r="A2121" s="263"/>
      <c r="B2121" s="262"/>
      <c r="C2121" s="372"/>
      <c r="E2121" s="262"/>
    </row>
    <row r="2122" spans="1:5" ht="13.5" customHeight="1">
      <c r="A2122" s="263"/>
      <c r="B2122" s="262"/>
      <c r="C2122" s="372"/>
      <c r="E2122" s="262"/>
    </row>
    <row r="2123" spans="1:5" ht="13.5" customHeight="1">
      <c r="A2123" s="263"/>
      <c r="B2123" s="262"/>
      <c r="C2123" s="372"/>
      <c r="E2123" s="262"/>
    </row>
    <row r="2124" spans="1:5" ht="13.5" customHeight="1">
      <c r="A2124" s="263"/>
      <c r="B2124" s="262"/>
      <c r="C2124" s="372"/>
      <c r="E2124" s="262"/>
    </row>
    <row r="2125" spans="1:5" ht="13.5" customHeight="1">
      <c r="A2125" s="263"/>
      <c r="B2125" s="262"/>
      <c r="C2125" s="372"/>
      <c r="E2125" s="262"/>
    </row>
    <row r="2126" spans="1:5" ht="13.5" customHeight="1">
      <c r="A2126" s="263"/>
      <c r="B2126" s="262"/>
      <c r="C2126" s="372"/>
      <c r="E2126" s="262"/>
    </row>
    <row r="2127" spans="1:5" ht="13.5" customHeight="1">
      <c r="A2127" s="263"/>
      <c r="B2127" s="262"/>
      <c r="C2127" s="372"/>
      <c r="E2127" s="262"/>
    </row>
    <row r="2128" spans="1:5" ht="13.5" customHeight="1">
      <c r="A2128" s="263"/>
      <c r="B2128" s="262"/>
      <c r="C2128" s="372"/>
      <c r="E2128" s="262"/>
    </row>
    <row r="2129" spans="1:5" ht="13.5" customHeight="1">
      <c r="A2129" s="263"/>
      <c r="B2129" s="262"/>
      <c r="C2129" s="372"/>
      <c r="E2129" s="262"/>
    </row>
    <row r="2130" spans="1:5" ht="13.5" customHeight="1">
      <c r="A2130" s="263"/>
      <c r="B2130" s="262"/>
      <c r="C2130" s="372"/>
      <c r="E2130" s="262"/>
    </row>
    <row r="2131" spans="1:5" ht="13.5" customHeight="1">
      <c r="A2131" s="263"/>
      <c r="B2131" s="262"/>
      <c r="C2131" s="372"/>
      <c r="E2131" s="262"/>
    </row>
    <row r="2132" spans="1:5" ht="13.5" customHeight="1">
      <c r="A2132" s="263"/>
      <c r="B2132" s="262"/>
      <c r="C2132" s="372"/>
      <c r="E2132" s="262"/>
    </row>
    <row r="2133" spans="1:5" ht="13.5" customHeight="1">
      <c r="A2133" s="263"/>
      <c r="B2133" s="262"/>
      <c r="C2133" s="372"/>
      <c r="E2133" s="262"/>
    </row>
    <row r="2134" spans="1:5" ht="13.5" customHeight="1">
      <c r="A2134" s="263"/>
      <c r="B2134" s="262"/>
      <c r="C2134" s="372"/>
      <c r="E2134" s="262"/>
    </row>
    <row r="2135" spans="1:5" ht="13.5" customHeight="1">
      <c r="A2135" s="263"/>
      <c r="B2135" s="262"/>
      <c r="C2135" s="372"/>
      <c r="E2135" s="262"/>
    </row>
    <row r="2136" spans="1:5" ht="13.5" customHeight="1">
      <c r="A2136" s="263"/>
      <c r="B2136" s="262"/>
      <c r="C2136" s="372"/>
      <c r="E2136" s="262"/>
    </row>
    <row r="2137" spans="1:5" ht="13.5" customHeight="1">
      <c r="A2137" s="263"/>
      <c r="B2137" s="262"/>
      <c r="C2137" s="372"/>
      <c r="E2137" s="262"/>
    </row>
    <row r="2138" spans="1:5" ht="13.5" customHeight="1">
      <c r="A2138" s="263"/>
      <c r="B2138" s="262"/>
      <c r="C2138" s="372"/>
      <c r="E2138" s="262"/>
    </row>
    <row r="2139" spans="1:5" ht="13.5" customHeight="1">
      <c r="A2139" s="263"/>
      <c r="B2139" s="262"/>
      <c r="C2139" s="372"/>
      <c r="E2139" s="262"/>
    </row>
    <row r="2140" spans="1:5" ht="13.5" customHeight="1">
      <c r="A2140" s="263"/>
      <c r="B2140" s="262"/>
      <c r="C2140" s="372"/>
      <c r="E2140" s="262"/>
    </row>
    <row r="2141" spans="1:5" ht="13.5" customHeight="1">
      <c r="A2141" s="263"/>
      <c r="B2141" s="262"/>
      <c r="C2141" s="372"/>
      <c r="E2141" s="262"/>
    </row>
    <row r="2142" spans="1:5" ht="13.5" customHeight="1">
      <c r="A2142" s="263"/>
      <c r="B2142" s="262"/>
      <c r="C2142" s="372"/>
      <c r="E2142" s="262"/>
    </row>
    <row r="2143" spans="1:5" ht="13.5" customHeight="1">
      <c r="A2143" s="263"/>
      <c r="B2143" s="262"/>
      <c r="C2143" s="372"/>
      <c r="E2143" s="262"/>
    </row>
    <row r="2144" spans="1:5" ht="13.5" customHeight="1">
      <c r="A2144" s="263"/>
      <c r="B2144" s="262"/>
      <c r="C2144" s="372"/>
      <c r="E2144" s="262"/>
    </row>
    <row r="2145" spans="1:5" ht="13.5" customHeight="1">
      <c r="A2145" s="263"/>
      <c r="B2145" s="262"/>
      <c r="C2145" s="372"/>
      <c r="E2145" s="262"/>
    </row>
    <row r="2146" spans="1:5" ht="13.5" customHeight="1">
      <c r="A2146" s="263"/>
      <c r="B2146" s="262"/>
      <c r="C2146" s="372"/>
      <c r="E2146" s="262"/>
    </row>
    <row r="2147" spans="1:5" ht="13.5" customHeight="1">
      <c r="A2147" s="263"/>
      <c r="B2147" s="262"/>
      <c r="C2147" s="372"/>
      <c r="E2147" s="262"/>
    </row>
    <row r="2148" spans="1:5" ht="13.5" customHeight="1">
      <c r="A2148" s="263"/>
      <c r="B2148" s="262"/>
      <c r="C2148" s="372"/>
      <c r="E2148" s="262"/>
    </row>
    <row r="2149" spans="1:5" ht="13.5" customHeight="1">
      <c r="A2149" s="263"/>
      <c r="B2149" s="262"/>
      <c r="C2149" s="372"/>
      <c r="E2149" s="262"/>
    </row>
    <row r="2150" spans="1:5" ht="13.5" customHeight="1">
      <c r="A2150" s="263"/>
      <c r="B2150" s="262"/>
      <c r="C2150" s="372"/>
      <c r="E2150" s="262"/>
    </row>
    <row r="2151" spans="1:5" ht="13.5" customHeight="1">
      <c r="A2151" s="263"/>
      <c r="B2151" s="262"/>
      <c r="C2151" s="372"/>
      <c r="E2151" s="262"/>
    </row>
    <row r="2152" spans="1:5" ht="13.5" customHeight="1">
      <c r="A2152" s="263"/>
      <c r="B2152" s="262"/>
      <c r="C2152" s="372"/>
      <c r="E2152" s="262"/>
    </row>
    <row r="2153" spans="1:5" ht="13.5" customHeight="1">
      <c r="A2153" s="263"/>
      <c r="B2153" s="262"/>
      <c r="C2153" s="372"/>
      <c r="E2153" s="262"/>
    </row>
    <row r="2154" spans="1:5" ht="13.5" customHeight="1">
      <c r="A2154" s="263"/>
      <c r="B2154" s="262"/>
      <c r="C2154" s="372"/>
      <c r="E2154" s="262"/>
    </row>
    <row r="2155" spans="1:5" ht="13.5" customHeight="1">
      <c r="A2155" s="263"/>
      <c r="B2155" s="262"/>
      <c r="C2155" s="372"/>
      <c r="E2155" s="262"/>
    </row>
    <row r="2156" spans="1:5" ht="13.5" customHeight="1">
      <c r="A2156" s="263"/>
      <c r="B2156" s="262"/>
      <c r="C2156" s="372"/>
      <c r="E2156" s="262"/>
    </row>
    <row r="2157" spans="1:5" ht="13.5" customHeight="1">
      <c r="A2157" s="263"/>
      <c r="B2157" s="262"/>
      <c r="C2157" s="372"/>
      <c r="E2157" s="262"/>
    </row>
    <row r="2158" spans="1:5" ht="13.5" customHeight="1">
      <c r="A2158" s="263"/>
      <c r="B2158" s="262"/>
      <c r="C2158" s="372"/>
      <c r="E2158" s="262"/>
    </row>
    <row r="2159" spans="1:5" ht="13.5" customHeight="1">
      <c r="A2159" s="263"/>
      <c r="B2159" s="262"/>
      <c r="C2159" s="372"/>
      <c r="E2159" s="262"/>
    </row>
    <row r="2160" spans="1:5" ht="13.5" customHeight="1">
      <c r="A2160" s="263"/>
      <c r="B2160" s="262"/>
      <c r="C2160" s="372"/>
      <c r="E2160" s="262"/>
    </row>
    <row r="2161" spans="1:5" ht="13.5" customHeight="1">
      <c r="A2161" s="263"/>
      <c r="B2161" s="262"/>
      <c r="C2161" s="372"/>
      <c r="E2161" s="262"/>
    </row>
    <row r="2162" spans="1:5" ht="13.5" customHeight="1">
      <c r="A2162" s="263"/>
      <c r="B2162" s="262"/>
      <c r="C2162" s="372"/>
      <c r="E2162" s="262"/>
    </row>
    <row r="2163" spans="1:5" ht="13.5" customHeight="1">
      <c r="A2163" s="263"/>
      <c r="B2163" s="262"/>
      <c r="C2163" s="372"/>
      <c r="E2163" s="262"/>
    </row>
    <row r="2164" spans="1:5" ht="13.5" customHeight="1">
      <c r="A2164" s="263"/>
      <c r="B2164" s="262"/>
      <c r="C2164" s="372"/>
      <c r="E2164" s="262"/>
    </row>
    <row r="2165" spans="1:5" ht="13.5" customHeight="1">
      <c r="A2165" s="263"/>
      <c r="B2165" s="262"/>
      <c r="C2165" s="372"/>
      <c r="E2165" s="262"/>
    </row>
    <row r="2166" spans="1:5" ht="13.5" customHeight="1">
      <c r="A2166" s="263"/>
      <c r="B2166" s="262"/>
      <c r="C2166" s="372"/>
      <c r="E2166" s="262"/>
    </row>
    <row r="2167" spans="1:5" ht="13.5" customHeight="1">
      <c r="A2167" s="263"/>
      <c r="B2167" s="262"/>
      <c r="C2167" s="372"/>
      <c r="E2167" s="262"/>
    </row>
    <row r="2168" spans="1:5" ht="13.5" customHeight="1">
      <c r="A2168" s="263"/>
      <c r="B2168" s="262"/>
      <c r="C2168" s="372"/>
      <c r="E2168" s="262"/>
    </row>
  </sheetData>
  <pageMargins left="0.74803149606299213" right="0.74803149606299213" top="0.98425196850393704" bottom="0.98425196850393704" header="0.51181102362204722" footer="0.51181102362204722"/>
  <pageSetup paperSize="9" scale="67" orientation="portrait" r:id="rId1"/>
  <headerFooter alignWithMargins="0">
    <oddHeader xml:space="preserve">&amp;C&amp;"Times New Roman,Félkövér"&amp;12 1.  BEVÉTELEK 
kiemelt előirányzatonként &amp;Radatok Ft-ban </oddHeader>
    <oddFooter>&amp;C&amp;Z&amp;F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S18"/>
  <sheetViews>
    <sheetView view="pageBreakPreview" topLeftCell="B1" workbookViewId="0">
      <selection activeCell="S16" sqref="S16"/>
    </sheetView>
  </sheetViews>
  <sheetFormatPr defaultRowHeight="15.75"/>
  <cols>
    <col min="1" max="1" width="14.140625" style="45" customWidth="1"/>
    <col min="2" max="2" width="8.140625" style="45" customWidth="1"/>
    <col min="3" max="3" width="9.85546875" style="45" customWidth="1"/>
    <col min="4" max="4" width="8.85546875" style="45" customWidth="1"/>
    <col min="5" max="5" width="8" style="45" customWidth="1"/>
    <col min="6" max="6" width="7.5703125" style="45" customWidth="1"/>
    <col min="7" max="7" width="7.7109375" style="45" customWidth="1"/>
    <col min="8" max="8" width="7.5703125" style="45" customWidth="1"/>
    <col min="9" max="9" width="8" style="45" customWidth="1"/>
    <col min="10" max="10" width="7.5703125" style="45" customWidth="1"/>
    <col min="11" max="11" width="7.7109375" style="45" customWidth="1"/>
    <col min="12" max="12" width="7.85546875" style="45" customWidth="1"/>
    <col min="13" max="13" width="8.7109375" style="45" customWidth="1"/>
    <col min="14" max="14" width="9.140625" style="45" customWidth="1"/>
    <col min="15" max="15" width="10" style="45" customWidth="1"/>
    <col min="16" max="17" width="10.5703125" style="45" customWidth="1"/>
    <col min="18" max="19" width="9.42578125" style="45" customWidth="1"/>
    <col min="20" max="16384" width="9.140625" style="45"/>
  </cols>
  <sheetData>
    <row r="1" spans="1:19">
      <c r="A1" s="443" t="s">
        <v>76</v>
      </c>
      <c r="B1" s="444"/>
      <c r="C1" s="444"/>
      <c r="D1" s="444"/>
      <c r="O1" s="46"/>
      <c r="P1" s="46"/>
      <c r="Q1" s="46"/>
    </row>
    <row r="2" spans="1:19">
      <c r="A2" s="445" t="s">
        <v>148</v>
      </c>
      <c r="B2" s="446"/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7"/>
      <c r="O2" s="447"/>
      <c r="P2" s="447"/>
      <c r="Q2" s="447"/>
    </row>
    <row r="3" spans="1:19">
      <c r="A3" s="445" t="s">
        <v>348</v>
      </c>
      <c r="B3" s="446"/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7"/>
      <c r="O3" s="447"/>
      <c r="P3" s="447"/>
      <c r="Q3" s="447"/>
    </row>
    <row r="4" spans="1:19" ht="16.5" thickBot="1">
      <c r="A4" s="47"/>
    </row>
    <row r="5" spans="1:19" s="48" customFormat="1" ht="12.75" customHeight="1">
      <c r="A5" s="448" t="s">
        <v>0</v>
      </c>
      <c r="B5" s="441" t="s">
        <v>36</v>
      </c>
      <c r="C5" s="441" t="s">
        <v>37</v>
      </c>
      <c r="D5" s="441" t="s">
        <v>165</v>
      </c>
      <c r="E5" s="441" t="s">
        <v>38</v>
      </c>
      <c r="F5" s="441"/>
      <c r="G5" s="441"/>
      <c r="H5" s="441"/>
      <c r="I5" s="441" t="s">
        <v>39</v>
      </c>
      <c r="J5" s="441"/>
      <c r="K5" s="441"/>
      <c r="L5" s="441"/>
      <c r="M5" s="441" t="s">
        <v>40</v>
      </c>
      <c r="N5" s="441" t="s">
        <v>41</v>
      </c>
      <c r="O5" s="441"/>
      <c r="P5" s="441"/>
      <c r="Q5" s="450"/>
      <c r="R5" s="441" t="s">
        <v>166</v>
      </c>
      <c r="S5" s="441" t="s">
        <v>166</v>
      </c>
    </row>
    <row r="6" spans="1:19" s="48" customFormat="1" ht="12.75">
      <c r="A6" s="449"/>
      <c r="B6" s="442"/>
      <c r="C6" s="442"/>
      <c r="D6" s="442"/>
      <c r="E6" s="442"/>
      <c r="F6" s="442"/>
      <c r="G6" s="442"/>
      <c r="H6" s="442"/>
      <c r="I6" s="442"/>
      <c r="J6" s="442"/>
      <c r="K6" s="442"/>
      <c r="L6" s="442"/>
      <c r="M6" s="442"/>
      <c r="N6" s="442"/>
      <c r="O6" s="442"/>
      <c r="P6" s="442"/>
      <c r="Q6" s="451"/>
      <c r="R6" s="442"/>
      <c r="S6" s="442"/>
    </row>
    <row r="7" spans="1:19" s="48" customFormat="1" ht="38.25" customHeight="1">
      <c r="A7" s="449"/>
      <c r="B7" s="442"/>
      <c r="C7" s="442"/>
      <c r="D7" s="442"/>
      <c r="E7" s="442"/>
      <c r="F7" s="442"/>
      <c r="G7" s="442"/>
      <c r="H7" s="442"/>
      <c r="I7" s="442"/>
      <c r="J7" s="442"/>
      <c r="K7" s="442"/>
      <c r="L7" s="442"/>
      <c r="M7" s="442"/>
      <c r="N7" s="442"/>
      <c r="O7" s="442"/>
      <c r="P7" s="442"/>
      <c r="Q7" s="451"/>
      <c r="R7" s="442"/>
      <c r="S7" s="442"/>
    </row>
    <row r="8" spans="1:19" s="52" customFormat="1" ht="42" customHeight="1" thickBot="1">
      <c r="A8" s="49" t="s">
        <v>42</v>
      </c>
      <c r="B8" s="50" t="s">
        <v>349</v>
      </c>
      <c r="C8" s="50" t="s">
        <v>349</v>
      </c>
      <c r="D8" s="50" t="s">
        <v>349</v>
      </c>
      <c r="E8" s="50" t="s">
        <v>136</v>
      </c>
      <c r="F8" s="50" t="s">
        <v>145</v>
      </c>
      <c r="G8" s="50" t="s">
        <v>164</v>
      </c>
      <c r="H8" s="50" t="s">
        <v>349</v>
      </c>
      <c r="I8" s="51" t="s">
        <v>136</v>
      </c>
      <c r="J8" s="51" t="s">
        <v>145</v>
      </c>
      <c r="K8" s="51" t="s">
        <v>164</v>
      </c>
      <c r="L8" s="51" t="s">
        <v>349</v>
      </c>
      <c r="M8" s="50" t="s">
        <v>349</v>
      </c>
      <c r="N8" s="113" t="s">
        <v>136</v>
      </c>
      <c r="O8" s="113" t="s">
        <v>145</v>
      </c>
      <c r="P8" s="51" t="s">
        <v>164</v>
      </c>
      <c r="Q8" s="386" t="s">
        <v>349</v>
      </c>
      <c r="R8" s="185" t="s">
        <v>164</v>
      </c>
      <c r="S8" s="185" t="s">
        <v>349</v>
      </c>
    </row>
    <row r="9" spans="1:19" s="54" customFormat="1" ht="21.75" customHeight="1">
      <c r="A9" s="53" t="s">
        <v>43</v>
      </c>
      <c r="B9" s="102">
        <v>509</v>
      </c>
      <c r="C9" s="102">
        <v>44666</v>
      </c>
      <c r="D9" s="102"/>
      <c r="E9" s="102">
        <v>2217</v>
      </c>
      <c r="F9" s="102">
        <v>5239</v>
      </c>
      <c r="G9" s="102">
        <v>2305</v>
      </c>
      <c r="H9" s="102">
        <v>1146</v>
      </c>
      <c r="I9" s="103">
        <v>10614</v>
      </c>
      <c r="J9" s="103">
        <v>8881</v>
      </c>
      <c r="K9" s="103">
        <v>4876</v>
      </c>
      <c r="L9" s="103">
        <v>5545</v>
      </c>
      <c r="M9" s="102">
        <v>724</v>
      </c>
      <c r="N9" s="114">
        <v>43091</v>
      </c>
      <c r="O9" s="384">
        <v>50071</v>
      </c>
      <c r="P9" s="103">
        <v>51083</v>
      </c>
      <c r="Q9" s="383">
        <v>44509</v>
      </c>
      <c r="R9" s="186">
        <v>12</v>
      </c>
      <c r="S9" s="186">
        <v>57</v>
      </c>
    </row>
    <row r="10" spans="1:19" s="54" customFormat="1" ht="34.5" customHeight="1">
      <c r="A10" s="55" t="s">
        <v>44</v>
      </c>
      <c r="B10" s="56">
        <v>5683</v>
      </c>
      <c r="C10" s="56">
        <v>34589</v>
      </c>
      <c r="D10" s="56">
        <v>6</v>
      </c>
      <c r="E10" s="56">
        <v>5621</v>
      </c>
      <c r="F10" s="56">
        <v>5413</v>
      </c>
      <c r="G10" s="56">
        <v>5021</v>
      </c>
      <c r="H10" s="56">
        <v>3257</v>
      </c>
      <c r="I10" s="57">
        <v>8546</v>
      </c>
      <c r="J10" s="57">
        <v>8822</v>
      </c>
      <c r="K10" s="57">
        <v>8424</v>
      </c>
      <c r="L10" s="57">
        <v>11286</v>
      </c>
      <c r="M10" s="56">
        <v>2494</v>
      </c>
      <c r="N10" s="115">
        <v>35496</v>
      </c>
      <c r="O10" s="57">
        <v>34210</v>
      </c>
      <c r="P10" s="57">
        <v>33982</v>
      </c>
      <c r="Q10" s="188">
        <v>33687</v>
      </c>
      <c r="R10" s="187">
        <v>454</v>
      </c>
      <c r="S10" s="187">
        <v>397</v>
      </c>
    </row>
    <row r="11" spans="1:19" s="54" customFormat="1" ht="31.5">
      <c r="A11" s="55" t="s">
        <v>45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115"/>
      <c r="O11" s="57"/>
      <c r="P11" s="57"/>
      <c r="Q11" s="188"/>
      <c r="R11" s="188"/>
      <c r="S11" s="188"/>
    </row>
    <row r="12" spans="1:19" s="54" customFormat="1" ht="21" customHeight="1">
      <c r="A12" s="55" t="s">
        <v>182</v>
      </c>
      <c r="B12" s="56"/>
      <c r="C12" s="56"/>
      <c r="D12" s="56"/>
      <c r="E12" s="56"/>
      <c r="F12" s="56"/>
      <c r="G12" s="56">
        <v>0</v>
      </c>
      <c r="H12" s="56"/>
      <c r="I12" s="57"/>
      <c r="J12" s="57"/>
      <c r="K12" s="57">
        <v>0</v>
      </c>
      <c r="L12" s="57"/>
      <c r="M12" s="56"/>
      <c r="N12" s="115"/>
      <c r="O12" s="57"/>
      <c r="P12" s="57"/>
      <c r="Q12" s="188"/>
      <c r="R12" s="187"/>
      <c r="S12" s="187"/>
    </row>
    <row r="13" spans="1:19" s="54" customFormat="1" ht="38.25" customHeight="1">
      <c r="A13" s="206" t="s">
        <v>46</v>
      </c>
      <c r="B13" s="56">
        <v>35</v>
      </c>
      <c r="C13" s="56">
        <v>937</v>
      </c>
      <c r="D13" s="56"/>
      <c r="E13" s="56">
        <v>1857</v>
      </c>
      <c r="F13" s="56">
        <v>531</v>
      </c>
      <c r="G13" s="56">
        <v>118</v>
      </c>
      <c r="H13" s="56">
        <v>64</v>
      </c>
      <c r="I13" s="57">
        <v>19</v>
      </c>
      <c r="J13" s="57">
        <v>34</v>
      </c>
      <c r="K13" s="57">
        <v>83</v>
      </c>
      <c r="L13" s="57">
        <v>148</v>
      </c>
      <c r="M13" s="56">
        <v>13</v>
      </c>
      <c r="N13" s="115">
        <v>3073</v>
      </c>
      <c r="O13" s="57">
        <v>5326</v>
      </c>
      <c r="P13" s="57">
        <v>5606</v>
      </c>
      <c r="Q13" s="188">
        <v>1100</v>
      </c>
      <c r="R13" s="187">
        <v>8</v>
      </c>
      <c r="S13" s="187">
        <v>69</v>
      </c>
    </row>
    <row r="14" spans="1:19" s="54" customFormat="1" ht="33.75" customHeight="1">
      <c r="A14" s="55" t="s">
        <v>47</v>
      </c>
      <c r="B14" s="56">
        <v>1398</v>
      </c>
      <c r="C14" s="56">
        <v>1102330</v>
      </c>
      <c r="D14" s="56">
        <v>505891</v>
      </c>
      <c r="E14" s="56">
        <v>10237</v>
      </c>
      <c r="F14" s="56">
        <v>22981</v>
      </c>
      <c r="G14" s="56">
        <v>36189</v>
      </c>
      <c r="H14" s="56">
        <v>38774</v>
      </c>
      <c r="I14" s="57">
        <v>19135</v>
      </c>
      <c r="J14" s="57">
        <v>17408</v>
      </c>
      <c r="K14" s="57">
        <v>16865</v>
      </c>
      <c r="L14" s="57">
        <v>19145</v>
      </c>
      <c r="M14" s="56">
        <v>91512</v>
      </c>
      <c r="N14" s="115">
        <v>803887</v>
      </c>
      <c r="O14" s="57">
        <v>880072</v>
      </c>
      <c r="P14" s="57">
        <v>1021978</v>
      </c>
      <c r="Q14" s="188">
        <v>971642</v>
      </c>
      <c r="R14" s="187">
        <v>23956</v>
      </c>
      <c r="S14" s="187">
        <v>28400</v>
      </c>
    </row>
    <row r="15" spans="1:19" s="54" customFormat="1" ht="35.25" customHeight="1">
      <c r="A15" s="55" t="s">
        <v>48</v>
      </c>
      <c r="B15" s="56"/>
      <c r="C15" s="56"/>
      <c r="D15" s="56"/>
      <c r="E15" s="56">
        <v>8800</v>
      </c>
      <c r="F15" s="56">
        <v>10613</v>
      </c>
      <c r="G15" s="56">
        <v>14221</v>
      </c>
      <c r="H15" s="56"/>
      <c r="I15" s="57">
        <v>9756</v>
      </c>
      <c r="J15" s="57">
        <v>7787</v>
      </c>
      <c r="K15" s="57">
        <v>6128</v>
      </c>
      <c r="L15" s="57"/>
      <c r="M15" s="56"/>
      <c r="N15" s="115">
        <v>44353</v>
      </c>
      <c r="O15" s="57">
        <v>45492</v>
      </c>
      <c r="P15" s="57">
        <v>47884</v>
      </c>
      <c r="Q15" s="188"/>
      <c r="R15" s="187">
        <v>1095</v>
      </c>
      <c r="S15" s="187"/>
    </row>
    <row r="16" spans="1:19" s="60" customFormat="1" ht="30" customHeight="1" thickBot="1">
      <c r="A16" s="58" t="s">
        <v>49</v>
      </c>
      <c r="B16" s="59">
        <f>SUM(B9:B15)</f>
        <v>7625</v>
      </c>
      <c r="C16" s="59">
        <f>SUM(C9:C15)</f>
        <v>1182522</v>
      </c>
      <c r="D16" s="59">
        <f>SUM(D9:D15)</f>
        <v>505897</v>
      </c>
      <c r="E16" s="59">
        <f t="shared" ref="E16:K16" si="0">SUM(E9:E15)</f>
        <v>28732</v>
      </c>
      <c r="F16" s="59">
        <f t="shared" si="0"/>
        <v>44777</v>
      </c>
      <c r="G16" s="59">
        <f t="shared" si="0"/>
        <v>57854</v>
      </c>
      <c r="H16" s="59">
        <f>SUM(H9:H15)</f>
        <v>43241</v>
      </c>
      <c r="I16" s="59">
        <f t="shared" si="0"/>
        <v>48070</v>
      </c>
      <c r="J16" s="59">
        <f>SUM(J9:J15)</f>
        <v>42932</v>
      </c>
      <c r="K16" s="59">
        <f t="shared" si="0"/>
        <v>36376</v>
      </c>
      <c r="L16" s="59">
        <f>SUM(L9:L15)</f>
        <v>36124</v>
      </c>
      <c r="M16" s="59">
        <f>SUM(M9:M15)</f>
        <v>94743</v>
      </c>
      <c r="N16" s="116">
        <f t="shared" ref="N16:R16" si="1">SUM(N9:N15)</f>
        <v>929900</v>
      </c>
      <c r="O16" s="116">
        <f t="shared" si="1"/>
        <v>1015171</v>
      </c>
      <c r="P16" s="59">
        <f t="shared" si="1"/>
        <v>1160533</v>
      </c>
      <c r="Q16" s="387">
        <f>SUM(Q9:Q15)</f>
        <v>1050938</v>
      </c>
      <c r="R16" s="59">
        <f t="shared" si="1"/>
        <v>25525</v>
      </c>
      <c r="S16" s="385">
        <f>SUM(S9:S15)</f>
        <v>28923</v>
      </c>
    </row>
    <row r="17" spans="1:1">
      <c r="A17" s="47"/>
    </row>
    <row r="18" spans="1:1">
      <c r="A18" s="45" t="s">
        <v>50</v>
      </c>
    </row>
  </sheetData>
  <mergeCells count="13">
    <mergeCell ref="S5:S7"/>
    <mergeCell ref="R5:R7"/>
    <mergeCell ref="A1:D1"/>
    <mergeCell ref="A2:Q2"/>
    <mergeCell ref="A3:Q3"/>
    <mergeCell ref="A5:A7"/>
    <mergeCell ref="B5:B7"/>
    <mergeCell ref="D5:D7"/>
    <mergeCell ref="E5:H7"/>
    <mergeCell ref="I5:L7"/>
    <mergeCell ref="M5:M7"/>
    <mergeCell ref="N5:Q7"/>
    <mergeCell ref="C5:C7"/>
  </mergeCells>
  <phoneticPr fontId="24" type="noConversion"/>
  <pageMargins left="0.55118110236220474" right="0.55118110236220474" top="0.98425196850393704" bottom="0.98425196850393704" header="0.51181102362204722" footer="0.51181102362204722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7"/>
  <sheetViews>
    <sheetView view="pageLayout" zoomScaleSheetLayoutView="100" workbookViewId="0">
      <selection activeCell="E27" sqref="E27"/>
    </sheetView>
  </sheetViews>
  <sheetFormatPr defaultRowHeight="15"/>
  <cols>
    <col min="1" max="1" width="9.140625" style="2"/>
    <col min="2" max="2" width="40" style="3" customWidth="1"/>
    <col min="3" max="3" width="18.28515625" style="3" customWidth="1"/>
    <col min="4" max="4" width="18.140625" style="4" customWidth="1"/>
    <col min="5" max="5" width="17.85546875" style="4" customWidth="1"/>
    <col min="6" max="6" width="13.5703125" style="3" customWidth="1"/>
    <col min="7" max="16384" width="9.140625" style="3"/>
  </cols>
  <sheetData>
    <row r="1" spans="1:14" s="1" customFormat="1" ht="22.5" customHeight="1">
      <c r="A1" s="390" t="s">
        <v>74</v>
      </c>
      <c r="B1" s="390"/>
      <c r="C1" s="390"/>
      <c r="D1" s="390"/>
      <c r="E1" s="390"/>
    </row>
    <row r="2" spans="1:14" s="1" customFormat="1" ht="18.75">
      <c r="A2" s="390" t="s">
        <v>339</v>
      </c>
      <c r="B2" s="390"/>
      <c r="C2" s="390"/>
      <c r="D2" s="390"/>
      <c r="E2" s="390"/>
    </row>
    <row r="3" spans="1:14" ht="31.5" customHeight="1" thickBot="1">
      <c r="E3" s="388" t="s">
        <v>86</v>
      </c>
      <c r="F3" s="389"/>
    </row>
    <row r="4" spans="1:14" s="71" customFormat="1" ht="24.75" customHeight="1" thickTop="1" thickBot="1">
      <c r="A4" s="78"/>
      <c r="B4" s="79" t="s">
        <v>0</v>
      </c>
      <c r="C4" s="79" t="s">
        <v>53</v>
      </c>
      <c r="D4" s="79" t="s">
        <v>54</v>
      </c>
      <c r="E4" s="79" t="s">
        <v>2</v>
      </c>
      <c r="F4" s="79" t="s">
        <v>1</v>
      </c>
    </row>
    <row r="5" spans="1:14" s="71" customFormat="1" ht="38.25" customHeight="1" thickTop="1">
      <c r="A5" s="137">
        <v>1</v>
      </c>
      <c r="B5" s="138" t="s">
        <v>63</v>
      </c>
      <c r="C5" s="139">
        <v>202742321</v>
      </c>
      <c r="D5" s="139">
        <v>235350187</v>
      </c>
      <c r="E5" s="139">
        <v>235350187</v>
      </c>
      <c r="F5" s="140">
        <v>1</v>
      </c>
      <c r="N5" s="72"/>
    </row>
    <row r="6" spans="1:14" s="71" customFormat="1" ht="35.25" customHeight="1">
      <c r="A6" s="75">
        <v>2</v>
      </c>
      <c r="B6" s="76" t="s">
        <v>59</v>
      </c>
      <c r="C6" s="73">
        <v>319048000</v>
      </c>
      <c r="D6" s="73">
        <v>337293470</v>
      </c>
      <c r="E6" s="73">
        <v>337293470</v>
      </c>
      <c r="F6" s="165">
        <v>1</v>
      </c>
    </row>
    <row r="7" spans="1:14" s="71" customFormat="1" ht="51.75" customHeight="1">
      <c r="A7" s="75">
        <v>3</v>
      </c>
      <c r="B7" s="76" t="s">
        <v>64</v>
      </c>
      <c r="C7" s="73">
        <v>264159895</v>
      </c>
      <c r="D7" s="73">
        <v>325503361</v>
      </c>
      <c r="E7" s="73">
        <v>325503361</v>
      </c>
      <c r="F7" s="165">
        <v>1</v>
      </c>
    </row>
    <row r="8" spans="1:14" s="71" customFormat="1" ht="32.25" customHeight="1">
      <c r="A8" s="75">
        <v>4</v>
      </c>
      <c r="B8" s="76" t="s">
        <v>340</v>
      </c>
      <c r="C8" s="73">
        <v>137587220</v>
      </c>
      <c r="D8" s="73">
        <v>116353960</v>
      </c>
      <c r="E8" s="73">
        <v>116353960</v>
      </c>
      <c r="F8" s="165">
        <v>1</v>
      </c>
    </row>
    <row r="9" spans="1:14" s="71" customFormat="1" ht="30.75" customHeight="1">
      <c r="A9" s="75">
        <v>5</v>
      </c>
      <c r="B9" s="76" t="s">
        <v>60</v>
      </c>
      <c r="C9" s="73">
        <v>32340385</v>
      </c>
      <c r="D9" s="73">
        <v>47539689</v>
      </c>
      <c r="E9" s="73">
        <v>47539689</v>
      </c>
      <c r="F9" s="165">
        <v>1</v>
      </c>
    </row>
    <row r="10" spans="1:14" s="71" customFormat="1" ht="30.75" customHeight="1">
      <c r="A10" s="75">
        <v>6</v>
      </c>
      <c r="B10" s="76" t="s">
        <v>341</v>
      </c>
      <c r="C10" s="73">
        <v>0</v>
      </c>
      <c r="D10" s="73">
        <v>11555818</v>
      </c>
      <c r="E10" s="73">
        <v>11555818</v>
      </c>
      <c r="F10" s="165">
        <v>1</v>
      </c>
    </row>
    <row r="11" spans="1:14" s="71" customFormat="1" ht="27.75" customHeight="1">
      <c r="A11" s="75">
        <v>7</v>
      </c>
      <c r="B11" s="77" t="s">
        <v>342</v>
      </c>
      <c r="C11" s="74">
        <f>SUM(C5:C10)</f>
        <v>955877821</v>
      </c>
      <c r="D11" s="74">
        <f>SUM(D5:D10)</f>
        <v>1073596485</v>
      </c>
      <c r="E11" s="74">
        <f>SUM(E5:E10)</f>
        <v>1073596485</v>
      </c>
      <c r="F11" s="166">
        <v>1</v>
      </c>
    </row>
    <row r="12" spans="1:14" s="71" customFormat="1" ht="33.75" customHeight="1">
      <c r="A12" s="75">
        <v>8</v>
      </c>
      <c r="B12" s="76" t="s">
        <v>55</v>
      </c>
      <c r="C12" s="73">
        <v>403569674</v>
      </c>
      <c r="D12" s="73">
        <v>853296456</v>
      </c>
      <c r="E12" s="73">
        <v>831778226</v>
      </c>
      <c r="F12" s="165">
        <v>0.97499999999999998</v>
      </c>
    </row>
    <row r="13" spans="1:14" s="71" customFormat="1" ht="33" customHeight="1">
      <c r="A13" s="75">
        <v>9</v>
      </c>
      <c r="B13" s="77" t="s">
        <v>127</v>
      </c>
      <c r="C13" s="74">
        <v>1359447495</v>
      </c>
      <c r="D13" s="74">
        <v>1926892941</v>
      </c>
      <c r="E13" s="74">
        <v>1905374711</v>
      </c>
      <c r="F13" s="166">
        <v>0.98799999999999999</v>
      </c>
    </row>
    <row r="14" spans="1:14" s="71" customFormat="1" ht="33" customHeight="1">
      <c r="A14" s="75">
        <v>10</v>
      </c>
      <c r="B14" s="76" t="s">
        <v>56</v>
      </c>
      <c r="C14" s="73">
        <v>494391000</v>
      </c>
      <c r="D14" s="73">
        <v>531972198</v>
      </c>
      <c r="E14" s="73">
        <v>250983172</v>
      </c>
      <c r="F14" s="165">
        <v>0.47199999999999998</v>
      </c>
    </row>
    <row r="15" spans="1:14" s="71" customFormat="1" ht="23.25" customHeight="1">
      <c r="A15" s="75">
        <v>11</v>
      </c>
      <c r="B15" s="76" t="s">
        <v>61</v>
      </c>
      <c r="C15" s="73">
        <v>1019000000</v>
      </c>
      <c r="D15" s="73">
        <v>1055849161</v>
      </c>
      <c r="E15" s="73">
        <v>1056001551</v>
      </c>
      <c r="F15" s="165">
        <v>1</v>
      </c>
    </row>
    <row r="16" spans="1:14" s="71" customFormat="1" ht="23.25" customHeight="1">
      <c r="A16" s="75">
        <v>12</v>
      </c>
      <c r="B16" s="76" t="s">
        <v>57</v>
      </c>
      <c r="C16" s="73">
        <v>640146355</v>
      </c>
      <c r="D16" s="73">
        <v>654131285</v>
      </c>
      <c r="E16" s="73">
        <v>541406484</v>
      </c>
      <c r="F16" s="165">
        <v>0.82799999999999996</v>
      </c>
    </row>
    <row r="17" spans="1:6" s="71" customFormat="1" ht="19.5" customHeight="1">
      <c r="A17" s="75">
        <v>13</v>
      </c>
      <c r="B17" s="76" t="s">
        <v>58</v>
      </c>
      <c r="C17" s="73">
        <v>67000000</v>
      </c>
      <c r="D17" s="73">
        <v>57000000</v>
      </c>
      <c r="E17" s="73">
        <v>28493714</v>
      </c>
      <c r="F17" s="165">
        <v>0.5</v>
      </c>
    </row>
    <row r="18" spans="1:6" s="71" customFormat="1" ht="21" customHeight="1">
      <c r="A18" s="75">
        <v>14</v>
      </c>
      <c r="B18" s="144" t="s">
        <v>62</v>
      </c>
      <c r="C18" s="73">
        <v>20000000</v>
      </c>
      <c r="D18" s="73">
        <v>63572048</v>
      </c>
      <c r="E18" s="73">
        <v>45641412</v>
      </c>
      <c r="F18" s="165">
        <v>0.71799999999999997</v>
      </c>
    </row>
    <row r="19" spans="1:6" s="71" customFormat="1" ht="31.5" customHeight="1">
      <c r="A19" s="75">
        <v>15</v>
      </c>
      <c r="B19" s="161" t="s">
        <v>151</v>
      </c>
      <c r="C19" s="73">
        <v>8000000</v>
      </c>
      <c r="D19" s="73">
        <v>8000000</v>
      </c>
      <c r="E19" s="73">
        <v>7828000</v>
      </c>
      <c r="F19" s="165">
        <v>0.97799999999999998</v>
      </c>
    </row>
    <row r="20" spans="1:6" s="71" customFormat="1" ht="33" customHeight="1">
      <c r="A20" s="75">
        <v>16</v>
      </c>
      <c r="B20" s="77" t="s">
        <v>79</v>
      </c>
      <c r="C20" s="74">
        <f>SUM(C13:C19)</f>
        <v>3607984850</v>
      </c>
      <c r="D20" s="74">
        <f>SUM(D13:D19)</f>
        <v>4297417633</v>
      </c>
      <c r="E20" s="74">
        <f>SUM(E13:E19)</f>
        <v>3835729044</v>
      </c>
      <c r="F20" s="166">
        <v>0.89300000000000002</v>
      </c>
    </row>
    <row r="21" spans="1:6" s="71" customFormat="1" ht="28.5" customHeight="1">
      <c r="A21" s="75">
        <v>17</v>
      </c>
      <c r="B21" s="76" t="s">
        <v>150</v>
      </c>
      <c r="C21" s="74">
        <v>150000000</v>
      </c>
      <c r="D21" s="73">
        <v>150000000</v>
      </c>
      <c r="E21" s="74">
        <v>0</v>
      </c>
      <c r="F21" s="165">
        <v>0</v>
      </c>
    </row>
    <row r="22" spans="1:6" s="71" customFormat="1" ht="39" customHeight="1">
      <c r="A22" s="75">
        <v>18</v>
      </c>
      <c r="B22" s="76" t="s">
        <v>78</v>
      </c>
      <c r="C22" s="73">
        <v>84386000</v>
      </c>
      <c r="D22" s="73">
        <v>124386000</v>
      </c>
      <c r="E22" s="73">
        <v>950225</v>
      </c>
      <c r="F22" s="165">
        <v>8.0000000000000002E-3</v>
      </c>
    </row>
    <row r="23" spans="1:6" s="71" customFormat="1" ht="24" customHeight="1">
      <c r="A23" s="75">
        <v>19</v>
      </c>
      <c r="B23" s="76" t="s">
        <v>128</v>
      </c>
      <c r="C23" s="73">
        <v>0</v>
      </c>
      <c r="D23" s="73">
        <v>1269017064</v>
      </c>
      <c r="E23" s="73">
        <v>1269017064</v>
      </c>
      <c r="F23" s="165">
        <v>1</v>
      </c>
    </row>
    <row r="24" spans="1:6" s="71" customFormat="1" ht="27.75" customHeight="1">
      <c r="A24" s="75">
        <v>20</v>
      </c>
      <c r="B24" s="76" t="s">
        <v>65</v>
      </c>
      <c r="C24" s="73">
        <v>0</v>
      </c>
      <c r="D24" s="73">
        <v>4439883</v>
      </c>
      <c r="E24" s="73">
        <v>54927653</v>
      </c>
      <c r="F24" s="165">
        <v>0.124</v>
      </c>
    </row>
    <row r="25" spans="1:6" s="71" customFormat="1" ht="30.75" customHeight="1">
      <c r="A25" s="75">
        <v>22</v>
      </c>
      <c r="B25" s="77" t="s">
        <v>129</v>
      </c>
      <c r="C25" s="107">
        <f>SUM(C21:C24)</f>
        <v>234386000</v>
      </c>
      <c r="D25" s="107">
        <f>SUM(D21:D24)</f>
        <v>1547842947</v>
      </c>
      <c r="E25" s="107">
        <f>SUM(E22:E24)</f>
        <v>1324894942</v>
      </c>
      <c r="F25" s="166">
        <v>0.85599999999999998</v>
      </c>
    </row>
    <row r="26" spans="1:6" s="71" customFormat="1" ht="26.25" customHeight="1" thickBot="1">
      <c r="A26" s="174">
        <v>23</v>
      </c>
      <c r="B26" s="111" t="s">
        <v>77</v>
      </c>
      <c r="C26" s="112">
        <f>SUM(C20+C25)</f>
        <v>3842370850</v>
      </c>
      <c r="D26" s="112">
        <f>SUM(D20+D25)</f>
        <v>5845260580</v>
      </c>
      <c r="E26" s="112">
        <f>SUM(E20+E25)</f>
        <v>5160623986</v>
      </c>
      <c r="F26" s="175">
        <v>0.88300000000000001</v>
      </c>
    </row>
    <row r="27" spans="1:6" ht="15.75" thickTop="1"/>
  </sheetData>
  <mergeCells count="3">
    <mergeCell ref="E3:F3"/>
    <mergeCell ref="A1:E1"/>
    <mergeCell ref="A2:E2"/>
  </mergeCells>
  <phoneticPr fontId="24" type="noConversion"/>
  <pageMargins left="0.75" right="0.75" top="1" bottom="1" header="0.5" footer="0.5"/>
  <pageSetup paperSize="9" scale="73" orientation="portrait" r:id="rId1"/>
  <headerFooter alignWithMargins="0">
    <oddFooter>&amp;C&amp;Z&amp;F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W265"/>
  <sheetViews>
    <sheetView view="pageLayout" zoomScale="84" zoomScaleSheetLayoutView="100" zoomScalePageLayoutView="84" workbookViewId="0">
      <selection activeCell="M63" sqref="M63:M70"/>
    </sheetView>
  </sheetViews>
  <sheetFormatPr defaultRowHeight="12"/>
  <cols>
    <col min="1" max="1" width="42" style="24" customWidth="1"/>
    <col min="2" max="2" width="8.140625" style="15" customWidth="1"/>
    <col min="3" max="3" width="10" style="15" customWidth="1"/>
    <col min="4" max="4" width="12.85546875" style="15" customWidth="1"/>
    <col min="5" max="5" width="9.5703125" style="15" customWidth="1"/>
    <col min="6" max="6" width="10.28515625" style="15" customWidth="1"/>
    <col min="7" max="7" width="7" style="15" customWidth="1"/>
    <col min="8" max="8" width="10.28515625" style="15" customWidth="1"/>
    <col min="9" max="9" width="7.85546875" style="127" customWidth="1"/>
    <col min="10" max="10" width="10.140625" style="15" customWidth="1"/>
    <col min="11" max="11" width="6.7109375" style="15" customWidth="1"/>
    <col min="12" max="12" width="10.85546875" style="15" customWidth="1"/>
    <col min="13" max="13" width="8.5703125" style="15" customWidth="1"/>
    <col min="14" max="14" width="10.85546875" style="15" customWidth="1"/>
    <col min="15" max="15" width="7" style="15" customWidth="1"/>
    <col min="16" max="16" width="10.28515625" style="15" customWidth="1"/>
    <col min="17" max="16384" width="9.140625" style="15"/>
  </cols>
  <sheetData>
    <row r="1" spans="1:23" s="7" customFormat="1" ht="12" customHeight="1">
      <c r="A1" s="391" t="s">
        <v>3</v>
      </c>
      <c r="B1" s="391" t="s">
        <v>185</v>
      </c>
      <c r="C1" s="391"/>
      <c r="D1" s="391"/>
      <c r="E1" s="391" t="s">
        <v>183</v>
      </c>
      <c r="F1" s="391"/>
      <c r="G1" s="391"/>
      <c r="H1" s="391"/>
      <c r="I1" s="391"/>
      <c r="J1" s="391"/>
      <c r="K1" s="394" t="s">
        <v>4</v>
      </c>
      <c r="L1" s="394"/>
      <c r="M1" s="394" t="s">
        <v>5</v>
      </c>
      <c r="N1" s="394"/>
      <c r="O1" s="392" t="s">
        <v>6</v>
      </c>
      <c r="P1" s="392"/>
    </row>
    <row r="2" spans="1:23" s="7" customFormat="1" ht="12" customHeight="1">
      <c r="A2" s="391"/>
      <c r="B2" s="391"/>
      <c r="C2" s="391"/>
      <c r="D2" s="391"/>
      <c r="E2" s="391"/>
      <c r="F2" s="391"/>
      <c r="G2" s="395" t="s">
        <v>155</v>
      </c>
      <c r="H2" s="396"/>
      <c r="I2" s="393" t="s">
        <v>7</v>
      </c>
      <c r="J2" s="393"/>
      <c r="K2" s="394"/>
      <c r="L2" s="394"/>
      <c r="M2" s="394"/>
      <c r="N2" s="394"/>
      <c r="O2" s="392"/>
      <c r="P2" s="392"/>
    </row>
    <row r="3" spans="1:23" s="7" customFormat="1" ht="69.75" customHeight="1">
      <c r="A3" s="391"/>
      <c r="B3" s="391"/>
      <c r="C3" s="391"/>
      <c r="D3" s="391"/>
      <c r="E3" s="65" t="s">
        <v>8</v>
      </c>
      <c r="F3" s="65" t="s">
        <v>9</v>
      </c>
      <c r="G3" s="65" t="s">
        <v>8</v>
      </c>
      <c r="H3" s="65" t="s">
        <v>10</v>
      </c>
      <c r="I3" s="122" t="s">
        <v>8</v>
      </c>
      <c r="J3" s="65" t="s">
        <v>9</v>
      </c>
      <c r="K3" s="65" t="s">
        <v>8</v>
      </c>
      <c r="L3" s="66" t="s">
        <v>9</v>
      </c>
      <c r="M3" s="65" t="s">
        <v>8</v>
      </c>
      <c r="N3" s="66" t="s">
        <v>9</v>
      </c>
      <c r="O3" s="65" t="s">
        <v>8</v>
      </c>
      <c r="P3" s="65" t="s">
        <v>10</v>
      </c>
    </row>
    <row r="4" spans="1:23" s="7" customFormat="1">
      <c r="A4" s="5">
        <v>1</v>
      </c>
      <c r="B4" s="6">
        <v>2</v>
      </c>
      <c r="C4" s="5">
        <v>3</v>
      </c>
      <c r="D4" s="5">
        <v>4</v>
      </c>
      <c r="E4" s="6">
        <v>5</v>
      </c>
      <c r="F4" s="5">
        <v>6</v>
      </c>
      <c r="G4" s="6">
        <v>7</v>
      </c>
      <c r="H4" s="5">
        <v>8</v>
      </c>
      <c r="I4" s="129">
        <v>9</v>
      </c>
      <c r="J4" s="5">
        <v>10</v>
      </c>
      <c r="K4" s="5">
        <v>11</v>
      </c>
      <c r="L4" s="6">
        <v>12</v>
      </c>
      <c r="M4" s="5">
        <v>13</v>
      </c>
      <c r="N4" s="5">
        <v>14</v>
      </c>
      <c r="O4" s="6">
        <v>15</v>
      </c>
      <c r="P4" s="5">
        <v>16</v>
      </c>
    </row>
    <row r="5" spans="1:23" s="7" customFormat="1" ht="18" customHeight="1">
      <c r="A5" s="8"/>
      <c r="B5" s="108" t="s">
        <v>83</v>
      </c>
      <c r="C5" s="108" t="s">
        <v>11</v>
      </c>
      <c r="D5" s="108" t="s">
        <v>23</v>
      </c>
      <c r="E5" s="6"/>
      <c r="F5" s="9"/>
      <c r="G5" s="6"/>
      <c r="H5" s="9"/>
      <c r="I5" s="123"/>
      <c r="J5" s="6"/>
      <c r="K5" s="6"/>
      <c r="L5" s="6"/>
      <c r="M5" s="6"/>
      <c r="N5" s="6"/>
      <c r="O5" s="6"/>
      <c r="P5" s="9"/>
    </row>
    <row r="6" spans="1:23" ht="27" customHeight="1">
      <c r="A6" s="8" t="s">
        <v>184</v>
      </c>
      <c r="B6" s="67">
        <v>37.299999999999997</v>
      </c>
      <c r="C6" s="11">
        <v>5450000</v>
      </c>
      <c r="D6" s="12">
        <v>171521000</v>
      </c>
      <c r="E6" s="12"/>
      <c r="F6" s="12">
        <v>31709500</v>
      </c>
      <c r="G6" s="12">
        <v>0</v>
      </c>
      <c r="H6" s="12">
        <v>0</v>
      </c>
      <c r="I6" s="70"/>
      <c r="J6" s="12"/>
      <c r="K6" s="67">
        <v>37.299999999999997</v>
      </c>
      <c r="L6" s="12">
        <v>203230500</v>
      </c>
      <c r="M6" s="67">
        <v>37.299999999999997</v>
      </c>
      <c r="N6" s="12">
        <v>203230500</v>
      </c>
      <c r="O6" s="12">
        <v>0</v>
      </c>
      <c r="P6" s="12">
        <v>0</v>
      </c>
      <c r="Q6" s="13"/>
      <c r="R6" s="13"/>
      <c r="S6" s="13"/>
      <c r="T6" s="13"/>
      <c r="U6" s="14"/>
      <c r="V6" s="14"/>
      <c r="W6" s="14"/>
    </row>
    <row r="7" spans="1:23" ht="26.25" customHeight="1">
      <c r="A7" s="117" t="s">
        <v>109</v>
      </c>
      <c r="B7" s="67">
        <v>1054.4000000000001</v>
      </c>
      <c r="C7" s="11">
        <v>25200</v>
      </c>
      <c r="D7" s="134">
        <v>26570880</v>
      </c>
      <c r="E7" s="12"/>
      <c r="F7" s="12"/>
      <c r="G7" s="12"/>
      <c r="H7" s="12"/>
      <c r="I7" s="70"/>
      <c r="J7" s="12"/>
      <c r="K7" s="67">
        <v>1054.4000000000001</v>
      </c>
      <c r="L7" s="134">
        <v>26570880</v>
      </c>
      <c r="M7" s="67">
        <v>1054.4000000000001</v>
      </c>
      <c r="N7" s="134">
        <v>26570880</v>
      </c>
      <c r="O7" s="12">
        <v>0</v>
      </c>
      <c r="P7" s="12">
        <v>0</v>
      </c>
      <c r="Q7" s="13"/>
      <c r="R7" s="13"/>
      <c r="S7" s="13"/>
      <c r="T7" s="13"/>
      <c r="U7" s="14"/>
      <c r="V7" s="14"/>
      <c r="W7" s="14"/>
    </row>
    <row r="8" spans="1:23" ht="28.5" customHeight="1">
      <c r="A8" s="117" t="s">
        <v>88</v>
      </c>
      <c r="B8" s="10"/>
      <c r="C8" s="11"/>
      <c r="D8" s="134">
        <v>0</v>
      </c>
      <c r="E8" s="12"/>
      <c r="F8" s="12"/>
      <c r="G8" s="12"/>
      <c r="H8" s="12"/>
      <c r="I8" s="70"/>
      <c r="J8" s="12"/>
      <c r="K8" s="10"/>
      <c r="L8" s="134">
        <v>0</v>
      </c>
      <c r="M8" s="10"/>
      <c r="N8" s="134">
        <v>0</v>
      </c>
      <c r="O8" s="12"/>
      <c r="P8" s="12"/>
      <c r="Q8" s="13"/>
      <c r="R8" s="13"/>
      <c r="S8" s="13"/>
      <c r="T8" s="13"/>
      <c r="U8" s="14"/>
      <c r="V8" s="14"/>
      <c r="W8" s="14"/>
    </row>
    <row r="9" spans="1:23" ht="15" customHeight="1">
      <c r="A9" s="117" t="s">
        <v>89</v>
      </c>
      <c r="B9" s="10"/>
      <c r="C9" s="11"/>
      <c r="D9" s="134">
        <v>115200000</v>
      </c>
      <c r="E9" s="12"/>
      <c r="F9" s="12"/>
      <c r="G9" s="12"/>
      <c r="H9" s="12"/>
      <c r="I9" s="70"/>
      <c r="J9" s="12"/>
      <c r="K9" s="10"/>
      <c r="L9" s="134">
        <v>115200000</v>
      </c>
      <c r="M9" s="10"/>
      <c r="N9" s="134">
        <v>115200000</v>
      </c>
      <c r="O9" s="12">
        <v>0</v>
      </c>
      <c r="P9" s="12">
        <v>0</v>
      </c>
      <c r="Q9" s="13"/>
      <c r="R9" s="13"/>
      <c r="S9" s="13"/>
      <c r="T9" s="13"/>
      <c r="U9" s="14"/>
      <c r="V9" s="14"/>
      <c r="W9" s="14"/>
    </row>
    <row r="10" spans="1:23" ht="18.75" customHeight="1">
      <c r="A10" s="117" t="s">
        <v>90</v>
      </c>
      <c r="B10" s="10"/>
      <c r="C10" s="11"/>
      <c r="D10" s="134">
        <v>0</v>
      </c>
      <c r="E10" s="12"/>
      <c r="F10" s="12"/>
      <c r="G10" s="12"/>
      <c r="H10" s="12"/>
      <c r="I10" s="70"/>
      <c r="J10" s="12"/>
      <c r="K10" s="10"/>
      <c r="L10" s="134">
        <v>0</v>
      </c>
      <c r="M10" s="10"/>
      <c r="N10" s="134">
        <v>0</v>
      </c>
      <c r="O10" s="12"/>
      <c r="P10" s="12"/>
      <c r="Q10" s="13"/>
      <c r="R10" s="13"/>
      <c r="S10" s="13"/>
      <c r="T10" s="13"/>
      <c r="U10" s="14"/>
      <c r="V10" s="14"/>
      <c r="W10" s="14"/>
    </row>
    <row r="11" spans="1:23" ht="21" customHeight="1">
      <c r="A11" s="117" t="s">
        <v>91</v>
      </c>
      <c r="B11" s="10"/>
      <c r="C11" s="11"/>
      <c r="D11" s="134">
        <v>10069280</v>
      </c>
      <c r="E11" s="12"/>
      <c r="F11" s="12"/>
      <c r="G11" s="12"/>
      <c r="H11" s="12"/>
      <c r="I11" s="70"/>
      <c r="J11" s="12"/>
      <c r="K11" s="10"/>
      <c r="L11" s="134">
        <v>10069280</v>
      </c>
      <c r="M11" s="10"/>
      <c r="N11" s="134">
        <v>10069280</v>
      </c>
      <c r="O11" s="12">
        <v>0</v>
      </c>
      <c r="P11" s="12">
        <v>0</v>
      </c>
      <c r="Q11" s="13"/>
      <c r="R11" s="13"/>
      <c r="S11" s="13"/>
      <c r="T11" s="13"/>
      <c r="U11" s="14"/>
      <c r="V11" s="14"/>
      <c r="W11" s="14"/>
    </row>
    <row r="12" spans="1:23" ht="27" customHeight="1">
      <c r="A12" s="117" t="s">
        <v>92</v>
      </c>
      <c r="B12" s="10"/>
      <c r="C12" s="11"/>
      <c r="D12" s="134"/>
      <c r="E12" s="12"/>
      <c r="F12" s="12"/>
      <c r="G12" s="12"/>
      <c r="H12" s="12"/>
      <c r="I12" s="70"/>
      <c r="J12" s="12"/>
      <c r="K12" s="10"/>
      <c r="L12" s="134"/>
      <c r="M12" s="10"/>
      <c r="N12" s="134"/>
      <c r="O12" s="12"/>
      <c r="P12" s="12"/>
      <c r="Q12" s="13"/>
      <c r="R12" s="13"/>
      <c r="S12" s="13"/>
      <c r="T12" s="13"/>
      <c r="U12" s="14"/>
      <c r="V12" s="14"/>
      <c r="W12" s="14"/>
    </row>
    <row r="13" spans="1:23" ht="18" customHeight="1">
      <c r="A13" s="117" t="s">
        <v>93</v>
      </c>
      <c r="B13" s="10"/>
      <c r="C13" s="11"/>
      <c r="D13" s="134" t="s">
        <v>102</v>
      </c>
      <c r="E13" s="12"/>
      <c r="F13" s="12"/>
      <c r="G13" s="12"/>
      <c r="H13" s="12"/>
      <c r="I13" s="70"/>
      <c r="J13" s="12"/>
      <c r="K13" s="10"/>
      <c r="L13" s="134" t="s">
        <v>102</v>
      </c>
      <c r="M13" s="10"/>
      <c r="N13" s="134" t="s">
        <v>102</v>
      </c>
      <c r="O13" s="12">
        <v>0</v>
      </c>
      <c r="P13" s="12">
        <v>0</v>
      </c>
      <c r="Q13" s="13"/>
      <c r="R13" s="13"/>
      <c r="S13" s="13"/>
      <c r="T13" s="13"/>
      <c r="U13" s="14"/>
      <c r="V13" s="14"/>
      <c r="W13" s="14"/>
    </row>
    <row r="14" spans="1:23" ht="16.5" customHeight="1">
      <c r="A14" s="117" t="s">
        <v>94</v>
      </c>
      <c r="B14" s="16"/>
      <c r="C14" s="11"/>
      <c r="D14" s="134"/>
      <c r="E14" s="12"/>
      <c r="F14" s="12"/>
      <c r="G14" s="12"/>
      <c r="H14" s="12"/>
      <c r="I14" s="70"/>
      <c r="J14" s="12"/>
      <c r="K14" s="10"/>
      <c r="L14" s="134"/>
      <c r="M14" s="10"/>
      <c r="N14" s="134"/>
      <c r="O14" s="12"/>
      <c r="P14" s="12"/>
      <c r="Q14" s="13"/>
      <c r="R14" s="13"/>
      <c r="S14" s="13"/>
      <c r="T14" s="13"/>
      <c r="U14" s="14"/>
      <c r="V14" s="14"/>
      <c r="W14" s="14"/>
    </row>
    <row r="15" spans="1:23" ht="17.25" customHeight="1">
      <c r="A15" s="117" t="s">
        <v>110</v>
      </c>
      <c r="B15" s="16">
        <v>16749</v>
      </c>
      <c r="C15" s="11">
        <v>2700</v>
      </c>
      <c r="D15" s="134">
        <v>44914500</v>
      </c>
      <c r="E15" s="12"/>
      <c r="F15" s="12"/>
      <c r="G15" s="12"/>
      <c r="H15" s="12"/>
      <c r="I15" s="70"/>
      <c r="J15" s="12"/>
      <c r="K15" s="10"/>
      <c r="L15" s="134">
        <v>44914500</v>
      </c>
      <c r="M15" s="10"/>
      <c r="N15" s="134">
        <v>44914500</v>
      </c>
      <c r="O15" s="12">
        <v>0</v>
      </c>
      <c r="P15" s="12">
        <v>0</v>
      </c>
      <c r="Q15" s="13"/>
      <c r="R15" s="13"/>
      <c r="S15" s="13"/>
      <c r="T15" s="13"/>
      <c r="U15" s="14"/>
      <c r="V15" s="14"/>
      <c r="W15" s="14"/>
    </row>
    <row r="16" spans="1:23" ht="27" customHeight="1">
      <c r="A16" s="117" t="s">
        <v>95</v>
      </c>
      <c r="B16" s="16"/>
      <c r="C16" s="11"/>
      <c r="D16" s="134">
        <v>0</v>
      </c>
      <c r="E16" s="12"/>
      <c r="F16" s="12"/>
      <c r="G16" s="12"/>
      <c r="H16" s="12"/>
      <c r="I16" s="70"/>
      <c r="J16" s="12"/>
      <c r="K16" s="10"/>
      <c r="L16" s="134">
        <v>0</v>
      </c>
      <c r="M16" s="10"/>
      <c r="N16" s="134">
        <v>0</v>
      </c>
      <c r="O16" s="12"/>
      <c r="P16" s="12"/>
      <c r="Q16" s="13"/>
      <c r="R16" s="13"/>
      <c r="S16" s="13"/>
      <c r="T16" s="13"/>
      <c r="U16" s="14"/>
      <c r="V16" s="14"/>
      <c r="W16" s="14"/>
    </row>
    <row r="17" spans="1:23" ht="18" customHeight="1">
      <c r="A17" s="117" t="s">
        <v>111</v>
      </c>
      <c r="B17" s="16">
        <v>1644</v>
      </c>
      <c r="C17" s="11">
        <v>2550</v>
      </c>
      <c r="D17" s="134">
        <v>4192200</v>
      </c>
      <c r="E17" s="12"/>
      <c r="F17" s="12"/>
      <c r="G17" s="12"/>
      <c r="H17" s="12"/>
      <c r="I17" s="70"/>
      <c r="J17" s="12"/>
      <c r="K17" s="16">
        <v>1644</v>
      </c>
      <c r="L17" s="134">
        <v>4192200</v>
      </c>
      <c r="M17" s="16">
        <v>1644</v>
      </c>
      <c r="N17" s="134">
        <v>4192200</v>
      </c>
      <c r="O17" s="12">
        <v>0</v>
      </c>
      <c r="P17" s="12">
        <v>0</v>
      </c>
      <c r="Q17" s="13"/>
      <c r="R17" s="13"/>
      <c r="S17" s="13"/>
      <c r="T17" s="13"/>
      <c r="U17" s="14"/>
      <c r="V17" s="14"/>
      <c r="W17" s="14"/>
    </row>
    <row r="18" spans="1:23" ht="27" customHeight="1">
      <c r="A18" s="117" t="s">
        <v>96</v>
      </c>
      <c r="B18" s="10"/>
      <c r="C18" s="11"/>
      <c r="D18" s="134">
        <v>0</v>
      </c>
      <c r="E18" s="12"/>
      <c r="F18" s="12"/>
      <c r="G18" s="12"/>
      <c r="H18" s="12"/>
      <c r="I18" s="70"/>
      <c r="J18" s="12"/>
      <c r="K18" s="10"/>
      <c r="L18" s="134">
        <v>0</v>
      </c>
      <c r="M18" s="10"/>
      <c r="N18" s="134">
        <v>0</v>
      </c>
      <c r="O18" s="12"/>
      <c r="P18" s="12"/>
      <c r="Q18" s="13"/>
      <c r="R18" s="13"/>
      <c r="S18" s="13"/>
      <c r="T18" s="13"/>
      <c r="U18" s="14"/>
      <c r="V18" s="14"/>
      <c r="W18" s="14"/>
    </row>
    <row r="19" spans="1:23" ht="18.75" customHeight="1">
      <c r="A19" s="117" t="s">
        <v>112</v>
      </c>
      <c r="B19" s="12">
        <v>5324300</v>
      </c>
      <c r="C19" s="130">
        <v>1</v>
      </c>
      <c r="D19" s="12">
        <v>5324300</v>
      </c>
      <c r="E19" s="12"/>
      <c r="F19" s="12"/>
      <c r="G19" s="12"/>
      <c r="H19" s="12"/>
      <c r="I19" s="70"/>
      <c r="J19" s="12"/>
      <c r="K19" s="10"/>
      <c r="L19" s="12">
        <v>5324300</v>
      </c>
      <c r="M19" s="10"/>
      <c r="N19" s="12">
        <v>5324300</v>
      </c>
      <c r="O19" s="12">
        <v>0</v>
      </c>
      <c r="P19" s="12">
        <v>0</v>
      </c>
      <c r="Q19" s="13"/>
      <c r="R19" s="13"/>
      <c r="S19" s="13"/>
      <c r="T19" s="13"/>
      <c r="U19" s="14"/>
      <c r="V19" s="14"/>
      <c r="W19" s="14"/>
    </row>
    <row r="20" spans="1:23" ht="18" customHeight="1">
      <c r="A20" s="117" t="s">
        <v>97</v>
      </c>
      <c r="B20" s="10"/>
      <c r="C20" s="11"/>
      <c r="D20" s="134"/>
      <c r="E20" s="12"/>
      <c r="F20" s="12"/>
      <c r="G20" s="12"/>
      <c r="H20" s="12"/>
      <c r="I20" s="70"/>
      <c r="J20" s="12"/>
      <c r="K20" s="10"/>
      <c r="L20" s="134"/>
      <c r="M20" s="10"/>
      <c r="N20" s="134"/>
      <c r="O20" s="12"/>
      <c r="P20" s="12"/>
      <c r="Q20" s="13"/>
      <c r="R20" s="13"/>
      <c r="S20" s="13"/>
      <c r="T20" s="13"/>
      <c r="U20" s="14"/>
      <c r="V20" s="14"/>
      <c r="W20" s="14"/>
    </row>
    <row r="21" spans="1:23" ht="18" customHeight="1">
      <c r="A21" s="117" t="s">
        <v>137</v>
      </c>
      <c r="B21" s="10"/>
      <c r="C21" s="11"/>
      <c r="D21" s="134">
        <v>409383710</v>
      </c>
      <c r="E21" s="12"/>
      <c r="F21" s="12">
        <v>31709500</v>
      </c>
      <c r="G21" s="12"/>
      <c r="H21" s="12"/>
      <c r="I21" s="70"/>
      <c r="J21" s="12"/>
      <c r="K21" s="10"/>
      <c r="L21" s="134">
        <v>441093210</v>
      </c>
      <c r="M21" s="10"/>
      <c r="N21" s="134">
        <v>141093210</v>
      </c>
      <c r="O21" s="12">
        <v>0</v>
      </c>
      <c r="P21" s="12">
        <v>0</v>
      </c>
      <c r="Q21" s="13"/>
      <c r="R21" s="13"/>
      <c r="S21" s="13"/>
      <c r="T21" s="13"/>
      <c r="U21" s="14"/>
      <c r="V21" s="14"/>
      <c r="W21" s="14"/>
    </row>
    <row r="22" spans="1:23" ht="19.5" customHeight="1">
      <c r="A22" s="117" t="s">
        <v>98</v>
      </c>
      <c r="B22" s="10"/>
      <c r="C22" s="11"/>
      <c r="D22" s="134">
        <v>-206641389</v>
      </c>
      <c r="E22" s="12"/>
      <c r="F22" s="12"/>
      <c r="G22" s="12"/>
      <c r="H22" s="12"/>
      <c r="I22" s="70"/>
      <c r="J22" s="12"/>
      <c r="K22" s="10"/>
      <c r="L22" s="134">
        <v>-206641389</v>
      </c>
      <c r="M22" s="10"/>
      <c r="N22" s="134">
        <v>-206641389</v>
      </c>
      <c r="O22" s="12">
        <v>0</v>
      </c>
      <c r="P22" s="12">
        <v>0</v>
      </c>
      <c r="Q22" s="13"/>
      <c r="R22" s="13"/>
      <c r="S22" s="13"/>
      <c r="T22" s="13"/>
      <c r="U22" s="14"/>
      <c r="V22" s="14"/>
      <c r="W22" s="14"/>
    </row>
    <row r="23" spans="1:23" ht="20.25" customHeight="1">
      <c r="A23" s="117" t="s">
        <v>138</v>
      </c>
      <c r="B23" s="10"/>
      <c r="C23" s="11"/>
      <c r="D23" s="134"/>
      <c r="E23" s="12"/>
      <c r="F23" s="12"/>
      <c r="G23" s="12"/>
      <c r="H23" s="12"/>
      <c r="I23" s="70"/>
      <c r="J23" s="12"/>
      <c r="K23" s="10"/>
      <c r="L23" s="134"/>
      <c r="M23" s="10"/>
      <c r="N23" s="134"/>
      <c r="O23" s="12"/>
      <c r="P23" s="12"/>
      <c r="Q23" s="13"/>
      <c r="R23" s="13"/>
      <c r="S23" s="13"/>
      <c r="T23" s="13"/>
      <c r="U23" s="14"/>
      <c r="V23" s="14"/>
      <c r="W23" s="14"/>
    </row>
    <row r="24" spans="1:23" ht="27" customHeight="1">
      <c r="A24" s="117" t="s">
        <v>99</v>
      </c>
      <c r="B24" s="10"/>
      <c r="C24" s="11"/>
      <c r="D24" s="134"/>
      <c r="E24" s="12"/>
      <c r="F24" s="12"/>
      <c r="G24" s="12"/>
      <c r="H24" s="12"/>
      <c r="I24" s="70"/>
      <c r="J24" s="12"/>
      <c r="K24" s="10"/>
      <c r="L24" s="134"/>
      <c r="M24" s="10"/>
      <c r="N24" s="134"/>
      <c r="O24" s="12"/>
      <c r="P24" s="12"/>
      <c r="Q24" s="13"/>
      <c r="R24" s="13"/>
      <c r="S24" s="13"/>
      <c r="T24" s="13"/>
      <c r="U24" s="14"/>
      <c r="V24" s="14"/>
      <c r="W24" s="14"/>
    </row>
    <row r="25" spans="1:23" ht="27" customHeight="1">
      <c r="A25" s="117" t="s">
        <v>100</v>
      </c>
      <c r="B25" s="10"/>
      <c r="C25" s="11"/>
      <c r="D25" s="134">
        <v>0</v>
      </c>
      <c r="E25" s="12"/>
      <c r="F25" s="12"/>
      <c r="G25" s="12"/>
      <c r="H25" s="12"/>
      <c r="I25" s="70"/>
      <c r="J25" s="12"/>
      <c r="K25" s="10"/>
      <c r="L25" s="134">
        <v>0</v>
      </c>
      <c r="M25" s="10"/>
      <c r="N25" s="134">
        <v>0</v>
      </c>
      <c r="O25" s="12"/>
      <c r="P25" s="12"/>
      <c r="Q25" s="13"/>
      <c r="R25" s="13"/>
      <c r="S25" s="13"/>
      <c r="T25" s="13"/>
      <c r="U25" s="14"/>
      <c r="V25" s="14"/>
      <c r="W25" s="14"/>
    </row>
    <row r="26" spans="1:23" ht="18.75" customHeight="1">
      <c r="A26" s="117" t="s">
        <v>101</v>
      </c>
      <c r="B26" s="10"/>
      <c r="C26" s="11"/>
      <c r="D26" s="134">
        <v>0</v>
      </c>
      <c r="E26" s="12"/>
      <c r="F26" s="12"/>
      <c r="G26" s="12"/>
      <c r="H26" s="12"/>
      <c r="I26" s="70"/>
      <c r="J26" s="12"/>
      <c r="K26" s="10"/>
      <c r="L26" s="134">
        <v>0</v>
      </c>
      <c r="M26" s="10"/>
      <c r="N26" s="134">
        <v>0</v>
      </c>
      <c r="O26" s="12"/>
      <c r="P26" s="12"/>
      <c r="Q26" s="13"/>
      <c r="R26" s="13"/>
      <c r="S26" s="13"/>
      <c r="T26" s="13"/>
      <c r="U26" s="14"/>
      <c r="V26" s="14"/>
      <c r="W26" s="14"/>
    </row>
    <row r="27" spans="1:23" ht="27" customHeight="1">
      <c r="A27" s="118" t="s">
        <v>131</v>
      </c>
      <c r="B27" s="10"/>
      <c r="C27" s="11"/>
      <c r="D27" s="145">
        <v>202742321</v>
      </c>
      <c r="E27" s="12"/>
      <c r="F27" s="12">
        <v>31709500</v>
      </c>
      <c r="G27" s="12"/>
      <c r="H27" s="12"/>
      <c r="I27" s="135"/>
      <c r="J27" s="135"/>
      <c r="K27" s="135"/>
      <c r="L27" s="145">
        <v>234451821</v>
      </c>
      <c r="M27" s="135"/>
      <c r="N27" s="145">
        <v>234451821</v>
      </c>
      <c r="O27" s="12">
        <v>0</v>
      </c>
      <c r="P27" s="12">
        <v>0</v>
      </c>
      <c r="Q27" s="13"/>
      <c r="R27" s="13"/>
      <c r="S27" s="13"/>
      <c r="T27" s="13"/>
      <c r="U27" s="14"/>
      <c r="V27" s="14"/>
      <c r="W27" s="14"/>
    </row>
    <row r="28" spans="1:23" ht="15.75" customHeight="1">
      <c r="A28" s="8" t="s">
        <v>80</v>
      </c>
      <c r="B28" s="67">
        <v>43.2</v>
      </c>
      <c r="C28" s="12">
        <v>4371500</v>
      </c>
      <c r="D28" s="12">
        <v>188848800</v>
      </c>
      <c r="E28" s="70"/>
      <c r="F28" s="12"/>
      <c r="G28" s="70"/>
      <c r="H28" s="12"/>
      <c r="I28" s="70">
        <v>-0.4</v>
      </c>
      <c r="J28" s="12">
        <v>-1748600</v>
      </c>
      <c r="K28" s="67">
        <v>42.8</v>
      </c>
      <c r="L28" s="12">
        <v>187100200</v>
      </c>
      <c r="M28" s="67">
        <v>42.9</v>
      </c>
      <c r="N28" s="12">
        <v>187537350</v>
      </c>
      <c r="O28" s="70">
        <v>0.1</v>
      </c>
      <c r="P28" s="12">
        <v>437150</v>
      </c>
      <c r="Q28" s="13"/>
      <c r="R28" s="13"/>
      <c r="S28" s="13"/>
      <c r="T28" s="13"/>
      <c r="U28" s="14"/>
      <c r="V28" s="14"/>
      <c r="W28" s="14"/>
    </row>
    <row r="29" spans="1:23" ht="35.25" customHeight="1">
      <c r="A29" s="109" t="s">
        <v>103</v>
      </c>
      <c r="B29" s="16">
        <v>30</v>
      </c>
      <c r="C29" s="12">
        <v>2400000</v>
      </c>
      <c r="D29" s="12">
        <v>72000000</v>
      </c>
      <c r="E29" s="70"/>
      <c r="F29" s="12"/>
      <c r="G29" s="70">
        <v>-2.5</v>
      </c>
      <c r="H29" s="12">
        <v>-6000000</v>
      </c>
      <c r="I29" s="70">
        <v>1.5</v>
      </c>
      <c r="J29" s="12">
        <v>3600000</v>
      </c>
      <c r="K29" s="67">
        <v>29</v>
      </c>
      <c r="L29" s="12">
        <v>69600000</v>
      </c>
      <c r="M29" s="67">
        <v>28</v>
      </c>
      <c r="N29" s="12">
        <v>67200000</v>
      </c>
      <c r="O29" s="12">
        <v>-1</v>
      </c>
      <c r="P29" s="12">
        <v>-2400000</v>
      </c>
      <c r="Q29" s="13"/>
      <c r="R29" s="13"/>
      <c r="S29" s="13"/>
      <c r="T29" s="13"/>
      <c r="U29" s="14"/>
      <c r="V29" s="14"/>
      <c r="W29" s="14"/>
    </row>
    <row r="30" spans="1:23" ht="14.25" customHeight="1">
      <c r="A30" s="8" t="s">
        <v>51</v>
      </c>
      <c r="B30" s="67"/>
      <c r="C30" s="12"/>
      <c r="D30" s="12"/>
      <c r="E30" s="70"/>
      <c r="F30" s="12"/>
      <c r="G30" s="70"/>
      <c r="H30" s="12"/>
      <c r="I30" s="70"/>
      <c r="J30" s="12"/>
      <c r="K30" s="67"/>
      <c r="L30" s="12"/>
      <c r="M30" s="67"/>
      <c r="N30" s="12"/>
      <c r="O30" s="70"/>
      <c r="P30" s="12"/>
      <c r="Q30" s="13"/>
      <c r="R30" s="13"/>
      <c r="S30" s="13"/>
      <c r="T30" s="13"/>
      <c r="U30" s="14"/>
      <c r="V30" s="14"/>
      <c r="W30" s="14"/>
    </row>
    <row r="31" spans="1:23" ht="15.75" customHeight="1">
      <c r="A31" s="8" t="s">
        <v>84</v>
      </c>
      <c r="B31" s="67"/>
      <c r="C31" s="12"/>
      <c r="D31" s="12"/>
      <c r="E31" s="70"/>
      <c r="F31" s="12"/>
      <c r="G31" s="70"/>
      <c r="H31" s="12"/>
      <c r="I31" s="70"/>
      <c r="J31" s="12"/>
      <c r="K31" s="67"/>
      <c r="L31" s="12"/>
      <c r="M31" s="67"/>
      <c r="N31" s="12"/>
      <c r="O31" s="70"/>
      <c r="P31" s="12"/>
      <c r="Q31" s="13"/>
      <c r="R31" s="13"/>
      <c r="S31" s="13"/>
      <c r="T31" s="13"/>
      <c r="U31" s="14"/>
      <c r="V31" s="14"/>
      <c r="W31" s="14"/>
    </row>
    <row r="32" spans="1:23" ht="34.5" customHeight="1">
      <c r="A32" s="8" t="s">
        <v>186</v>
      </c>
      <c r="B32" s="16"/>
      <c r="C32" s="12">
        <v>4371500</v>
      </c>
      <c r="D32" s="12"/>
      <c r="E32" s="12"/>
      <c r="F32" s="12"/>
      <c r="G32" s="12"/>
      <c r="H32" s="12"/>
      <c r="I32" s="70"/>
      <c r="J32" s="12"/>
      <c r="K32" s="67"/>
      <c r="L32" s="12"/>
      <c r="M32" s="67">
        <v>1</v>
      </c>
      <c r="N32" s="12">
        <v>4371500</v>
      </c>
      <c r="O32" s="12">
        <v>1</v>
      </c>
      <c r="P32" s="12">
        <v>4371500</v>
      </c>
      <c r="Q32" s="13"/>
      <c r="R32" s="13"/>
      <c r="S32" s="13"/>
      <c r="T32" s="13"/>
      <c r="U32" s="14"/>
      <c r="V32" s="14"/>
      <c r="W32" s="14"/>
    </row>
    <row r="33" spans="1:23" ht="24" customHeight="1">
      <c r="A33" s="8" t="s">
        <v>81</v>
      </c>
      <c r="B33" s="16"/>
      <c r="C33" s="12"/>
      <c r="D33" s="12"/>
      <c r="E33" s="12"/>
      <c r="F33" s="12"/>
      <c r="G33" s="12"/>
      <c r="H33" s="12"/>
      <c r="I33" s="12"/>
      <c r="J33" s="12"/>
      <c r="K33" s="16"/>
      <c r="L33" s="12"/>
      <c r="M33" s="16"/>
      <c r="N33" s="12"/>
      <c r="O33" s="12"/>
      <c r="P33" s="12"/>
      <c r="Q33" s="13"/>
      <c r="R33" s="13"/>
      <c r="S33" s="13"/>
      <c r="T33" s="13"/>
      <c r="U33" s="14"/>
      <c r="V33" s="14"/>
      <c r="W33" s="14"/>
    </row>
    <row r="34" spans="1:23" ht="24" customHeight="1">
      <c r="A34" s="8" t="s">
        <v>104</v>
      </c>
      <c r="B34" s="67"/>
      <c r="C34" s="12"/>
      <c r="D34" s="12"/>
      <c r="E34" s="70"/>
      <c r="F34" s="12"/>
      <c r="G34" s="70"/>
      <c r="H34" s="12"/>
      <c r="I34" s="70"/>
      <c r="J34" s="12"/>
      <c r="K34" s="67"/>
      <c r="L34" s="12"/>
      <c r="M34" s="67"/>
      <c r="N34" s="12"/>
      <c r="O34" s="70"/>
      <c r="P34" s="12"/>
      <c r="Q34" s="13"/>
      <c r="R34" s="13"/>
      <c r="S34" s="13"/>
      <c r="T34" s="13"/>
      <c r="U34" s="14"/>
      <c r="V34" s="14"/>
      <c r="W34" s="14"/>
    </row>
    <row r="35" spans="1:23" ht="36.75" customHeight="1">
      <c r="A35" s="8" t="s">
        <v>152</v>
      </c>
      <c r="B35" s="16"/>
      <c r="C35" s="12"/>
      <c r="D35" s="12"/>
      <c r="E35" s="70"/>
      <c r="F35" s="12"/>
      <c r="G35" s="70"/>
      <c r="H35" s="12"/>
      <c r="I35" s="12"/>
      <c r="J35" s="12"/>
      <c r="K35" s="16"/>
      <c r="L35" s="12"/>
      <c r="M35" s="16"/>
      <c r="N35" s="12"/>
      <c r="O35" s="70"/>
      <c r="P35" s="12"/>
      <c r="Q35" s="13"/>
      <c r="R35" s="13"/>
      <c r="S35" s="13"/>
      <c r="T35" s="13"/>
      <c r="U35" s="14"/>
      <c r="V35" s="14"/>
      <c r="W35" s="14"/>
    </row>
    <row r="36" spans="1:23" ht="16.5" customHeight="1">
      <c r="A36" s="8" t="s">
        <v>82</v>
      </c>
      <c r="B36" s="67">
        <v>494.3</v>
      </c>
      <c r="C36" s="12">
        <v>97400</v>
      </c>
      <c r="D36" s="12">
        <v>48144820</v>
      </c>
      <c r="E36" s="70"/>
      <c r="F36" s="12"/>
      <c r="G36" s="70">
        <v>-1</v>
      </c>
      <c r="H36" s="12">
        <v>-97400</v>
      </c>
      <c r="I36" s="70">
        <v>-4</v>
      </c>
      <c r="J36" s="12">
        <v>-389600</v>
      </c>
      <c r="K36" s="67">
        <v>489.3</v>
      </c>
      <c r="L36" s="12">
        <v>47657820</v>
      </c>
      <c r="M36" s="16">
        <v>490</v>
      </c>
      <c r="N36" s="12">
        <v>47726000</v>
      </c>
      <c r="O36" s="70">
        <v>0.7</v>
      </c>
      <c r="P36" s="12">
        <v>68180</v>
      </c>
      <c r="Q36" s="13"/>
      <c r="R36" s="13"/>
      <c r="S36" s="13"/>
      <c r="T36" s="13"/>
      <c r="U36" s="14"/>
      <c r="V36" s="14"/>
      <c r="W36" s="14"/>
    </row>
    <row r="37" spans="1:23" ht="17.25" customHeight="1">
      <c r="A37" s="8" t="s">
        <v>153</v>
      </c>
      <c r="B37" s="67"/>
      <c r="C37" s="12"/>
      <c r="D37" s="12"/>
      <c r="E37" s="12"/>
      <c r="F37" s="12"/>
      <c r="G37" s="12"/>
      <c r="H37" s="12"/>
      <c r="I37" s="12"/>
      <c r="J37" s="12"/>
      <c r="K37" s="67"/>
      <c r="L37" s="12"/>
      <c r="M37" s="16"/>
      <c r="N37" s="12"/>
      <c r="O37" s="12"/>
      <c r="P37" s="12"/>
      <c r="Q37" s="13"/>
      <c r="R37" s="13"/>
      <c r="S37" s="13"/>
      <c r="T37" s="13"/>
      <c r="U37" s="14"/>
      <c r="V37" s="14"/>
      <c r="W37" s="14"/>
    </row>
    <row r="38" spans="1:23" ht="33.75" customHeight="1">
      <c r="A38" s="8" t="s">
        <v>178</v>
      </c>
      <c r="B38" s="67"/>
      <c r="C38" s="12"/>
      <c r="D38" s="12"/>
      <c r="E38" s="12"/>
      <c r="F38" s="12"/>
      <c r="G38" s="12"/>
      <c r="H38" s="12"/>
      <c r="I38" s="70"/>
      <c r="J38" s="12"/>
      <c r="K38" s="67"/>
      <c r="L38" s="12"/>
      <c r="M38" s="16"/>
      <c r="N38" s="12"/>
      <c r="O38" s="12"/>
      <c r="P38" s="12"/>
      <c r="Q38" s="13"/>
      <c r="R38" s="13"/>
      <c r="S38" s="13"/>
      <c r="T38" s="13"/>
      <c r="U38" s="14"/>
      <c r="V38" s="14"/>
      <c r="W38" s="14"/>
    </row>
    <row r="39" spans="1:23" s="23" customFormat="1" ht="39.75" customHeight="1">
      <c r="A39" s="8" t="s">
        <v>156</v>
      </c>
      <c r="B39" s="67">
        <v>14.4</v>
      </c>
      <c r="C39" s="12">
        <v>396700</v>
      </c>
      <c r="D39" s="12">
        <v>5712480</v>
      </c>
      <c r="E39" s="20"/>
      <c r="F39" s="20"/>
      <c r="G39" s="20"/>
      <c r="H39" s="20"/>
      <c r="I39" s="70"/>
      <c r="J39" s="12"/>
      <c r="K39" s="67">
        <v>14.4</v>
      </c>
      <c r="L39" s="12">
        <v>5712480</v>
      </c>
      <c r="M39" s="67">
        <v>14.4</v>
      </c>
      <c r="N39" s="12">
        <v>5712480</v>
      </c>
      <c r="O39" s="20">
        <v>0</v>
      </c>
      <c r="P39" s="20">
        <v>0</v>
      </c>
      <c r="Q39" s="21"/>
      <c r="R39" s="21"/>
      <c r="S39" s="21"/>
      <c r="T39" s="21"/>
      <c r="U39" s="22"/>
      <c r="V39" s="22"/>
      <c r="W39" s="22"/>
    </row>
    <row r="40" spans="1:23" s="23" customFormat="1" ht="25.5" customHeight="1">
      <c r="A40" s="8" t="s">
        <v>157</v>
      </c>
      <c r="B40" s="67"/>
      <c r="C40" s="12">
        <v>363642</v>
      </c>
      <c r="D40" s="12" t="s">
        <v>158</v>
      </c>
      <c r="E40" s="20"/>
      <c r="F40" s="20"/>
      <c r="G40" s="20"/>
      <c r="H40" s="20"/>
      <c r="I40" s="70"/>
      <c r="J40" s="12"/>
      <c r="K40" s="67"/>
      <c r="L40" s="12"/>
      <c r="M40" s="16">
        <v>5</v>
      </c>
      <c r="N40" s="12">
        <v>1818210</v>
      </c>
      <c r="O40" s="20">
        <v>5</v>
      </c>
      <c r="P40" s="20">
        <v>1818210</v>
      </c>
      <c r="Q40" s="21"/>
      <c r="R40" s="21"/>
      <c r="S40" s="21"/>
      <c r="T40" s="21"/>
      <c r="U40" s="22"/>
      <c r="V40" s="22"/>
      <c r="W40" s="22"/>
    </row>
    <row r="41" spans="1:23" s="23" customFormat="1" ht="39" customHeight="1">
      <c r="A41" s="8" t="s">
        <v>179</v>
      </c>
      <c r="B41" s="67">
        <v>3</v>
      </c>
      <c r="C41" s="12">
        <v>1447300</v>
      </c>
      <c r="D41" s="12">
        <v>4341900</v>
      </c>
      <c r="E41" s="20"/>
      <c r="F41" s="20"/>
      <c r="G41" s="208">
        <v>-0.1</v>
      </c>
      <c r="H41" s="20">
        <v>-144730</v>
      </c>
      <c r="I41" s="70"/>
      <c r="J41" s="12"/>
      <c r="K41" s="67">
        <v>2.9</v>
      </c>
      <c r="L41" s="12">
        <v>4197170</v>
      </c>
      <c r="M41" s="70">
        <v>2.9</v>
      </c>
      <c r="N41" s="12">
        <v>4197170</v>
      </c>
      <c r="O41" s="20">
        <v>0</v>
      </c>
      <c r="P41" s="20">
        <v>0</v>
      </c>
      <c r="Q41" s="21"/>
      <c r="R41" s="21"/>
      <c r="S41" s="21"/>
      <c r="T41" s="21"/>
      <c r="U41" s="22"/>
      <c r="V41" s="22"/>
      <c r="W41" s="22"/>
    </row>
    <row r="42" spans="1:23" s="23" customFormat="1" ht="20.25" customHeight="1">
      <c r="A42" s="119" t="s">
        <v>117</v>
      </c>
      <c r="B42" s="207"/>
      <c r="C42" s="20"/>
      <c r="D42" s="20">
        <f>SUM(D28:D41)</f>
        <v>319048000</v>
      </c>
      <c r="E42" s="20"/>
      <c r="F42" s="20">
        <f>SUM(F28:F41)</f>
        <v>0</v>
      </c>
      <c r="G42" s="208"/>
      <c r="H42" s="20">
        <f>SUM(H28:H41)</f>
        <v>-6242130</v>
      </c>
      <c r="I42" s="20"/>
      <c r="J42" s="20">
        <f>SUM(J28:J41)</f>
        <v>1461800</v>
      </c>
      <c r="K42" s="207"/>
      <c r="L42" s="20">
        <f>SUM(L28:L41)</f>
        <v>314267670</v>
      </c>
      <c r="M42" s="20"/>
      <c r="N42" s="20">
        <f>SUM(N28:N41)</f>
        <v>318562710</v>
      </c>
      <c r="O42" s="20"/>
      <c r="P42" s="20">
        <f>SUM(P28:P41)</f>
        <v>4295040</v>
      </c>
      <c r="Q42" s="21"/>
      <c r="R42" s="21"/>
      <c r="S42" s="21"/>
      <c r="T42" s="21"/>
      <c r="U42" s="22"/>
      <c r="V42" s="22"/>
      <c r="W42" s="22"/>
    </row>
    <row r="43" spans="1:23" ht="24.75" customHeight="1">
      <c r="A43" s="8" t="s">
        <v>52</v>
      </c>
      <c r="B43" s="67"/>
      <c r="C43" s="12"/>
      <c r="D43" s="12"/>
      <c r="E43" s="12"/>
      <c r="F43" s="12"/>
      <c r="G43" s="70"/>
      <c r="H43" s="12"/>
      <c r="I43" s="70"/>
      <c r="J43" s="12"/>
      <c r="K43" s="67"/>
      <c r="L43" s="12"/>
      <c r="M43" s="10"/>
      <c r="N43" s="12"/>
      <c r="O43" s="12"/>
      <c r="P43" s="12"/>
      <c r="Q43" s="13"/>
      <c r="R43" s="13"/>
      <c r="S43" s="13"/>
      <c r="T43" s="13"/>
      <c r="U43" s="14"/>
      <c r="V43" s="14"/>
      <c r="W43" s="14"/>
    </row>
    <row r="44" spans="1:23" ht="21" customHeight="1">
      <c r="A44" s="8" t="s">
        <v>132</v>
      </c>
      <c r="B44" s="67">
        <v>2.1</v>
      </c>
      <c r="C44" s="12">
        <v>3780000</v>
      </c>
      <c r="D44" s="12">
        <v>7140000</v>
      </c>
      <c r="E44" s="12"/>
      <c r="F44" s="12">
        <v>798000</v>
      </c>
      <c r="G44" s="70"/>
      <c r="H44" s="12"/>
      <c r="I44" s="70"/>
      <c r="J44" s="12"/>
      <c r="K44" s="67">
        <v>2.1</v>
      </c>
      <c r="L44" s="12">
        <v>7938000</v>
      </c>
      <c r="M44" s="67">
        <v>2.1</v>
      </c>
      <c r="N44" s="12">
        <v>7938000</v>
      </c>
      <c r="O44" s="12">
        <v>0</v>
      </c>
      <c r="P44" s="12">
        <v>0</v>
      </c>
      <c r="Q44" s="13"/>
      <c r="R44" s="13"/>
      <c r="S44" s="13"/>
      <c r="T44" s="13"/>
      <c r="U44" s="14"/>
      <c r="V44" s="14"/>
      <c r="W44" s="14"/>
    </row>
    <row r="45" spans="1:23" ht="16.5" customHeight="1">
      <c r="A45" s="8" t="s">
        <v>105</v>
      </c>
      <c r="B45" s="16">
        <v>5</v>
      </c>
      <c r="C45" s="12">
        <v>3300000</v>
      </c>
      <c r="D45" s="12">
        <v>16500000</v>
      </c>
      <c r="E45" s="17"/>
      <c r="F45" s="12"/>
      <c r="G45" s="17"/>
      <c r="H45" s="12"/>
      <c r="I45" s="70"/>
      <c r="J45" s="12"/>
      <c r="K45" s="16">
        <v>5</v>
      </c>
      <c r="L45" s="12">
        <v>16500000</v>
      </c>
      <c r="M45" s="16">
        <v>5</v>
      </c>
      <c r="N45" s="12">
        <v>16500000</v>
      </c>
      <c r="O45" s="17"/>
      <c r="P45" s="12"/>
      <c r="Q45" s="13"/>
      <c r="R45" s="13"/>
      <c r="S45" s="13"/>
      <c r="T45" s="13"/>
      <c r="U45" s="14"/>
      <c r="V45" s="14"/>
      <c r="W45" s="14"/>
    </row>
    <row r="46" spans="1:23" ht="16.5" customHeight="1">
      <c r="A46" s="8" t="s">
        <v>159</v>
      </c>
      <c r="B46" s="16"/>
      <c r="C46" s="12"/>
      <c r="D46" s="12">
        <v>11694795</v>
      </c>
      <c r="E46" s="17"/>
      <c r="F46" s="12"/>
      <c r="G46" s="17"/>
      <c r="H46" s="12"/>
      <c r="I46" s="70"/>
      <c r="J46" s="12"/>
      <c r="K46" s="16"/>
      <c r="L46" s="12">
        <v>11694795</v>
      </c>
      <c r="M46" s="16"/>
      <c r="N46" s="12">
        <v>11694795</v>
      </c>
      <c r="O46" s="17"/>
      <c r="P46" s="12"/>
      <c r="Q46" s="13"/>
      <c r="R46" s="13"/>
      <c r="S46" s="13"/>
      <c r="T46" s="13"/>
      <c r="U46" s="14"/>
      <c r="V46" s="14"/>
      <c r="W46" s="14"/>
    </row>
    <row r="47" spans="1:23" ht="27" customHeight="1">
      <c r="A47" s="8" t="s">
        <v>143</v>
      </c>
      <c r="B47" s="67">
        <v>3</v>
      </c>
      <c r="C47" s="12">
        <v>4419000</v>
      </c>
      <c r="D47" s="12">
        <v>13257000</v>
      </c>
      <c r="E47" s="70"/>
      <c r="F47" s="12"/>
      <c r="G47" s="70"/>
      <c r="H47" s="12"/>
      <c r="I47" s="70"/>
      <c r="J47" s="12"/>
      <c r="K47" s="67">
        <v>3</v>
      </c>
      <c r="L47" s="12">
        <v>13257000</v>
      </c>
      <c r="M47" s="67">
        <v>3</v>
      </c>
      <c r="N47" s="12">
        <v>13257000</v>
      </c>
      <c r="O47" s="70"/>
      <c r="P47" s="12"/>
      <c r="Q47" s="13"/>
      <c r="R47" s="13"/>
      <c r="S47" s="13"/>
      <c r="T47" s="13"/>
      <c r="U47" s="14"/>
      <c r="V47" s="14"/>
      <c r="W47" s="14"/>
    </row>
    <row r="48" spans="1:23" ht="27" customHeight="1">
      <c r="A48" s="8" t="s">
        <v>139</v>
      </c>
      <c r="B48" s="67">
        <v>8.3000000000000007</v>
      </c>
      <c r="C48" s="12">
        <v>2993000</v>
      </c>
      <c r="D48" s="12">
        <v>24841900</v>
      </c>
      <c r="E48" s="70"/>
      <c r="F48" s="12"/>
      <c r="G48" s="70"/>
      <c r="H48" s="12"/>
      <c r="I48" s="70">
        <v>-0.7</v>
      </c>
      <c r="J48" s="12">
        <v>-2095100</v>
      </c>
      <c r="K48" s="67">
        <v>7.6</v>
      </c>
      <c r="L48" s="12">
        <v>22746800</v>
      </c>
      <c r="M48" s="67">
        <v>11</v>
      </c>
      <c r="N48" s="12">
        <v>32923000</v>
      </c>
      <c r="O48" s="70">
        <v>3.4</v>
      </c>
      <c r="P48" s="12">
        <v>10176200</v>
      </c>
      <c r="Q48" s="13"/>
      <c r="R48" s="13"/>
      <c r="S48" s="13"/>
      <c r="T48" s="13"/>
      <c r="U48" s="14"/>
      <c r="V48" s="14"/>
      <c r="W48" s="14"/>
    </row>
    <row r="49" spans="1:23" ht="24.75" customHeight="1">
      <c r="A49" s="8" t="s">
        <v>161</v>
      </c>
      <c r="B49" s="16"/>
      <c r="C49" s="12"/>
      <c r="D49" s="12">
        <v>16713000</v>
      </c>
      <c r="E49" s="12"/>
      <c r="F49" s="12"/>
      <c r="G49" s="12"/>
      <c r="H49" s="12">
        <v>-1175000</v>
      </c>
      <c r="I49" s="70"/>
      <c r="J49" s="12">
        <v>45000</v>
      </c>
      <c r="K49" s="67"/>
      <c r="L49" s="12">
        <v>15583000</v>
      </c>
      <c r="M49" s="16"/>
      <c r="N49" s="12">
        <v>15583000</v>
      </c>
      <c r="O49" s="12">
        <v>0</v>
      </c>
      <c r="P49" s="12">
        <v>0</v>
      </c>
      <c r="Q49" s="13"/>
      <c r="R49" s="13"/>
      <c r="S49" s="13"/>
      <c r="T49" s="13"/>
      <c r="U49" s="14"/>
      <c r="V49" s="14"/>
      <c r="W49" s="14"/>
    </row>
    <row r="50" spans="1:23" ht="28.5" customHeight="1">
      <c r="A50" s="61" t="s">
        <v>106</v>
      </c>
      <c r="B50" s="68"/>
      <c r="C50" s="62"/>
      <c r="D50" s="62"/>
      <c r="E50" s="62"/>
      <c r="F50" s="62"/>
      <c r="G50" s="62"/>
      <c r="H50" s="62"/>
      <c r="I50" s="124"/>
      <c r="J50" s="62"/>
      <c r="K50" s="68"/>
      <c r="L50" s="62"/>
      <c r="M50" s="68"/>
      <c r="N50" s="62"/>
      <c r="O50" s="62"/>
      <c r="P50" s="62"/>
      <c r="Q50" s="13"/>
      <c r="R50" s="13"/>
      <c r="S50" s="13"/>
      <c r="T50" s="13"/>
      <c r="U50" s="14"/>
      <c r="V50" s="14"/>
      <c r="W50" s="14"/>
    </row>
    <row r="51" spans="1:23" ht="18.75" customHeight="1">
      <c r="A51" s="63" t="s">
        <v>149</v>
      </c>
      <c r="B51" s="69"/>
      <c r="C51" s="64"/>
      <c r="D51" s="64"/>
      <c r="E51" s="64"/>
      <c r="F51" s="64"/>
      <c r="G51" s="64"/>
      <c r="H51" s="64"/>
      <c r="I51" s="125"/>
      <c r="J51" s="64"/>
      <c r="K51" s="69"/>
      <c r="L51" s="64"/>
      <c r="M51" s="69"/>
      <c r="N51" s="64"/>
      <c r="O51" s="64"/>
      <c r="P51" s="64"/>
      <c r="Q51" s="13"/>
      <c r="R51" s="13"/>
      <c r="S51" s="13"/>
      <c r="T51" s="13"/>
      <c r="U51" s="14"/>
      <c r="V51" s="14"/>
      <c r="W51" s="14"/>
    </row>
    <row r="52" spans="1:23" ht="28.5" customHeight="1">
      <c r="A52" s="63" t="s">
        <v>107</v>
      </c>
      <c r="B52" s="69">
        <v>30</v>
      </c>
      <c r="C52" s="64">
        <v>3858040</v>
      </c>
      <c r="D52" s="64">
        <v>115741200</v>
      </c>
      <c r="E52" s="64"/>
      <c r="F52" s="64"/>
      <c r="G52" s="64"/>
      <c r="H52" s="64"/>
      <c r="I52" s="125"/>
      <c r="J52" s="64"/>
      <c r="K52" s="69">
        <v>30</v>
      </c>
      <c r="L52" s="64">
        <v>115741200</v>
      </c>
      <c r="M52" s="69">
        <v>29</v>
      </c>
      <c r="N52" s="64">
        <v>111883160</v>
      </c>
      <c r="O52" s="64">
        <v>-1</v>
      </c>
      <c r="P52" s="64">
        <v>-3858040</v>
      </c>
      <c r="Q52" s="13"/>
      <c r="R52" s="13"/>
      <c r="S52" s="13"/>
      <c r="T52" s="13"/>
      <c r="U52" s="14"/>
      <c r="V52" s="14"/>
      <c r="W52" s="14"/>
    </row>
    <row r="53" spans="1:23" ht="15" customHeight="1">
      <c r="A53" s="131" t="s">
        <v>113</v>
      </c>
      <c r="B53" s="132"/>
      <c r="C53" s="133"/>
      <c r="D53" s="133">
        <v>58272000</v>
      </c>
      <c r="E53" s="133"/>
      <c r="F53" s="184"/>
      <c r="G53" s="133"/>
      <c r="H53" s="184"/>
      <c r="I53" s="183"/>
      <c r="J53" s="133"/>
      <c r="K53" s="132"/>
      <c r="L53" s="133">
        <v>58272000</v>
      </c>
      <c r="M53" s="132"/>
      <c r="N53" s="133">
        <v>58272000</v>
      </c>
      <c r="O53" s="133">
        <v>0</v>
      </c>
      <c r="P53" s="184">
        <v>0</v>
      </c>
      <c r="Q53" s="13"/>
      <c r="R53" s="13"/>
      <c r="S53" s="13"/>
      <c r="T53" s="13"/>
      <c r="U53" s="14"/>
      <c r="V53" s="14"/>
      <c r="W53" s="14"/>
    </row>
    <row r="54" spans="1:23" ht="28.5" customHeight="1">
      <c r="A54" s="63" t="s">
        <v>114</v>
      </c>
      <c r="B54" s="121">
        <v>29.53</v>
      </c>
      <c r="C54" s="64">
        <v>2200000</v>
      </c>
      <c r="D54" s="64">
        <v>64966000</v>
      </c>
      <c r="E54" s="128"/>
      <c r="F54" s="64"/>
      <c r="G54" s="128">
        <v>-5.39</v>
      </c>
      <c r="H54" s="64">
        <v>-11858000</v>
      </c>
      <c r="I54" s="128">
        <v>-1.62</v>
      </c>
      <c r="J54" s="64">
        <v>-3564000</v>
      </c>
      <c r="K54" s="121">
        <v>22.62</v>
      </c>
      <c r="L54" s="64">
        <v>49544000</v>
      </c>
      <c r="M54" s="121">
        <v>21.7</v>
      </c>
      <c r="N54" s="64">
        <v>47740000</v>
      </c>
      <c r="O54" s="128">
        <v>-0.82</v>
      </c>
      <c r="P54" s="64">
        <v>-1804000</v>
      </c>
      <c r="Q54" s="13"/>
      <c r="R54" s="13"/>
      <c r="S54" s="13"/>
      <c r="T54" s="13"/>
      <c r="U54" s="14"/>
      <c r="V54" s="14"/>
      <c r="W54" s="14"/>
    </row>
    <row r="55" spans="1:23" ht="16.5" customHeight="1">
      <c r="A55" s="63" t="s">
        <v>115</v>
      </c>
      <c r="B55" s="69"/>
      <c r="C55" s="64"/>
      <c r="D55" s="64">
        <v>71943718</v>
      </c>
      <c r="E55" s="64"/>
      <c r="F55" s="64"/>
      <c r="G55" s="64"/>
      <c r="H55" s="64">
        <v>-865488</v>
      </c>
      <c r="I55" s="125"/>
      <c r="J55" s="64">
        <v>-9034014</v>
      </c>
      <c r="K55" s="69"/>
      <c r="L55" s="64">
        <v>62044216</v>
      </c>
      <c r="M55" s="69"/>
      <c r="N55" s="64">
        <v>62044216</v>
      </c>
      <c r="O55" s="64">
        <v>0</v>
      </c>
      <c r="P55" s="64">
        <v>0</v>
      </c>
      <c r="Q55" s="13"/>
      <c r="R55" s="13"/>
      <c r="S55" s="13"/>
      <c r="T55" s="13"/>
      <c r="U55" s="14"/>
      <c r="V55" s="14"/>
      <c r="W55" s="14"/>
    </row>
    <row r="56" spans="1:23" ht="18" customHeight="1">
      <c r="A56" s="63" t="s">
        <v>108</v>
      </c>
      <c r="B56" s="69">
        <v>1981</v>
      </c>
      <c r="C56" s="64">
        <v>342</v>
      </c>
      <c r="D56" s="64">
        <v>677502</v>
      </c>
      <c r="E56" s="64"/>
      <c r="F56" s="64"/>
      <c r="G56" s="64"/>
      <c r="H56" s="64"/>
      <c r="I56" s="64">
        <v>-469</v>
      </c>
      <c r="J56" s="64">
        <v>-160398</v>
      </c>
      <c r="K56" s="69">
        <v>1512</v>
      </c>
      <c r="L56" s="64">
        <v>517104</v>
      </c>
      <c r="M56" s="69">
        <v>1510</v>
      </c>
      <c r="N56" s="64">
        <v>516420</v>
      </c>
      <c r="O56" s="64">
        <v>-2</v>
      </c>
      <c r="P56" s="64">
        <v>-684</v>
      </c>
      <c r="Q56" s="13"/>
      <c r="R56" s="13"/>
      <c r="S56" s="13"/>
      <c r="T56" s="13"/>
      <c r="U56" s="14"/>
      <c r="V56" s="14"/>
      <c r="W56" s="14"/>
    </row>
    <row r="57" spans="1:23" s="23" customFormat="1" ht="28.5" customHeight="1">
      <c r="A57" s="131" t="s">
        <v>116</v>
      </c>
      <c r="B57" s="132"/>
      <c r="C57" s="133"/>
      <c r="D57" s="133"/>
      <c r="E57" s="133"/>
      <c r="F57" s="133"/>
      <c r="G57" s="133"/>
      <c r="H57" s="133"/>
      <c r="I57" s="133"/>
      <c r="J57" s="133"/>
      <c r="K57" s="132"/>
      <c r="L57" s="133"/>
      <c r="M57" s="132"/>
      <c r="N57" s="133"/>
      <c r="O57" s="133"/>
      <c r="P57" s="133"/>
      <c r="Q57" s="21"/>
      <c r="R57" s="21"/>
      <c r="S57" s="21"/>
      <c r="T57" s="21"/>
      <c r="U57" s="22"/>
      <c r="V57" s="22"/>
      <c r="W57" s="22"/>
    </row>
    <row r="58" spans="1:23" s="23" customFormat="1" ht="26.25" customHeight="1">
      <c r="A58" s="119" t="s">
        <v>118</v>
      </c>
      <c r="B58" s="120"/>
      <c r="C58" s="20"/>
      <c r="D58" s="20">
        <f>SUM(D43:D57)</f>
        <v>401747115</v>
      </c>
      <c r="E58" s="20"/>
      <c r="F58" s="20">
        <f>SUM(F44:F57)</f>
        <v>798000</v>
      </c>
      <c r="G58" s="20"/>
      <c r="H58" s="20">
        <f>SUM(H44:H57)</f>
        <v>-13898488</v>
      </c>
      <c r="I58" s="20"/>
      <c r="J58" s="20">
        <f>SUM(J44:J57)</f>
        <v>-14808512</v>
      </c>
      <c r="K58" s="20"/>
      <c r="L58" s="20">
        <f>SUM(L43:L57)</f>
        <v>373838115</v>
      </c>
      <c r="M58" s="20"/>
      <c r="N58" s="20">
        <f>SUM(N43:N57)</f>
        <v>378351591</v>
      </c>
      <c r="O58" s="20"/>
      <c r="P58" s="20">
        <f>SUM(P44:P57)</f>
        <v>4513476</v>
      </c>
      <c r="Q58" s="21"/>
      <c r="R58" s="21"/>
      <c r="S58" s="21"/>
      <c r="T58" s="21"/>
      <c r="U58" s="22"/>
      <c r="V58" s="22"/>
      <c r="W58" s="22"/>
    </row>
    <row r="59" spans="1:23" s="23" customFormat="1" ht="26.25" customHeight="1">
      <c r="A59" s="8" t="s">
        <v>140</v>
      </c>
      <c r="B59" s="16">
        <v>17199</v>
      </c>
      <c r="C59" s="12">
        <v>1210</v>
      </c>
      <c r="D59" s="12">
        <v>20810385</v>
      </c>
      <c r="E59" s="12"/>
      <c r="F59" s="154"/>
      <c r="G59" s="12"/>
      <c r="H59" s="154"/>
      <c r="I59" s="12"/>
      <c r="J59" s="12"/>
      <c r="K59" s="12">
        <v>17199</v>
      </c>
      <c r="L59" s="12">
        <v>20810385</v>
      </c>
      <c r="M59" s="12">
        <v>17199</v>
      </c>
      <c r="N59" s="12">
        <v>20810385</v>
      </c>
      <c r="O59" s="12">
        <v>0</v>
      </c>
      <c r="P59" s="12">
        <v>0</v>
      </c>
      <c r="Q59" s="21"/>
      <c r="R59" s="21"/>
      <c r="S59" s="21"/>
      <c r="T59" s="21"/>
      <c r="U59" s="22"/>
      <c r="V59" s="22"/>
      <c r="W59" s="22"/>
    </row>
    <row r="60" spans="1:23" s="23" customFormat="1" ht="26.25" customHeight="1">
      <c r="A60" s="8" t="s">
        <v>141</v>
      </c>
      <c r="B60" s="16"/>
      <c r="C60" s="12"/>
      <c r="D60" s="12"/>
      <c r="E60" s="12"/>
      <c r="F60" s="154"/>
      <c r="G60" s="12"/>
      <c r="H60" s="154"/>
      <c r="I60" s="12"/>
      <c r="J60" s="12"/>
      <c r="K60" s="12"/>
      <c r="L60" s="12"/>
      <c r="M60" s="12"/>
      <c r="N60" s="12"/>
      <c r="O60" s="12"/>
      <c r="P60" s="12"/>
      <c r="Q60" s="21"/>
      <c r="R60" s="21"/>
      <c r="S60" s="21"/>
      <c r="T60" s="21"/>
      <c r="U60" s="22"/>
      <c r="V60" s="22"/>
      <c r="W60" s="22"/>
    </row>
    <row r="61" spans="1:23" s="23" customFormat="1" ht="19.5" customHeight="1">
      <c r="A61" s="8" t="s">
        <v>180</v>
      </c>
      <c r="B61" s="16"/>
      <c r="C61" s="12"/>
      <c r="D61" s="12"/>
      <c r="E61" s="12"/>
      <c r="F61" s="154"/>
      <c r="G61" s="12"/>
      <c r="H61" s="154"/>
      <c r="I61" s="12"/>
      <c r="J61" s="12"/>
      <c r="K61" s="12"/>
      <c r="L61" s="12"/>
      <c r="M61" s="12"/>
      <c r="N61" s="12"/>
      <c r="O61" s="12"/>
      <c r="P61" s="12"/>
      <c r="Q61" s="21"/>
      <c r="R61" s="21"/>
      <c r="S61" s="21"/>
      <c r="T61" s="21"/>
      <c r="U61" s="22"/>
      <c r="V61" s="22"/>
      <c r="W61" s="22"/>
    </row>
    <row r="62" spans="1:23" s="23" customFormat="1" ht="18" customHeight="1">
      <c r="A62" s="119" t="s">
        <v>154</v>
      </c>
      <c r="B62" s="120"/>
      <c r="C62" s="120"/>
      <c r="D62" s="20">
        <f>SUM(D59:D61)</f>
        <v>20810385</v>
      </c>
      <c r="E62" s="120">
        <f t="shared" ref="E62:K62" si="0">SUM(E59:E60)</f>
        <v>0</v>
      </c>
      <c r="F62" s="120">
        <f t="shared" si="0"/>
        <v>0</v>
      </c>
      <c r="G62" s="120">
        <f t="shared" si="0"/>
        <v>0</v>
      </c>
      <c r="H62" s="120">
        <f t="shared" si="0"/>
        <v>0</v>
      </c>
      <c r="I62" s="120">
        <f t="shared" si="0"/>
        <v>0</v>
      </c>
      <c r="J62" s="120">
        <f t="shared" si="0"/>
        <v>0</v>
      </c>
      <c r="K62" s="120">
        <f t="shared" si="0"/>
        <v>17199</v>
      </c>
      <c r="L62" s="20">
        <f>SUM(L59:L61)</f>
        <v>20810385</v>
      </c>
      <c r="M62" s="120">
        <f>SUM(M59:M60)</f>
        <v>17199</v>
      </c>
      <c r="N62" s="20">
        <f>SUM(N59:N61)</f>
        <v>20810385</v>
      </c>
      <c r="O62" s="120">
        <f>SUM(O59:O60)</f>
        <v>0</v>
      </c>
      <c r="P62" s="120">
        <f>SUM(P59:P60)</f>
        <v>0</v>
      </c>
      <c r="Q62" s="21"/>
      <c r="R62" s="21"/>
      <c r="S62" s="21"/>
      <c r="T62" s="21"/>
      <c r="U62" s="22"/>
      <c r="V62" s="22"/>
      <c r="W62" s="22"/>
    </row>
    <row r="63" spans="1:23" s="23" customFormat="1" ht="19.5" customHeight="1">
      <c r="A63" s="18" t="s">
        <v>142</v>
      </c>
      <c r="B63" s="19"/>
      <c r="C63" s="20"/>
      <c r="D63" s="20">
        <f>SUM(D27,D42,D58,D62)</f>
        <v>944347821</v>
      </c>
      <c r="E63" s="20"/>
      <c r="F63" s="20">
        <f>SUM(F27,F42,F58,F62)</f>
        <v>32507500</v>
      </c>
      <c r="G63" s="20"/>
      <c r="H63" s="20">
        <f>SUM(H27,H42,H58,H62)</f>
        <v>-20140618</v>
      </c>
      <c r="I63" s="20">
        <f t="shared" ref="I63:O63" si="1">SUM(I27+I42+I58+I62)</f>
        <v>0</v>
      </c>
      <c r="J63" s="20">
        <f xml:space="preserve"> (J27+J42+J58+J62)</f>
        <v>-13346712</v>
      </c>
      <c r="K63" s="20"/>
      <c r="L63" s="20">
        <f>SUM(L27,L42,L58,L62)</f>
        <v>943367991</v>
      </c>
      <c r="M63" s="20"/>
      <c r="N63" s="20">
        <f>SUM(N27,N42,N58,N62)</f>
        <v>952176507</v>
      </c>
      <c r="O63" s="20">
        <f t="shared" si="1"/>
        <v>0</v>
      </c>
      <c r="P63" s="20">
        <f>SUM(P27,P42,P58,P62)</f>
        <v>8808516</v>
      </c>
      <c r="Q63" s="21"/>
      <c r="R63" s="21"/>
      <c r="S63" s="21"/>
      <c r="T63" s="21"/>
      <c r="U63" s="22"/>
      <c r="V63" s="22"/>
      <c r="W63" s="22"/>
    </row>
    <row r="64" spans="1:23">
      <c r="B64" s="13"/>
      <c r="C64" s="13"/>
      <c r="D64" s="13"/>
      <c r="E64" s="13"/>
      <c r="F64" s="13"/>
      <c r="G64" s="13"/>
      <c r="H64" s="13"/>
      <c r="I64" s="126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4"/>
      <c r="V64" s="14"/>
      <c r="W64" s="14"/>
    </row>
    <row r="65" spans="2:23" ht="11.25" customHeight="1">
      <c r="B65" s="13"/>
      <c r="C65" s="13"/>
      <c r="D65" s="13"/>
      <c r="E65" s="13"/>
      <c r="F65" s="13"/>
      <c r="G65" s="13"/>
      <c r="H65" s="13"/>
      <c r="I65" s="126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4"/>
      <c r="V65" s="14"/>
      <c r="W65" s="14"/>
    </row>
    <row r="66" spans="2:23">
      <c r="B66" s="13"/>
      <c r="C66" s="13"/>
      <c r="D66" s="13"/>
      <c r="E66" s="13"/>
      <c r="F66" s="13"/>
      <c r="G66" s="13"/>
      <c r="H66" s="13"/>
      <c r="I66" s="126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4"/>
      <c r="V66" s="14"/>
      <c r="W66" s="14"/>
    </row>
    <row r="67" spans="2:23">
      <c r="B67" s="13"/>
      <c r="C67" s="13"/>
      <c r="D67" s="13"/>
      <c r="E67" s="13"/>
      <c r="F67" s="13"/>
      <c r="G67" s="13"/>
      <c r="H67" s="13"/>
      <c r="I67" s="126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4"/>
      <c r="V67" s="14"/>
      <c r="W67" s="14"/>
    </row>
    <row r="68" spans="2:23">
      <c r="B68" s="13"/>
      <c r="C68" s="13"/>
      <c r="D68" s="13"/>
      <c r="E68" s="13"/>
      <c r="F68" s="13"/>
      <c r="G68" s="13"/>
      <c r="H68" s="13"/>
      <c r="I68" s="126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4"/>
      <c r="V68" s="14"/>
      <c r="W68" s="14"/>
    </row>
    <row r="69" spans="2:23">
      <c r="B69" s="13"/>
      <c r="C69" s="13"/>
      <c r="D69" s="13"/>
      <c r="E69" s="13"/>
      <c r="F69" s="13"/>
      <c r="G69" s="13"/>
      <c r="H69" s="13"/>
      <c r="I69" s="126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4"/>
      <c r="V69" s="14"/>
      <c r="W69" s="14"/>
    </row>
    <row r="70" spans="2:23">
      <c r="B70" s="13"/>
      <c r="C70" s="13"/>
      <c r="D70" s="13"/>
      <c r="E70" s="13"/>
      <c r="F70" s="13"/>
      <c r="G70" s="13"/>
      <c r="H70" s="13"/>
      <c r="I70" s="126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4"/>
      <c r="V70" s="14"/>
      <c r="W70" s="14"/>
    </row>
    <row r="71" spans="2:23">
      <c r="B71" s="13"/>
      <c r="C71" s="13"/>
      <c r="D71" s="13"/>
      <c r="E71" s="13"/>
      <c r="F71" s="13"/>
      <c r="G71" s="13"/>
      <c r="H71" s="13"/>
      <c r="I71" s="126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4"/>
      <c r="V71" s="14"/>
      <c r="W71" s="14"/>
    </row>
    <row r="72" spans="2:23">
      <c r="B72" s="13"/>
      <c r="C72" s="13"/>
      <c r="D72" s="13"/>
      <c r="E72" s="13"/>
      <c r="F72" s="13"/>
      <c r="G72" s="13"/>
      <c r="H72" s="13"/>
      <c r="I72" s="126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4"/>
      <c r="V72" s="14"/>
      <c r="W72" s="14"/>
    </row>
    <row r="73" spans="2:23">
      <c r="B73" s="13"/>
      <c r="C73" s="13"/>
      <c r="D73" s="13"/>
      <c r="E73" s="13"/>
      <c r="F73" s="13"/>
      <c r="G73" s="13"/>
      <c r="H73" s="13"/>
      <c r="I73" s="126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4"/>
      <c r="V73" s="14"/>
      <c r="W73" s="14"/>
    </row>
    <row r="74" spans="2:23">
      <c r="B74" s="13"/>
      <c r="C74" s="13"/>
      <c r="D74" s="13"/>
      <c r="E74" s="13"/>
      <c r="F74" s="13"/>
      <c r="G74" s="13"/>
      <c r="H74" s="13"/>
      <c r="I74" s="126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4"/>
      <c r="V74" s="14"/>
      <c r="W74" s="14"/>
    </row>
    <row r="75" spans="2:23">
      <c r="B75" s="13"/>
      <c r="C75" s="13"/>
      <c r="D75" s="13"/>
      <c r="E75" s="13"/>
      <c r="F75" s="13"/>
      <c r="G75" s="13"/>
      <c r="H75" s="13"/>
      <c r="I75" s="126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4"/>
      <c r="V75" s="14"/>
      <c r="W75" s="14"/>
    </row>
    <row r="76" spans="2:23">
      <c r="B76" s="13"/>
      <c r="C76" s="13"/>
      <c r="D76" s="13"/>
      <c r="E76" s="13"/>
      <c r="F76" s="13"/>
      <c r="G76" s="13"/>
      <c r="H76" s="13"/>
      <c r="I76" s="126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4"/>
      <c r="V76" s="14"/>
      <c r="W76" s="14"/>
    </row>
    <row r="77" spans="2:23">
      <c r="B77" s="13"/>
      <c r="C77" s="13"/>
      <c r="D77" s="13"/>
      <c r="E77" s="13"/>
      <c r="F77" s="13"/>
      <c r="G77" s="13"/>
      <c r="H77" s="13"/>
      <c r="I77" s="126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4"/>
      <c r="V77" s="14"/>
      <c r="W77" s="14"/>
    </row>
    <row r="78" spans="2:23">
      <c r="B78" s="13"/>
      <c r="C78" s="13"/>
      <c r="D78" s="13"/>
      <c r="E78" s="13"/>
      <c r="F78" s="13"/>
      <c r="G78" s="13"/>
      <c r="H78" s="13"/>
      <c r="I78" s="126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4"/>
      <c r="V78" s="14"/>
      <c r="W78" s="14"/>
    </row>
    <row r="79" spans="2:23">
      <c r="B79" s="13"/>
      <c r="C79" s="13"/>
      <c r="D79" s="13"/>
      <c r="E79" s="13"/>
      <c r="F79" s="13"/>
      <c r="G79" s="13"/>
      <c r="H79" s="13"/>
      <c r="I79" s="126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4"/>
      <c r="V79" s="14"/>
      <c r="W79" s="14"/>
    </row>
    <row r="80" spans="2:23">
      <c r="B80" s="13"/>
      <c r="C80" s="13"/>
      <c r="D80" s="13"/>
      <c r="E80" s="13"/>
      <c r="F80" s="13"/>
      <c r="G80" s="13"/>
      <c r="H80" s="13"/>
      <c r="I80" s="126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4"/>
      <c r="V80" s="14"/>
      <c r="W80" s="14"/>
    </row>
    <row r="81" spans="2:23">
      <c r="B81" s="13"/>
      <c r="C81" s="13"/>
      <c r="D81" s="13"/>
      <c r="E81" s="13"/>
      <c r="F81" s="13"/>
      <c r="G81" s="13"/>
      <c r="H81" s="13"/>
      <c r="I81" s="126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4"/>
      <c r="V81" s="14"/>
      <c r="W81" s="14"/>
    </row>
    <row r="82" spans="2:23">
      <c r="B82" s="13"/>
      <c r="C82" s="13"/>
      <c r="D82" s="13"/>
      <c r="E82" s="13"/>
      <c r="F82" s="13"/>
      <c r="G82" s="13"/>
      <c r="H82" s="13"/>
      <c r="I82" s="126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4"/>
      <c r="V82" s="14"/>
      <c r="W82" s="14"/>
    </row>
    <row r="83" spans="2:23">
      <c r="B83" s="13"/>
      <c r="C83" s="13"/>
      <c r="D83" s="13"/>
      <c r="E83" s="13"/>
      <c r="F83" s="13"/>
      <c r="G83" s="13"/>
      <c r="H83" s="13"/>
      <c r="I83" s="126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4"/>
      <c r="V83" s="14"/>
      <c r="W83" s="14"/>
    </row>
    <row r="84" spans="2:23">
      <c r="B84" s="13"/>
      <c r="C84" s="13"/>
      <c r="D84" s="13"/>
      <c r="E84" s="13"/>
      <c r="F84" s="13"/>
      <c r="G84" s="13"/>
      <c r="H84" s="13"/>
      <c r="I84" s="126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4"/>
      <c r="V84" s="14"/>
      <c r="W84" s="14"/>
    </row>
    <row r="85" spans="2:23">
      <c r="B85" s="13"/>
      <c r="C85" s="13"/>
      <c r="D85" s="13"/>
      <c r="E85" s="13"/>
      <c r="F85" s="13"/>
      <c r="G85" s="13"/>
      <c r="H85" s="13"/>
      <c r="I85" s="126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4"/>
      <c r="V85" s="14"/>
      <c r="W85" s="14"/>
    </row>
    <row r="86" spans="2:23">
      <c r="B86" s="13"/>
      <c r="C86" s="13"/>
      <c r="D86" s="13"/>
      <c r="E86" s="13"/>
      <c r="F86" s="13"/>
      <c r="G86" s="13"/>
      <c r="H86" s="13"/>
      <c r="I86" s="126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4"/>
      <c r="V86" s="14"/>
      <c r="W86" s="14"/>
    </row>
    <row r="87" spans="2:23">
      <c r="B87" s="13"/>
      <c r="C87" s="13"/>
      <c r="D87" s="13"/>
      <c r="E87" s="13"/>
      <c r="F87" s="13"/>
      <c r="G87" s="13"/>
      <c r="H87" s="13"/>
      <c r="I87" s="126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4"/>
      <c r="V87" s="14"/>
      <c r="W87" s="14"/>
    </row>
    <row r="88" spans="2:23">
      <c r="B88" s="13"/>
      <c r="C88" s="13"/>
      <c r="D88" s="13"/>
      <c r="E88" s="13"/>
      <c r="F88" s="13"/>
      <c r="G88" s="13"/>
      <c r="H88" s="13"/>
      <c r="I88" s="126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4"/>
      <c r="V88" s="14"/>
      <c r="W88" s="14"/>
    </row>
    <row r="89" spans="2:23">
      <c r="B89" s="13"/>
      <c r="C89" s="13"/>
      <c r="D89" s="13"/>
      <c r="E89" s="13"/>
      <c r="F89" s="13"/>
      <c r="G89" s="13"/>
      <c r="H89" s="13"/>
      <c r="I89" s="126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4"/>
      <c r="V89" s="14"/>
      <c r="W89" s="14"/>
    </row>
    <row r="90" spans="2:23">
      <c r="B90" s="13"/>
      <c r="C90" s="13"/>
      <c r="D90" s="13"/>
      <c r="E90" s="13"/>
      <c r="F90" s="13"/>
      <c r="G90" s="13"/>
      <c r="H90" s="13"/>
      <c r="I90" s="126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4"/>
      <c r="V90" s="14"/>
      <c r="W90" s="14"/>
    </row>
    <row r="91" spans="2:23">
      <c r="B91" s="13"/>
      <c r="C91" s="13"/>
      <c r="D91" s="13"/>
      <c r="E91" s="13"/>
      <c r="F91" s="13"/>
      <c r="G91" s="13"/>
      <c r="H91" s="13"/>
      <c r="I91" s="126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4"/>
      <c r="V91" s="14"/>
      <c r="W91" s="14"/>
    </row>
    <row r="92" spans="2:23">
      <c r="B92" s="13"/>
      <c r="C92" s="13"/>
      <c r="D92" s="13"/>
      <c r="E92" s="13"/>
      <c r="F92" s="13"/>
      <c r="G92" s="13"/>
      <c r="H92" s="13"/>
      <c r="I92" s="126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4"/>
      <c r="V92" s="14"/>
      <c r="W92" s="14"/>
    </row>
    <row r="93" spans="2:23">
      <c r="B93" s="13"/>
      <c r="C93" s="13"/>
      <c r="D93" s="13"/>
      <c r="E93" s="13"/>
      <c r="F93" s="13"/>
      <c r="G93" s="13"/>
      <c r="H93" s="13"/>
      <c r="I93" s="126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4"/>
      <c r="V93" s="14"/>
      <c r="W93" s="14"/>
    </row>
    <row r="94" spans="2:23">
      <c r="B94" s="13"/>
      <c r="C94" s="13"/>
      <c r="D94" s="13"/>
      <c r="E94" s="13"/>
      <c r="F94" s="13"/>
      <c r="G94" s="13"/>
      <c r="H94" s="13"/>
      <c r="I94" s="126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4"/>
      <c r="V94" s="14"/>
      <c r="W94" s="14"/>
    </row>
    <row r="95" spans="2:23">
      <c r="B95" s="13"/>
      <c r="C95" s="13"/>
      <c r="D95" s="13"/>
      <c r="E95" s="13"/>
      <c r="F95" s="13"/>
      <c r="G95" s="13"/>
      <c r="H95" s="13"/>
      <c r="I95" s="126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4"/>
      <c r="V95" s="14"/>
      <c r="W95" s="14"/>
    </row>
    <row r="96" spans="2:23">
      <c r="B96" s="13"/>
      <c r="C96" s="13"/>
      <c r="D96" s="13"/>
      <c r="E96" s="13"/>
      <c r="F96" s="13"/>
      <c r="G96" s="13"/>
      <c r="H96" s="13"/>
      <c r="I96" s="126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4"/>
      <c r="V96" s="14"/>
      <c r="W96" s="14"/>
    </row>
    <row r="97" spans="2:23">
      <c r="B97" s="13"/>
      <c r="C97" s="13"/>
      <c r="D97" s="13"/>
      <c r="E97" s="13"/>
      <c r="F97" s="13"/>
      <c r="G97" s="13"/>
      <c r="H97" s="13"/>
      <c r="I97" s="126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4"/>
      <c r="V97" s="14"/>
      <c r="W97" s="14"/>
    </row>
    <row r="98" spans="2:23">
      <c r="B98" s="13"/>
      <c r="C98" s="13"/>
      <c r="D98" s="13"/>
      <c r="E98" s="13"/>
      <c r="F98" s="13"/>
      <c r="G98" s="13"/>
      <c r="H98" s="13"/>
      <c r="I98" s="126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4"/>
      <c r="V98" s="14"/>
      <c r="W98" s="14"/>
    </row>
    <row r="99" spans="2:23">
      <c r="B99" s="13"/>
      <c r="C99" s="13"/>
      <c r="D99" s="13"/>
      <c r="E99" s="13"/>
      <c r="F99" s="13"/>
      <c r="G99" s="13"/>
      <c r="H99" s="13"/>
      <c r="I99" s="126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4"/>
      <c r="V99" s="14"/>
      <c r="W99" s="14"/>
    </row>
    <row r="100" spans="2:23">
      <c r="B100" s="13"/>
      <c r="C100" s="13"/>
      <c r="D100" s="13"/>
      <c r="E100" s="13"/>
      <c r="F100" s="13"/>
      <c r="G100" s="13"/>
      <c r="H100" s="13"/>
      <c r="I100" s="126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4"/>
      <c r="V100" s="14"/>
      <c r="W100" s="14"/>
    </row>
    <row r="101" spans="2:23">
      <c r="B101" s="13"/>
      <c r="C101" s="13"/>
      <c r="D101" s="13"/>
      <c r="E101" s="13"/>
      <c r="F101" s="13"/>
      <c r="G101" s="13"/>
      <c r="H101" s="13"/>
      <c r="I101" s="126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4"/>
      <c r="V101" s="14"/>
      <c r="W101" s="14"/>
    </row>
    <row r="102" spans="2:23">
      <c r="B102" s="13"/>
      <c r="C102" s="13"/>
      <c r="D102" s="13"/>
      <c r="E102" s="13"/>
      <c r="F102" s="13"/>
      <c r="G102" s="13"/>
      <c r="H102" s="13"/>
      <c r="I102" s="126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4"/>
      <c r="V102" s="14"/>
      <c r="W102" s="14"/>
    </row>
    <row r="103" spans="2:23">
      <c r="B103" s="13"/>
      <c r="C103" s="13"/>
      <c r="D103" s="13"/>
      <c r="E103" s="13"/>
      <c r="F103" s="13"/>
      <c r="G103" s="13"/>
      <c r="H103" s="13"/>
      <c r="I103" s="126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4"/>
      <c r="V103" s="14"/>
      <c r="W103" s="14"/>
    </row>
    <row r="104" spans="2:23">
      <c r="B104" s="13"/>
      <c r="C104" s="13"/>
      <c r="D104" s="13"/>
      <c r="E104" s="13"/>
      <c r="F104" s="13"/>
      <c r="G104" s="13"/>
      <c r="H104" s="13"/>
      <c r="I104" s="126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4"/>
      <c r="V104" s="14"/>
      <c r="W104" s="14"/>
    </row>
    <row r="105" spans="2:23">
      <c r="B105" s="13"/>
      <c r="C105" s="13"/>
      <c r="D105" s="13"/>
      <c r="E105" s="13"/>
      <c r="F105" s="13"/>
      <c r="G105" s="13"/>
      <c r="H105" s="13"/>
      <c r="I105" s="126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4"/>
      <c r="V105" s="14"/>
      <c r="W105" s="14"/>
    </row>
    <row r="106" spans="2:23">
      <c r="B106" s="13"/>
      <c r="C106" s="13"/>
      <c r="D106" s="13"/>
      <c r="E106" s="13"/>
      <c r="F106" s="13"/>
      <c r="G106" s="13"/>
      <c r="H106" s="13"/>
      <c r="I106" s="126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4"/>
      <c r="V106" s="14"/>
      <c r="W106" s="14"/>
    </row>
    <row r="107" spans="2:23">
      <c r="B107" s="13"/>
      <c r="C107" s="13"/>
      <c r="D107" s="13"/>
      <c r="E107" s="13"/>
      <c r="F107" s="13"/>
      <c r="G107" s="13"/>
      <c r="H107" s="13"/>
      <c r="I107" s="126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4"/>
      <c r="V107" s="14"/>
      <c r="W107" s="14"/>
    </row>
    <row r="108" spans="2:23">
      <c r="B108" s="13"/>
      <c r="C108" s="13"/>
      <c r="D108" s="13"/>
      <c r="E108" s="13"/>
      <c r="F108" s="13"/>
      <c r="G108" s="13"/>
      <c r="H108" s="13"/>
      <c r="I108" s="126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4"/>
      <c r="V108" s="14"/>
      <c r="W108" s="14"/>
    </row>
    <row r="109" spans="2:23">
      <c r="B109" s="13"/>
      <c r="C109" s="13"/>
      <c r="D109" s="13"/>
      <c r="E109" s="13"/>
      <c r="F109" s="13"/>
      <c r="G109" s="13"/>
      <c r="H109" s="13"/>
      <c r="I109" s="126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4"/>
      <c r="V109" s="14"/>
      <c r="W109" s="14"/>
    </row>
    <row r="110" spans="2:23">
      <c r="B110" s="13"/>
      <c r="C110" s="13"/>
      <c r="D110" s="13"/>
      <c r="E110" s="13"/>
      <c r="F110" s="13"/>
      <c r="G110" s="13"/>
      <c r="H110" s="13"/>
      <c r="I110" s="126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4"/>
      <c r="V110" s="14"/>
      <c r="W110" s="14"/>
    </row>
    <row r="111" spans="2:23">
      <c r="B111" s="13"/>
      <c r="C111" s="13"/>
      <c r="D111" s="13"/>
      <c r="E111" s="13"/>
      <c r="F111" s="13"/>
      <c r="G111" s="13"/>
      <c r="H111" s="13"/>
      <c r="I111" s="126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4"/>
      <c r="V111" s="14"/>
      <c r="W111" s="14"/>
    </row>
    <row r="112" spans="2:23">
      <c r="B112" s="13"/>
      <c r="C112" s="13"/>
      <c r="D112" s="13"/>
      <c r="E112" s="13"/>
      <c r="F112" s="13"/>
      <c r="G112" s="13"/>
      <c r="H112" s="13"/>
      <c r="I112" s="126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4"/>
      <c r="V112" s="14"/>
      <c r="W112" s="14"/>
    </row>
    <row r="113" spans="2:23">
      <c r="B113" s="13"/>
      <c r="C113" s="13"/>
      <c r="D113" s="13"/>
      <c r="E113" s="13"/>
      <c r="F113" s="13"/>
      <c r="G113" s="13"/>
      <c r="H113" s="13"/>
      <c r="I113" s="126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4"/>
      <c r="V113" s="14"/>
      <c r="W113" s="14"/>
    </row>
    <row r="114" spans="2:23">
      <c r="B114" s="13"/>
      <c r="C114" s="13"/>
      <c r="D114" s="13"/>
      <c r="E114" s="13"/>
      <c r="F114" s="13"/>
      <c r="G114" s="13"/>
      <c r="H114" s="13"/>
      <c r="I114" s="126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4"/>
      <c r="V114" s="14"/>
      <c r="W114" s="14"/>
    </row>
    <row r="115" spans="2:23">
      <c r="B115" s="13"/>
      <c r="C115" s="13"/>
      <c r="D115" s="13"/>
      <c r="E115" s="13"/>
      <c r="F115" s="13"/>
      <c r="G115" s="13"/>
      <c r="H115" s="13"/>
      <c r="I115" s="126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4"/>
      <c r="V115" s="14"/>
      <c r="W115" s="14"/>
    </row>
    <row r="116" spans="2:23">
      <c r="B116" s="13"/>
      <c r="C116" s="13"/>
      <c r="D116" s="13"/>
      <c r="E116" s="13"/>
      <c r="F116" s="13"/>
      <c r="G116" s="13"/>
      <c r="H116" s="13"/>
      <c r="I116" s="126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4"/>
      <c r="V116" s="14"/>
      <c r="W116" s="14"/>
    </row>
    <row r="117" spans="2:23">
      <c r="B117" s="13"/>
      <c r="C117" s="13"/>
      <c r="D117" s="13"/>
      <c r="E117" s="13"/>
      <c r="F117" s="13"/>
      <c r="G117" s="13"/>
      <c r="H117" s="13"/>
      <c r="I117" s="126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4"/>
      <c r="V117" s="14"/>
      <c r="W117" s="14"/>
    </row>
    <row r="118" spans="2:23">
      <c r="B118" s="13"/>
      <c r="C118" s="13"/>
      <c r="D118" s="13"/>
      <c r="E118" s="13"/>
      <c r="F118" s="13"/>
      <c r="G118" s="13"/>
      <c r="H118" s="13"/>
      <c r="I118" s="126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4"/>
      <c r="V118" s="14"/>
      <c r="W118" s="14"/>
    </row>
    <row r="119" spans="2:23">
      <c r="B119" s="13"/>
      <c r="C119" s="13"/>
      <c r="D119" s="13"/>
      <c r="E119" s="13"/>
      <c r="F119" s="13"/>
      <c r="G119" s="13"/>
      <c r="H119" s="13"/>
      <c r="I119" s="126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4"/>
      <c r="V119" s="14"/>
      <c r="W119" s="14"/>
    </row>
    <row r="120" spans="2:23">
      <c r="B120" s="13"/>
      <c r="C120" s="13"/>
      <c r="D120" s="13"/>
      <c r="E120" s="13"/>
      <c r="F120" s="13"/>
      <c r="G120" s="13"/>
      <c r="H120" s="13"/>
      <c r="I120" s="126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4"/>
      <c r="V120" s="14"/>
      <c r="W120" s="14"/>
    </row>
    <row r="121" spans="2:23">
      <c r="B121" s="13"/>
      <c r="C121" s="13"/>
      <c r="D121" s="13"/>
      <c r="E121" s="13"/>
      <c r="F121" s="13"/>
      <c r="G121" s="13"/>
      <c r="H121" s="13"/>
      <c r="I121" s="126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4"/>
      <c r="V121" s="14"/>
      <c r="W121" s="14"/>
    </row>
    <row r="122" spans="2:23">
      <c r="B122" s="13"/>
      <c r="C122" s="13"/>
      <c r="D122" s="13"/>
      <c r="E122" s="13"/>
      <c r="F122" s="13"/>
      <c r="G122" s="13"/>
      <c r="H122" s="13"/>
      <c r="I122" s="126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4"/>
      <c r="V122" s="14"/>
      <c r="W122" s="14"/>
    </row>
    <row r="123" spans="2:23">
      <c r="B123" s="13"/>
      <c r="C123" s="13"/>
      <c r="D123" s="13"/>
      <c r="E123" s="13"/>
      <c r="F123" s="13"/>
      <c r="G123" s="13"/>
      <c r="H123" s="13"/>
      <c r="I123" s="126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4"/>
      <c r="V123" s="14"/>
      <c r="W123" s="14"/>
    </row>
    <row r="124" spans="2:23">
      <c r="B124" s="13"/>
      <c r="C124" s="13"/>
      <c r="D124" s="13"/>
      <c r="E124" s="13"/>
      <c r="F124" s="13"/>
      <c r="G124" s="13"/>
      <c r="H124" s="13"/>
      <c r="I124" s="126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4"/>
      <c r="V124" s="14"/>
      <c r="W124" s="14"/>
    </row>
    <row r="125" spans="2:23">
      <c r="B125" s="13"/>
      <c r="C125" s="13"/>
      <c r="D125" s="13"/>
      <c r="E125" s="13"/>
      <c r="F125" s="13"/>
      <c r="G125" s="13"/>
      <c r="H125" s="13"/>
      <c r="I125" s="126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4"/>
      <c r="V125" s="14"/>
      <c r="W125" s="14"/>
    </row>
    <row r="126" spans="2:23">
      <c r="B126" s="13"/>
      <c r="C126" s="13"/>
      <c r="D126" s="13"/>
      <c r="E126" s="13"/>
      <c r="F126" s="13"/>
      <c r="G126" s="13"/>
      <c r="H126" s="13"/>
      <c r="I126" s="126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4"/>
      <c r="V126" s="14"/>
      <c r="W126" s="14"/>
    </row>
    <row r="127" spans="2:23">
      <c r="B127" s="13"/>
      <c r="C127" s="13"/>
      <c r="D127" s="13"/>
      <c r="E127" s="13"/>
      <c r="F127" s="13"/>
      <c r="G127" s="13"/>
      <c r="H127" s="13"/>
      <c r="I127" s="126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4"/>
      <c r="V127" s="14"/>
      <c r="W127" s="14"/>
    </row>
    <row r="128" spans="2:23">
      <c r="B128" s="13"/>
      <c r="C128" s="13"/>
      <c r="D128" s="13"/>
      <c r="E128" s="13"/>
      <c r="F128" s="13"/>
      <c r="G128" s="13"/>
      <c r="H128" s="13"/>
      <c r="I128" s="126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4"/>
      <c r="V128" s="14"/>
      <c r="W128" s="14"/>
    </row>
    <row r="129" spans="2:23">
      <c r="B129" s="13"/>
      <c r="C129" s="13"/>
      <c r="D129" s="13"/>
      <c r="E129" s="13"/>
      <c r="F129" s="13"/>
      <c r="G129" s="13"/>
      <c r="H129" s="13"/>
      <c r="I129" s="126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4"/>
      <c r="V129" s="14"/>
      <c r="W129" s="14"/>
    </row>
    <row r="130" spans="2:23">
      <c r="B130" s="13"/>
      <c r="C130" s="13"/>
      <c r="D130" s="13"/>
      <c r="E130" s="13"/>
      <c r="F130" s="13"/>
      <c r="G130" s="13"/>
      <c r="H130" s="13"/>
      <c r="I130" s="126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4"/>
      <c r="V130" s="14"/>
      <c r="W130" s="14"/>
    </row>
    <row r="131" spans="2:23">
      <c r="B131" s="13"/>
      <c r="C131" s="13"/>
      <c r="D131" s="13"/>
      <c r="E131" s="13"/>
      <c r="F131" s="13"/>
      <c r="G131" s="13"/>
      <c r="H131" s="13"/>
      <c r="I131" s="126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4"/>
      <c r="V131" s="14"/>
      <c r="W131" s="14"/>
    </row>
    <row r="132" spans="2:23">
      <c r="B132" s="13"/>
      <c r="C132" s="13"/>
      <c r="D132" s="13"/>
      <c r="E132" s="13"/>
      <c r="F132" s="13"/>
      <c r="G132" s="13"/>
      <c r="H132" s="13"/>
      <c r="I132" s="126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4"/>
      <c r="V132" s="14"/>
      <c r="W132" s="14"/>
    </row>
    <row r="133" spans="2:23">
      <c r="B133" s="13"/>
      <c r="C133" s="13"/>
      <c r="D133" s="13"/>
      <c r="E133" s="13"/>
      <c r="F133" s="13"/>
      <c r="G133" s="13"/>
      <c r="H133" s="13"/>
      <c r="I133" s="126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4"/>
      <c r="V133" s="14"/>
      <c r="W133" s="14"/>
    </row>
    <row r="134" spans="2:23">
      <c r="B134" s="13"/>
      <c r="C134" s="13"/>
      <c r="D134" s="13"/>
      <c r="E134" s="13"/>
      <c r="F134" s="13"/>
      <c r="G134" s="13"/>
      <c r="H134" s="13"/>
      <c r="I134" s="126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4"/>
      <c r="V134" s="14"/>
      <c r="W134" s="14"/>
    </row>
    <row r="135" spans="2:23">
      <c r="B135" s="13"/>
      <c r="C135" s="13"/>
      <c r="D135" s="13"/>
      <c r="E135" s="13"/>
      <c r="F135" s="13"/>
      <c r="G135" s="13"/>
      <c r="H135" s="13"/>
      <c r="I135" s="126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4"/>
      <c r="V135" s="14"/>
      <c r="W135" s="14"/>
    </row>
    <row r="136" spans="2:23">
      <c r="B136" s="13"/>
      <c r="C136" s="13"/>
      <c r="D136" s="13"/>
      <c r="E136" s="13"/>
      <c r="F136" s="13"/>
      <c r="G136" s="13"/>
      <c r="H136" s="13"/>
      <c r="I136" s="126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4"/>
      <c r="V136" s="14"/>
      <c r="W136" s="14"/>
    </row>
    <row r="137" spans="2:23">
      <c r="B137" s="13"/>
      <c r="C137" s="13"/>
      <c r="D137" s="13"/>
      <c r="E137" s="13"/>
      <c r="F137" s="13"/>
      <c r="G137" s="13"/>
      <c r="H137" s="13"/>
      <c r="I137" s="126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4"/>
      <c r="V137" s="14"/>
      <c r="W137" s="14"/>
    </row>
    <row r="138" spans="2:23">
      <c r="B138" s="13"/>
      <c r="C138" s="13"/>
      <c r="D138" s="13"/>
      <c r="E138" s="13"/>
      <c r="F138" s="13"/>
      <c r="G138" s="13"/>
      <c r="H138" s="13"/>
      <c r="I138" s="126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4"/>
      <c r="V138" s="14"/>
      <c r="W138" s="14"/>
    </row>
    <row r="139" spans="2:23">
      <c r="B139" s="13"/>
      <c r="C139" s="13"/>
      <c r="D139" s="13"/>
      <c r="E139" s="13"/>
      <c r="F139" s="13"/>
      <c r="G139" s="13"/>
      <c r="H139" s="13"/>
      <c r="I139" s="126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4"/>
      <c r="V139" s="14"/>
      <c r="W139" s="14"/>
    </row>
    <row r="140" spans="2:23">
      <c r="B140" s="13"/>
      <c r="C140" s="13"/>
      <c r="D140" s="13"/>
      <c r="E140" s="13"/>
      <c r="F140" s="13"/>
      <c r="G140" s="13"/>
      <c r="H140" s="13"/>
      <c r="I140" s="126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4"/>
      <c r="V140" s="14"/>
      <c r="W140" s="14"/>
    </row>
    <row r="141" spans="2:23">
      <c r="B141" s="13"/>
      <c r="C141" s="13"/>
      <c r="D141" s="13"/>
      <c r="E141" s="13"/>
      <c r="F141" s="13"/>
      <c r="G141" s="13"/>
      <c r="H141" s="13"/>
      <c r="I141" s="126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4"/>
      <c r="V141" s="14"/>
      <c r="W141" s="14"/>
    </row>
    <row r="142" spans="2:23">
      <c r="B142" s="13"/>
      <c r="C142" s="13"/>
      <c r="D142" s="13"/>
      <c r="E142" s="13"/>
      <c r="F142" s="13"/>
      <c r="G142" s="13"/>
      <c r="H142" s="13"/>
      <c r="I142" s="126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4"/>
      <c r="V142" s="14"/>
      <c r="W142" s="14"/>
    </row>
    <row r="143" spans="2:23">
      <c r="B143" s="13"/>
      <c r="C143" s="13"/>
      <c r="D143" s="13"/>
      <c r="E143" s="13"/>
      <c r="F143" s="13"/>
      <c r="G143" s="13"/>
      <c r="H143" s="13"/>
      <c r="I143" s="126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4"/>
      <c r="V143" s="14"/>
      <c r="W143" s="14"/>
    </row>
    <row r="144" spans="2:23">
      <c r="B144" s="13"/>
      <c r="C144" s="13"/>
      <c r="D144" s="13"/>
      <c r="E144" s="13"/>
      <c r="F144" s="13"/>
      <c r="G144" s="13"/>
      <c r="H144" s="13"/>
      <c r="I144" s="126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4"/>
      <c r="V144" s="14"/>
      <c r="W144" s="14"/>
    </row>
    <row r="145" spans="2:23">
      <c r="B145" s="13"/>
      <c r="C145" s="13"/>
      <c r="D145" s="13"/>
      <c r="E145" s="13"/>
      <c r="F145" s="13"/>
      <c r="G145" s="13"/>
      <c r="H145" s="13"/>
      <c r="I145" s="126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4"/>
      <c r="V145" s="14"/>
      <c r="W145" s="14"/>
    </row>
    <row r="146" spans="2:23">
      <c r="B146" s="13"/>
      <c r="C146" s="13"/>
      <c r="D146" s="13"/>
      <c r="E146" s="13"/>
      <c r="F146" s="13"/>
      <c r="G146" s="13"/>
      <c r="H146" s="13"/>
      <c r="I146" s="126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4"/>
      <c r="V146" s="14"/>
      <c r="W146" s="14"/>
    </row>
    <row r="147" spans="2:23">
      <c r="B147" s="13"/>
      <c r="C147" s="13"/>
      <c r="D147" s="13"/>
      <c r="E147" s="13"/>
      <c r="F147" s="13"/>
      <c r="G147" s="13"/>
      <c r="H147" s="13"/>
      <c r="I147" s="126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4"/>
      <c r="V147" s="14"/>
      <c r="W147" s="14"/>
    </row>
    <row r="148" spans="2:23">
      <c r="B148" s="13"/>
      <c r="C148" s="13"/>
      <c r="D148" s="13"/>
      <c r="E148" s="13"/>
      <c r="F148" s="13"/>
      <c r="G148" s="13"/>
      <c r="H148" s="13"/>
      <c r="I148" s="126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4"/>
      <c r="V148" s="14"/>
      <c r="W148" s="14"/>
    </row>
    <row r="149" spans="2:23">
      <c r="B149" s="13"/>
      <c r="C149" s="13"/>
      <c r="D149" s="13"/>
      <c r="E149" s="13"/>
      <c r="F149" s="13"/>
      <c r="G149" s="13"/>
      <c r="H149" s="13"/>
      <c r="I149" s="126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4"/>
      <c r="V149" s="14"/>
      <c r="W149" s="14"/>
    </row>
    <row r="150" spans="2:23">
      <c r="B150" s="13"/>
      <c r="C150" s="13"/>
      <c r="D150" s="13"/>
      <c r="E150" s="13"/>
      <c r="F150" s="13"/>
      <c r="G150" s="13"/>
      <c r="H150" s="13"/>
      <c r="I150" s="126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4"/>
      <c r="V150" s="14"/>
      <c r="W150" s="14"/>
    </row>
    <row r="151" spans="2:23">
      <c r="B151" s="13"/>
      <c r="C151" s="13"/>
      <c r="D151" s="13"/>
      <c r="E151" s="13"/>
      <c r="F151" s="13"/>
      <c r="G151" s="13"/>
      <c r="H151" s="13"/>
      <c r="I151" s="126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4"/>
      <c r="V151" s="14"/>
      <c r="W151" s="14"/>
    </row>
    <row r="152" spans="2:23">
      <c r="B152" s="13"/>
      <c r="C152" s="13"/>
      <c r="D152" s="13"/>
      <c r="E152" s="13"/>
      <c r="F152" s="13"/>
      <c r="G152" s="13"/>
      <c r="H152" s="13"/>
      <c r="I152" s="126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4"/>
      <c r="V152" s="14"/>
      <c r="W152" s="14"/>
    </row>
    <row r="153" spans="2:23">
      <c r="B153" s="13"/>
      <c r="C153" s="13"/>
      <c r="D153" s="13"/>
      <c r="E153" s="13"/>
      <c r="F153" s="13"/>
      <c r="G153" s="13"/>
      <c r="H153" s="13"/>
      <c r="I153" s="126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4"/>
      <c r="V153" s="14"/>
      <c r="W153" s="14"/>
    </row>
    <row r="154" spans="2:23">
      <c r="B154" s="13"/>
      <c r="C154" s="13"/>
      <c r="D154" s="13"/>
      <c r="E154" s="13"/>
      <c r="F154" s="13"/>
      <c r="G154" s="13"/>
      <c r="H154" s="13"/>
      <c r="I154" s="126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4"/>
      <c r="V154" s="14"/>
      <c r="W154" s="14"/>
    </row>
    <row r="155" spans="2:23">
      <c r="B155" s="13"/>
      <c r="C155" s="13"/>
      <c r="D155" s="13"/>
      <c r="E155" s="13"/>
      <c r="F155" s="13"/>
      <c r="G155" s="13"/>
      <c r="H155" s="13"/>
      <c r="I155" s="126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4"/>
      <c r="V155" s="14"/>
      <c r="W155" s="14"/>
    </row>
    <row r="156" spans="2:23">
      <c r="B156" s="13"/>
      <c r="C156" s="13"/>
      <c r="D156" s="13"/>
      <c r="E156" s="13"/>
      <c r="F156" s="13"/>
      <c r="G156" s="13"/>
      <c r="H156" s="13"/>
      <c r="I156" s="126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4"/>
      <c r="V156" s="14"/>
      <c r="W156" s="14"/>
    </row>
    <row r="157" spans="2:23">
      <c r="B157" s="13"/>
      <c r="C157" s="13"/>
      <c r="D157" s="13"/>
      <c r="E157" s="13"/>
      <c r="F157" s="13"/>
      <c r="G157" s="13"/>
      <c r="H157" s="13"/>
      <c r="I157" s="126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4"/>
      <c r="V157" s="14"/>
      <c r="W157" s="14"/>
    </row>
    <row r="158" spans="2:23">
      <c r="B158" s="13"/>
      <c r="C158" s="13"/>
      <c r="D158" s="13"/>
      <c r="E158" s="13"/>
      <c r="F158" s="13"/>
      <c r="G158" s="13"/>
      <c r="H158" s="13"/>
      <c r="I158" s="126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4"/>
      <c r="V158" s="14"/>
      <c r="W158" s="14"/>
    </row>
    <row r="159" spans="2:23">
      <c r="B159" s="13"/>
      <c r="C159" s="13"/>
      <c r="D159" s="13"/>
      <c r="E159" s="13"/>
      <c r="F159" s="13"/>
      <c r="G159" s="13"/>
      <c r="H159" s="13"/>
      <c r="I159" s="126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4"/>
      <c r="V159" s="14"/>
      <c r="W159" s="14"/>
    </row>
    <row r="160" spans="2:23">
      <c r="B160" s="13"/>
      <c r="C160" s="13"/>
      <c r="D160" s="13"/>
      <c r="E160" s="13"/>
      <c r="F160" s="13"/>
      <c r="G160" s="13"/>
      <c r="H160" s="13"/>
      <c r="I160" s="126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4"/>
      <c r="V160" s="14"/>
      <c r="W160" s="14"/>
    </row>
    <row r="161" spans="2:23">
      <c r="B161" s="13"/>
      <c r="C161" s="13"/>
      <c r="D161" s="13"/>
      <c r="E161" s="13"/>
      <c r="F161" s="13"/>
      <c r="G161" s="13"/>
      <c r="H161" s="13"/>
      <c r="I161" s="126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4"/>
      <c r="V161" s="14"/>
      <c r="W161" s="14"/>
    </row>
    <row r="162" spans="2:23">
      <c r="B162" s="13"/>
      <c r="C162" s="13"/>
      <c r="D162" s="13"/>
      <c r="E162" s="13"/>
      <c r="F162" s="13"/>
      <c r="G162" s="13"/>
      <c r="H162" s="13"/>
      <c r="I162" s="126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4"/>
      <c r="V162" s="14"/>
      <c r="W162" s="14"/>
    </row>
    <row r="163" spans="2:23">
      <c r="B163" s="13"/>
      <c r="C163" s="13"/>
      <c r="D163" s="13"/>
      <c r="E163" s="13"/>
      <c r="F163" s="13"/>
      <c r="G163" s="13"/>
      <c r="H163" s="13"/>
      <c r="I163" s="126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4"/>
      <c r="V163" s="14"/>
      <c r="W163" s="14"/>
    </row>
    <row r="164" spans="2:23">
      <c r="B164" s="13"/>
      <c r="C164" s="13"/>
      <c r="D164" s="13"/>
      <c r="E164" s="13"/>
      <c r="F164" s="13"/>
      <c r="G164" s="13"/>
      <c r="H164" s="13"/>
      <c r="I164" s="126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4"/>
      <c r="V164" s="14"/>
      <c r="W164" s="14"/>
    </row>
    <row r="165" spans="2:23">
      <c r="B165" s="13"/>
      <c r="C165" s="13"/>
      <c r="D165" s="13"/>
      <c r="E165" s="13"/>
      <c r="F165" s="13"/>
      <c r="G165" s="13"/>
      <c r="H165" s="13"/>
      <c r="I165" s="126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4"/>
      <c r="V165" s="14"/>
      <c r="W165" s="14"/>
    </row>
    <row r="166" spans="2:23">
      <c r="B166" s="13"/>
      <c r="C166" s="13"/>
      <c r="D166" s="13"/>
      <c r="E166" s="13"/>
      <c r="F166" s="13"/>
      <c r="G166" s="13"/>
      <c r="H166" s="13"/>
      <c r="I166" s="126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4"/>
      <c r="V166" s="14"/>
      <c r="W166" s="14"/>
    </row>
    <row r="167" spans="2:23">
      <c r="B167" s="13"/>
      <c r="C167" s="13"/>
      <c r="D167" s="13"/>
      <c r="E167" s="13"/>
      <c r="F167" s="13"/>
      <c r="G167" s="13"/>
      <c r="H167" s="13"/>
      <c r="I167" s="126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4"/>
      <c r="V167" s="14"/>
      <c r="W167" s="14"/>
    </row>
    <row r="168" spans="2:23">
      <c r="B168" s="13"/>
      <c r="C168" s="13"/>
      <c r="D168" s="13"/>
      <c r="E168" s="13"/>
      <c r="F168" s="13"/>
      <c r="G168" s="13"/>
      <c r="H168" s="13"/>
      <c r="I168" s="126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4"/>
      <c r="V168" s="14"/>
      <c r="W168" s="14"/>
    </row>
    <row r="169" spans="2:23">
      <c r="B169" s="13"/>
      <c r="C169" s="13"/>
      <c r="D169" s="13"/>
      <c r="E169" s="13"/>
      <c r="F169" s="13"/>
      <c r="G169" s="13"/>
      <c r="H169" s="13"/>
      <c r="I169" s="126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4"/>
      <c r="V169" s="14"/>
      <c r="W169" s="14"/>
    </row>
    <row r="170" spans="2:23">
      <c r="B170" s="13"/>
      <c r="C170" s="13"/>
      <c r="D170" s="13"/>
      <c r="E170" s="13"/>
      <c r="F170" s="13"/>
      <c r="G170" s="13"/>
      <c r="H170" s="13"/>
      <c r="I170" s="126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4"/>
      <c r="V170" s="14"/>
      <c r="W170" s="14"/>
    </row>
    <row r="171" spans="2:23">
      <c r="B171" s="13"/>
      <c r="C171" s="13"/>
      <c r="D171" s="13"/>
      <c r="E171" s="13"/>
      <c r="F171" s="13"/>
      <c r="G171" s="13"/>
      <c r="H171" s="13"/>
      <c r="I171" s="126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4"/>
      <c r="V171" s="14"/>
      <c r="W171" s="14"/>
    </row>
    <row r="172" spans="2:23">
      <c r="B172" s="13"/>
      <c r="C172" s="13"/>
      <c r="D172" s="13"/>
      <c r="E172" s="13"/>
      <c r="F172" s="13"/>
      <c r="G172" s="13"/>
      <c r="H172" s="13"/>
      <c r="I172" s="126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4"/>
      <c r="V172" s="14"/>
      <c r="W172" s="14"/>
    </row>
    <row r="173" spans="2:23">
      <c r="B173" s="13"/>
      <c r="C173" s="13"/>
      <c r="D173" s="13"/>
      <c r="E173" s="13"/>
      <c r="F173" s="13"/>
      <c r="G173" s="13"/>
      <c r="H173" s="13"/>
      <c r="I173" s="126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4"/>
      <c r="V173" s="14"/>
      <c r="W173" s="14"/>
    </row>
    <row r="174" spans="2:23">
      <c r="B174" s="13"/>
      <c r="C174" s="13"/>
      <c r="D174" s="13"/>
      <c r="E174" s="13"/>
      <c r="F174" s="13"/>
      <c r="G174" s="13"/>
      <c r="H174" s="13"/>
      <c r="I174" s="126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4"/>
      <c r="V174" s="14"/>
      <c r="W174" s="14"/>
    </row>
    <row r="175" spans="2:23">
      <c r="B175" s="13"/>
      <c r="C175" s="13"/>
      <c r="D175" s="13"/>
      <c r="E175" s="13"/>
      <c r="F175" s="13"/>
      <c r="G175" s="13"/>
      <c r="H175" s="13"/>
      <c r="I175" s="126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4"/>
      <c r="V175" s="14"/>
      <c r="W175" s="14"/>
    </row>
    <row r="176" spans="2:23">
      <c r="B176" s="13"/>
      <c r="C176" s="13"/>
      <c r="D176" s="13"/>
      <c r="E176" s="13"/>
      <c r="F176" s="13"/>
      <c r="G176" s="13"/>
      <c r="H176" s="13"/>
      <c r="I176" s="126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4"/>
      <c r="V176" s="14"/>
      <c r="W176" s="14"/>
    </row>
    <row r="177" spans="2:23">
      <c r="B177" s="13"/>
      <c r="C177" s="13"/>
      <c r="D177" s="13"/>
      <c r="E177" s="13"/>
      <c r="F177" s="13"/>
      <c r="G177" s="13"/>
      <c r="H177" s="13"/>
      <c r="I177" s="126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4"/>
      <c r="V177" s="14"/>
      <c r="W177" s="14"/>
    </row>
    <row r="178" spans="2:23">
      <c r="B178" s="13"/>
      <c r="C178" s="13"/>
      <c r="D178" s="13"/>
      <c r="E178" s="13"/>
      <c r="F178" s="13"/>
      <c r="G178" s="13"/>
      <c r="H178" s="13"/>
      <c r="I178" s="126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4"/>
      <c r="V178" s="14"/>
      <c r="W178" s="14"/>
    </row>
    <row r="179" spans="2:23">
      <c r="B179" s="13"/>
      <c r="C179" s="13"/>
      <c r="D179" s="13"/>
      <c r="E179" s="13"/>
      <c r="F179" s="13"/>
      <c r="G179" s="13"/>
      <c r="H179" s="13"/>
      <c r="I179" s="126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4"/>
      <c r="V179" s="14"/>
      <c r="W179" s="14"/>
    </row>
    <row r="180" spans="2:23">
      <c r="B180" s="13"/>
      <c r="C180" s="13"/>
      <c r="D180" s="13"/>
      <c r="E180" s="13"/>
      <c r="F180" s="13"/>
      <c r="G180" s="13"/>
      <c r="H180" s="13"/>
      <c r="I180" s="126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4"/>
      <c r="V180" s="14"/>
      <c r="W180" s="14"/>
    </row>
    <row r="181" spans="2:23">
      <c r="B181" s="13"/>
      <c r="C181" s="13"/>
      <c r="D181" s="13"/>
      <c r="E181" s="13"/>
      <c r="F181" s="13"/>
      <c r="G181" s="13"/>
      <c r="H181" s="13"/>
      <c r="I181" s="126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4"/>
      <c r="V181" s="14"/>
      <c r="W181" s="14"/>
    </row>
    <row r="182" spans="2:23">
      <c r="B182" s="13"/>
      <c r="C182" s="13"/>
      <c r="D182" s="13"/>
      <c r="E182" s="13"/>
      <c r="F182" s="13"/>
      <c r="G182" s="13"/>
      <c r="H182" s="13"/>
      <c r="I182" s="126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4"/>
      <c r="V182" s="14"/>
      <c r="W182" s="14"/>
    </row>
    <row r="183" spans="2:23">
      <c r="B183" s="13"/>
      <c r="C183" s="13"/>
      <c r="D183" s="13"/>
      <c r="E183" s="13"/>
      <c r="F183" s="13"/>
      <c r="G183" s="13"/>
      <c r="H183" s="13"/>
      <c r="I183" s="126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4"/>
      <c r="V183" s="14"/>
      <c r="W183" s="14"/>
    </row>
    <row r="184" spans="2:23">
      <c r="B184" s="13"/>
      <c r="C184" s="13"/>
      <c r="D184" s="13"/>
      <c r="E184" s="13"/>
      <c r="F184" s="13"/>
      <c r="G184" s="13"/>
      <c r="H184" s="13"/>
      <c r="I184" s="126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4"/>
      <c r="V184" s="14"/>
      <c r="W184" s="14"/>
    </row>
    <row r="185" spans="2:23">
      <c r="B185" s="13"/>
      <c r="C185" s="13"/>
      <c r="D185" s="13"/>
      <c r="E185" s="13"/>
      <c r="F185" s="13"/>
      <c r="G185" s="13"/>
      <c r="H185" s="13"/>
      <c r="I185" s="126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4"/>
      <c r="V185" s="14"/>
      <c r="W185" s="14"/>
    </row>
    <row r="186" spans="2:23">
      <c r="B186" s="13"/>
      <c r="C186" s="13"/>
      <c r="D186" s="13"/>
      <c r="E186" s="13"/>
      <c r="F186" s="13"/>
      <c r="G186" s="13"/>
      <c r="H186" s="13"/>
      <c r="I186" s="126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4"/>
      <c r="V186" s="14"/>
      <c r="W186" s="14"/>
    </row>
    <row r="187" spans="2:23">
      <c r="B187" s="13"/>
      <c r="C187" s="13"/>
      <c r="D187" s="13"/>
      <c r="E187" s="13"/>
      <c r="F187" s="13"/>
      <c r="G187" s="13"/>
      <c r="H187" s="13"/>
      <c r="I187" s="126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4"/>
      <c r="V187" s="14"/>
      <c r="W187" s="14"/>
    </row>
    <row r="188" spans="2:23">
      <c r="B188" s="13"/>
      <c r="C188" s="13"/>
      <c r="D188" s="13"/>
      <c r="E188" s="13"/>
      <c r="F188" s="13"/>
      <c r="G188" s="13"/>
      <c r="H188" s="13"/>
      <c r="I188" s="126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4"/>
      <c r="V188" s="14"/>
      <c r="W188" s="14"/>
    </row>
    <row r="189" spans="2:23">
      <c r="B189" s="13"/>
      <c r="C189" s="13"/>
      <c r="D189" s="13"/>
      <c r="E189" s="13"/>
      <c r="F189" s="13"/>
      <c r="G189" s="13"/>
      <c r="H189" s="13"/>
      <c r="I189" s="126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4"/>
      <c r="V189" s="14"/>
      <c r="W189" s="14"/>
    </row>
    <row r="190" spans="2:23">
      <c r="B190" s="13"/>
      <c r="C190" s="13"/>
      <c r="D190" s="13"/>
      <c r="E190" s="13"/>
      <c r="F190" s="13"/>
      <c r="G190" s="13"/>
      <c r="H190" s="13"/>
      <c r="I190" s="126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4"/>
      <c r="V190" s="14"/>
      <c r="W190" s="14"/>
    </row>
    <row r="191" spans="2:23">
      <c r="B191" s="13"/>
      <c r="C191" s="13"/>
      <c r="D191" s="13"/>
      <c r="E191" s="13"/>
      <c r="F191" s="13"/>
      <c r="G191" s="13"/>
      <c r="H191" s="13"/>
      <c r="I191" s="126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4"/>
      <c r="V191" s="14"/>
      <c r="W191" s="14"/>
    </row>
    <row r="192" spans="2:23">
      <c r="B192" s="13"/>
      <c r="C192" s="13"/>
      <c r="D192" s="13"/>
      <c r="E192" s="13"/>
      <c r="F192" s="13"/>
      <c r="G192" s="13"/>
      <c r="H192" s="13"/>
      <c r="I192" s="126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4"/>
      <c r="V192" s="14"/>
      <c r="W192" s="14"/>
    </row>
    <row r="193" spans="2:23">
      <c r="B193" s="13"/>
      <c r="C193" s="13"/>
      <c r="D193" s="13"/>
      <c r="E193" s="13"/>
      <c r="F193" s="13"/>
      <c r="G193" s="13"/>
      <c r="H193" s="13"/>
      <c r="I193" s="126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4"/>
      <c r="V193" s="14"/>
      <c r="W193" s="14"/>
    </row>
    <row r="194" spans="2:23">
      <c r="B194" s="13"/>
      <c r="C194" s="13"/>
      <c r="D194" s="13"/>
      <c r="E194" s="13"/>
      <c r="F194" s="13"/>
      <c r="G194" s="13"/>
      <c r="H194" s="13"/>
      <c r="I194" s="126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4"/>
      <c r="V194" s="14"/>
      <c r="W194" s="14"/>
    </row>
    <row r="195" spans="2:23">
      <c r="B195" s="13"/>
      <c r="C195" s="13"/>
      <c r="D195" s="13"/>
      <c r="E195" s="13"/>
      <c r="F195" s="13"/>
      <c r="G195" s="13"/>
      <c r="H195" s="13"/>
      <c r="I195" s="126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4"/>
      <c r="V195" s="14"/>
      <c r="W195" s="14"/>
    </row>
    <row r="196" spans="2:23">
      <c r="B196" s="13"/>
      <c r="C196" s="13"/>
      <c r="D196" s="13"/>
      <c r="E196" s="13"/>
      <c r="F196" s="13"/>
      <c r="G196" s="13"/>
      <c r="H196" s="13"/>
      <c r="I196" s="126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4"/>
      <c r="V196" s="14"/>
      <c r="W196" s="14"/>
    </row>
    <row r="197" spans="2:23">
      <c r="B197" s="13"/>
      <c r="C197" s="13"/>
      <c r="D197" s="13"/>
      <c r="E197" s="13"/>
      <c r="F197" s="13"/>
      <c r="G197" s="13"/>
      <c r="H197" s="13"/>
      <c r="I197" s="126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4"/>
      <c r="V197" s="14"/>
      <c r="W197" s="14"/>
    </row>
    <row r="198" spans="2:23">
      <c r="B198" s="13"/>
      <c r="C198" s="13"/>
      <c r="D198" s="13"/>
      <c r="E198" s="13"/>
      <c r="F198" s="13"/>
      <c r="G198" s="13"/>
      <c r="H198" s="13"/>
      <c r="I198" s="126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4"/>
      <c r="V198" s="14"/>
      <c r="W198" s="14"/>
    </row>
    <row r="199" spans="2:23">
      <c r="B199" s="13"/>
      <c r="C199" s="13"/>
      <c r="D199" s="13"/>
      <c r="E199" s="13"/>
      <c r="F199" s="13"/>
      <c r="G199" s="13"/>
      <c r="H199" s="13"/>
      <c r="I199" s="126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4"/>
      <c r="V199" s="14"/>
      <c r="W199" s="14"/>
    </row>
    <row r="200" spans="2:23">
      <c r="B200" s="13"/>
      <c r="C200" s="13"/>
      <c r="D200" s="13"/>
      <c r="E200" s="13"/>
      <c r="F200" s="13"/>
      <c r="G200" s="13"/>
      <c r="H200" s="13"/>
      <c r="I200" s="126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4"/>
      <c r="V200" s="14"/>
      <c r="W200" s="14"/>
    </row>
    <row r="201" spans="2:23">
      <c r="B201" s="13"/>
      <c r="C201" s="13"/>
      <c r="D201" s="13"/>
      <c r="E201" s="13"/>
      <c r="F201" s="13"/>
      <c r="G201" s="13"/>
      <c r="H201" s="13"/>
      <c r="I201" s="126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4"/>
      <c r="V201" s="14"/>
      <c r="W201" s="14"/>
    </row>
    <row r="202" spans="2:23">
      <c r="B202" s="13"/>
      <c r="C202" s="13"/>
      <c r="D202" s="13"/>
      <c r="E202" s="13"/>
      <c r="F202" s="13"/>
      <c r="G202" s="13"/>
      <c r="H202" s="13"/>
      <c r="I202" s="126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4"/>
      <c r="V202" s="14"/>
      <c r="W202" s="14"/>
    </row>
    <row r="203" spans="2:23">
      <c r="B203" s="13"/>
      <c r="C203" s="13"/>
      <c r="D203" s="13"/>
      <c r="E203" s="13"/>
      <c r="F203" s="13"/>
      <c r="G203" s="13"/>
      <c r="H203" s="13"/>
      <c r="I203" s="126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4"/>
      <c r="V203" s="14"/>
      <c r="W203" s="14"/>
    </row>
    <row r="204" spans="2:23">
      <c r="B204" s="13"/>
      <c r="C204" s="13"/>
      <c r="D204" s="13"/>
      <c r="E204" s="13"/>
      <c r="F204" s="13"/>
      <c r="G204" s="13"/>
      <c r="H204" s="13"/>
      <c r="I204" s="126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4"/>
      <c r="V204" s="14"/>
      <c r="W204" s="14"/>
    </row>
    <row r="205" spans="2:23">
      <c r="B205" s="13"/>
      <c r="C205" s="13"/>
      <c r="D205" s="13"/>
      <c r="E205" s="13"/>
      <c r="F205" s="13"/>
      <c r="G205" s="13"/>
      <c r="H205" s="13"/>
      <c r="I205" s="126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4"/>
      <c r="V205" s="14"/>
      <c r="W205" s="14"/>
    </row>
    <row r="206" spans="2:23">
      <c r="B206" s="13"/>
      <c r="C206" s="13"/>
      <c r="D206" s="13"/>
      <c r="E206" s="13"/>
      <c r="F206" s="13"/>
      <c r="G206" s="13"/>
      <c r="H206" s="13"/>
      <c r="I206" s="126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4"/>
      <c r="V206" s="14"/>
      <c r="W206" s="14"/>
    </row>
    <row r="207" spans="2:23">
      <c r="B207" s="13"/>
      <c r="C207" s="13"/>
      <c r="D207" s="13"/>
      <c r="E207" s="13"/>
      <c r="F207" s="13"/>
      <c r="G207" s="13"/>
      <c r="H207" s="13"/>
      <c r="I207" s="126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4"/>
      <c r="V207" s="14"/>
      <c r="W207" s="14"/>
    </row>
    <row r="208" spans="2:23">
      <c r="B208" s="13"/>
      <c r="C208" s="13"/>
      <c r="D208" s="13"/>
      <c r="E208" s="13"/>
      <c r="F208" s="13"/>
      <c r="G208" s="13"/>
      <c r="H208" s="13"/>
      <c r="I208" s="126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4"/>
      <c r="V208" s="14"/>
      <c r="W208" s="14"/>
    </row>
    <row r="209" spans="2:23">
      <c r="B209" s="13"/>
      <c r="C209" s="13"/>
      <c r="D209" s="13"/>
      <c r="E209" s="13"/>
      <c r="F209" s="13"/>
      <c r="G209" s="13"/>
      <c r="H209" s="13"/>
      <c r="I209" s="126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4"/>
      <c r="V209" s="14"/>
      <c r="W209" s="14"/>
    </row>
    <row r="210" spans="2:23">
      <c r="B210" s="13"/>
      <c r="C210" s="13"/>
      <c r="D210" s="13"/>
      <c r="E210" s="13"/>
      <c r="F210" s="13"/>
      <c r="G210" s="13"/>
      <c r="H210" s="13"/>
      <c r="I210" s="126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4"/>
      <c r="V210" s="14"/>
      <c r="W210" s="14"/>
    </row>
    <row r="211" spans="2:23">
      <c r="B211" s="13"/>
      <c r="C211" s="13"/>
      <c r="D211" s="13"/>
      <c r="E211" s="13"/>
      <c r="F211" s="13"/>
      <c r="G211" s="13"/>
      <c r="H211" s="13"/>
      <c r="I211" s="126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4"/>
      <c r="V211" s="14"/>
      <c r="W211" s="14"/>
    </row>
    <row r="212" spans="2:23">
      <c r="B212" s="13"/>
      <c r="C212" s="13"/>
      <c r="D212" s="13"/>
      <c r="E212" s="13"/>
      <c r="F212" s="13"/>
      <c r="G212" s="13"/>
      <c r="H212" s="13"/>
      <c r="I212" s="126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4"/>
      <c r="V212" s="14"/>
      <c r="W212" s="14"/>
    </row>
    <row r="213" spans="2:23">
      <c r="B213" s="13"/>
      <c r="C213" s="13"/>
      <c r="D213" s="13"/>
      <c r="E213" s="13"/>
      <c r="F213" s="13"/>
      <c r="G213" s="13"/>
      <c r="H213" s="13"/>
      <c r="I213" s="126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4"/>
      <c r="V213" s="14"/>
      <c r="W213" s="14"/>
    </row>
    <row r="214" spans="2:23">
      <c r="B214" s="13"/>
      <c r="C214" s="13"/>
      <c r="D214" s="13"/>
      <c r="E214" s="13"/>
      <c r="F214" s="13"/>
      <c r="G214" s="13"/>
      <c r="H214" s="13"/>
      <c r="I214" s="126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4"/>
      <c r="V214" s="14"/>
      <c r="W214" s="14"/>
    </row>
    <row r="215" spans="2:23">
      <c r="B215" s="13"/>
      <c r="C215" s="13"/>
      <c r="D215" s="13"/>
      <c r="E215" s="13"/>
      <c r="F215" s="13"/>
      <c r="G215" s="13"/>
      <c r="H215" s="13"/>
      <c r="I215" s="126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4"/>
      <c r="V215" s="14"/>
      <c r="W215" s="14"/>
    </row>
    <row r="216" spans="2:23">
      <c r="B216" s="13"/>
      <c r="C216" s="13"/>
      <c r="D216" s="13"/>
      <c r="E216" s="13"/>
      <c r="F216" s="13"/>
      <c r="G216" s="13"/>
      <c r="H216" s="13"/>
      <c r="I216" s="126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4"/>
      <c r="V216" s="14"/>
      <c r="W216" s="14"/>
    </row>
    <row r="217" spans="2:23">
      <c r="B217" s="13"/>
      <c r="C217" s="13"/>
      <c r="D217" s="13"/>
      <c r="E217" s="13"/>
      <c r="F217" s="13"/>
      <c r="G217" s="13"/>
      <c r="H217" s="13"/>
      <c r="I217" s="126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4"/>
      <c r="V217" s="14"/>
      <c r="W217" s="14"/>
    </row>
    <row r="218" spans="2:23">
      <c r="B218" s="13"/>
      <c r="C218" s="13"/>
      <c r="D218" s="13"/>
      <c r="E218" s="13"/>
      <c r="F218" s="13"/>
      <c r="G218" s="13"/>
      <c r="H218" s="13"/>
      <c r="I218" s="126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4"/>
      <c r="V218" s="14"/>
      <c r="W218" s="14"/>
    </row>
    <row r="219" spans="2:23">
      <c r="B219" s="13"/>
      <c r="C219" s="13"/>
      <c r="D219" s="13"/>
      <c r="E219" s="13"/>
      <c r="F219" s="13"/>
      <c r="G219" s="13"/>
      <c r="H219" s="13"/>
      <c r="I219" s="126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4"/>
      <c r="V219" s="14"/>
      <c r="W219" s="14"/>
    </row>
    <row r="220" spans="2:23">
      <c r="B220" s="13"/>
      <c r="C220" s="13"/>
      <c r="D220" s="13"/>
      <c r="E220" s="13"/>
      <c r="F220" s="13"/>
      <c r="G220" s="13"/>
      <c r="H220" s="13"/>
      <c r="I220" s="126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4"/>
      <c r="V220" s="14"/>
      <c r="W220" s="14"/>
    </row>
    <row r="221" spans="2:23">
      <c r="B221" s="13"/>
      <c r="C221" s="13"/>
      <c r="D221" s="13"/>
      <c r="E221" s="13"/>
      <c r="F221" s="13"/>
      <c r="G221" s="13"/>
      <c r="H221" s="13"/>
      <c r="I221" s="126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4"/>
      <c r="V221" s="14"/>
      <c r="W221" s="14"/>
    </row>
    <row r="222" spans="2:23">
      <c r="B222" s="13"/>
      <c r="C222" s="13"/>
      <c r="D222" s="13"/>
      <c r="E222" s="13"/>
      <c r="F222" s="13"/>
      <c r="G222" s="13"/>
      <c r="H222" s="13"/>
      <c r="I222" s="126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4"/>
      <c r="V222" s="14"/>
      <c r="W222" s="14"/>
    </row>
    <row r="223" spans="2:23">
      <c r="B223" s="13"/>
      <c r="C223" s="13"/>
      <c r="D223" s="13"/>
      <c r="E223" s="13"/>
      <c r="F223" s="13"/>
      <c r="G223" s="13"/>
      <c r="H223" s="13"/>
      <c r="I223" s="126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4"/>
      <c r="V223" s="14"/>
      <c r="W223" s="14"/>
    </row>
    <row r="224" spans="2:23">
      <c r="B224" s="13"/>
      <c r="C224" s="13"/>
      <c r="D224" s="13"/>
      <c r="E224" s="13"/>
      <c r="F224" s="13"/>
      <c r="G224" s="13"/>
      <c r="H224" s="13"/>
      <c r="I224" s="126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4"/>
      <c r="V224" s="14"/>
      <c r="W224" s="14"/>
    </row>
    <row r="225" spans="2:23">
      <c r="B225" s="13"/>
      <c r="C225" s="13"/>
      <c r="D225" s="13"/>
      <c r="E225" s="13"/>
      <c r="F225" s="13"/>
      <c r="G225" s="13"/>
      <c r="H225" s="13"/>
      <c r="I225" s="126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4"/>
      <c r="V225" s="14"/>
      <c r="W225" s="14"/>
    </row>
    <row r="226" spans="2:23">
      <c r="B226" s="13"/>
      <c r="C226" s="13"/>
      <c r="D226" s="13"/>
      <c r="E226" s="13"/>
      <c r="F226" s="13"/>
      <c r="G226" s="13"/>
      <c r="H226" s="13"/>
      <c r="I226" s="126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4"/>
      <c r="V226" s="14"/>
      <c r="W226" s="14"/>
    </row>
    <row r="227" spans="2:23">
      <c r="B227" s="13"/>
      <c r="C227" s="13"/>
      <c r="D227" s="13"/>
      <c r="E227" s="13"/>
      <c r="F227" s="13"/>
      <c r="G227" s="13"/>
      <c r="H227" s="13"/>
      <c r="I227" s="126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4"/>
      <c r="V227" s="14"/>
      <c r="W227" s="14"/>
    </row>
    <row r="228" spans="2:23">
      <c r="B228" s="13"/>
      <c r="C228" s="13"/>
      <c r="D228" s="13"/>
      <c r="E228" s="13"/>
      <c r="F228" s="13"/>
      <c r="G228" s="13"/>
      <c r="H228" s="13"/>
      <c r="I228" s="126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4"/>
      <c r="V228" s="14"/>
      <c r="W228" s="14"/>
    </row>
    <row r="229" spans="2:23">
      <c r="B229" s="13"/>
      <c r="C229" s="13"/>
      <c r="D229" s="13"/>
      <c r="E229" s="13"/>
      <c r="F229" s="13"/>
      <c r="G229" s="13"/>
      <c r="H229" s="13"/>
      <c r="I229" s="126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4"/>
      <c r="V229" s="14"/>
      <c r="W229" s="14"/>
    </row>
    <row r="230" spans="2:23">
      <c r="B230" s="13"/>
      <c r="C230" s="13"/>
      <c r="D230" s="13"/>
      <c r="E230" s="13"/>
      <c r="F230" s="13"/>
      <c r="G230" s="13"/>
      <c r="H230" s="13"/>
      <c r="I230" s="126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4"/>
      <c r="V230" s="14"/>
      <c r="W230" s="14"/>
    </row>
    <row r="231" spans="2:23">
      <c r="B231" s="13"/>
      <c r="C231" s="13"/>
      <c r="D231" s="13"/>
      <c r="E231" s="13"/>
      <c r="F231" s="13"/>
      <c r="G231" s="13"/>
      <c r="H231" s="13"/>
      <c r="I231" s="126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4"/>
      <c r="V231" s="14"/>
      <c r="W231" s="14"/>
    </row>
    <row r="232" spans="2:23">
      <c r="B232" s="13"/>
      <c r="C232" s="13"/>
      <c r="D232" s="13"/>
      <c r="E232" s="13"/>
      <c r="F232" s="13"/>
      <c r="G232" s="13"/>
      <c r="H232" s="13"/>
      <c r="I232" s="126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4"/>
      <c r="V232" s="14"/>
      <c r="W232" s="14"/>
    </row>
    <row r="233" spans="2:23">
      <c r="B233" s="13"/>
      <c r="C233" s="13"/>
      <c r="D233" s="13"/>
      <c r="E233" s="13"/>
      <c r="F233" s="13"/>
      <c r="G233" s="13"/>
      <c r="H233" s="13"/>
      <c r="I233" s="126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4"/>
      <c r="V233" s="14"/>
      <c r="W233" s="14"/>
    </row>
    <row r="234" spans="2:23">
      <c r="B234" s="13"/>
      <c r="C234" s="13"/>
      <c r="D234" s="13"/>
      <c r="E234" s="13"/>
      <c r="F234" s="13"/>
      <c r="G234" s="13"/>
      <c r="H234" s="13"/>
      <c r="I234" s="126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4"/>
      <c r="V234" s="14"/>
      <c r="W234" s="14"/>
    </row>
    <row r="235" spans="2:23">
      <c r="B235" s="13"/>
      <c r="C235" s="13"/>
      <c r="D235" s="13"/>
      <c r="E235" s="13"/>
      <c r="F235" s="13"/>
      <c r="G235" s="13"/>
      <c r="H235" s="13"/>
      <c r="I235" s="126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4"/>
      <c r="V235" s="14"/>
      <c r="W235" s="14"/>
    </row>
    <row r="236" spans="2:23">
      <c r="B236" s="13"/>
      <c r="C236" s="13"/>
      <c r="D236" s="13"/>
      <c r="E236" s="13"/>
      <c r="F236" s="13"/>
      <c r="G236" s="13"/>
      <c r="H236" s="13"/>
      <c r="I236" s="126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4"/>
      <c r="V236" s="14"/>
      <c r="W236" s="14"/>
    </row>
    <row r="237" spans="2:23">
      <c r="B237" s="13"/>
      <c r="C237" s="13"/>
      <c r="D237" s="13"/>
      <c r="E237" s="13"/>
      <c r="F237" s="13"/>
      <c r="G237" s="13"/>
      <c r="H237" s="13"/>
      <c r="I237" s="126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4"/>
      <c r="V237" s="14"/>
      <c r="W237" s="14"/>
    </row>
    <row r="238" spans="2:23">
      <c r="B238" s="13"/>
      <c r="C238" s="13"/>
      <c r="D238" s="13"/>
      <c r="E238" s="13"/>
      <c r="F238" s="13"/>
      <c r="G238" s="13"/>
      <c r="H238" s="13"/>
      <c r="I238" s="126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4"/>
      <c r="V238" s="14"/>
      <c r="W238" s="14"/>
    </row>
    <row r="239" spans="2:23">
      <c r="B239" s="13"/>
      <c r="C239" s="13"/>
      <c r="D239" s="13"/>
      <c r="E239" s="13"/>
      <c r="F239" s="13"/>
      <c r="G239" s="13"/>
      <c r="H239" s="13"/>
      <c r="I239" s="126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4"/>
      <c r="V239" s="14"/>
      <c r="W239" s="14"/>
    </row>
    <row r="240" spans="2:23">
      <c r="B240" s="13"/>
      <c r="C240" s="13"/>
      <c r="D240" s="13"/>
      <c r="E240" s="13"/>
      <c r="F240" s="13"/>
      <c r="G240" s="13"/>
      <c r="H240" s="13"/>
      <c r="I240" s="126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4"/>
      <c r="V240" s="14"/>
      <c r="W240" s="14"/>
    </row>
    <row r="241" spans="2:23">
      <c r="B241" s="13"/>
      <c r="C241" s="13"/>
      <c r="D241" s="13"/>
      <c r="E241" s="13"/>
      <c r="F241" s="13"/>
      <c r="G241" s="13"/>
      <c r="H241" s="13"/>
      <c r="I241" s="126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4"/>
      <c r="V241" s="14"/>
      <c r="W241" s="14"/>
    </row>
    <row r="242" spans="2:23">
      <c r="B242" s="13"/>
      <c r="C242" s="13"/>
      <c r="D242" s="13"/>
      <c r="E242" s="13"/>
      <c r="F242" s="13"/>
      <c r="G242" s="13"/>
      <c r="H242" s="13"/>
      <c r="I242" s="126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4"/>
      <c r="V242" s="14"/>
      <c r="W242" s="14"/>
    </row>
    <row r="243" spans="2:23">
      <c r="B243" s="13"/>
      <c r="C243" s="13"/>
      <c r="D243" s="13"/>
      <c r="E243" s="13"/>
      <c r="F243" s="13"/>
      <c r="G243" s="13"/>
      <c r="H243" s="13"/>
      <c r="I243" s="126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4"/>
      <c r="V243" s="14"/>
      <c r="W243" s="14"/>
    </row>
    <row r="244" spans="2:23">
      <c r="B244" s="13"/>
      <c r="C244" s="13"/>
      <c r="D244" s="13"/>
      <c r="E244" s="13"/>
      <c r="F244" s="13"/>
      <c r="G244" s="13"/>
      <c r="H244" s="13"/>
      <c r="I244" s="126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4"/>
      <c r="V244" s="14"/>
      <c r="W244" s="14"/>
    </row>
    <row r="245" spans="2:23">
      <c r="B245" s="13"/>
      <c r="C245" s="13"/>
      <c r="D245" s="13"/>
      <c r="E245" s="13"/>
      <c r="F245" s="13"/>
      <c r="G245" s="13"/>
      <c r="H245" s="13"/>
      <c r="I245" s="126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4"/>
      <c r="V245" s="14"/>
      <c r="W245" s="14"/>
    </row>
    <row r="246" spans="2:23">
      <c r="B246" s="13"/>
      <c r="C246" s="13"/>
      <c r="D246" s="13"/>
      <c r="E246" s="13"/>
      <c r="F246" s="13"/>
      <c r="G246" s="13"/>
      <c r="H246" s="13"/>
      <c r="I246" s="126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4"/>
      <c r="V246" s="14"/>
      <c r="W246" s="14"/>
    </row>
    <row r="247" spans="2:23">
      <c r="B247" s="13"/>
      <c r="C247" s="13"/>
      <c r="D247" s="13"/>
      <c r="E247" s="13"/>
      <c r="F247" s="13"/>
      <c r="G247" s="13"/>
      <c r="H247" s="13"/>
      <c r="I247" s="126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4"/>
      <c r="V247" s="14"/>
      <c r="W247" s="14"/>
    </row>
    <row r="248" spans="2:23">
      <c r="B248" s="13"/>
      <c r="C248" s="13"/>
      <c r="D248" s="13"/>
      <c r="E248" s="13"/>
      <c r="F248" s="13"/>
      <c r="G248" s="13"/>
      <c r="H248" s="13"/>
      <c r="I248" s="126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4"/>
      <c r="V248" s="14"/>
      <c r="W248" s="14"/>
    </row>
    <row r="249" spans="2:23">
      <c r="B249" s="13"/>
      <c r="C249" s="13"/>
      <c r="D249" s="13"/>
      <c r="E249" s="13"/>
      <c r="F249" s="13"/>
      <c r="G249" s="13"/>
      <c r="H249" s="13"/>
      <c r="I249" s="126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4"/>
      <c r="V249" s="14"/>
      <c r="W249" s="14"/>
    </row>
    <row r="250" spans="2:23">
      <c r="B250" s="13"/>
      <c r="C250" s="13"/>
      <c r="D250" s="13"/>
      <c r="E250" s="13"/>
      <c r="F250" s="13"/>
      <c r="G250" s="13"/>
      <c r="H250" s="13"/>
      <c r="I250" s="126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4"/>
      <c r="V250" s="14"/>
      <c r="W250" s="14"/>
    </row>
    <row r="251" spans="2:23">
      <c r="B251" s="13"/>
      <c r="C251" s="13"/>
      <c r="D251" s="13"/>
      <c r="E251" s="13"/>
      <c r="F251" s="13"/>
      <c r="G251" s="13"/>
      <c r="H251" s="13"/>
      <c r="I251" s="126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4"/>
      <c r="V251" s="14"/>
      <c r="W251" s="14"/>
    </row>
    <row r="252" spans="2:23">
      <c r="B252" s="13"/>
      <c r="C252" s="13"/>
      <c r="D252" s="13"/>
      <c r="E252" s="13"/>
      <c r="F252" s="13"/>
      <c r="G252" s="13"/>
      <c r="H252" s="13"/>
      <c r="I252" s="126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4"/>
      <c r="V252" s="14"/>
      <c r="W252" s="14"/>
    </row>
    <row r="253" spans="2:23">
      <c r="B253" s="13"/>
      <c r="C253" s="13"/>
      <c r="D253" s="13"/>
      <c r="E253" s="13"/>
      <c r="F253" s="13"/>
      <c r="G253" s="13"/>
      <c r="H253" s="13"/>
      <c r="I253" s="126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4"/>
      <c r="V253" s="14"/>
      <c r="W253" s="14"/>
    </row>
    <row r="254" spans="2:23">
      <c r="B254" s="13"/>
      <c r="C254" s="13"/>
      <c r="D254" s="13"/>
      <c r="E254" s="13"/>
      <c r="F254" s="13"/>
      <c r="G254" s="13"/>
      <c r="H254" s="13"/>
      <c r="I254" s="126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4"/>
      <c r="V254" s="14"/>
      <c r="W254" s="14"/>
    </row>
    <row r="255" spans="2:23">
      <c r="B255" s="13"/>
      <c r="C255" s="13"/>
      <c r="D255" s="13"/>
      <c r="E255" s="13"/>
      <c r="F255" s="13"/>
      <c r="G255" s="13"/>
      <c r="H255" s="13"/>
      <c r="I255" s="126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4"/>
      <c r="V255" s="14"/>
      <c r="W255" s="14"/>
    </row>
    <row r="256" spans="2:23">
      <c r="B256" s="13"/>
      <c r="C256" s="13"/>
      <c r="D256" s="13"/>
      <c r="E256" s="13"/>
      <c r="F256" s="13"/>
      <c r="G256" s="13"/>
      <c r="H256" s="13"/>
      <c r="I256" s="126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4"/>
      <c r="V256" s="14"/>
      <c r="W256" s="14"/>
    </row>
    <row r="257" spans="2:23">
      <c r="B257" s="13"/>
      <c r="C257" s="13"/>
      <c r="D257" s="13"/>
      <c r="E257" s="13"/>
      <c r="F257" s="13"/>
      <c r="G257" s="13"/>
      <c r="H257" s="13"/>
      <c r="I257" s="126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4"/>
      <c r="V257" s="14"/>
      <c r="W257" s="14"/>
    </row>
    <row r="258" spans="2:23">
      <c r="B258" s="13"/>
      <c r="C258" s="13"/>
      <c r="D258" s="13"/>
      <c r="E258" s="13"/>
      <c r="F258" s="13"/>
      <c r="G258" s="13"/>
      <c r="H258" s="13"/>
      <c r="I258" s="126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4"/>
      <c r="V258" s="14"/>
      <c r="W258" s="14"/>
    </row>
    <row r="259" spans="2:23">
      <c r="B259" s="13"/>
      <c r="C259" s="13"/>
      <c r="D259" s="13"/>
      <c r="E259" s="13"/>
      <c r="F259" s="13"/>
      <c r="G259" s="13"/>
      <c r="H259" s="13"/>
      <c r="I259" s="126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4"/>
      <c r="V259" s="14"/>
      <c r="W259" s="14"/>
    </row>
    <row r="260" spans="2:23">
      <c r="B260" s="13"/>
      <c r="C260" s="13"/>
      <c r="D260" s="13"/>
      <c r="E260" s="13"/>
      <c r="F260" s="13"/>
      <c r="G260" s="13"/>
      <c r="H260" s="13"/>
      <c r="I260" s="126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4"/>
      <c r="V260" s="14"/>
      <c r="W260" s="14"/>
    </row>
    <row r="261" spans="2:23">
      <c r="B261" s="13"/>
      <c r="C261" s="13"/>
      <c r="D261" s="13"/>
      <c r="E261" s="13"/>
      <c r="F261" s="13"/>
      <c r="G261" s="13"/>
      <c r="H261" s="13"/>
      <c r="I261" s="126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4"/>
      <c r="V261" s="14"/>
      <c r="W261" s="14"/>
    </row>
    <row r="262" spans="2:23">
      <c r="B262" s="13"/>
      <c r="C262" s="13"/>
      <c r="D262" s="13"/>
      <c r="E262" s="13"/>
      <c r="F262" s="13"/>
      <c r="G262" s="13"/>
      <c r="H262" s="13"/>
      <c r="I262" s="126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4"/>
      <c r="V262" s="14"/>
      <c r="W262" s="14"/>
    </row>
    <row r="263" spans="2:23">
      <c r="B263" s="13"/>
      <c r="C263" s="13"/>
      <c r="D263" s="13"/>
      <c r="E263" s="13"/>
      <c r="F263" s="13"/>
      <c r="G263" s="13"/>
      <c r="H263" s="13"/>
      <c r="I263" s="126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4"/>
      <c r="V263" s="14"/>
      <c r="W263" s="14"/>
    </row>
    <row r="264" spans="2:23">
      <c r="B264" s="13"/>
      <c r="C264" s="13"/>
      <c r="D264" s="13"/>
      <c r="E264" s="13"/>
      <c r="F264" s="13"/>
      <c r="G264" s="13"/>
      <c r="H264" s="13"/>
      <c r="I264" s="126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4"/>
      <c r="V264" s="14"/>
      <c r="W264" s="14"/>
    </row>
    <row r="265" spans="2:23">
      <c r="B265" s="25"/>
      <c r="C265" s="25"/>
      <c r="D265" s="25"/>
      <c r="E265" s="25"/>
      <c r="F265" s="25"/>
      <c r="G265" s="25"/>
      <c r="H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</row>
  </sheetData>
  <mergeCells count="9">
    <mergeCell ref="A1:A3"/>
    <mergeCell ref="B1:D3"/>
    <mergeCell ref="G1:J1"/>
    <mergeCell ref="O1:P2"/>
    <mergeCell ref="I2:J2"/>
    <mergeCell ref="K1:L2"/>
    <mergeCell ref="M1:N2"/>
    <mergeCell ref="E1:F2"/>
    <mergeCell ref="G2:H2"/>
  </mergeCells>
  <phoneticPr fontId="24" type="noConversion"/>
  <pageMargins left="0.74803149606299213" right="0.74803149606299213" top="0.98425196850393704" bottom="0.98425196850393704" header="0.51181102362204722" footer="0.51181102362204722"/>
  <pageSetup paperSize="9" scale="72" orientation="landscape" r:id="rId1"/>
  <headerFooter alignWithMargins="0">
    <oddHeader xml:space="preserve">&amp;C&amp;"Times,Félkövér"&amp;12 1.1.1 A normatív állami hozzájárulások alakulása 2020. évben 
&amp;Radatok fő-ben, Ft-ban </oddHeader>
    <oddFooter>&amp;C&amp;Z&amp;F</oddFooter>
  </headerFooter>
  <rowBreaks count="2" manualBreakCount="2">
    <brk id="24" max="13" man="1"/>
    <brk id="44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C13"/>
  <sheetViews>
    <sheetView view="pageLayout" zoomScaleSheetLayoutView="100" workbookViewId="0">
      <selection activeCell="B11" sqref="B11"/>
    </sheetView>
  </sheetViews>
  <sheetFormatPr defaultRowHeight="12.75"/>
  <cols>
    <col min="1" max="1" width="8.140625" customWidth="1"/>
    <col min="2" max="2" width="51.140625" customWidth="1"/>
    <col min="3" max="3" width="22.140625" customWidth="1"/>
    <col min="4" max="4" width="12.85546875" customWidth="1"/>
    <col min="5" max="5" width="13.28515625" customWidth="1"/>
    <col min="6" max="6" width="14.42578125" customWidth="1"/>
    <col min="7" max="7" width="16.28515625" customWidth="1"/>
    <col min="8" max="8" width="20" customWidth="1"/>
    <col min="9" max="9" width="20.140625" customWidth="1"/>
    <col min="10" max="10" width="18.140625" customWidth="1"/>
    <col min="11" max="11" width="21" customWidth="1"/>
  </cols>
  <sheetData>
    <row r="1" spans="1:3" ht="15">
      <c r="A1" s="167"/>
      <c r="B1" s="167" t="s">
        <v>0</v>
      </c>
      <c r="C1" s="167" t="s">
        <v>23</v>
      </c>
    </row>
    <row r="2" spans="1:3" ht="15">
      <c r="A2" s="167">
        <v>1</v>
      </c>
      <c r="B2" s="167">
        <v>2</v>
      </c>
      <c r="C2" s="167">
        <v>3</v>
      </c>
    </row>
    <row r="3" spans="1:3" ht="41.25" customHeight="1">
      <c r="A3" s="200" t="s">
        <v>326</v>
      </c>
      <c r="B3" s="169" t="s">
        <v>327</v>
      </c>
      <c r="C3" s="350">
        <v>8808516</v>
      </c>
    </row>
    <row r="4" spans="1:3" ht="38.25" customHeight="1">
      <c r="A4" s="200" t="s">
        <v>170</v>
      </c>
      <c r="B4" s="169" t="s">
        <v>171</v>
      </c>
      <c r="C4" s="170">
        <v>1696475</v>
      </c>
    </row>
    <row r="5" spans="1:3" ht="38.25" customHeight="1">
      <c r="A5" s="200" t="s">
        <v>328</v>
      </c>
      <c r="B5" s="169" t="s">
        <v>329</v>
      </c>
      <c r="C5" s="170">
        <v>1652400</v>
      </c>
    </row>
    <row r="6" spans="1:3" ht="46.5" customHeight="1">
      <c r="A6" s="168">
        <v>12</v>
      </c>
      <c r="B6" s="169" t="s">
        <v>330</v>
      </c>
      <c r="C6" s="170">
        <v>1818210</v>
      </c>
    </row>
    <row r="7" spans="1:3" ht="45" customHeight="1">
      <c r="A7" s="168">
        <v>14</v>
      </c>
      <c r="B7" s="169" t="s">
        <v>172</v>
      </c>
      <c r="C7" s="170">
        <v>-144730</v>
      </c>
    </row>
    <row r="8" spans="1:3" s="151" customFormat="1" ht="46.5" customHeight="1">
      <c r="A8" s="168">
        <v>15</v>
      </c>
      <c r="B8" s="169" t="s">
        <v>331</v>
      </c>
      <c r="C8" s="170">
        <v>10054380</v>
      </c>
    </row>
    <row r="9" spans="1:3" ht="92.25" customHeight="1">
      <c r="A9" s="168">
        <v>17</v>
      </c>
      <c r="B9" s="169" t="s">
        <v>336</v>
      </c>
      <c r="C9" s="170">
        <v>711538735</v>
      </c>
    </row>
    <row r="10" spans="1:3" s="201" customFormat="1" ht="30.75" customHeight="1">
      <c r="A10" s="171">
        <v>23</v>
      </c>
      <c r="B10" s="172" t="s">
        <v>332</v>
      </c>
      <c r="C10" s="173">
        <v>1696475</v>
      </c>
    </row>
    <row r="11" spans="1:3" s="201" customFormat="1" ht="42" customHeight="1">
      <c r="A11" s="171">
        <v>24</v>
      </c>
      <c r="B11" s="172" t="s">
        <v>333</v>
      </c>
      <c r="C11" s="173">
        <v>1696475</v>
      </c>
    </row>
    <row r="12" spans="1:3" s="201" customFormat="1" ht="42" customHeight="1">
      <c r="A12" s="171">
        <v>26</v>
      </c>
      <c r="B12" s="172" t="s">
        <v>334</v>
      </c>
      <c r="C12" s="173">
        <v>1696475</v>
      </c>
    </row>
    <row r="13" spans="1:3" ht="30" customHeight="1">
      <c r="A13" s="171">
        <v>27</v>
      </c>
      <c r="B13" s="172" t="s">
        <v>335</v>
      </c>
      <c r="C13" s="173">
        <v>10460916</v>
      </c>
    </row>
  </sheetData>
  <phoneticPr fontId="24" type="noConversion"/>
  <pageMargins left="0.74803149606299213" right="0.74803149606299213" top="1.5104166666666667" bottom="0.98425196850393704" header="0.51181102362204722" footer="0.51181102362204722"/>
  <pageSetup paperSize="9" orientation="portrait" r:id="rId1"/>
  <headerFooter alignWithMargins="0">
    <oddHeader xml:space="preserve">&amp;LCsongrád Városi Önkormányzat &amp;C&amp;"Times,Félkövér"&amp;12
 &amp;13 1.1.1.I. A mutatószámok, feladatmutatók
 alapján járó támogatások 
elszámolása &amp;R1.1.1.I. melléklet a ..../2021. (IV...)
 önkormányzati rendelethez 
Adatok Ft-ban </oddHeader>
    <oddFooter>&amp;C&amp;8&amp;Z&amp;F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G16"/>
  <sheetViews>
    <sheetView view="pageLayout" zoomScaleSheetLayoutView="100" workbookViewId="0">
      <selection activeCell="E14" sqref="E14"/>
    </sheetView>
  </sheetViews>
  <sheetFormatPr defaultRowHeight="23.25" customHeight="1"/>
  <cols>
    <col min="1" max="1" width="66.140625" customWidth="1"/>
    <col min="2" max="2" width="11.5703125" customWidth="1"/>
    <col min="3" max="3" width="9.85546875" customWidth="1"/>
    <col min="4" max="4" width="12" customWidth="1"/>
    <col min="5" max="5" width="14.28515625" customWidth="1"/>
    <col min="6" max="6" width="13.7109375" customWidth="1"/>
    <col min="7" max="7" width="14.5703125" customWidth="1"/>
  </cols>
  <sheetData>
    <row r="1" spans="1:7" ht="64.5" customHeight="1">
      <c r="A1" s="26" t="s">
        <v>13</v>
      </c>
      <c r="B1" s="397" t="s">
        <v>160</v>
      </c>
      <c r="C1" s="398"/>
      <c r="D1" s="27" t="s">
        <v>85</v>
      </c>
      <c r="E1" s="397" t="s">
        <v>75</v>
      </c>
      <c r="F1" s="398"/>
      <c r="G1" s="36" t="s">
        <v>26</v>
      </c>
    </row>
    <row r="2" spans="1:7" ht="23.25" customHeight="1">
      <c r="A2" s="37" t="s">
        <v>189</v>
      </c>
      <c r="B2" s="38">
        <v>42.8</v>
      </c>
      <c r="C2" s="38">
        <v>42.9</v>
      </c>
      <c r="D2" s="39">
        <v>4371500</v>
      </c>
      <c r="E2" s="40">
        <v>187100200</v>
      </c>
      <c r="F2" s="40">
        <v>187537350</v>
      </c>
      <c r="G2" s="40">
        <f>SUM(F2-E2)</f>
        <v>437150</v>
      </c>
    </row>
    <row r="3" spans="1:7" ht="23.25" customHeight="1">
      <c r="A3" s="41" t="s">
        <v>190</v>
      </c>
      <c r="B3" s="38">
        <v>29</v>
      </c>
      <c r="C3" s="38">
        <v>28</v>
      </c>
      <c r="D3" s="39">
        <v>2400000</v>
      </c>
      <c r="E3" s="40">
        <v>69600000</v>
      </c>
      <c r="F3" s="40">
        <v>67200000</v>
      </c>
      <c r="G3" s="40">
        <f>SUM(F3-E3)</f>
        <v>-2400000</v>
      </c>
    </row>
    <row r="4" spans="1:7" ht="28.5" customHeight="1">
      <c r="A4" s="41" t="s">
        <v>191</v>
      </c>
      <c r="B4" s="38"/>
      <c r="C4" s="38">
        <v>1</v>
      </c>
      <c r="D4" s="39">
        <v>4371500</v>
      </c>
      <c r="E4" s="40"/>
      <c r="F4" s="40">
        <v>4371500</v>
      </c>
      <c r="G4" s="40">
        <f>SUM(F4-E4)</f>
        <v>4371500</v>
      </c>
    </row>
    <row r="5" spans="1:7" ht="23.25" customHeight="1">
      <c r="A5" s="41" t="s">
        <v>119</v>
      </c>
      <c r="B5" s="38">
        <v>489.3</v>
      </c>
      <c r="C5" s="38">
        <v>490</v>
      </c>
      <c r="D5" s="39">
        <v>97400</v>
      </c>
      <c r="E5" s="40">
        <v>47657820</v>
      </c>
      <c r="F5" s="40">
        <v>47726000</v>
      </c>
      <c r="G5" s="40">
        <f>SUM(F5-E5)</f>
        <v>68180</v>
      </c>
    </row>
    <row r="6" spans="1:7" ht="31.5" customHeight="1">
      <c r="A6" s="41" t="s">
        <v>133</v>
      </c>
      <c r="B6" s="38"/>
      <c r="C6" s="38"/>
      <c r="D6" s="39"/>
      <c r="E6" s="40"/>
      <c r="F6" s="40"/>
      <c r="G6" s="40">
        <f t="shared" ref="G6:G7" si="0">SUM(F6-E6)</f>
        <v>0</v>
      </c>
    </row>
    <row r="7" spans="1:7" ht="31.5" customHeight="1">
      <c r="A7" s="41" t="s">
        <v>193</v>
      </c>
      <c r="B7" s="38">
        <v>14.4</v>
      </c>
      <c r="C7" s="38">
        <v>14.4</v>
      </c>
      <c r="D7" s="39">
        <v>396700</v>
      </c>
      <c r="E7" s="40">
        <v>5712480</v>
      </c>
      <c r="F7" s="40">
        <v>5712480</v>
      </c>
      <c r="G7" s="40">
        <f t="shared" si="0"/>
        <v>0</v>
      </c>
    </row>
    <row r="8" spans="1:7" ht="31.5" customHeight="1">
      <c r="A8" s="41" t="s">
        <v>192</v>
      </c>
      <c r="B8" s="38"/>
      <c r="C8" s="38">
        <v>5</v>
      </c>
      <c r="D8" s="39">
        <v>363642</v>
      </c>
      <c r="E8" s="40"/>
      <c r="F8" s="40">
        <v>1818210</v>
      </c>
      <c r="G8" s="40">
        <f>SUM(F8-E8)</f>
        <v>1818210</v>
      </c>
    </row>
    <row r="9" spans="1:7" ht="39" customHeight="1">
      <c r="A9" s="41" t="s">
        <v>194</v>
      </c>
      <c r="B9" s="38">
        <v>2.9</v>
      </c>
      <c r="C9" s="38">
        <v>2.9</v>
      </c>
      <c r="D9" s="39">
        <v>1447300</v>
      </c>
      <c r="E9" s="40">
        <v>4197170</v>
      </c>
      <c r="F9" s="40">
        <v>4197170</v>
      </c>
      <c r="G9" s="40">
        <f>SUM(F9-E9)</f>
        <v>0</v>
      </c>
    </row>
    <row r="10" spans="1:7" s="34" customFormat="1" ht="23.25" customHeight="1">
      <c r="A10" s="42" t="s">
        <v>27</v>
      </c>
      <c r="B10" s="110"/>
      <c r="C10" s="110"/>
      <c r="D10" s="43"/>
      <c r="E10" s="43">
        <f>SUM(E2:E9)</f>
        <v>314267670</v>
      </c>
      <c r="F10" s="43">
        <f>SUM(F2:F9)</f>
        <v>318562710</v>
      </c>
      <c r="G10" s="43">
        <f>SUM(G2:G9)</f>
        <v>4295040</v>
      </c>
    </row>
    <row r="11" spans="1:7" ht="23.25" customHeight="1">
      <c r="A11" s="41" t="s">
        <v>146</v>
      </c>
      <c r="B11" s="38">
        <v>2.5</v>
      </c>
      <c r="C11" s="38">
        <v>2.5</v>
      </c>
      <c r="D11" s="39">
        <v>4419000</v>
      </c>
      <c r="E11" s="40">
        <v>13257000</v>
      </c>
      <c r="F11" s="40">
        <v>13257000</v>
      </c>
      <c r="G11" s="40">
        <f>SUM(F11-E11)</f>
        <v>0</v>
      </c>
    </row>
    <row r="12" spans="1:7" ht="23.25" customHeight="1">
      <c r="A12" s="41" t="s">
        <v>147</v>
      </c>
      <c r="B12" s="38">
        <v>7.6</v>
      </c>
      <c r="C12" s="38">
        <v>11</v>
      </c>
      <c r="D12" s="39">
        <v>2993000</v>
      </c>
      <c r="E12" s="40">
        <v>22746800</v>
      </c>
      <c r="F12" s="40">
        <v>32923000</v>
      </c>
      <c r="G12" s="40">
        <f>SUM(F12-E12)</f>
        <v>10176200</v>
      </c>
    </row>
    <row r="13" spans="1:7" ht="23.25" customHeight="1">
      <c r="A13" s="41" t="s">
        <v>161</v>
      </c>
      <c r="B13" s="38"/>
      <c r="C13" s="38"/>
      <c r="D13" s="39"/>
      <c r="E13" s="40">
        <v>15583000</v>
      </c>
      <c r="F13" s="40">
        <v>15583000</v>
      </c>
      <c r="G13" s="40">
        <f>SUM(F13-E13)</f>
        <v>0</v>
      </c>
    </row>
    <row r="14" spans="1:7" ht="23.25" customHeight="1">
      <c r="A14" s="44" t="s">
        <v>28</v>
      </c>
      <c r="B14" s="43"/>
      <c r="C14" s="43"/>
      <c r="D14" s="43"/>
      <c r="E14" s="43">
        <f>SUM(E11:E13)</f>
        <v>51586800</v>
      </c>
      <c r="F14" s="43">
        <f>SUM(F11:F13)</f>
        <v>61763000</v>
      </c>
      <c r="G14" s="43">
        <f>SUM(G11:G13)</f>
        <v>10176200</v>
      </c>
    </row>
    <row r="16" spans="1:7" ht="23.25" customHeight="1">
      <c r="A16" s="35"/>
    </row>
  </sheetData>
  <mergeCells count="2">
    <mergeCell ref="B1:C1"/>
    <mergeCell ref="E1:F1"/>
  </mergeCells>
  <phoneticPr fontId="24" type="noConversion"/>
  <pageMargins left="0.74803149606299213" right="0.74803149606299213" top="0.98425196850393704" bottom="0.98425196850393704" header="0.51181102362204722" footer="0.51181102362204722"/>
  <pageSetup paperSize="9" scale="82" orientation="landscape" r:id="rId1"/>
  <headerFooter alignWithMargins="0">
    <oddHeader xml:space="preserve">&amp;C&amp;"Times ,Félkövér"&amp;12 1.1.1 Óvodai és bölcsődei feladat
2020. évre </oddHeader>
    <oddFooter>&amp;C&amp;8&amp;Z&amp;F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P12"/>
  <sheetViews>
    <sheetView view="pageBreakPreview" topLeftCell="B1" workbookViewId="0">
      <selection activeCell="N14" sqref="N14"/>
    </sheetView>
  </sheetViews>
  <sheetFormatPr defaultRowHeight="27" customHeight="1"/>
  <cols>
    <col min="1" max="1" width="35.5703125" customWidth="1"/>
    <col min="2" max="2" width="8" customWidth="1"/>
    <col min="4" max="4" width="10.140625" customWidth="1"/>
    <col min="5" max="5" width="11.28515625" customWidth="1"/>
    <col min="6" max="6" width="12.85546875" customWidth="1"/>
    <col min="7" max="8" width="10.42578125" customWidth="1"/>
    <col min="9" max="9" width="11.28515625" customWidth="1"/>
    <col min="10" max="10" width="11.85546875" customWidth="1"/>
    <col min="11" max="11" width="7.5703125" customWidth="1"/>
    <col min="12" max="12" width="7.140625" customWidth="1"/>
    <col min="13" max="13" width="12" customWidth="1"/>
    <col min="14" max="14" width="12.140625" customWidth="1"/>
    <col min="15" max="15" width="10.140625" customWidth="1"/>
    <col min="16" max="16" width="12.28515625" customWidth="1"/>
  </cols>
  <sheetData>
    <row r="1" spans="1:16" ht="27" customHeight="1" thickBot="1">
      <c r="K1" s="399" t="s">
        <v>130</v>
      </c>
      <c r="L1" s="399"/>
      <c r="M1" s="399"/>
      <c r="N1" s="399"/>
      <c r="O1" s="400"/>
      <c r="P1" s="400"/>
    </row>
    <row r="2" spans="1:16" ht="27" customHeight="1">
      <c r="A2" s="412" t="s">
        <v>13</v>
      </c>
      <c r="B2" s="414" t="s">
        <v>14</v>
      </c>
      <c r="C2" s="415"/>
      <c r="D2" s="414" t="s">
        <v>15</v>
      </c>
      <c r="E2" s="416" t="s">
        <v>73</v>
      </c>
      <c r="F2" s="417"/>
      <c r="G2" s="422" t="s">
        <v>16</v>
      </c>
      <c r="H2" s="422"/>
      <c r="I2" s="422"/>
      <c r="J2" s="422"/>
      <c r="K2" s="422"/>
      <c r="L2" s="422"/>
      <c r="M2" s="422"/>
      <c r="N2" s="423"/>
      <c r="O2" s="401" t="s">
        <v>17</v>
      </c>
      <c r="P2" s="402"/>
    </row>
    <row r="3" spans="1:16" ht="27" customHeight="1">
      <c r="A3" s="413"/>
      <c r="B3" s="409"/>
      <c r="C3" s="410"/>
      <c r="D3" s="409"/>
      <c r="E3" s="418"/>
      <c r="F3" s="419"/>
      <c r="G3" s="397" t="s">
        <v>120</v>
      </c>
      <c r="H3" s="405"/>
      <c r="I3" s="405"/>
      <c r="J3" s="406"/>
      <c r="K3" s="407" t="s">
        <v>18</v>
      </c>
      <c r="L3" s="407"/>
      <c r="M3" s="407"/>
      <c r="N3" s="408"/>
      <c r="O3" s="403"/>
      <c r="P3" s="404"/>
    </row>
    <row r="4" spans="1:16" ht="27" customHeight="1">
      <c r="A4" s="413"/>
      <c r="B4" s="409"/>
      <c r="C4" s="410"/>
      <c r="D4" s="409"/>
      <c r="E4" s="420"/>
      <c r="F4" s="421"/>
      <c r="G4" s="407" t="s">
        <v>19</v>
      </c>
      <c r="H4" s="409"/>
      <c r="I4" s="407" t="s">
        <v>20</v>
      </c>
      <c r="J4" s="409"/>
      <c r="K4" s="407" t="s">
        <v>21</v>
      </c>
      <c r="L4" s="410"/>
      <c r="M4" s="407" t="s">
        <v>22</v>
      </c>
      <c r="N4" s="411"/>
      <c r="O4" s="26" t="s">
        <v>12</v>
      </c>
      <c r="P4" s="28" t="s">
        <v>23</v>
      </c>
    </row>
    <row r="5" spans="1:16" ht="27" customHeight="1">
      <c r="A5" s="146" t="s">
        <v>162</v>
      </c>
      <c r="B5" s="30">
        <v>5</v>
      </c>
      <c r="C5" s="30">
        <v>5</v>
      </c>
      <c r="D5" s="33">
        <v>3400000</v>
      </c>
      <c r="E5" s="155">
        <v>16500000</v>
      </c>
      <c r="F5" s="209">
        <v>16500000</v>
      </c>
      <c r="G5" s="156"/>
      <c r="H5" s="30"/>
      <c r="I5" s="156"/>
      <c r="J5" s="30"/>
      <c r="K5" s="30">
        <v>5</v>
      </c>
      <c r="L5" s="30">
        <v>5</v>
      </c>
      <c r="M5" s="209">
        <v>16500000</v>
      </c>
      <c r="N5" s="209">
        <v>16500000</v>
      </c>
      <c r="O5" s="157"/>
      <c r="P5" s="158"/>
    </row>
    <row r="6" spans="1:16" ht="39.75" customHeight="1">
      <c r="A6" s="32" t="s">
        <v>187</v>
      </c>
      <c r="B6" s="30">
        <v>2.1</v>
      </c>
      <c r="C6" s="30">
        <v>2.1</v>
      </c>
      <c r="D6" s="31">
        <v>3780000</v>
      </c>
      <c r="E6" s="31">
        <v>7938000</v>
      </c>
      <c r="F6" s="31">
        <v>7938000</v>
      </c>
      <c r="G6" s="33"/>
      <c r="H6" s="33"/>
      <c r="I6" s="31"/>
      <c r="J6" s="31"/>
      <c r="K6" s="30">
        <v>2.1</v>
      </c>
      <c r="L6" s="30">
        <v>2.1</v>
      </c>
      <c r="M6" s="31">
        <v>7938000</v>
      </c>
      <c r="N6" s="31">
        <v>7938000</v>
      </c>
      <c r="O6" s="31"/>
      <c r="P6" s="159">
        <f>F6-E6</f>
        <v>0</v>
      </c>
    </row>
    <row r="7" spans="1:16" ht="33.75" customHeight="1">
      <c r="A7" s="29" t="s">
        <v>144</v>
      </c>
      <c r="B7" s="30">
        <v>4</v>
      </c>
      <c r="C7" s="30">
        <v>4</v>
      </c>
      <c r="D7" s="31"/>
      <c r="E7" s="31">
        <v>11694795</v>
      </c>
      <c r="F7" s="31">
        <v>11694795</v>
      </c>
      <c r="G7" s="33"/>
      <c r="H7" s="33"/>
      <c r="I7" s="31"/>
      <c r="J7" s="31"/>
      <c r="K7" s="30">
        <v>4</v>
      </c>
      <c r="L7" s="30">
        <v>4</v>
      </c>
      <c r="M7" s="31">
        <v>11694795</v>
      </c>
      <c r="N7" s="31">
        <v>11694795</v>
      </c>
      <c r="O7" s="31"/>
      <c r="P7" s="159">
        <f>F7-E7</f>
        <v>0</v>
      </c>
    </row>
    <row r="8" spans="1:16" ht="33.75" customHeight="1">
      <c r="A8" s="32" t="s">
        <v>163</v>
      </c>
      <c r="B8" s="30">
        <v>30</v>
      </c>
      <c r="C8" s="30">
        <v>29</v>
      </c>
      <c r="D8" s="33">
        <v>3858040</v>
      </c>
      <c r="E8" s="31">
        <v>115741200</v>
      </c>
      <c r="F8" s="31">
        <v>111883160</v>
      </c>
      <c r="G8" s="33">
        <v>16</v>
      </c>
      <c r="H8" s="33">
        <v>16</v>
      </c>
      <c r="I8" s="31">
        <v>61728640</v>
      </c>
      <c r="J8" s="31">
        <v>61728640</v>
      </c>
      <c r="K8" s="33">
        <v>14</v>
      </c>
      <c r="L8" s="33">
        <v>13</v>
      </c>
      <c r="M8" s="31">
        <v>54012560</v>
      </c>
      <c r="N8" s="31">
        <v>50154520</v>
      </c>
      <c r="O8" s="33">
        <v>-1</v>
      </c>
      <c r="P8" s="159">
        <v>-3858040</v>
      </c>
    </row>
    <row r="9" spans="1:16" ht="32.25" customHeight="1">
      <c r="A9" s="29" t="s">
        <v>24</v>
      </c>
      <c r="B9" s="30"/>
      <c r="C9" s="30"/>
      <c r="D9" s="31"/>
      <c r="E9" s="31">
        <v>58272000</v>
      </c>
      <c r="F9" s="31">
        <v>58272000</v>
      </c>
      <c r="G9" s="33"/>
      <c r="H9" s="33"/>
      <c r="I9" s="31">
        <v>31779997</v>
      </c>
      <c r="J9" s="31">
        <v>31779997</v>
      </c>
      <c r="K9" s="33"/>
      <c r="L9" s="33"/>
      <c r="M9" s="31">
        <v>26492003</v>
      </c>
      <c r="N9" s="31">
        <v>26492003</v>
      </c>
      <c r="O9" s="33"/>
      <c r="P9" s="160">
        <f>F9-E9</f>
        <v>0</v>
      </c>
    </row>
    <row r="10" spans="1:16" s="34" customFormat="1" ht="27" customHeight="1" thickBot="1">
      <c r="A10" s="95" t="s">
        <v>25</v>
      </c>
      <c r="B10" s="100"/>
      <c r="C10" s="100"/>
      <c r="D10" s="101"/>
      <c r="E10" s="101">
        <f>SUM(E5:E9)</f>
        <v>210145995</v>
      </c>
      <c r="F10" s="101">
        <f>SUM(F5:F9)</f>
        <v>206287955</v>
      </c>
      <c r="G10" s="101"/>
      <c r="H10" s="101"/>
      <c r="I10" s="101">
        <f>SUM(I5:I9)</f>
        <v>93508637</v>
      </c>
      <c r="J10" s="101">
        <f>SUM(J5:J9)</f>
        <v>93508637</v>
      </c>
      <c r="K10" s="101"/>
      <c r="L10" s="101"/>
      <c r="M10" s="101">
        <f>SUM(M5:M9)</f>
        <v>116637358</v>
      </c>
      <c r="N10" s="101">
        <f>SUM(N5:N9)</f>
        <v>112779318</v>
      </c>
      <c r="O10" s="101">
        <f t="shared" ref="O10" si="0">SUM(O5:O9)</f>
        <v>-1</v>
      </c>
      <c r="P10" s="101">
        <f>SUM(P5:P9)</f>
        <v>-3858040</v>
      </c>
    </row>
    <row r="12" spans="1:16" ht="27" customHeight="1">
      <c r="A12" s="35"/>
    </row>
  </sheetData>
  <mergeCells count="13">
    <mergeCell ref="A2:A4"/>
    <mergeCell ref="B2:C4"/>
    <mergeCell ref="D2:D4"/>
    <mergeCell ref="E2:F4"/>
    <mergeCell ref="G2:N2"/>
    <mergeCell ref="G4:H4"/>
    <mergeCell ref="K1:P1"/>
    <mergeCell ref="O2:P3"/>
    <mergeCell ref="G3:J3"/>
    <mergeCell ref="K3:N3"/>
    <mergeCell ref="I4:J4"/>
    <mergeCell ref="K4:L4"/>
    <mergeCell ref="M4:N4"/>
  </mergeCells>
  <phoneticPr fontId="24" type="noConversion"/>
  <pageMargins left="0.74803149606299213" right="0.74803149606299213" top="0.98425196850393704" bottom="0.98425196850393704" header="0.51181102362204722" footer="0.51181102362204722"/>
  <pageSetup paperSize="9" scale="67" orientation="landscape" r:id="rId1"/>
  <headerFooter alignWithMargins="0">
    <oddHeader xml:space="preserve">&amp;LCsongrád Városi Önkormányzat&amp;C&amp;"Times,Félkövér"&amp;12 1.1.1. Normatíva elszámolás (szociális terület) </oddHeader>
    <oddFooter>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I19"/>
  <sheetViews>
    <sheetView view="pageLayout" zoomScaleSheetLayoutView="100" workbookViewId="0">
      <selection activeCell="I21" sqref="I21"/>
    </sheetView>
  </sheetViews>
  <sheetFormatPr defaultRowHeight="30.75" customHeight="1"/>
  <cols>
    <col min="1" max="1" width="28.85546875" style="80" customWidth="1"/>
    <col min="2" max="2" width="9.42578125" style="80" customWidth="1"/>
    <col min="3" max="3" width="10.7109375" style="80" customWidth="1"/>
    <col min="4" max="4" width="9.5703125" style="80" customWidth="1"/>
    <col min="5" max="5" width="11.5703125" style="80" customWidth="1"/>
    <col min="6" max="6" width="13" style="80" customWidth="1"/>
    <col min="7" max="7" width="12.42578125" style="80" customWidth="1"/>
    <col min="8" max="8" width="13" style="80" customWidth="1"/>
    <col min="9" max="9" width="11.85546875" style="80" customWidth="1"/>
    <col min="10" max="16384" width="9.140625" style="80"/>
  </cols>
  <sheetData>
    <row r="1" spans="1:9" ht="43.5" customHeight="1">
      <c r="A1" s="424" t="s">
        <v>13</v>
      </c>
      <c r="B1" s="426" t="s">
        <v>66</v>
      </c>
      <c r="C1" s="426"/>
      <c r="D1" s="426" t="s">
        <v>67</v>
      </c>
      <c r="E1" s="426"/>
      <c r="F1" s="430" t="s">
        <v>134</v>
      </c>
      <c r="G1" s="431"/>
      <c r="H1" s="432" t="s">
        <v>68</v>
      </c>
      <c r="I1" s="433"/>
    </row>
    <row r="2" spans="1:9" ht="56.25" customHeight="1">
      <c r="A2" s="425"/>
      <c r="B2" s="81" t="s">
        <v>69</v>
      </c>
      <c r="C2" s="81" t="s">
        <v>2</v>
      </c>
      <c r="D2" s="81" t="s">
        <v>69</v>
      </c>
      <c r="E2" s="81" t="s">
        <v>2</v>
      </c>
      <c r="F2" s="81" t="s">
        <v>69</v>
      </c>
      <c r="G2" s="81" t="s">
        <v>2</v>
      </c>
      <c r="H2" s="81" t="s">
        <v>69</v>
      </c>
      <c r="I2" s="82" t="s">
        <v>2</v>
      </c>
    </row>
    <row r="3" spans="1:9" ht="30.75" customHeight="1">
      <c r="A3" s="83" t="s">
        <v>70</v>
      </c>
      <c r="B3" s="84">
        <v>43</v>
      </c>
      <c r="C3" s="84">
        <v>34</v>
      </c>
      <c r="D3" s="84">
        <v>0</v>
      </c>
      <c r="E3" s="84"/>
      <c r="F3" s="84">
        <v>7</v>
      </c>
      <c r="G3" s="84">
        <v>6</v>
      </c>
      <c r="H3" s="84">
        <f t="shared" ref="H3" si="0">SUM(B3+D3+F3)</f>
        <v>50</v>
      </c>
      <c r="I3" s="84">
        <f t="shared" ref="I3:I9" si="1">SUM(C3,E3,G3)</f>
        <v>40</v>
      </c>
    </row>
    <row r="4" spans="1:9" ht="30.75" customHeight="1">
      <c r="A4" s="83" t="s">
        <v>30</v>
      </c>
      <c r="B4" s="84">
        <v>363</v>
      </c>
      <c r="C4" s="84">
        <v>260</v>
      </c>
      <c r="D4" s="84">
        <v>0</v>
      </c>
      <c r="E4" s="84"/>
      <c r="F4" s="84">
        <v>40</v>
      </c>
      <c r="G4" s="84">
        <v>31</v>
      </c>
      <c r="H4" s="84">
        <f>SUM(B4+D4+F4)</f>
        <v>403</v>
      </c>
      <c r="I4" s="85">
        <f t="shared" si="1"/>
        <v>291</v>
      </c>
    </row>
    <row r="5" spans="1:9" ht="30.75" customHeight="1">
      <c r="A5" s="83" t="s">
        <v>31</v>
      </c>
      <c r="B5" s="84">
        <v>182</v>
      </c>
      <c r="C5" s="84">
        <v>110</v>
      </c>
      <c r="D5" s="84">
        <v>244</v>
      </c>
      <c r="E5" s="84">
        <v>164</v>
      </c>
      <c r="F5" s="84">
        <v>353</v>
      </c>
      <c r="G5" s="84">
        <v>224</v>
      </c>
      <c r="H5" s="84">
        <f>SUM(B5,D5,F5)</f>
        <v>779</v>
      </c>
      <c r="I5" s="85">
        <f t="shared" si="1"/>
        <v>498</v>
      </c>
    </row>
    <row r="6" spans="1:9" ht="30.75" customHeight="1">
      <c r="A6" s="83" t="s">
        <v>32</v>
      </c>
      <c r="B6" s="84">
        <v>2</v>
      </c>
      <c r="C6" s="84">
        <v>2</v>
      </c>
      <c r="D6" s="84">
        <v>15</v>
      </c>
      <c r="E6" s="84">
        <v>6</v>
      </c>
      <c r="F6" s="84">
        <v>18</v>
      </c>
      <c r="G6" s="84">
        <v>8</v>
      </c>
      <c r="H6" s="84">
        <f>SUM(B6,D6,F6)</f>
        <v>35</v>
      </c>
      <c r="I6" s="85">
        <f t="shared" si="1"/>
        <v>16</v>
      </c>
    </row>
    <row r="7" spans="1:9" ht="30.75" customHeight="1">
      <c r="A7" s="83" t="s">
        <v>33</v>
      </c>
      <c r="B7" s="84">
        <v>4</v>
      </c>
      <c r="C7" s="84">
        <v>0</v>
      </c>
      <c r="D7" s="84">
        <v>10</v>
      </c>
      <c r="E7" s="84">
        <v>0</v>
      </c>
      <c r="F7" s="84">
        <v>12</v>
      </c>
      <c r="G7" s="84">
        <v>0</v>
      </c>
      <c r="H7" s="84">
        <f>SUM(B7,D7,F7)</f>
        <v>26</v>
      </c>
      <c r="I7" s="85">
        <f t="shared" si="1"/>
        <v>0</v>
      </c>
    </row>
    <row r="8" spans="1:9" ht="30.75" customHeight="1">
      <c r="A8" s="83" t="s">
        <v>188</v>
      </c>
      <c r="B8" s="84">
        <v>0</v>
      </c>
      <c r="C8" s="84">
        <v>4</v>
      </c>
      <c r="D8" s="84">
        <v>0</v>
      </c>
      <c r="E8" s="84">
        <v>10</v>
      </c>
      <c r="F8" s="84">
        <v>0</v>
      </c>
      <c r="G8" s="84">
        <v>7</v>
      </c>
      <c r="H8" s="84">
        <f>SUM(B8,D8,F8)</f>
        <v>0</v>
      </c>
      <c r="I8" s="85">
        <f t="shared" si="1"/>
        <v>21</v>
      </c>
    </row>
    <row r="9" spans="1:9" ht="30.75" customHeight="1">
      <c r="A9" s="83" t="s">
        <v>34</v>
      </c>
      <c r="B9" s="84">
        <v>9</v>
      </c>
      <c r="C9" s="84">
        <v>5</v>
      </c>
      <c r="D9" s="84">
        <v>9</v>
      </c>
      <c r="E9" s="84">
        <v>9</v>
      </c>
      <c r="F9" s="84">
        <v>7</v>
      </c>
      <c r="G9" s="84">
        <v>6</v>
      </c>
      <c r="H9" s="84">
        <f>SUM(B9,D9,F9)</f>
        <v>25</v>
      </c>
      <c r="I9" s="85">
        <f t="shared" si="1"/>
        <v>20</v>
      </c>
    </row>
    <row r="10" spans="1:9" ht="30.75" customHeight="1" thickBot="1">
      <c r="A10" s="86" t="s">
        <v>68</v>
      </c>
      <c r="B10" s="87">
        <f t="shared" ref="B10:I10" si="2">SUM(B3:B9)</f>
        <v>603</v>
      </c>
      <c r="C10" s="87">
        <f t="shared" si="2"/>
        <v>415</v>
      </c>
      <c r="D10" s="87">
        <f t="shared" si="2"/>
        <v>278</v>
      </c>
      <c r="E10" s="87">
        <f t="shared" si="2"/>
        <v>189</v>
      </c>
      <c r="F10" s="87">
        <f t="shared" si="2"/>
        <v>437</v>
      </c>
      <c r="G10" s="87">
        <f t="shared" si="2"/>
        <v>282</v>
      </c>
      <c r="H10" s="87">
        <f t="shared" si="2"/>
        <v>1318</v>
      </c>
      <c r="I10" s="88">
        <f t="shared" si="2"/>
        <v>886</v>
      </c>
    </row>
    <row r="11" spans="1:9" ht="30.75" customHeight="1">
      <c r="A11" s="89"/>
      <c r="B11" s="90"/>
      <c r="C11" s="90"/>
      <c r="D11" s="90"/>
      <c r="E11" s="90"/>
      <c r="F11" s="90"/>
      <c r="G11" s="90"/>
      <c r="H11" s="90"/>
      <c r="I11" s="90"/>
    </row>
    <row r="12" spans="1:9" ht="30.75" customHeight="1">
      <c r="A12" s="89"/>
      <c r="B12" s="90"/>
      <c r="C12" s="90"/>
      <c r="D12" s="90"/>
      <c r="E12" s="90"/>
      <c r="F12" s="90"/>
      <c r="G12" s="90"/>
      <c r="H12" s="90"/>
      <c r="I12" s="90"/>
    </row>
    <row r="13" spans="1:9" ht="30.75" customHeight="1" thickBot="1"/>
    <row r="14" spans="1:9" ht="30.75" customHeight="1">
      <c r="A14" s="424" t="s">
        <v>13</v>
      </c>
      <c r="B14" s="427" t="s">
        <v>123</v>
      </c>
      <c r="C14" s="428"/>
      <c r="D14" s="429"/>
      <c r="E14" s="436" t="s">
        <v>126</v>
      </c>
      <c r="F14" s="434" t="s">
        <v>124</v>
      </c>
      <c r="G14" s="434"/>
      <c r="H14" s="434" t="s">
        <v>125</v>
      </c>
      <c r="I14" s="435"/>
    </row>
    <row r="15" spans="1:9" ht="30.75" customHeight="1">
      <c r="A15" s="425"/>
      <c r="B15" s="81" t="s">
        <v>29</v>
      </c>
      <c r="C15" s="81" t="s">
        <v>71</v>
      </c>
      <c r="D15" s="81" t="s">
        <v>2</v>
      </c>
      <c r="E15" s="432"/>
      <c r="F15" s="81" t="s">
        <v>69</v>
      </c>
      <c r="G15" s="81" t="s">
        <v>71</v>
      </c>
      <c r="H15" s="81" t="s">
        <v>2</v>
      </c>
      <c r="I15" s="91" t="s">
        <v>72</v>
      </c>
    </row>
    <row r="16" spans="1:9" ht="30.75" customHeight="1">
      <c r="A16" s="92" t="s">
        <v>121</v>
      </c>
      <c r="B16" s="93">
        <v>29.53</v>
      </c>
      <c r="C16" s="93">
        <v>22.52</v>
      </c>
      <c r="D16" s="93">
        <v>21.7</v>
      </c>
      <c r="E16" s="84">
        <v>2200000</v>
      </c>
      <c r="F16" s="40">
        <v>64966000</v>
      </c>
      <c r="G16" s="40">
        <v>49544000</v>
      </c>
      <c r="H16" s="40">
        <v>47740000</v>
      </c>
      <c r="I16" s="94">
        <v>-1804000</v>
      </c>
    </row>
    <row r="17" spans="1:9" ht="30.75" customHeight="1">
      <c r="A17" s="92" t="s">
        <v>122</v>
      </c>
      <c r="B17" s="84"/>
      <c r="C17" s="84"/>
      <c r="D17" s="84"/>
      <c r="E17" s="84"/>
      <c r="F17" s="84">
        <v>71943718</v>
      </c>
      <c r="G17" s="84">
        <v>62044216</v>
      </c>
      <c r="H17" s="84">
        <v>62044216</v>
      </c>
      <c r="I17" s="85">
        <v>0</v>
      </c>
    </row>
    <row r="18" spans="1:9" ht="37.5" customHeight="1">
      <c r="A18" s="147" t="s">
        <v>135</v>
      </c>
      <c r="B18" s="148">
        <v>1981</v>
      </c>
      <c r="C18" s="148">
        <v>1512</v>
      </c>
      <c r="D18" s="148">
        <v>1510</v>
      </c>
      <c r="E18" s="148">
        <v>342</v>
      </c>
      <c r="F18" s="148">
        <v>677502</v>
      </c>
      <c r="G18" s="148">
        <v>517104</v>
      </c>
      <c r="H18" s="148">
        <v>516420</v>
      </c>
      <c r="I18" s="149">
        <v>-684</v>
      </c>
    </row>
    <row r="19" spans="1:9" s="98" customFormat="1" ht="30.75" customHeight="1" thickBot="1">
      <c r="A19" s="95" t="s">
        <v>68</v>
      </c>
      <c r="B19" s="96"/>
      <c r="C19" s="96"/>
      <c r="D19" s="96"/>
      <c r="E19" s="97"/>
      <c r="F19" s="97">
        <f>SUM(F16:F18)</f>
        <v>137587220</v>
      </c>
      <c r="G19" s="97">
        <f>SUM(G16:G18)</f>
        <v>112105320</v>
      </c>
      <c r="H19" s="97">
        <f>SUM(H16:H18)</f>
        <v>110300636</v>
      </c>
      <c r="I19" s="210">
        <f>SUM(I16:I18)</f>
        <v>-1804684</v>
      </c>
    </row>
  </sheetData>
  <mergeCells count="10">
    <mergeCell ref="H1:I1"/>
    <mergeCell ref="H14:I14"/>
    <mergeCell ref="E14:E15"/>
    <mergeCell ref="F14:G14"/>
    <mergeCell ref="D1:E1"/>
    <mergeCell ref="A1:A2"/>
    <mergeCell ref="B1:C1"/>
    <mergeCell ref="A14:A15"/>
    <mergeCell ref="B14:D14"/>
    <mergeCell ref="F1:G1"/>
  </mergeCells>
  <phoneticPr fontId="24" type="noConversion"/>
  <pageMargins left="0.84312500000000001" right="0.74803149606299213" top="1.0576041666666667" bottom="0.98425196850393704" header="0.63604166666666662" footer="0.51181102362204722"/>
  <pageSetup paperSize="9" scale="71" orientation="portrait" r:id="rId1"/>
  <headerFooter alignWithMargins="0">
    <oddHeader>&amp;LCsongrád Városi Önkormányzat&amp;C&amp;"Times,Félkövér"&amp;12 1.1.1. Gyermek és diákétkeztetés támogatása 
2020. évre &amp;RAdatok fő/Ft</oddHeader>
    <oddFooter>&amp;Z&amp;F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N183"/>
  <sheetViews>
    <sheetView tabSelected="1" view="pageLayout" topLeftCell="C37" zoomScale="64" zoomScaleSheetLayoutView="46" zoomScalePageLayoutView="64" workbookViewId="0">
      <selection activeCell="N74" sqref="N74"/>
    </sheetView>
  </sheetViews>
  <sheetFormatPr defaultRowHeight="17.25" customHeight="1"/>
  <cols>
    <col min="1" max="1" width="62.85546875" style="211" customWidth="1"/>
    <col min="2" max="2" width="19.140625" style="212" customWidth="1"/>
    <col min="3" max="3" width="18.42578125" style="212" customWidth="1"/>
    <col min="4" max="4" width="18.5703125" style="212" customWidth="1"/>
    <col min="5" max="5" width="20" style="212" customWidth="1"/>
    <col min="6" max="6" width="18.5703125" style="212" customWidth="1"/>
    <col min="7" max="7" width="17.140625" style="212" customWidth="1"/>
    <col min="8" max="8" width="18.28515625" style="212" customWidth="1"/>
    <col min="9" max="9" width="17.5703125" style="212" customWidth="1"/>
    <col min="10" max="10" width="18.5703125" style="212" customWidth="1"/>
    <col min="11" max="11" width="20.7109375" style="212" customWidth="1"/>
    <col min="12" max="12" width="18.28515625" style="212" customWidth="1"/>
    <col min="13" max="13" width="18.7109375" style="212" customWidth="1"/>
    <col min="14" max="14" width="18.42578125" style="212" customWidth="1"/>
    <col min="15" max="16384" width="9.140625" style="211"/>
  </cols>
  <sheetData>
    <row r="1" spans="1:14" ht="24" customHeight="1">
      <c r="A1" s="257" t="s">
        <v>0</v>
      </c>
      <c r="B1" s="437" t="s">
        <v>269</v>
      </c>
      <c r="C1" s="438"/>
      <c r="D1" s="438"/>
      <c r="E1" s="437" t="s">
        <v>268</v>
      </c>
      <c r="F1" s="438"/>
      <c r="G1" s="438"/>
      <c r="H1" s="437" t="s">
        <v>267</v>
      </c>
      <c r="I1" s="438"/>
      <c r="J1" s="438"/>
      <c r="K1" s="437" t="s">
        <v>266</v>
      </c>
      <c r="L1" s="438"/>
      <c r="M1" s="438"/>
      <c r="N1" s="406"/>
    </row>
    <row r="2" spans="1:14" s="252" customFormat="1" ht="45" customHeight="1">
      <c r="A2" s="256"/>
      <c r="B2" s="239" t="s">
        <v>265</v>
      </c>
      <c r="C2" s="254" t="s">
        <v>264</v>
      </c>
      <c r="D2" s="254" t="s">
        <v>263</v>
      </c>
      <c r="E2" s="239" t="s">
        <v>265</v>
      </c>
      <c r="F2" s="254" t="s">
        <v>264</v>
      </c>
      <c r="G2" s="254" t="s">
        <v>263</v>
      </c>
      <c r="H2" s="239" t="s">
        <v>265</v>
      </c>
      <c r="I2" s="254" t="s">
        <v>264</v>
      </c>
      <c r="J2" s="254" t="s">
        <v>263</v>
      </c>
      <c r="K2" s="255" t="s">
        <v>265</v>
      </c>
      <c r="L2" s="254" t="s">
        <v>264</v>
      </c>
      <c r="M2" s="254" t="s">
        <v>263</v>
      </c>
      <c r="N2" s="253" t="s">
        <v>1</v>
      </c>
    </row>
    <row r="3" spans="1:14" s="250" customFormat="1" ht="17.25" customHeight="1">
      <c r="A3" s="251">
        <v>1</v>
      </c>
      <c r="B3" s="251">
        <v>2</v>
      </c>
      <c r="C3" s="251">
        <v>3</v>
      </c>
      <c r="D3" s="251">
        <v>4</v>
      </c>
      <c r="E3" s="251">
        <v>5</v>
      </c>
      <c r="F3" s="251">
        <v>6</v>
      </c>
      <c r="G3" s="251">
        <v>7</v>
      </c>
      <c r="H3" s="251">
        <v>8</v>
      </c>
      <c r="I3" s="251">
        <v>9</v>
      </c>
      <c r="J3" s="251">
        <v>10</v>
      </c>
      <c r="K3" s="251">
        <v>11</v>
      </c>
      <c r="L3" s="251">
        <v>12</v>
      </c>
      <c r="M3" s="251">
        <v>13</v>
      </c>
      <c r="N3" s="251">
        <v>14</v>
      </c>
    </row>
    <row r="4" spans="1:14" ht="17.25" customHeight="1">
      <c r="A4" s="245" t="s">
        <v>262</v>
      </c>
      <c r="B4" s="221">
        <v>152074000</v>
      </c>
      <c r="C4" s="221">
        <v>153524587</v>
      </c>
      <c r="D4" s="221">
        <v>105628427</v>
      </c>
      <c r="E4" s="221"/>
      <c r="F4" s="221">
        <v>5669221</v>
      </c>
      <c r="G4" s="221">
        <v>5669221</v>
      </c>
      <c r="H4" s="221">
        <v>253740011</v>
      </c>
      <c r="I4" s="221">
        <v>222497454</v>
      </c>
      <c r="J4" s="221">
        <v>222497454</v>
      </c>
      <c r="K4" s="221">
        <v>405814011</v>
      </c>
      <c r="L4" s="221">
        <f>SUM(C4+F4+I4)</f>
        <v>381691262</v>
      </c>
      <c r="M4" s="221">
        <f t="shared" ref="L4:M9" si="0">SUM(D4+G4+J4)</f>
        <v>333795102</v>
      </c>
      <c r="N4" s="349"/>
    </row>
    <row r="5" spans="1:14" ht="17.25" customHeight="1">
      <c r="A5" s="245" t="s">
        <v>261</v>
      </c>
      <c r="B5" s="221">
        <v>85602000</v>
      </c>
      <c r="C5" s="221">
        <v>72579546</v>
      </c>
      <c r="D5" s="221">
        <v>57904337</v>
      </c>
      <c r="E5" s="221"/>
      <c r="F5" s="221">
        <v>2690072</v>
      </c>
      <c r="G5" s="221">
        <v>2690072</v>
      </c>
      <c r="H5" s="221">
        <v>235945645</v>
      </c>
      <c r="I5" s="221">
        <v>255411170</v>
      </c>
      <c r="J5" s="221">
        <v>255411170</v>
      </c>
      <c r="K5" s="221">
        <v>321547645</v>
      </c>
      <c r="L5" s="221">
        <f t="shared" si="0"/>
        <v>330680788</v>
      </c>
      <c r="M5" s="221">
        <f t="shared" si="0"/>
        <v>316005579</v>
      </c>
      <c r="N5" s="349">
        <f t="shared" ref="N5:N9" si="1">SUM(M5/L5)*100</f>
        <v>95.56212228452776</v>
      </c>
    </row>
    <row r="6" spans="1:14" ht="17.25" customHeight="1">
      <c r="A6" s="245" t="s">
        <v>260</v>
      </c>
      <c r="B6" s="221">
        <v>2490000</v>
      </c>
      <c r="C6" s="221">
        <v>19842815</v>
      </c>
      <c r="D6" s="221">
        <v>19570487</v>
      </c>
      <c r="E6" s="221"/>
      <c r="F6" s="221">
        <v>7531186</v>
      </c>
      <c r="G6" s="221">
        <v>7531186</v>
      </c>
      <c r="H6" s="221">
        <v>333189074</v>
      </c>
      <c r="I6" s="221">
        <v>341053846</v>
      </c>
      <c r="J6" s="221">
        <v>341053846</v>
      </c>
      <c r="K6" s="221">
        <v>335679074</v>
      </c>
      <c r="L6" s="221">
        <f>SUM(C6+F6+I6)</f>
        <v>368427847</v>
      </c>
      <c r="M6" s="221">
        <f t="shared" si="0"/>
        <v>368155519</v>
      </c>
      <c r="N6" s="349">
        <f t="shared" si="1"/>
        <v>99.92608376315269</v>
      </c>
    </row>
    <row r="7" spans="1:14" ht="17.25" customHeight="1">
      <c r="A7" s="245" t="s">
        <v>259</v>
      </c>
      <c r="B7" s="221">
        <v>7686000</v>
      </c>
      <c r="C7" s="221">
        <v>21347495</v>
      </c>
      <c r="D7" s="221">
        <v>16865603</v>
      </c>
      <c r="E7" s="221"/>
      <c r="F7" s="221">
        <v>10200699</v>
      </c>
      <c r="G7" s="221">
        <v>10200699</v>
      </c>
      <c r="H7" s="221">
        <v>48047633</v>
      </c>
      <c r="I7" s="221">
        <v>58922289</v>
      </c>
      <c r="J7" s="221">
        <v>58922289</v>
      </c>
      <c r="K7" s="221">
        <v>55733633</v>
      </c>
      <c r="L7" s="221">
        <f t="shared" si="0"/>
        <v>90470483</v>
      </c>
      <c r="M7" s="221">
        <f t="shared" si="0"/>
        <v>85988591</v>
      </c>
      <c r="N7" s="349">
        <f t="shared" si="1"/>
        <v>95.046017384476656</v>
      </c>
    </row>
    <row r="8" spans="1:14" ht="17.25" customHeight="1">
      <c r="A8" s="245" t="s">
        <v>258</v>
      </c>
      <c r="B8" s="221">
        <v>27364000</v>
      </c>
      <c r="C8" s="221">
        <v>44925755</v>
      </c>
      <c r="D8" s="221">
        <v>31236452</v>
      </c>
      <c r="E8" s="221">
        <v>14400000</v>
      </c>
      <c r="F8" s="221">
        <v>28594458</v>
      </c>
      <c r="G8" s="221">
        <v>19194458</v>
      </c>
      <c r="H8" s="221">
        <v>35348928</v>
      </c>
      <c r="I8" s="221">
        <v>51840861</v>
      </c>
      <c r="J8" s="221">
        <v>51840861</v>
      </c>
      <c r="K8" s="221">
        <v>77112928</v>
      </c>
      <c r="L8" s="221">
        <f t="shared" si="0"/>
        <v>125361074</v>
      </c>
      <c r="M8" s="221">
        <f t="shared" si="0"/>
        <v>102271771</v>
      </c>
      <c r="N8" s="349">
        <f t="shared" si="1"/>
        <v>81.5817603796215</v>
      </c>
    </row>
    <row r="9" spans="1:14" s="243" customFormat="1" ht="17.25" customHeight="1">
      <c r="A9" s="245" t="s">
        <v>257</v>
      </c>
      <c r="B9" s="249">
        <v>4502000</v>
      </c>
      <c r="C9" s="247">
        <v>5551293</v>
      </c>
      <c r="D9" s="247">
        <v>2943889</v>
      </c>
      <c r="E9" s="248">
        <v>0</v>
      </c>
      <c r="F9" s="247">
        <v>1430293</v>
      </c>
      <c r="G9" s="247">
        <v>1460293</v>
      </c>
      <c r="H9" s="247">
        <v>13869000</v>
      </c>
      <c r="I9" s="247">
        <v>20939122</v>
      </c>
      <c r="J9" s="247">
        <v>20939122</v>
      </c>
      <c r="K9" s="221">
        <v>18371000</v>
      </c>
      <c r="L9" s="221">
        <f t="shared" si="0"/>
        <v>27920708</v>
      </c>
      <c r="M9" s="221">
        <f>SUM(D9+G9+J9)</f>
        <v>25343304</v>
      </c>
      <c r="N9" s="349">
        <f t="shared" si="1"/>
        <v>90.76884440036406</v>
      </c>
    </row>
    <row r="10" spans="1:14" s="243" customFormat="1" ht="17.25" customHeight="1">
      <c r="A10" s="245" t="s">
        <v>256</v>
      </c>
      <c r="B10" s="221">
        <v>86973125</v>
      </c>
      <c r="C10" s="221">
        <v>161764710</v>
      </c>
      <c r="D10" s="221">
        <v>158211437</v>
      </c>
      <c r="E10" s="221">
        <v>350699560</v>
      </c>
      <c r="F10" s="221">
        <v>552792257</v>
      </c>
      <c r="G10" s="221">
        <v>537609497</v>
      </c>
      <c r="H10" s="221">
        <v>250771131</v>
      </c>
      <c r="I10" s="221">
        <v>243457539</v>
      </c>
      <c r="J10" s="221">
        <v>243457539</v>
      </c>
      <c r="K10" s="221">
        <v>688443816</v>
      </c>
      <c r="L10" s="221">
        <f>SUM(C10+F10+I10)</f>
        <v>958014506</v>
      </c>
      <c r="M10" s="221">
        <f>SUM(D10+G10+J10)</f>
        <v>939278473</v>
      </c>
      <c r="N10" s="349">
        <f>SUM(M10/L10)*100</f>
        <v>98.044285041337361</v>
      </c>
    </row>
    <row r="11" spans="1:14" s="243" customFormat="1" ht="20.25" customHeight="1">
      <c r="A11" s="246" t="s">
        <v>255</v>
      </c>
      <c r="B11" s="221">
        <v>48000000</v>
      </c>
      <c r="C11" s="221">
        <v>79337712</v>
      </c>
      <c r="D11" s="221">
        <v>78545891</v>
      </c>
      <c r="E11" s="221"/>
      <c r="F11" s="221">
        <v>1115728</v>
      </c>
      <c r="G11" s="221">
        <v>1115728</v>
      </c>
      <c r="H11" s="221">
        <v>124476553</v>
      </c>
      <c r="I11" s="221">
        <v>159567410</v>
      </c>
      <c r="J11" s="221">
        <v>159567410</v>
      </c>
      <c r="K11" s="221">
        <v>172476553</v>
      </c>
      <c r="L11" s="221">
        <f>SUM(C11+F11+I11)</f>
        <v>240020850</v>
      </c>
      <c r="M11" s="221">
        <f>SUM(D11+G11+J11)</f>
        <v>239229029</v>
      </c>
      <c r="N11" s="349">
        <f>SUM(M11/L11)*100</f>
        <v>99.670103243114085</v>
      </c>
    </row>
    <row r="12" spans="1:14" s="243" customFormat="1" ht="17.25" customHeight="1">
      <c r="A12" s="245" t="s">
        <v>254</v>
      </c>
      <c r="B12" s="244">
        <f t="shared" ref="B12" si="2">SUM(B4:B11)</f>
        <v>414691125</v>
      </c>
      <c r="C12" s="244">
        <f t="shared" ref="C12:L12" si="3">SUM(C4:C11)</f>
        <v>558873913</v>
      </c>
      <c r="D12" s="244">
        <f t="shared" si="3"/>
        <v>470906523</v>
      </c>
      <c r="E12" s="244">
        <f t="shared" si="3"/>
        <v>365099560</v>
      </c>
      <c r="F12" s="244">
        <f t="shared" si="3"/>
        <v>610023914</v>
      </c>
      <c r="G12" s="244">
        <f t="shared" si="3"/>
        <v>585471154</v>
      </c>
      <c r="H12" s="244">
        <f t="shared" si="3"/>
        <v>1295387975</v>
      </c>
      <c r="I12" s="244">
        <f t="shared" si="3"/>
        <v>1353689691</v>
      </c>
      <c r="J12" s="244">
        <f t="shared" si="3"/>
        <v>1353689691</v>
      </c>
      <c r="K12" s="244">
        <f t="shared" si="3"/>
        <v>2075178660</v>
      </c>
      <c r="L12" s="244">
        <f t="shared" si="3"/>
        <v>2522587518</v>
      </c>
      <c r="M12" s="244">
        <f>SUM(M4:M11)</f>
        <v>2410067368</v>
      </c>
      <c r="N12" s="349">
        <f>SUM(M12/L12)*100</f>
        <v>95.539494697523509</v>
      </c>
    </row>
    <row r="13" spans="1:14" ht="17.25" customHeight="1">
      <c r="A13" s="242" t="s">
        <v>253</v>
      </c>
      <c r="B13" s="221"/>
      <c r="C13" s="221"/>
      <c r="D13" s="221"/>
      <c r="E13" s="221"/>
      <c r="F13" s="221"/>
      <c r="G13" s="221"/>
      <c r="H13" s="221"/>
      <c r="I13" s="221"/>
      <c r="J13" s="221"/>
      <c r="K13" s="221"/>
      <c r="L13" s="244"/>
      <c r="M13" s="221">
        <f t="shared" ref="M13:M19" si="4">SUM(D13+G13+J13)</f>
        <v>0</v>
      </c>
      <c r="N13" s="349"/>
    </row>
    <row r="14" spans="1:14" s="240" customFormat="1" ht="30.75" customHeight="1">
      <c r="A14" s="241" t="s">
        <v>252</v>
      </c>
      <c r="B14" s="221"/>
      <c r="C14" s="221"/>
      <c r="D14" s="221">
        <v>6159</v>
      </c>
      <c r="E14" s="221"/>
      <c r="F14" s="221"/>
      <c r="G14" s="221"/>
      <c r="H14" s="221">
        <v>46097797</v>
      </c>
      <c r="I14" s="221">
        <v>44361387</v>
      </c>
      <c r="J14" s="221">
        <v>43486809</v>
      </c>
      <c r="K14" s="221">
        <v>46097797</v>
      </c>
      <c r="L14" s="221">
        <f>SUM(C14+F14+I14)</f>
        <v>44361387</v>
      </c>
      <c r="M14" s="221">
        <f>SUM(D14+G14+J14)</f>
        <v>43492968</v>
      </c>
      <c r="N14" s="349">
        <f>SUM(M14/L14)*100</f>
        <v>98.042398899745848</v>
      </c>
    </row>
    <row r="15" spans="1:14" ht="21.75" customHeight="1">
      <c r="A15" s="226" t="s">
        <v>251</v>
      </c>
      <c r="B15" s="225">
        <v>1018000000</v>
      </c>
      <c r="C15" s="225">
        <v>1055849161</v>
      </c>
      <c r="D15" s="225">
        <v>1056001551</v>
      </c>
      <c r="E15" s="225"/>
      <c r="F15" s="225"/>
      <c r="G15" s="225"/>
      <c r="H15" s="225"/>
      <c r="I15" s="221"/>
      <c r="J15" s="221"/>
      <c r="K15" s="221">
        <v>1018000000</v>
      </c>
      <c r="L15" s="221">
        <f t="shared" ref="L15:L60" si="5">SUM(C15+F15+I15)</f>
        <v>1055849161</v>
      </c>
      <c r="M15" s="221">
        <f t="shared" si="4"/>
        <v>1056001551</v>
      </c>
      <c r="N15" s="349">
        <f>SUM(M15/L15)*100</f>
        <v>100.01443293281169</v>
      </c>
    </row>
    <row r="16" spans="1:14" ht="21.75" customHeight="1">
      <c r="A16" s="226" t="s">
        <v>250</v>
      </c>
      <c r="B16" s="225"/>
      <c r="C16" s="225"/>
      <c r="D16" s="225"/>
      <c r="E16" s="221">
        <v>27151250</v>
      </c>
      <c r="F16" s="225"/>
      <c r="G16" s="225"/>
      <c r="H16" s="225"/>
      <c r="I16" s="221"/>
      <c r="J16" s="221"/>
      <c r="K16" s="221">
        <v>27151250</v>
      </c>
      <c r="L16" s="221">
        <f t="shared" si="5"/>
        <v>0</v>
      </c>
      <c r="M16" s="221">
        <f t="shared" si="4"/>
        <v>0</v>
      </c>
      <c r="N16" s="349"/>
    </row>
    <row r="17" spans="1:14" ht="15.75" customHeight="1">
      <c r="A17" s="226" t="s">
        <v>249</v>
      </c>
      <c r="B17" s="225"/>
      <c r="C17" s="225"/>
      <c r="D17" s="225"/>
      <c r="E17" s="84"/>
      <c r="F17" s="225"/>
      <c r="G17" s="225"/>
      <c r="H17" s="225"/>
      <c r="I17" s="221"/>
      <c r="J17" s="239"/>
      <c r="K17" s="221">
        <v>0</v>
      </c>
      <c r="L17" s="221">
        <f t="shared" si="5"/>
        <v>0</v>
      </c>
      <c r="M17" s="221">
        <f t="shared" si="4"/>
        <v>0</v>
      </c>
      <c r="N17" s="349"/>
    </row>
    <row r="18" spans="1:14" ht="17.25" customHeight="1">
      <c r="A18" s="236" t="s">
        <v>248</v>
      </c>
      <c r="B18" s="227">
        <v>250110000</v>
      </c>
      <c r="C18" s="227">
        <v>234110000</v>
      </c>
      <c r="D18" s="227">
        <v>181312367</v>
      </c>
      <c r="E18" s="221">
        <v>487891000</v>
      </c>
      <c r="F18" s="225">
        <v>572743293</v>
      </c>
      <c r="G18" s="225">
        <v>292463611</v>
      </c>
      <c r="H18" s="227"/>
      <c r="I18" s="221">
        <v>502444616</v>
      </c>
      <c r="J18" s="221">
        <v>325456881</v>
      </c>
      <c r="K18" s="221">
        <v>738001000</v>
      </c>
      <c r="L18" s="221">
        <f t="shared" si="5"/>
        <v>1309297909</v>
      </c>
      <c r="M18" s="221">
        <f t="shared" si="4"/>
        <v>799232859</v>
      </c>
      <c r="N18" s="349">
        <f>SUM(M18/L18)*100</f>
        <v>61.04285766487083</v>
      </c>
    </row>
    <row r="19" spans="1:14" ht="21" customHeight="1">
      <c r="A19" s="226" t="s">
        <v>247</v>
      </c>
      <c r="B19" s="238">
        <v>944347821</v>
      </c>
      <c r="C19" s="227">
        <v>1076791485</v>
      </c>
      <c r="D19" s="227">
        <v>1076791485</v>
      </c>
      <c r="E19" s="84"/>
      <c r="F19" s="225"/>
      <c r="G19" s="225"/>
      <c r="H19" s="227"/>
      <c r="I19" s="221"/>
      <c r="J19" s="221"/>
      <c r="K19" s="221">
        <v>944347821</v>
      </c>
      <c r="L19" s="221">
        <f t="shared" si="5"/>
        <v>1076791485</v>
      </c>
      <c r="M19" s="221">
        <f t="shared" si="4"/>
        <v>1076791485</v>
      </c>
      <c r="N19" s="349">
        <f>SUM(M19/L19)*100</f>
        <v>100</v>
      </c>
    </row>
    <row r="20" spans="1:14" ht="21" customHeight="1">
      <c r="A20" s="226" t="s">
        <v>246</v>
      </c>
      <c r="B20" s="238"/>
      <c r="C20" s="227"/>
      <c r="D20" s="227"/>
      <c r="E20" s="84"/>
      <c r="F20" s="225"/>
      <c r="G20" s="225"/>
      <c r="H20" s="227"/>
      <c r="I20" s="221"/>
      <c r="J20" s="221"/>
      <c r="K20" s="221"/>
      <c r="L20" s="221">
        <f t="shared" si="5"/>
        <v>0</v>
      </c>
      <c r="M20" s="221"/>
      <c r="N20" s="349"/>
    </row>
    <row r="21" spans="1:14" ht="21" customHeight="1">
      <c r="A21" s="226" t="s">
        <v>245</v>
      </c>
      <c r="B21" s="227">
        <v>11530000</v>
      </c>
      <c r="C21" s="227"/>
      <c r="D21" s="227"/>
      <c r="E21" s="84"/>
      <c r="F21" s="225"/>
      <c r="G21" s="225"/>
      <c r="H21" s="227"/>
      <c r="I21" s="221"/>
      <c r="J21" s="221"/>
      <c r="K21" s="221">
        <v>11530000</v>
      </c>
      <c r="L21" s="221">
        <f t="shared" si="5"/>
        <v>0</v>
      </c>
      <c r="M21" s="221">
        <f t="shared" ref="M21:M59" si="6">SUM(D21+G21+J21)</f>
        <v>0</v>
      </c>
      <c r="N21" s="349"/>
    </row>
    <row r="22" spans="1:14" ht="17.25" customHeight="1">
      <c r="A22" s="226" t="s">
        <v>203</v>
      </c>
      <c r="B22" s="225"/>
      <c r="C22" s="225">
        <v>4439883</v>
      </c>
      <c r="D22" s="225">
        <v>54927653</v>
      </c>
      <c r="E22" s="84"/>
      <c r="F22" s="225"/>
      <c r="G22" s="225"/>
      <c r="H22" s="225">
        <v>37773913</v>
      </c>
      <c r="I22" s="221"/>
      <c r="J22" s="221"/>
      <c r="K22" s="221">
        <v>37773913</v>
      </c>
      <c r="L22" s="221">
        <f t="shared" si="5"/>
        <v>4439883</v>
      </c>
      <c r="M22" s="221">
        <f t="shared" si="6"/>
        <v>54927653</v>
      </c>
      <c r="N22" s="349">
        <f>SUM(M22/L22)*100</f>
        <v>1237.1419021627371</v>
      </c>
    </row>
    <row r="23" spans="1:14" ht="17.25" customHeight="1">
      <c r="A23" s="226" t="s">
        <v>244</v>
      </c>
      <c r="B23" s="225"/>
      <c r="C23" s="225"/>
      <c r="D23" s="225"/>
      <c r="E23" s="84"/>
      <c r="F23" s="225"/>
      <c r="G23" s="225"/>
      <c r="H23" s="225"/>
      <c r="I23" s="221"/>
      <c r="J23" s="221"/>
      <c r="K23" s="221"/>
      <c r="L23" s="221">
        <f t="shared" si="5"/>
        <v>0</v>
      </c>
      <c r="M23" s="221">
        <f t="shared" si="6"/>
        <v>0</v>
      </c>
      <c r="N23" s="349"/>
    </row>
    <row r="24" spans="1:14" ht="17.25" customHeight="1">
      <c r="A24" s="226" t="s">
        <v>243</v>
      </c>
      <c r="B24" s="227"/>
      <c r="C24" s="227"/>
      <c r="D24" s="227"/>
      <c r="E24" s="84"/>
      <c r="F24" s="225">
        <v>45863815</v>
      </c>
      <c r="G24" s="225">
        <v>45863815</v>
      </c>
      <c r="H24" s="227"/>
      <c r="I24" s="221"/>
      <c r="J24" s="221"/>
      <c r="K24" s="221"/>
      <c r="L24" s="221">
        <f t="shared" si="5"/>
        <v>45863815</v>
      </c>
      <c r="M24" s="221">
        <f t="shared" si="6"/>
        <v>45863815</v>
      </c>
      <c r="N24" s="349">
        <f t="shared" ref="N24:N29" si="7">SUM(M24/L24)*100</f>
        <v>100</v>
      </c>
    </row>
    <row r="25" spans="1:14" ht="21" customHeight="1">
      <c r="A25" s="226" t="s">
        <v>242</v>
      </c>
      <c r="B25" s="227"/>
      <c r="C25" s="227"/>
      <c r="D25" s="227"/>
      <c r="E25" s="84"/>
      <c r="F25" s="227"/>
      <c r="G25" s="227"/>
      <c r="H25" s="227">
        <v>8000000</v>
      </c>
      <c r="I25" s="221">
        <v>14285000</v>
      </c>
      <c r="J25" s="221">
        <v>10040000</v>
      </c>
      <c r="K25" s="221">
        <v>8000000</v>
      </c>
      <c r="L25" s="221">
        <f t="shared" si="5"/>
        <v>14285000</v>
      </c>
      <c r="M25" s="221">
        <f t="shared" si="6"/>
        <v>10040000</v>
      </c>
      <c r="N25" s="349">
        <f t="shared" si="7"/>
        <v>70.283514175708788</v>
      </c>
    </row>
    <row r="26" spans="1:14" ht="17.25" customHeight="1">
      <c r="A26" s="226" t="s">
        <v>241</v>
      </c>
      <c r="B26" s="225"/>
      <c r="C26" s="225"/>
      <c r="D26" s="225"/>
      <c r="E26" s="221">
        <v>8000000</v>
      </c>
      <c r="F26" s="225">
        <v>8000000</v>
      </c>
      <c r="G26" s="225">
        <v>7182550</v>
      </c>
      <c r="H26" s="225">
        <v>7000000</v>
      </c>
      <c r="I26" s="221">
        <v>7000000</v>
      </c>
      <c r="J26" s="221">
        <v>5417450</v>
      </c>
      <c r="K26" s="221">
        <v>15000000</v>
      </c>
      <c r="L26" s="221">
        <f t="shared" si="5"/>
        <v>15000000</v>
      </c>
      <c r="M26" s="221">
        <f t="shared" si="6"/>
        <v>12600000</v>
      </c>
      <c r="N26" s="349">
        <f t="shared" si="7"/>
        <v>84</v>
      </c>
    </row>
    <row r="27" spans="1:14" ht="17.25" customHeight="1">
      <c r="A27" s="226" t="s">
        <v>240</v>
      </c>
      <c r="B27" s="225"/>
      <c r="C27" s="225"/>
      <c r="D27" s="225"/>
      <c r="E27" s="225"/>
      <c r="F27" s="225"/>
      <c r="G27" s="225"/>
      <c r="H27" s="225">
        <v>102999193</v>
      </c>
      <c r="I27" s="221">
        <v>90421898</v>
      </c>
      <c r="J27" s="221">
        <v>65797996</v>
      </c>
      <c r="K27" s="221">
        <v>102999193</v>
      </c>
      <c r="L27" s="221">
        <f t="shared" si="5"/>
        <v>90421898</v>
      </c>
      <c r="M27" s="221">
        <f t="shared" si="6"/>
        <v>65797996</v>
      </c>
      <c r="N27" s="349">
        <f t="shared" si="7"/>
        <v>72.767766940702799</v>
      </c>
    </row>
    <row r="28" spans="1:14" ht="17.25" customHeight="1">
      <c r="A28" s="226" t="s">
        <v>239</v>
      </c>
      <c r="B28" s="225"/>
      <c r="C28" s="225"/>
      <c r="D28" s="225"/>
      <c r="E28" s="225"/>
      <c r="F28" s="225">
        <v>55741300</v>
      </c>
      <c r="G28" s="225">
        <v>55741300</v>
      </c>
      <c r="H28" s="225"/>
      <c r="I28" s="221">
        <v>5866568</v>
      </c>
      <c r="J28" s="221">
        <v>5607002</v>
      </c>
      <c r="K28" s="221">
        <v>0</v>
      </c>
      <c r="L28" s="221">
        <f t="shared" si="5"/>
        <v>61607868</v>
      </c>
      <c r="M28" s="221">
        <f t="shared" si="6"/>
        <v>61348302</v>
      </c>
      <c r="N28" s="349">
        <f t="shared" si="7"/>
        <v>99.578680437375297</v>
      </c>
    </row>
    <row r="29" spans="1:14" ht="17.25" customHeight="1">
      <c r="A29" s="226" t="s">
        <v>238</v>
      </c>
      <c r="B29" s="225"/>
      <c r="C29" s="225"/>
      <c r="D29" s="225"/>
      <c r="E29" s="225"/>
      <c r="F29" s="225"/>
      <c r="G29" s="225"/>
      <c r="H29" s="225">
        <v>1067000</v>
      </c>
      <c r="I29" s="221">
        <v>1067000</v>
      </c>
      <c r="J29" s="221">
        <v>1067004</v>
      </c>
      <c r="K29" s="221">
        <v>1067000</v>
      </c>
      <c r="L29" s="221">
        <f t="shared" si="5"/>
        <v>1067000</v>
      </c>
      <c r="M29" s="221">
        <f t="shared" si="6"/>
        <v>1067004</v>
      </c>
      <c r="N29" s="349">
        <f t="shared" si="7"/>
        <v>100.00037488284912</v>
      </c>
    </row>
    <row r="30" spans="1:14" ht="17.25" customHeight="1">
      <c r="A30" s="226" t="s">
        <v>237</v>
      </c>
      <c r="B30" s="225"/>
      <c r="C30" s="225"/>
      <c r="D30" s="225"/>
      <c r="E30" s="225"/>
      <c r="F30" s="225"/>
      <c r="G30" s="225"/>
      <c r="H30" s="225"/>
      <c r="I30" s="221"/>
      <c r="J30" s="221"/>
      <c r="K30" s="221">
        <v>0</v>
      </c>
      <c r="L30" s="221">
        <f t="shared" si="5"/>
        <v>0</v>
      </c>
      <c r="M30" s="221">
        <f t="shared" si="6"/>
        <v>0</v>
      </c>
      <c r="N30" s="349"/>
    </row>
    <row r="31" spans="1:14" ht="19.5" customHeight="1">
      <c r="A31" s="226" t="s">
        <v>236</v>
      </c>
      <c r="B31" s="225"/>
      <c r="C31" s="225"/>
      <c r="D31" s="225"/>
      <c r="E31" s="225"/>
      <c r="F31" s="225"/>
      <c r="G31" s="225"/>
      <c r="H31" s="225"/>
      <c r="I31" s="221">
        <v>76500</v>
      </c>
      <c r="J31" s="221">
        <v>76500</v>
      </c>
      <c r="K31" s="221">
        <v>0</v>
      </c>
      <c r="L31" s="221">
        <f t="shared" si="5"/>
        <v>76500</v>
      </c>
      <c r="M31" s="221">
        <f t="shared" si="6"/>
        <v>76500</v>
      </c>
      <c r="N31" s="349">
        <f>SUM(M31/L31)*100</f>
        <v>100</v>
      </c>
    </row>
    <row r="32" spans="1:14" ht="22.5" customHeight="1">
      <c r="A32" s="226" t="s">
        <v>235</v>
      </c>
      <c r="B32" s="225"/>
      <c r="C32" s="225"/>
      <c r="D32" s="225"/>
      <c r="E32" s="225"/>
      <c r="F32" s="225"/>
      <c r="G32" s="225"/>
      <c r="H32" s="225"/>
      <c r="I32" s="221">
        <v>281204</v>
      </c>
      <c r="J32" s="221"/>
      <c r="K32" s="221">
        <v>0</v>
      </c>
      <c r="L32" s="221">
        <f t="shared" si="5"/>
        <v>281204</v>
      </c>
      <c r="M32" s="221">
        <f t="shared" si="6"/>
        <v>0</v>
      </c>
      <c r="N32" s="349"/>
    </row>
    <row r="33" spans="1:14" ht="20.25" customHeight="1">
      <c r="A33" s="226" t="s">
        <v>234</v>
      </c>
      <c r="B33" s="225"/>
      <c r="C33" s="225"/>
      <c r="D33" s="225"/>
      <c r="E33" s="225"/>
      <c r="F33" s="225"/>
      <c r="G33" s="225"/>
      <c r="H33" s="225">
        <v>1080000</v>
      </c>
      <c r="I33" s="221"/>
      <c r="J33" s="221"/>
      <c r="K33" s="221">
        <v>1080000</v>
      </c>
      <c r="L33" s="221">
        <f t="shared" si="5"/>
        <v>0</v>
      </c>
      <c r="M33" s="221">
        <f t="shared" si="6"/>
        <v>0</v>
      </c>
      <c r="N33" s="349"/>
    </row>
    <row r="34" spans="1:14" ht="20.25" customHeight="1">
      <c r="A34" s="226" t="s">
        <v>233</v>
      </c>
      <c r="B34" s="225"/>
      <c r="C34" s="225"/>
      <c r="D34" s="225"/>
      <c r="E34" s="225"/>
      <c r="F34" s="225"/>
      <c r="G34" s="225"/>
      <c r="H34" s="225">
        <v>15000000</v>
      </c>
      <c r="I34" s="221"/>
      <c r="J34" s="221"/>
      <c r="K34" s="221">
        <v>15000000</v>
      </c>
      <c r="L34" s="221">
        <f t="shared" si="5"/>
        <v>0</v>
      </c>
      <c r="M34" s="221">
        <f t="shared" si="6"/>
        <v>0</v>
      </c>
      <c r="N34" s="349"/>
    </row>
    <row r="35" spans="1:14" ht="21" customHeight="1">
      <c r="A35" s="226" t="s">
        <v>232</v>
      </c>
      <c r="B35" s="225"/>
      <c r="C35" s="225"/>
      <c r="D35" s="225"/>
      <c r="E35" s="225"/>
      <c r="F35" s="225"/>
      <c r="G35" s="225"/>
      <c r="H35" s="225"/>
      <c r="I35" s="221">
        <v>4736499</v>
      </c>
      <c r="J35" s="221">
        <v>4736499</v>
      </c>
      <c r="K35" s="221">
        <v>0</v>
      </c>
      <c r="L35" s="221">
        <f t="shared" si="5"/>
        <v>4736499</v>
      </c>
      <c r="M35" s="221">
        <f t="shared" si="6"/>
        <v>4736499</v>
      </c>
      <c r="N35" s="349">
        <f>SUM(M35/L35)*100</f>
        <v>100</v>
      </c>
    </row>
    <row r="36" spans="1:14" ht="18" customHeight="1">
      <c r="A36" s="226" t="s">
        <v>231</v>
      </c>
      <c r="B36" s="225"/>
      <c r="C36" s="225"/>
      <c r="D36" s="225"/>
      <c r="E36" s="225"/>
      <c r="F36" s="225"/>
      <c r="G36" s="225"/>
      <c r="H36" s="225">
        <v>13300000</v>
      </c>
      <c r="I36" s="221">
        <v>9300000</v>
      </c>
      <c r="J36" s="221">
        <v>8900000</v>
      </c>
      <c r="K36" s="221">
        <v>13300000</v>
      </c>
      <c r="L36" s="221">
        <f t="shared" si="5"/>
        <v>9300000</v>
      </c>
      <c r="M36" s="221">
        <f t="shared" si="6"/>
        <v>8900000</v>
      </c>
      <c r="N36" s="349">
        <f>SUM(M36/L36)*100</f>
        <v>95.6989247311828</v>
      </c>
    </row>
    <row r="37" spans="1:14" ht="17.25" customHeight="1">
      <c r="A37" s="226" t="s">
        <v>230</v>
      </c>
      <c r="B37" s="225"/>
      <c r="C37" s="225"/>
      <c r="D37" s="225"/>
      <c r="E37" s="225"/>
      <c r="F37" s="225"/>
      <c r="G37" s="225"/>
      <c r="H37" s="225">
        <v>640000</v>
      </c>
      <c r="I37" s="221">
        <v>640000</v>
      </c>
      <c r="J37" s="221">
        <v>640000</v>
      </c>
      <c r="K37" s="221">
        <v>640000</v>
      </c>
      <c r="L37" s="221">
        <f t="shared" si="5"/>
        <v>640000</v>
      </c>
      <c r="M37" s="221">
        <f t="shared" si="6"/>
        <v>640000</v>
      </c>
      <c r="N37" s="349">
        <f>SUM(M37/L37)*100</f>
        <v>100</v>
      </c>
    </row>
    <row r="38" spans="1:14" ht="21" customHeight="1">
      <c r="A38" s="236" t="s">
        <v>229</v>
      </c>
      <c r="B38" s="225"/>
      <c r="C38" s="225"/>
      <c r="D38" s="225"/>
      <c r="E38" s="225"/>
      <c r="F38" s="225">
        <v>110700663</v>
      </c>
      <c r="G38" s="225">
        <v>115700663</v>
      </c>
      <c r="H38" s="225">
        <v>14120843</v>
      </c>
      <c r="I38" s="221">
        <v>172007693</v>
      </c>
      <c r="J38" s="221">
        <v>105900358</v>
      </c>
      <c r="K38" s="221">
        <v>14120843</v>
      </c>
      <c r="L38" s="221">
        <f t="shared" si="5"/>
        <v>282708356</v>
      </c>
      <c r="M38" s="221">
        <f t="shared" si="6"/>
        <v>221601021</v>
      </c>
      <c r="N38" s="349">
        <f>SUM(M38/L38)*100</f>
        <v>78.385026935673594</v>
      </c>
    </row>
    <row r="39" spans="1:14" ht="18" customHeight="1">
      <c r="A39" s="226" t="s">
        <v>228</v>
      </c>
      <c r="B39" s="225"/>
      <c r="C39" s="225"/>
      <c r="D39" s="225"/>
      <c r="E39" s="225"/>
      <c r="F39" s="225"/>
      <c r="G39" s="225"/>
      <c r="H39" s="225">
        <v>1000000</v>
      </c>
      <c r="I39" s="221"/>
      <c r="J39" s="221"/>
      <c r="K39" s="221">
        <v>1000000</v>
      </c>
      <c r="L39" s="221">
        <f t="shared" si="5"/>
        <v>0</v>
      </c>
      <c r="M39" s="221">
        <f t="shared" si="6"/>
        <v>0</v>
      </c>
      <c r="N39" s="349"/>
    </row>
    <row r="40" spans="1:14" ht="18" customHeight="1">
      <c r="A40" s="226" t="s">
        <v>227</v>
      </c>
      <c r="B40" s="225"/>
      <c r="C40" s="225"/>
      <c r="D40" s="225">
        <v>104100</v>
      </c>
      <c r="E40" s="225"/>
      <c r="F40" s="225"/>
      <c r="G40" s="225"/>
      <c r="H40" s="225">
        <v>5582500</v>
      </c>
      <c r="I40" s="221">
        <v>13267562</v>
      </c>
      <c r="J40" s="221">
        <v>13163462</v>
      </c>
      <c r="K40" s="221">
        <v>5582500</v>
      </c>
      <c r="L40" s="221">
        <f t="shared" si="5"/>
        <v>13267562</v>
      </c>
      <c r="M40" s="221">
        <f t="shared" si="6"/>
        <v>13267562</v>
      </c>
      <c r="N40" s="349">
        <f t="shared" ref="N40:N50" si="8">SUM(M40/L40)*100</f>
        <v>100</v>
      </c>
    </row>
    <row r="41" spans="1:14" ht="17.25" customHeight="1">
      <c r="A41" s="226" t="s">
        <v>226</v>
      </c>
      <c r="B41" s="225"/>
      <c r="C41" s="225"/>
      <c r="D41" s="225"/>
      <c r="E41" s="225"/>
      <c r="F41" s="225">
        <v>1087500</v>
      </c>
      <c r="G41" s="225">
        <v>1087500</v>
      </c>
      <c r="H41" s="225"/>
      <c r="I41" s="221"/>
      <c r="J41" s="221"/>
      <c r="K41" s="221">
        <v>0</v>
      </c>
      <c r="L41" s="221">
        <f t="shared" si="5"/>
        <v>1087500</v>
      </c>
      <c r="M41" s="221">
        <f t="shared" si="6"/>
        <v>1087500</v>
      </c>
      <c r="N41" s="349">
        <f t="shared" si="8"/>
        <v>100</v>
      </c>
    </row>
    <row r="42" spans="1:14" ht="17.25" customHeight="1">
      <c r="A42" s="226" t="s">
        <v>225</v>
      </c>
      <c r="B42" s="225"/>
      <c r="C42" s="225"/>
      <c r="D42" s="225"/>
      <c r="E42" s="225"/>
      <c r="F42" s="225"/>
      <c r="G42" s="225"/>
      <c r="H42" s="225">
        <v>15550000</v>
      </c>
      <c r="I42" s="221">
        <v>11450000</v>
      </c>
      <c r="J42" s="221">
        <v>5343415</v>
      </c>
      <c r="K42" s="221">
        <v>15550000</v>
      </c>
      <c r="L42" s="221">
        <f t="shared" si="5"/>
        <v>11450000</v>
      </c>
      <c r="M42" s="221">
        <f t="shared" si="6"/>
        <v>5343415</v>
      </c>
      <c r="N42" s="349">
        <f t="shared" si="8"/>
        <v>46.667379912663755</v>
      </c>
    </row>
    <row r="43" spans="1:14" ht="30.75" customHeight="1">
      <c r="A43" s="226" t="s">
        <v>224</v>
      </c>
      <c r="B43" s="225"/>
      <c r="C43" s="225"/>
      <c r="D43" s="225"/>
      <c r="E43" s="225"/>
      <c r="F43" s="225"/>
      <c r="G43" s="225"/>
      <c r="H43" s="225">
        <v>120000</v>
      </c>
      <c r="I43" s="221">
        <v>139290</v>
      </c>
      <c r="J43" s="237">
        <v>46925</v>
      </c>
      <c r="K43" s="221">
        <v>120000</v>
      </c>
      <c r="L43" s="221">
        <f t="shared" si="5"/>
        <v>139290</v>
      </c>
      <c r="M43" s="221">
        <f t="shared" si="6"/>
        <v>46925</v>
      </c>
      <c r="N43" s="349">
        <f t="shared" si="8"/>
        <v>33.688707014143155</v>
      </c>
    </row>
    <row r="44" spans="1:14" ht="17.25" customHeight="1">
      <c r="A44" s="226" t="s">
        <v>223</v>
      </c>
      <c r="B44" s="225"/>
      <c r="C44" s="225"/>
      <c r="D44" s="225"/>
      <c r="E44" s="225"/>
      <c r="F44" s="225"/>
      <c r="G44" s="225"/>
      <c r="H44" s="225">
        <v>21500000</v>
      </c>
      <c r="I44" s="221">
        <v>23551445</v>
      </c>
      <c r="J44" s="221">
        <v>22967572</v>
      </c>
      <c r="K44" s="221">
        <v>21500000</v>
      </c>
      <c r="L44" s="221">
        <f t="shared" si="5"/>
        <v>23551445</v>
      </c>
      <c r="M44" s="221">
        <f t="shared" si="6"/>
        <v>22967572</v>
      </c>
      <c r="N44" s="349">
        <f t="shared" si="8"/>
        <v>97.520861246517995</v>
      </c>
    </row>
    <row r="45" spans="1:14" ht="17.25" customHeight="1">
      <c r="A45" s="226" t="s">
        <v>222</v>
      </c>
      <c r="B45" s="225"/>
      <c r="C45" s="225"/>
      <c r="D45" s="225">
        <v>1043265</v>
      </c>
      <c r="E45" s="225"/>
      <c r="F45" s="225"/>
      <c r="G45" s="225">
        <v>40000</v>
      </c>
      <c r="H45" s="225">
        <v>28000000</v>
      </c>
      <c r="I45" s="221">
        <v>40193775</v>
      </c>
      <c r="J45" s="221">
        <v>31720839</v>
      </c>
      <c r="K45" s="221">
        <v>28000000</v>
      </c>
      <c r="L45" s="221">
        <f t="shared" si="5"/>
        <v>40193775</v>
      </c>
      <c r="M45" s="221">
        <f t="shared" si="6"/>
        <v>32804104</v>
      </c>
      <c r="N45" s="349">
        <f t="shared" si="8"/>
        <v>81.614886882359272</v>
      </c>
    </row>
    <row r="46" spans="1:14" ht="32.25" customHeight="1">
      <c r="A46" s="226" t="s">
        <v>221</v>
      </c>
      <c r="B46" s="225"/>
      <c r="C46" s="225"/>
      <c r="D46" s="225"/>
      <c r="E46" s="225"/>
      <c r="F46" s="225"/>
      <c r="G46" s="225"/>
      <c r="H46" s="225">
        <v>2900000</v>
      </c>
      <c r="I46" s="221">
        <v>1866046</v>
      </c>
      <c r="J46" s="221">
        <v>1866046</v>
      </c>
      <c r="K46" s="221">
        <v>2900000</v>
      </c>
      <c r="L46" s="221">
        <f t="shared" si="5"/>
        <v>1866046</v>
      </c>
      <c r="M46" s="221">
        <f t="shared" si="6"/>
        <v>1866046</v>
      </c>
      <c r="N46" s="349">
        <f t="shared" si="8"/>
        <v>100</v>
      </c>
    </row>
    <row r="47" spans="1:14" ht="17.25" customHeight="1">
      <c r="A47" s="226" t="s">
        <v>220</v>
      </c>
      <c r="B47" s="225"/>
      <c r="C47" s="225"/>
      <c r="D47" s="225"/>
      <c r="E47" s="225"/>
      <c r="F47" s="225"/>
      <c r="G47" s="225"/>
      <c r="H47" s="225">
        <v>70000000</v>
      </c>
      <c r="I47" s="221">
        <v>60000000</v>
      </c>
      <c r="J47" s="221">
        <v>71400000</v>
      </c>
      <c r="K47" s="221">
        <v>70000000</v>
      </c>
      <c r="L47" s="221">
        <f t="shared" si="5"/>
        <v>60000000</v>
      </c>
      <c r="M47" s="221">
        <f t="shared" si="6"/>
        <v>71400000</v>
      </c>
      <c r="N47" s="349">
        <f t="shared" si="8"/>
        <v>119</v>
      </c>
    </row>
    <row r="48" spans="1:14" ht="17.25" customHeight="1">
      <c r="A48" s="226" t="s">
        <v>219</v>
      </c>
      <c r="B48" s="225"/>
      <c r="C48" s="225"/>
      <c r="D48" s="225"/>
      <c r="E48" s="225"/>
      <c r="F48" s="221">
        <v>775950</v>
      </c>
      <c r="G48" s="221">
        <v>775950</v>
      </c>
      <c r="H48" s="225"/>
      <c r="I48" s="221">
        <v>32350182</v>
      </c>
      <c r="J48" s="221">
        <v>32350182</v>
      </c>
      <c r="K48" s="221">
        <v>0</v>
      </c>
      <c r="L48" s="221">
        <f t="shared" si="5"/>
        <v>33126132</v>
      </c>
      <c r="M48" s="221">
        <f t="shared" si="6"/>
        <v>33126132</v>
      </c>
      <c r="N48" s="349">
        <f t="shared" si="8"/>
        <v>100</v>
      </c>
    </row>
    <row r="49" spans="1:14" ht="17.25" customHeight="1">
      <c r="A49" s="226" t="s">
        <v>218</v>
      </c>
      <c r="B49" s="225"/>
      <c r="C49" s="225"/>
      <c r="D49" s="225"/>
      <c r="E49" s="225"/>
      <c r="F49" s="221"/>
      <c r="G49" s="221"/>
      <c r="H49" s="225"/>
      <c r="I49" s="221">
        <v>63328192</v>
      </c>
      <c r="J49" s="221">
        <v>63328192</v>
      </c>
      <c r="K49" s="221">
        <v>0</v>
      </c>
      <c r="L49" s="221">
        <f t="shared" si="5"/>
        <v>63328192</v>
      </c>
      <c r="M49" s="221">
        <f t="shared" si="6"/>
        <v>63328192</v>
      </c>
      <c r="N49" s="349">
        <f t="shared" si="8"/>
        <v>100</v>
      </c>
    </row>
    <row r="50" spans="1:14" ht="18.75" customHeight="1">
      <c r="A50" s="226" t="s">
        <v>217</v>
      </c>
      <c r="B50" s="225">
        <v>84386000</v>
      </c>
      <c r="C50" s="225">
        <v>124386000</v>
      </c>
      <c r="D50" s="225">
        <v>950225</v>
      </c>
      <c r="E50" s="225"/>
      <c r="F50" s="225"/>
      <c r="G50" s="225"/>
      <c r="H50" s="225"/>
      <c r="I50" s="221"/>
      <c r="J50" s="221"/>
      <c r="K50" s="221">
        <v>84386000</v>
      </c>
      <c r="L50" s="221">
        <f t="shared" si="5"/>
        <v>124386000</v>
      </c>
      <c r="M50" s="221">
        <f t="shared" si="6"/>
        <v>950225</v>
      </c>
      <c r="N50" s="349">
        <f t="shared" si="8"/>
        <v>0.76393243612625217</v>
      </c>
    </row>
    <row r="51" spans="1:14" ht="32.25" customHeight="1">
      <c r="A51" s="226" t="s">
        <v>216</v>
      </c>
      <c r="B51" s="225"/>
      <c r="C51" s="225"/>
      <c r="D51" s="225"/>
      <c r="E51" s="225"/>
      <c r="F51" s="225"/>
      <c r="G51" s="225"/>
      <c r="H51" s="225"/>
      <c r="I51" s="221"/>
      <c r="J51" s="221"/>
      <c r="K51" s="221">
        <v>0</v>
      </c>
      <c r="L51" s="221">
        <f t="shared" si="5"/>
        <v>0</v>
      </c>
      <c r="M51" s="221">
        <f t="shared" si="6"/>
        <v>0</v>
      </c>
      <c r="N51" s="349"/>
    </row>
    <row r="52" spans="1:14" ht="17.25" customHeight="1">
      <c r="A52" s="236" t="s">
        <v>215</v>
      </c>
      <c r="B52" s="225"/>
      <c r="C52" s="225">
        <v>549098502</v>
      </c>
      <c r="D52" s="225">
        <v>549098502</v>
      </c>
      <c r="E52" s="225"/>
      <c r="F52" s="225"/>
      <c r="G52" s="225"/>
      <c r="H52" s="225"/>
      <c r="I52" s="221"/>
      <c r="J52" s="221"/>
      <c r="K52" s="221">
        <v>0</v>
      </c>
      <c r="L52" s="221">
        <f t="shared" si="5"/>
        <v>549098502</v>
      </c>
      <c r="M52" s="221">
        <f t="shared" si="6"/>
        <v>549098502</v>
      </c>
      <c r="N52" s="349">
        <f>SUM(M52/L52)*100</f>
        <v>100</v>
      </c>
    </row>
    <row r="53" spans="1:14" ht="17.25" customHeight="1">
      <c r="A53" s="226" t="s">
        <v>214</v>
      </c>
      <c r="B53" s="225"/>
      <c r="C53" s="225"/>
      <c r="D53" s="225"/>
      <c r="E53" s="225"/>
      <c r="F53" s="225"/>
      <c r="G53" s="225"/>
      <c r="H53" s="225">
        <v>12027595</v>
      </c>
      <c r="I53" s="221">
        <v>11126329</v>
      </c>
      <c r="J53" s="221">
        <v>5799473</v>
      </c>
      <c r="K53" s="221">
        <v>12027595</v>
      </c>
      <c r="L53" s="221">
        <f t="shared" si="5"/>
        <v>11126329</v>
      </c>
      <c r="M53" s="221">
        <f t="shared" si="6"/>
        <v>5799473</v>
      </c>
      <c r="N53" s="349">
        <f>SUM(M53/L53)*100</f>
        <v>52.123867629655749</v>
      </c>
    </row>
    <row r="54" spans="1:14" ht="17.25" customHeight="1">
      <c r="A54" s="226" t="s">
        <v>213</v>
      </c>
      <c r="B54" s="225"/>
      <c r="C54" s="225"/>
      <c r="D54" s="225"/>
      <c r="E54" s="225"/>
      <c r="F54" s="225"/>
      <c r="G54" s="225"/>
      <c r="H54" s="225">
        <v>2200000</v>
      </c>
      <c r="I54" s="221">
        <v>2200000</v>
      </c>
      <c r="J54" s="221">
        <v>2174990</v>
      </c>
      <c r="K54" s="221">
        <v>2200000</v>
      </c>
      <c r="L54" s="221">
        <f t="shared" si="5"/>
        <v>2200000</v>
      </c>
      <c r="M54" s="221">
        <f t="shared" si="6"/>
        <v>2174990</v>
      </c>
      <c r="N54" s="349">
        <f>SUM(M54/L54)*100</f>
        <v>98.863181818181829</v>
      </c>
    </row>
    <row r="55" spans="1:14" ht="17.25" customHeight="1">
      <c r="A55" s="235" t="s">
        <v>212</v>
      </c>
      <c r="B55" s="225"/>
      <c r="C55" s="225"/>
      <c r="D55" s="225"/>
      <c r="E55" s="225"/>
      <c r="F55" s="225"/>
      <c r="G55" s="225"/>
      <c r="H55" s="225"/>
      <c r="I55" s="221"/>
      <c r="J55" s="221"/>
      <c r="K55" s="221">
        <v>0</v>
      </c>
      <c r="L55" s="221">
        <f t="shared" si="5"/>
        <v>0</v>
      </c>
      <c r="M55" s="221">
        <f t="shared" si="6"/>
        <v>0</v>
      </c>
      <c r="N55" s="349"/>
    </row>
    <row r="56" spans="1:14" ht="17.25" customHeight="1">
      <c r="A56" s="235" t="s">
        <v>211</v>
      </c>
      <c r="B56" s="225"/>
      <c r="C56" s="225"/>
      <c r="D56" s="225"/>
      <c r="E56" s="225"/>
      <c r="F56" s="225"/>
      <c r="G56" s="225"/>
      <c r="H56" s="225"/>
      <c r="I56" s="221"/>
      <c r="J56" s="221"/>
      <c r="K56" s="221">
        <v>0</v>
      </c>
      <c r="L56" s="221">
        <f t="shared" si="5"/>
        <v>0</v>
      </c>
      <c r="M56" s="221">
        <f t="shared" si="6"/>
        <v>0</v>
      </c>
      <c r="N56" s="349"/>
    </row>
    <row r="57" spans="1:14" ht="17.25" customHeight="1">
      <c r="A57" s="226" t="s">
        <v>210</v>
      </c>
      <c r="B57" s="225"/>
      <c r="C57" s="225"/>
      <c r="D57" s="225"/>
      <c r="E57" s="225"/>
      <c r="F57" s="225">
        <v>1503995</v>
      </c>
      <c r="G57" s="225">
        <v>1521808</v>
      </c>
      <c r="H57" s="225"/>
      <c r="I57" s="221">
        <v>7208334</v>
      </c>
      <c r="J57" s="221">
        <v>7190521</v>
      </c>
      <c r="K57" s="221">
        <v>0</v>
      </c>
      <c r="L57" s="221">
        <f t="shared" si="5"/>
        <v>8712329</v>
      </c>
      <c r="M57" s="221">
        <f t="shared" si="6"/>
        <v>8712329</v>
      </c>
      <c r="N57" s="349">
        <f>SUM(M57/L57)*100</f>
        <v>100</v>
      </c>
    </row>
    <row r="58" spans="1:14" ht="17.25" customHeight="1">
      <c r="A58" s="226" t="s">
        <v>209</v>
      </c>
      <c r="B58" s="234"/>
      <c r="C58" s="225"/>
      <c r="D58" s="225"/>
      <c r="E58" s="234"/>
      <c r="F58" s="225"/>
      <c r="G58" s="225"/>
      <c r="H58" s="234"/>
      <c r="I58" s="221"/>
      <c r="J58" s="221"/>
      <c r="K58" s="221">
        <v>0</v>
      </c>
      <c r="L58" s="221">
        <f t="shared" si="5"/>
        <v>0</v>
      </c>
      <c r="M58" s="221">
        <f t="shared" si="6"/>
        <v>0</v>
      </c>
      <c r="N58" s="349"/>
    </row>
    <row r="59" spans="1:14" ht="17.25" customHeight="1">
      <c r="A59" s="226" t="s">
        <v>208</v>
      </c>
      <c r="B59" s="225">
        <v>150000000</v>
      </c>
      <c r="C59" s="225">
        <v>150000000</v>
      </c>
      <c r="E59" s="233"/>
      <c r="F59" s="225"/>
      <c r="G59" s="225"/>
      <c r="H59" s="233"/>
      <c r="I59" s="221"/>
      <c r="J59" s="221"/>
      <c r="K59" s="221">
        <v>150000000</v>
      </c>
      <c r="L59" s="221">
        <f t="shared" si="5"/>
        <v>150000000</v>
      </c>
      <c r="M59" s="221">
        <f t="shared" si="6"/>
        <v>0</v>
      </c>
      <c r="N59" s="349"/>
    </row>
    <row r="60" spans="1:14" s="231" customFormat="1" ht="17.25" customHeight="1">
      <c r="A60" s="224" t="s">
        <v>207</v>
      </c>
      <c r="B60" s="232">
        <f t="shared" ref="B60:M60" si="9">SUM(B14:B59)</f>
        <v>2458373821</v>
      </c>
      <c r="C60" s="232">
        <f t="shared" si="9"/>
        <v>3194675031</v>
      </c>
      <c r="D60" s="232">
        <f t="shared" si="9"/>
        <v>2920235307</v>
      </c>
      <c r="E60" s="232">
        <f t="shared" si="9"/>
        <v>523042250</v>
      </c>
      <c r="F60" s="232">
        <f t="shared" si="9"/>
        <v>796416516</v>
      </c>
      <c r="G60" s="232">
        <f t="shared" si="9"/>
        <v>520377197</v>
      </c>
      <c r="H60" s="232">
        <f t="shared" si="9"/>
        <v>405958841</v>
      </c>
      <c r="I60" s="232">
        <f t="shared" si="9"/>
        <v>1119169520</v>
      </c>
      <c r="J60" s="232">
        <f t="shared" si="9"/>
        <v>834478116</v>
      </c>
      <c r="K60" s="232">
        <f t="shared" si="9"/>
        <v>3387374912</v>
      </c>
      <c r="L60" s="221">
        <f t="shared" si="5"/>
        <v>5110261067</v>
      </c>
      <c r="M60" s="232">
        <f t="shared" si="9"/>
        <v>4275090620</v>
      </c>
      <c r="N60" s="349">
        <f>SUM(M60/L60)*100</f>
        <v>83.656990591083641</v>
      </c>
    </row>
    <row r="61" spans="1:14" ht="17.25" customHeight="1">
      <c r="A61" s="230" t="s">
        <v>206</v>
      </c>
      <c r="B61" s="225"/>
      <c r="C61" s="225"/>
      <c r="D61" s="225"/>
      <c r="E61" s="225"/>
      <c r="F61" s="225"/>
      <c r="G61" s="225"/>
      <c r="H61" s="225"/>
      <c r="I61" s="221"/>
      <c r="J61" s="221"/>
      <c r="K61" s="221"/>
      <c r="L61" s="221"/>
      <c r="M61" s="221"/>
      <c r="N61" s="349"/>
    </row>
    <row r="62" spans="1:14" ht="31.5" customHeight="1">
      <c r="A62" s="226" t="s">
        <v>205</v>
      </c>
      <c r="B62" s="225">
        <v>3995000</v>
      </c>
      <c r="C62" s="225">
        <v>7282129</v>
      </c>
      <c r="D62" s="225">
        <v>7458073</v>
      </c>
      <c r="E62" s="229">
        <v>11318864</v>
      </c>
      <c r="F62" s="225">
        <v>20705272</v>
      </c>
      <c r="G62" s="225">
        <v>20705272</v>
      </c>
      <c r="H62" s="225">
        <v>299682255</v>
      </c>
      <c r="I62" s="228">
        <v>291996600</v>
      </c>
      <c r="J62" s="228">
        <v>291996600</v>
      </c>
      <c r="K62" s="228">
        <v>314996119</v>
      </c>
      <c r="L62" s="221">
        <f>SUM(C62+F62+I62)</f>
        <v>319984001</v>
      </c>
      <c r="M62" s="221">
        <f>SUM(D62+G62+J62)</f>
        <v>320159945</v>
      </c>
      <c r="N62" s="349">
        <f>SUM(M62/L62)*100</f>
        <v>100.05498524909062</v>
      </c>
    </row>
    <row r="63" spans="1:14" ht="24" customHeight="1">
      <c r="A63" s="226" t="s">
        <v>204</v>
      </c>
      <c r="B63" s="227"/>
      <c r="C63" s="227"/>
      <c r="D63" s="227"/>
      <c r="E63" s="227"/>
      <c r="F63" s="225"/>
      <c r="G63" s="225"/>
      <c r="H63" s="227"/>
      <c r="I63" s="221"/>
      <c r="J63" s="221"/>
      <c r="K63" s="221"/>
      <c r="L63" s="221">
        <f t="shared" ref="L63:M68" si="10">SUM(C63+F63+I63)</f>
        <v>0</v>
      </c>
      <c r="M63" s="221">
        <f t="shared" si="10"/>
        <v>0</v>
      </c>
      <c r="N63" s="221"/>
    </row>
    <row r="64" spans="1:14" s="213" customFormat="1" ht="17.25" customHeight="1">
      <c r="A64" s="226" t="s">
        <v>203</v>
      </c>
      <c r="B64" s="225"/>
      <c r="C64" s="225"/>
      <c r="D64" s="225"/>
      <c r="E64" s="225"/>
      <c r="F64" s="225"/>
      <c r="G64" s="225"/>
      <c r="H64" s="225"/>
      <c r="I64" s="221"/>
      <c r="J64" s="221"/>
      <c r="K64" s="221"/>
      <c r="L64" s="221">
        <f t="shared" si="10"/>
        <v>0</v>
      </c>
      <c r="M64" s="221">
        <f t="shared" si="10"/>
        <v>0</v>
      </c>
      <c r="N64" s="221"/>
    </row>
    <row r="65" spans="1:14" s="213" customFormat="1" ht="17.25" customHeight="1">
      <c r="A65" s="226" t="s">
        <v>202</v>
      </c>
      <c r="B65" s="225"/>
      <c r="C65" s="225"/>
      <c r="D65" s="225"/>
      <c r="E65" s="225"/>
      <c r="F65" s="225"/>
      <c r="G65" s="225"/>
      <c r="H65" s="225"/>
      <c r="I65" s="221"/>
      <c r="J65" s="221"/>
      <c r="K65" s="221"/>
      <c r="L65" s="221">
        <f t="shared" si="10"/>
        <v>0</v>
      </c>
      <c r="M65" s="221">
        <f t="shared" si="10"/>
        <v>0</v>
      </c>
      <c r="N65" s="221"/>
    </row>
    <row r="66" spans="1:14" s="213" customFormat="1" ht="17.25" customHeight="1">
      <c r="A66" s="226" t="s">
        <v>201</v>
      </c>
      <c r="B66" s="225"/>
      <c r="C66" s="225"/>
      <c r="D66" s="225"/>
      <c r="E66" s="225"/>
      <c r="F66" s="225"/>
      <c r="G66" s="225"/>
      <c r="H66" s="225"/>
      <c r="I66" s="221"/>
      <c r="J66" s="221"/>
      <c r="K66" s="221"/>
      <c r="L66" s="221">
        <f t="shared" si="10"/>
        <v>0</v>
      </c>
      <c r="M66" s="221">
        <f t="shared" si="10"/>
        <v>0</v>
      </c>
      <c r="N66" s="221"/>
    </row>
    <row r="67" spans="1:14" ht="17.25" customHeight="1">
      <c r="A67" s="226" t="s">
        <v>200</v>
      </c>
      <c r="B67" s="225"/>
      <c r="C67" s="225"/>
      <c r="D67" s="225"/>
      <c r="E67" s="225"/>
      <c r="F67" s="225"/>
      <c r="G67" s="225"/>
      <c r="H67" s="225"/>
      <c r="I67" s="221"/>
      <c r="J67" s="221"/>
      <c r="K67" s="221"/>
      <c r="L67" s="221">
        <f t="shared" si="10"/>
        <v>0</v>
      </c>
      <c r="M67" s="221">
        <f t="shared" si="10"/>
        <v>0</v>
      </c>
      <c r="N67" s="221"/>
    </row>
    <row r="68" spans="1:14" ht="17.25" customHeight="1">
      <c r="A68" s="226" t="s">
        <v>199</v>
      </c>
      <c r="B68" s="225"/>
      <c r="C68" s="225"/>
      <c r="D68" s="225"/>
      <c r="E68" s="225"/>
      <c r="F68" s="225"/>
      <c r="G68" s="225"/>
      <c r="H68" s="225"/>
      <c r="I68" s="221"/>
      <c r="J68" s="221"/>
      <c r="K68" s="221"/>
      <c r="L68" s="221">
        <f t="shared" si="10"/>
        <v>0</v>
      </c>
      <c r="M68" s="221">
        <f t="shared" si="10"/>
        <v>0</v>
      </c>
      <c r="N68" s="221"/>
    </row>
    <row r="69" spans="1:14" s="222" customFormat="1" ht="17.25" customHeight="1">
      <c r="A69" s="224" t="s">
        <v>198</v>
      </c>
      <c r="B69" s="223">
        <f t="shared" ref="B69:N69" si="11">SUM(B62:B68)</f>
        <v>3995000</v>
      </c>
      <c r="C69" s="223">
        <f t="shared" si="11"/>
        <v>7282129</v>
      </c>
      <c r="D69" s="223">
        <f t="shared" si="11"/>
        <v>7458073</v>
      </c>
      <c r="E69" s="223">
        <f t="shared" si="11"/>
        <v>11318864</v>
      </c>
      <c r="F69" s="223">
        <f t="shared" si="11"/>
        <v>20705272</v>
      </c>
      <c r="G69" s="223">
        <f t="shared" si="11"/>
        <v>20705272</v>
      </c>
      <c r="H69" s="223">
        <f t="shared" si="11"/>
        <v>299682255</v>
      </c>
      <c r="I69" s="223">
        <f t="shared" si="11"/>
        <v>291996600</v>
      </c>
      <c r="J69" s="223">
        <f t="shared" si="11"/>
        <v>291996600</v>
      </c>
      <c r="K69" s="223">
        <f t="shared" si="11"/>
        <v>314996119</v>
      </c>
      <c r="L69" s="223">
        <f t="shared" si="11"/>
        <v>319984001</v>
      </c>
      <c r="M69" s="223">
        <f>SUM(M62:M68)</f>
        <v>320159945</v>
      </c>
      <c r="N69" s="223">
        <f t="shared" si="11"/>
        <v>100.05498524909062</v>
      </c>
    </row>
    <row r="70" spans="1:14" s="213" customFormat="1" ht="23.25" customHeight="1">
      <c r="A70" s="83" t="s">
        <v>197</v>
      </c>
      <c r="B70" s="221">
        <v>39350230</v>
      </c>
      <c r="C70" s="221">
        <v>630783805</v>
      </c>
      <c r="D70" s="221">
        <v>628970460</v>
      </c>
      <c r="E70" s="221">
        <v>26500000</v>
      </c>
      <c r="F70" s="221">
        <v>26500000</v>
      </c>
      <c r="G70" s="221">
        <v>6500000</v>
      </c>
      <c r="H70" s="221">
        <v>0</v>
      </c>
      <c r="I70" s="221">
        <v>0</v>
      </c>
      <c r="J70" s="221">
        <v>0</v>
      </c>
      <c r="K70" s="244">
        <f>SUM(B70,E70,H70)</f>
        <v>65850230</v>
      </c>
      <c r="L70" s="244">
        <f>SUM(C70,F70,I70)</f>
        <v>657283805</v>
      </c>
      <c r="M70" s="244">
        <f>SUM(D70,G70,J70)</f>
        <v>635470460</v>
      </c>
      <c r="N70" s="349">
        <f>SUM(M70/L70)*100</f>
        <v>96.68128975123615</v>
      </c>
    </row>
    <row r="71" spans="1:14" s="213" customFormat="1" ht="17.25" customHeight="1">
      <c r="A71" s="217" t="s">
        <v>176</v>
      </c>
      <c r="B71" s="216">
        <f t="shared" ref="B71:L71" si="12">SUM(B12+B60+B69+B70)</f>
        <v>2916410176</v>
      </c>
      <c r="C71" s="216">
        <f t="shared" si="12"/>
        <v>4391614878</v>
      </c>
      <c r="D71" s="216">
        <f t="shared" si="12"/>
        <v>4027570363</v>
      </c>
      <c r="E71" s="216">
        <f t="shared" si="12"/>
        <v>925960674</v>
      </c>
      <c r="F71" s="216">
        <f t="shared" si="12"/>
        <v>1453645702</v>
      </c>
      <c r="G71" s="216">
        <f t="shared" si="12"/>
        <v>1133053623</v>
      </c>
      <c r="H71" s="216">
        <f t="shared" si="12"/>
        <v>2001029071</v>
      </c>
      <c r="I71" s="216">
        <f t="shared" si="12"/>
        <v>2764855811</v>
      </c>
      <c r="J71" s="216">
        <f t="shared" si="12"/>
        <v>2480164407</v>
      </c>
      <c r="K71" s="216">
        <f t="shared" si="12"/>
        <v>5843399921</v>
      </c>
      <c r="L71" s="216">
        <f t="shared" si="12"/>
        <v>8610116391</v>
      </c>
      <c r="M71" s="216">
        <f>SUM(M12+M60+M69+M70)</f>
        <v>7640788393</v>
      </c>
      <c r="N71" s="349">
        <f>SUM(M71/L71)*100</f>
        <v>88.741987285872</v>
      </c>
    </row>
    <row r="72" spans="1:14" s="218" customFormat="1" ht="17.25" customHeight="1">
      <c r="A72" s="220" t="s">
        <v>196</v>
      </c>
      <c r="B72" s="219"/>
      <c r="C72" s="219"/>
      <c r="D72" s="219"/>
      <c r="E72" s="219"/>
      <c r="F72" s="219"/>
      <c r="G72" s="219"/>
      <c r="H72" s="219"/>
      <c r="I72" s="219"/>
      <c r="J72" s="219"/>
      <c r="K72" s="219">
        <f>-SUM(H71)</f>
        <v>-2001029071</v>
      </c>
      <c r="L72" s="219">
        <f>-SUM(I71)</f>
        <v>-2764855811</v>
      </c>
      <c r="M72" s="219">
        <f>-SUM(J71)</f>
        <v>-2480164407</v>
      </c>
      <c r="N72" s="349">
        <f>SUM(M72/L72)*100</f>
        <v>89.703209734578095</v>
      </c>
    </row>
    <row r="73" spans="1:14" s="213" customFormat="1" ht="17.25" customHeight="1">
      <c r="A73" s="217" t="s">
        <v>195</v>
      </c>
      <c r="B73" s="216">
        <f t="shared" ref="B73:L73" si="13">SUM(B71:B72)</f>
        <v>2916410176</v>
      </c>
      <c r="C73" s="216">
        <f t="shared" si="13"/>
        <v>4391614878</v>
      </c>
      <c r="D73" s="216">
        <f t="shared" si="13"/>
        <v>4027570363</v>
      </c>
      <c r="E73" s="216">
        <f t="shared" si="13"/>
        <v>925960674</v>
      </c>
      <c r="F73" s="216">
        <f t="shared" si="13"/>
        <v>1453645702</v>
      </c>
      <c r="G73" s="216">
        <f t="shared" si="13"/>
        <v>1133053623</v>
      </c>
      <c r="H73" s="216">
        <f t="shared" si="13"/>
        <v>2001029071</v>
      </c>
      <c r="I73" s="216">
        <f t="shared" si="13"/>
        <v>2764855811</v>
      </c>
      <c r="J73" s="216">
        <f t="shared" si="13"/>
        <v>2480164407</v>
      </c>
      <c r="K73" s="216">
        <f t="shared" si="13"/>
        <v>3842370850</v>
      </c>
      <c r="L73" s="216">
        <f t="shared" si="13"/>
        <v>5845260580</v>
      </c>
      <c r="M73" s="216">
        <f>SUM(M71:M72)</f>
        <v>5160623986</v>
      </c>
      <c r="N73" s="349">
        <f>SUM(M73/L73)*100</f>
        <v>88.287321247190661</v>
      </c>
    </row>
    <row r="74" spans="1:14" s="213" customFormat="1" ht="17.25" customHeight="1">
      <c r="A74" s="214"/>
      <c r="B74" s="212"/>
      <c r="C74" s="212"/>
      <c r="D74" s="212"/>
      <c r="E74" s="212"/>
      <c r="F74" s="212"/>
      <c r="G74" s="212"/>
      <c r="H74" s="212"/>
      <c r="I74" s="212"/>
      <c r="J74" s="212"/>
      <c r="K74" s="212"/>
      <c r="L74" s="212"/>
      <c r="M74" s="212"/>
      <c r="N74" s="212"/>
    </row>
    <row r="75" spans="1:14" s="213" customFormat="1" ht="34.5" customHeight="1">
      <c r="A75" s="215"/>
      <c r="B75" s="212"/>
      <c r="C75" s="212"/>
      <c r="D75" s="212"/>
      <c r="E75" s="212"/>
      <c r="F75" s="212"/>
      <c r="G75" s="212"/>
      <c r="H75" s="212"/>
      <c r="I75" s="212"/>
      <c r="J75" s="212"/>
      <c r="K75" s="212"/>
      <c r="L75" s="212"/>
      <c r="M75" s="212"/>
      <c r="N75" s="212"/>
    </row>
    <row r="76" spans="1:14" s="213" customFormat="1" ht="17.25" customHeight="1">
      <c r="A76" s="214"/>
      <c r="B76" s="212"/>
      <c r="C76" s="212"/>
      <c r="D76" s="212"/>
      <c r="E76" s="212"/>
      <c r="F76" s="212"/>
      <c r="G76" s="212"/>
      <c r="H76" s="212"/>
      <c r="I76" s="212"/>
      <c r="J76" s="212"/>
      <c r="K76" s="212"/>
      <c r="L76" s="212"/>
      <c r="M76" s="212"/>
      <c r="N76" s="212"/>
    </row>
    <row r="77" spans="1:14" s="213" customFormat="1" ht="17.25" customHeight="1">
      <c r="A77" s="214"/>
      <c r="B77" s="212"/>
      <c r="C77" s="212"/>
      <c r="D77" s="212"/>
      <c r="E77" s="212"/>
      <c r="F77" s="212"/>
      <c r="G77" s="212"/>
      <c r="H77" s="212"/>
      <c r="I77" s="212"/>
      <c r="J77" s="212"/>
      <c r="K77" s="212"/>
      <c r="L77" s="212"/>
      <c r="M77" s="212"/>
      <c r="N77" s="212"/>
    </row>
    <row r="78" spans="1:14" s="213" customFormat="1" ht="17.25" customHeight="1">
      <c r="A78" s="214"/>
      <c r="B78" s="212"/>
      <c r="C78" s="212"/>
      <c r="D78" s="212"/>
      <c r="E78" s="212"/>
      <c r="F78" s="212"/>
      <c r="G78" s="212"/>
      <c r="H78" s="212"/>
      <c r="I78" s="212"/>
      <c r="J78" s="212"/>
      <c r="K78" s="212"/>
      <c r="L78" s="212"/>
      <c r="M78" s="212"/>
      <c r="N78" s="212"/>
    </row>
    <row r="79" spans="1:14" s="213" customFormat="1" ht="17.25" customHeight="1">
      <c r="A79" s="214"/>
      <c r="B79" s="212"/>
      <c r="C79" s="212"/>
      <c r="D79" s="212"/>
      <c r="E79" s="212"/>
      <c r="F79" s="212"/>
      <c r="G79" s="212"/>
      <c r="H79" s="212"/>
      <c r="I79" s="212"/>
      <c r="J79" s="212"/>
      <c r="K79" s="212"/>
      <c r="L79" s="212"/>
      <c r="M79" s="212"/>
      <c r="N79" s="212"/>
    </row>
    <row r="80" spans="1:14" s="213" customFormat="1" ht="17.25" customHeight="1">
      <c r="A80" s="214"/>
      <c r="B80" s="212"/>
      <c r="C80" s="212"/>
      <c r="D80" s="212"/>
      <c r="E80" s="212"/>
      <c r="F80" s="212"/>
      <c r="G80" s="212"/>
      <c r="H80" s="212"/>
      <c r="I80" s="212"/>
      <c r="J80" s="212"/>
      <c r="K80" s="212"/>
      <c r="L80" s="212"/>
      <c r="M80" s="212"/>
      <c r="N80" s="212"/>
    </row>
    <row r="81" spans="1:14" s="213" customFormat="1" ht="17.25" customHeight="1">
      <c r="A81" s="214"/>
      <c r="B81" s="212"/>
      <c r="C81" s="212"/>
      <c r="D81" s="212"/>
      <c r="E81" s="212"/>
      <c r="F81" s="212"/>
      <c r="G81" s="212"/>
      <c r="H81" s="212"/>
      <c r="I81" s="212"/>
      <c r="J81" s="212"/>
      <c r="K81" s="212"/>
      <c r="L81" s="212"/>
      <c r="M81" s="212"/>
      <c r="N81" s="212"/>
    </row>
    <row r="82" spans="1:14" s="213" customFormat="1" ht="17.25" customHeight="1">
      <c r="A82" s="214"/>
      <c r="B82" s="212"/>
      <c r="C82" s="212"/>
      <c r="D82" s="212"/>
      <c r="E82" s="212"/>
      <c r="F82" s="212"/>
      <c r="G82" s="212"/>
      <c r="H82" s="212"/>
      <c r="I82" s="212"/>
      <c r="J82" s="212"/>
      <c r="K82" s="212"/>
      <c r="L82" s="212"/>
      <c r="M82" s="212"/>
      <c r="N82" s="212"/>
    </row>
    <row r="83" spans="1:14" s="213" customFormat="1" ht="17.25" customHeight="1">
      <c r="A83" s="214"/>
      <c r="B83" s="212"/>
      <c r="C83" s="212"/>
      <c r="D83" s="212"/>
      <c r="E83" s="212"/>
      <c r="F83" s="212"/>
      <c r="G83" s="212"/>
      <c r="H83" s="212"/>
      <c r="I83" s="212"/>
      <c r="J83" s="212"/>
      <c r="K83" s="212"/>
      <c r="L83" s="212"/>
      <c r="M83" s="212"/>
      <c r="N83" s="212"/>
    </row>
    <row r="84" spans="1:14" s="213" customFormat="1" ht="17.25" customHeight="1">
      <c r="A84" s="214"/>
      <c r="B84" s="212"/>
      <c r="C84" s="212"/>
      <c r="D84" s="212"/>
      <c r="E84" s="212"/>
      <c r="F84" s="212"/>
      <c r="G84" s="212"/>
      <c r="H84" s="212"/>
      <c r="I84" s="212"/>
      <c r="J84" s="212"/>
      <c r="K84" s="212"/>
      <c r="L84" s="212"/>
      <c r="M84" s="212"/>
      <c r="N84" s="212"/>
    </row>
    <row r="85" spans="1:14" s="213" customFormat="1" ht="17.25" customHeight="1">
      <c r="A85" s="214"/>
      <c r="B85" s="212"/>
      <c r="C85" s="212"/>
      <c r="D85" s="212"/>
      <c r="E85" s="212"/>
      <c r="F85" s="212"/>
      <c r="G85" s="212"/>
      <c r="H85" s="212"/>
      <c r="I85" s="212"/>
      <c r="J85" s="212"/>
      <c r="K85" s="212"/>
      <c r="L85" s="212"/>
      <c r="M85" s="212"/>
      <c r="N85" s="212"/>
    </row>
    <row r="86" spans="1:14" s="213" customFormat="1" ht="17.25" customHeight="1">
      <c r="A86" s="214"/>
      <c r="B86" s="212"/>
      <c r="C86" s="212"/>
      <c r="D86" s="212"/>
      <c r="E86" s="212"/>
      <c r="F86" s="212"/>
      <c r="G86" s="212"/>
      <c r="H86" s="212"/>
      <c r="I86" s="212"/>
      <c r="J86" s="212"/>
      <c r="K86" s="212"/>
      <c r="L86" s="212"/>
      <c r="M86" s="212"/>
      <c r="N86" s="212"/>
    </row>
    <row r="87" spans="1:14" s="213" customFormat="1" ht="17.25" customHeight="1">
      <c r="A87" s="214"/>
      <c r="B87" s="212"/>
      <c r="C87" s="212"/>
      <c r="D87" s="212"/>
      <c r="E87" s="212"/>
      <c r="F87" s="212"/>
      <c r="G87" s="212"/>
      <c r="H87" s="212"/>
      <c r="I87" s="212"/>
      <c r="J87" s="212"/>
      <c r="K87" s="212"/>
      <c r="L87" s="212"/>
      <c r="M87" s="212"/>
      <c r="N87" s="212"/>
    </row>
    <row r="88" spans="1:14" s="213" customFormat="1" ht="17.25" customHeight="1">
      <c r="A88" s="214"/>
      <c r="B88" s="212"/>
      <c r="C88" s="212"/>
      <c r="D88" s="212"/>
      <c r="E88" s="212"/>
      <c r="F88" s="212"/>
      <c r="G88" s="212"/>
      <c r="H88" s="212"/>
      <c r="I88" s="212"/>
      <c r="J88" s="212"/>
      <c r="K88" s="212"/>
      <c r="L88" s="212"/>
      <c r="M88" s="212"/>
      <c r="N88" s="212"/>
    </row>
    <row r="89" spans="1:14" s="213" customFormat="1" ht="17.25" customHeight="1">
      <c r="A89" s="214"/>
      <c r="B89" s="212"/>
      <c r="C89" s="212"/>
      <c r="D89" s="212"/>
      <c r="E89" s="212"/>
      <c r="F89" s="212"/>
      <c r="G89" s="212"/>
      <c r="H89" s="212"/>
      <c r="I89" s="212"/>
      <c r="J89" s="212"/>
      <c r="K89" s="212"/>
      <c r="L89" s="212"/>
      <c r="M89" s="212"/>
      <c r="N89" s="212"/>
    </row>
    <row r="90" spans="1:14" s="213" customFormat="1" ht="17.25" customHeight="1">
      <c r="A90" s="214"/>
      <c r="B90" s="212"/>
      <c r="C90" s="212"/>
      <c r="D90" s="212"/>
      <c r="E90" s="212"/>
      <c r="F90" s="212"/>
      <c r="G90" s="212"/>
      <c r="H90" s="212"/>
      <c r="I90" s="212"/>
      <c r="J90" s="212"/>
      <c r="K90" s="212"/>
      <c r="L90" s="212"/>
      <c r="M90" s="212"/>
      <c r="N90" s="212"/>
    </row>
    <row r="91" spans="1:14" s="213" customFormat="1" ht="17.25" customHeight="1">
      <c r="A91" s="214"/>
      <c r="B91" s="212"/>
      <c r="C91" s="212"/>
      <c r="D91" s="212"/>
      <c r="E91" s="212"/>
      <c r="F91" s="212"/>
      <c r="G91" s="212"/>
      <c r="H91" s="212"/>
      <c r="I91" s="212"/>
      <c r="J91" s="212"/>
      <c r="K91" s="212"/>
      <c r="L91" s="212"/>
      <c r="M91" s="212"/>
      <c r="N91" s="212"/>
    </row>
    <row r="92" spans="1:14" s="213" customFormat="1" ht="17.25" customHeight="1">
      <c r="A92" s="214"/>
      <c r="B92" s="212"/>
      <c r="C92" s="212"/>
      <c r="D92" s="212"/>
      <c r="E92" s="212"/>
      <c r="F92" s="212"/>
      <c r="G92" s="212"/>
      <c r="H92" s="212"/>
      <c r="I92" s="212"/>
      <c r="J92" s="212"/>
      <c r="K92" s="212"/>
      <c r="L92" s="212"/>
      <c r="M92" s="212"/>
      <c r="N92" s="212"/>
    </row>
    <row r="93" spans="1:14" s="213" customFormat="1" ht="17.25" customHeight="1">
      <c r="A93" s="214"/>
      <c r="B93" s="212"/>
      <c r="C93" s="212"/>
      <c r="D93" s="212"/>
      <c r="E93" s="212"/>
      <c r="F93" s="212"/>
      <c r="G93" s="212"/>
      <c r="H93" s="212"/>
      <c r="I93" s="212"/>
      <c r="J93" s="212"/>
      <c r="K93" s="212"/>
      <c r="L93" s="212"/>
      <c r="M93" s="212"/>
      <c r="N93" s="212"/>
    </row>
    <row r="94" spans="1:14" s="213" customFormat="1" ht="17.25" customHeight="1">
      <c r="A94" s="214"/>
      <c r="B94" s="212"/>
      <c r="C94" s="212"/>
      <c r="D94" s="212"/>
      <c r="E94" s="212"/>
      <c r="F94" s="212"/>
      <c r="G94" s="212"/>
      <c r="H94" s="212"/>
      <c r="I94" s="212"/>
      <c r="J94" s="212"/>
      <c r="K94" s="212"/>
      <c r="L94" s="212"/>
      <c r="M94" s="212"/>
      <c r="N94" s="212"/>
    </row>
    <row r="95" spans="1:14" s="213" customFormat="1" ht="17.25" customHeight="1">
      <c r="A95" s="214"/>
      <c r="B95" s="212"/>
      <c r="C95" s="212"/>
      <c r="D95" s="212"/>
      <c r="E95" s="212"/>
      <c r="F95" s="212"/>
      <c r="G95" s="212"/>
      <c r="H95" s="212"/>
      <c r="I95" s="212"/>
      <c r="J95" s="212"/>
      <c r="K95" s="212"/>
      <c r="L95" s="212"/>
      <c r="M95" s="212"/>
      <c r="N95" s="212"/>
    </row>
    <row r="96" spans="1:14" s="213" customFormat="1" ht="17.25" customHeight="1">
      <c r="A96" s="214"/>
      <c r="B96" s="212"/>
      <c r="C96" s="212"/>
      <c r="D96" s="212"/>
      <c r="E96" s="212"/>
      <c r="F96" s="212"/>
      <c r="G96" s="212"/>
      <c r="H96" s="212"/>
      <c r="I96" s="212"/>
      <c r="J96" s="212"/>
      <c r="K96" s="212"/>
      <c r="L96" s="212"/>
      <c r="M96" s="212"/>
      <c r="N96" s="212"/>
    </row>
    <row r="97" spans="1:14" s="213" customFormat="1" ht="17.25" customHeight="1">
      <c r="A97" s="214"/>
      <c r="B97" s="212"/>
      <c r="C97" s="212"/>
      <c r="D97" s="212"/>
      <c r="E97" s="212"/>
      <c r="F97" s="212"/>
      <c r="G97" s="212"/>
      <c r="H97" s="212"/>
      <c r="I97" s="212"/>
      <c r="J97" s="212"/>
      <c r="K97" s="212"/>
      <c r="L97" s="212"/>
      <c r="M97" s="212"/>
      <c r="N97" s="212"/>
    </row>
    <row r="98" spans="1:14" s="213" customFormat="1" ht="17.25" customHeight="1">
      <c r="A98" s="214"/>
      <c r="B98" s="212"/>
      <c r="C98" s="212"/>
      <c r="D98" s="212"/>
      <c r="E98" s="212"/>
      <c r="F98" s="212"/>
      <c r="G98" s="212"/>
      <c r="H98" s="212"/>
      <c r="I98" s="212"/>
      <c r="J98" s="212"/>
      <c r="K98" s="212"/>
      <c r="L98" s="212"/>
      <c r="M98" s="212"/>
      <c r="N98" s="212"/>
    </row>
    <row r="99" spans="1:14" s="213" customFormat="1" ht="17.25" customHeight="1">
      <c r="A99" s="214"/>
      <c r="B99" s="212"/>
      <c r="C99" s="212"/>
      <c r="D99" s="212"/>
      <c r="E99" s="212"/>
      <c r="F99" s="212"/>
      <c r="G99" s="212"/>
      <c r="H99" s="212"/>
      <c r="I99" s="212"/>
      <c r="J99" s="212"/>
      <c r="K99" s="212"/>
      <c r="L99" s="212"/>
      <c r="M99" s="212"/>
      <c r="N99" s="212"/>
    </row>
    <row r="100" spans="1:14" s="213" customFormat="1" ht="17.25" customHeight="1">
      <c r="A100" s="214"/>
      <c r="B100" s="212"/>
      <c r="C100" s="212"/>
      <c r="D100" s="212"/>
      <c r="E100" s="212"/>
      <c r="F100" s="212"/>
      <c r="G100" s="212"/>
      <c r="H100" s="212"/>
      <c r="I100" s="212"/>
      <c r="J100" s="212"/>
      <c r="K100" s="212"/>
      <c r="L100" s="212"/>
      <c r="M100" s="212"/>
      <c r="N100" s="212"/>
    </row>
    <row r="101" spans="1:14" s="213" customFormat="1" ht="17.25" customHeight="1">
      <c r="A101" s="214"/>
      <c r="B101" s="212"/>
      <c r="C101" s="212"/>
      <c r="D101" s="212"/>
      <c r="E101" s="212"/>
      <c r="F101" s="212"/>
      <c r="G101" s="212"/>
      <c r="H101" s="212"/>
      <c r="I101" s="212"/>
      <c r="J101" s="212"/>
      <c r="K101" s="212"/>
      <c r="L101" s="212"/>
      <c r="M101" s="212"/>
      <c r="N101" s="212"/>
    </row>
    <row r="102" spans="1:14" s="213" customFormat="1" ht="17.25" customHeight="1">
      <c r="A102" s="214"/>
      <c r="B102" s="212"/>
      <c r="C102" s="212"/>
      <c r="D102" s="212"/>
      <c r="E102" s="212"/>
      <c r="F102" s="212"/>
      <c r="G102" s="212"/>
      <c r="H102" s="212"/>
      <c r="I102" s="212"/>
      <c r="J102" s="212"/>
      <c r="K102" s="212"/>
      <c r="L102" s="212"/>
      <c r="M102" s="212"/>
      <c r="N102" s="212"/>
    </row>
    <row r="103" spans="1:14" s="213" customFormat="1" ht="17.25" customHeight="1">
      <c r="A103" s="214"/>
      <c r="B103" s="212"/>
      <c r="C103" s="212"/>
      <c r="D103" s="212"/>
      <c r="E103" s="212"/>
      <c r="F103" s="212"/>
      <c r="G103" s="212"/>
      <c r="H103" s="212"/>
      <c r="I103" s="212"/>
      <c r="J103" s="212"/>
      <c r="K103" s="212"/>
      <c r="L103" s="212"/>
      <c r="M103" s="212"/>
      <c r="N103" s="212"/>
    </row>
    <row r="104" spans="1:14" s="213" customFormat="1" ht="17.25" customHeight="1">
      <c r="A104" s="214"/>
      <c r="B104" s="212"/>
      <c r="C104" s="212"/>
      <c r="D104" s="212"/>
      <c r="E104" s="212"/>
      <c r="F104" s="212"/>
      <c r="G104" s="212"/>
      <c r="H104" s="212"/>
      <c r="I104" s="212"/>
      <c r="J104" s="212"/>
      <c r="K104" s="212"/>
      <c r="L104" s="212"/>
      <c r="M104" s="212"/>
      <c r="N104" s="212"/>
    </row>
    <row r="105" spans="1:14" s="213" customFormat="1" ht="17.25" customHeight="1">
      <c r="A105" s="214"/>
      <c r="B105" s="212"/>
      <c r="C105" s="212"/>
      <c r="D105" s="212"/>
      <c r="E105" s="212"/>
      <c r="F105" s="212"/>
      <c r="G105" s="212"/>
      <c r="H105" s="212"/>
      <c r="I105" s="212"/>
      <c r="J105" s="212"/>
      <c r="K105" s="212"/>
      <c r="L105" s="212"/>
      <c r="M105" s="212"/>
      <c r="N105" s="212"/>
    </row>
    <row r="106" spans="1:14" s="213" customFormat="1" ht="17.25" customHeight="1">
      <c r="A106" s="214"/>
      <c r="B106" s="212"/>
      <c r="C106" s="212"/>
      <c r="D106" s="212"/>
      <c r="E106" s="212"/>
      <c r="F106" s="212"/>
      <c r="G106" s="212"/>
      <c r="H106" s="212"/>
      <c r="I106" s="212"/>
      <c r="J106" s="212"/>
      <c r="K106" s="212"/>
      <c r="L106" s="212"/>
      <c r="M106" s="212"/>
      <c r="N106" s="212"/>
    </row>
    <row r="107" spans="1:14" s="213" customFormat="1" ht="17.25" customHeight="1">
      <c r="A107" s="214"/>
      <c r="B107" s="212"/>
      <c r="C107" s="212"/>
      <c r="D107" s="212"/>
      <c r="E107" s="212"/>
      <c r="F107" s="212"/>
      <c r="G107" s="212"/>
      <c r="H107" s="212"/>
      <c r="I107" s="212"/>
      <c r="J107" s="212"/>
      <c r="K107" s="212"/>
      <c r="L107" s="212"/>
      <c r="M107" s="212"/>
      <c r="N107" s="212"/>
    </row>
    <row r="108" spans="1:14" s="213" customFormat="1" ht="17.25" customHeight="1">
      <c r="A108" s="214"/>
      <c r="B108" s="212"/>
      <c r="C108" s="212"/>
      <c r="D108" s="212"/>
      <c r="E108" s="212"/>
      <c r="F108" s="212"/>
      <c r="G108" s="212"/>
      <c r="H108" s="212"/>
      <c r="I108" s="212"/>
      <c r="J108" s="212"/>
      <c r="K108" s="212"/>
      <c r="L108" s="212"/>
      <c r="M108" s="212"/>
      <c r="N108" s="212"/>
    </row>
    <row r="109" spans="1:14" s="213" customFormat="1" ht="17.25" customHeight="1">
      <c r="A109" s="214"/>
      <c r="B109" s="212"/>
      <c r="C109" s="212"/>
      <c r="D109" s="212"/>
      <c r="E109" s="212"/>
      <c r="F109" s="212"/>
      <c r="G109" s="212"/>
      <c r="H109" s="212"/>
      <c r="I109" s="212"/>
      <c r="J109" s="212"/>
      <c r="K109" s="212"/>
      <c r="L109" s="212"/>
      <c r="M109" s="212"/>
      <c r="N109" s="212"/>
    </row>
    <row r="110" spans="1:14" s="213" customFormat="1" ht="17.25" customHeight="1">
      <c r="A110" s="214"/>
      <c r="B110" s="212"/>
      <c r="C110" s="212"/>
      <c r="D110" s="212"/>
      <c r="E110" s="212"/>
      <c r="F110" s="212"/>
      <c r="G110" s="212"/>
      <c r="H110" s="212"/>
      <c r="I110" s="212"/>
      <c r="J110" s="212"/>
      <c r="K110" s="212"/>
      <c r="L110" s="212"/>
      <c r="M110" s="212"/>
      <c r="N110" s="212"/>
    </row>
    <row r="111" spans="1:14" s="213" customFormat="1" ht="17.25" customHeight="1">
      <c r="A111" s="214"/>
      <c r="B111" s="212"/>
      <c r="C111" s="212"/>
      <c r="D111" s="212"/>
      <c r="E111" s="212"/>
      <c r="F111" s="212"/>
      <c r="G111" s="212"/>
      <c r="H111" s="212"/>
      <c r="I111" s="212"/>
      <c r="J111" s="212"/>
      <c r="K111" s="212"/>
      <c r="L111" s="212"/>
      <c r="M111" s="212"/>
      <c r="N111" s="212"/>
    </row>
    <row r="112" spans="1:14" s="213" customFormat="1" ht="17.25" customHeight="1">
      <c r="A112" s="214"/>
      <c r="B112" s="212"/>
      <c r="C112" s="212"/>
      <c r="D112" s="212"/>
      <c r="E112" s="212"/>
      <c r="F112" s="212"/>
      <c r="G112" s="212"/>
      <c r="H112" s="212"/>
      <c r="I112" s="212"/>
      <c r="J112" s="212"/>
      <c r="K112" s="212"/>
      <c r="L112" s="212"/>
      <c r="M112" s="212"/>
      <c r="N112" s="212"/>
    </row>
    <row r="113" spans="1:14" s="213" customFormat="1" ht="17.25" customHeight="1">
      <c r="A113" s="214"/>
      <c r="B113" s="212"/>
      <c r="C113" s="212"/>
      <c r="D113" s="212"/>
      <c r="E113" s="212"/>
      <c r="F113" s="212"/>
      <c r="G113" s="212"/>
      <c r="H113" s="212"/>
      <c r="I113" s="212"/>
      <c r="J113" s="212"/>
      <c r="K113" s="212"/>
      <c r="L113" s="212"/>
      <c r="M113" s="212"/>
      <c r="N113" s="212"/>
    </row>
    <row r="114" spans="1:14" s="213" customFormat="1" ht="17.25" customHeight="1">
      <c r="A114" s="214"/>
      <c r="B114" s="212"/>
      <c r="C114" s="212"/>
      <c r="D114" s="212"/>
      <c r="E114" s="212"/>
      <c r="F114" s="212"/>
      <c r="G114" s="212"/>
      <c r="H114" s="212"/>
      <c r="I114" s="212"/>
      <c r="J114" s="212"/>
      <c r="K114" s="212"/>
      <c r="L114" s="212"/>
      <c r="M114" s="212"/>
      <c r="N114" s="212"/>
    </row>
    <row r="115" spans="1:14" s="213" customFormat="1" ht="17.25" customHeight="1">
      <c r="A115" s="214"/>
      <c r="B115" s="212"/>
      <c r="C115" s="212"/>
      <c r="D115" s="212"/>
      <c r="E115" s="212"/>
      <c r="F115" s="212"/>
      <c r="G115" s="212"/>
      <c r="H115" s="212"/>
      <c r="I115" s="212"/>
      <c r="J115" s="212"/>
      <c r="K115" s="212"/>
      <c r="L115" s="212"/>
      <c r="M115" s="212"/>
      <c r="N115" s="212"/>
    </row>
    <row r="116" spans="1:14" s="213" customFormat="1" ht="17.25" customHeight="1">
      <c r="A116" s="214"/>
      <c r="B116" s="212"/>
      <c r="C116" s="212"/>
      <c r="D116" s="212"/>
      <c r="E116" s="212"/>
      <c r="F116" s="212"/>
      <c r="G116" s="212"/>
      <c r="H116" s="212"/>
      <c r="I116" s="212"/>
      <c r="J116" s="212"/>
      <c r="K116" s="212"/>
      <c r="L116" s="212"/>
      <c r="M116" s="212"/>
      <c r="N116" s="212"/>
    </row>
    <row r="117" spans="1:14" s="213" customFormat="1" ht="17.25" customHeight="1">
      <c r="A117" s="214"/>
      <c r="B117" s="212"/>
      <c r="C117" s="212"/>
      <c r="D117" s="212"/>
      <c r="E117" s="212"/>
      <c r="F117" s="212"/>
      <c r="G117" s="212"/>
      <c r="H117" s="212"/>
      <c r="I117" s="212"/>
      <c r="J117" s="212"/>
      <c r="K117" s="212"/>
      <c r="L117" s="212"/>
      <c r="M117" s="212"/>
      <c r="N117" s="212"/>
    </row>
    <row r="118" spans="1:14" s="213" customFormat="1" ht="17.25" customHeight="1">
      <c r="A118" s="214"/>
      <c r="B118" s="212"/>
      <c r="C118" s="212"/>
      <c r="D118" s="212"/>
      <c r="E118" s="212"/>
      <c r="F118" s="212"/>
      <c r="G118" s="212"/>
      <c r="H118" s="212"/>
      <c r="I118" s="212"/>
      <c r="J118" s="212"/>
      <c r="K118" s="212"/>
      <c r="L118" s="212"/>
      <c r="M118" s="212"/>
      <c r="N118" s="212"/>
    </row>
    <row r="119" spans="1:14" s="213" customFormat="1" ht="17.25" customHeight="1">
      <c r="A119" s="214"/>
      <c r="B119" s="212"/>
      <c r="C119" s="212"/>
      <c r="D119" s="212"/>
      <c r="E119" s="212"/>
      <c r="F119" s="212"/>
      <c r="G119" s="212"/>
      <c r="H119" s="212"/>
      <c r="I119" s="212"/>
      <c r="J119" s="212"/>
      <c r="K119" s="212"/>
      <c r="L119" s="212"/>
      <c r="M119" s="212"/>
      <c r="N119" s="212"/>
    </row>
    <row r="120" spans="1:14" s="213" customFormat="1" ht="17.25" customHeight="1">
      <c r="A120" s="214"/>
      <c r="B120" s="212"/>
      <c r="C120" s="212"/>
      <c r="D120" s="212"/>
      <c r="E120" s="212"/>
      <c r="F120" s="212"/>
      <c r="G120" s="212"/>
      <c r="H120" s="212"/>
      <c r="I120" s="212"/>
      <c r="J120" s="212"/>
      <c r="K120" s="212"/>
      <c r="L120" s="212"/>
      <c r="M120" s="212"/>
      <c r="N120" s="212"/>
    </row>
    <row r="121" spans="1:14" s="213" customFormat="1" ht="17.25" customHeight="1">
      <c r="A121" s="214"/>
      <c r="B121" s="212"/>
      <c r="C121" s="212"/>
      <c r="D121" s="212"/>
      <c r="E121" s="212"/>
      <c r="F121" s="212"/>
      <c r="G121" s="212"/>
      <c r="H121" s="212"/>
      <c r="I121" s="212"/>
      <c r="J121" s="212"/>
      <c r="K121" s="212"/>
      <c r="L121" s="212"/>
      <c r="M121" s="212"/>
      <c r="N121" s="212"/>
    </row>
    <row r="122" spans="1:14" s="213" customFormat="1" ht="17.25" customHeight="1">
      <c r="A122" s="214"/>
      <c r="B122" s="212"/>
      <c r="C122" s="212"/>
      <c r="D122" s="212"/>
      <c r="E122" s="212"/>
      <c r="F122" s="212"/>
      <c r="G122" s="212"/>
      <c r="H122" s="212"/>
      <c r="I122" s="212"/>
      <c r="J122" s="212"/>
      <c r="K122" s="212"/>
      <c r="L122" s="212"/>
      <c r="M122" s="212"/>
      <c r="N122" s="212"/>
    </row>
    <row r="123" spans="1:14" s="213" customFormat="1" ht="17.25" customHeight="1">
      <c r="A123" s="214"/>
      <c r="B123" s="212"/>
      <c r="C123" s="212"/>
      <c r="D123" s="212"/>
      <c r="E123" s="212"/>
      <c r="F123" s="212"/>
      <c r="G123" s="212"/>
      <c r="H123" s="212"/>
      <c r="I123" s="212"/>
      <c r="J123" s="212"/>
      <c r="K123" s="212"/>
      <c r="L123" s="212"/>
      <c r="M123" s="212"/>
      <c r="N123" s="212"/>
    </row>
    <row r="124" spans="1:14" s="213" customFormat="1" ht="17.25" customHeight="1">
      <c r="A124" s="214"/>
      <c r="B124" s="212"/>
      <c r="C124" s="212"/>
      <c r="D124" s="212"/>
      <c r="E124" s="212"/>
      <c r="F124" s="212"/>
      <c r="G124" s="212"/>
      <c r="H124" s="212"/>
      <c r="I124" s="212"/>
      <c r="J124" s="212"/>
      <c r="K124" s="212"/>
      <c r="L124" s="212"/>
      <c r="M124" s="212"/>
      <c r="N124" s="212"/>
    </row>
    <row r="125" spans="1:14" s="213" customFormat="1" ht="17.25" customHeight="1">
      <c r="A125" s="214"/>
      <c r="B125" s="212"/>
      <c r="C125" s="212"/>
      <c r="D125" s="212"/>
      <c r="E125" s="212"/>
      <c r="F125" s="212"/>
      <c r="G125" s="212"/>
      <c r="H125" s="212"/>
      <c r="I125" s="212"/>
      <c r="J125" s="212"/>
      <c r="K125" s="212"/>
      <c r="L125" s="212"/>
      <c r="M125" s="212"/>
      <c r="N125" s="212"/>
    </row>
    <row r="126" spans="1:14" s="213" customFormat="1" ht="17.25" customHeight="1">
      <c r="A126" s="214"/>
      <c r="B126" s="212"/>
      <c r="C126" s="212"/>
      <c r="D126" s="212"/>
      <c r="E126" s="212"/>
      <c r="F126" s="212"/>
      <c r="G126" s="212"/>
      <c r="H126" s="212"/>
      <c r="I126" s="212"/>
      <c r="J126" s="212"/>
      <c r="K126" s="212"/>
      <c r="L126" s="212"/>
      <c r="M126" s="212"/>
      <c r="N126" s="212"/>
    </row>
    <row r="127" spans="1:14" s="213" customFormat="1" ht="17.25" customHeight="1">
      <c r="A127" s="214"/>
      <c r="B127" s="212"/>
      <c r="C127" s="212"/>
      <c r="D127" s="212"/>
      <c r="E127" s="212"/>
      <c r="F127" s="212"/>
      <c r="G127" s="212"/>
      <c r="H127" s="212"/>
      <c r="I127" s="212"/>
      <c r="J127" s="212"/>
      <c r="K127" s="212"/>
      <c r="L127" s="212"/>
      <c r="M127" s="212"/>
      <c r="N127" s="212"/>
    </row>
    <row r="128" spans="1:14" s="213" customFormat="1" ht="17.25" customHeight="1">
      <c r="A128" s="214"/>
      <c r="B128" s="212"/>
      <c r="C128" s="212"/>
      <c r="D128" s="212"/>
      <c r="E128" s="212"/>
      <c r="F128" s="212"/>
      <c r="G128" s="212"/>
      <c r="H128" s="212"/>
      <c r="I128" s="212"/>
      <c r="J128" s="212"/>
      <c r="K128" s="212"/>
      <c r="L128" s="212"/>
      <c r="M128" s="212"/>
      <c r="N128" s="212"/>
    </row>
    <row r="129" spans="1:14" s="213" customFormat="1" ht="17.25" customHeight="1">
      <c r="A129" s="214"/>
      <c r="B129" s="212"/>
      <c r="C129" s="212"/>
      <c r="D129" s="212"/>
      <c r="E129" s="212"/>
      <c r="F129" s="212"/>
      <c r="G129" s="212"/>
      <c r="H129" s="212"/>
      <c r="I129" s="212"/>
      <c r="J129" s="212"/>
      <c r="K129" s="212"/>
      <c r="L129" s="212"/>
      <c r="M129" s="212"/>
      <c r="N129" s="212"/>
    </row>
    <row r="130" spans="1:14" s="213" customFormat="1" ht="17.25" customHeight="1">
      <c r="A130" s="214"/>
      <c r="B130" s="212"/>
      <c r="C130" s="212"/>
      <c r="D130" s="212"/>
      <c r="E130" s="212"/>
      <c r="F130" s="212"/>
      <c r="G130" s="212"/>
      <c r="H130" s="212"/>
      <c r="I130" s="212"/>
      <c r="J130" s="212"/>
      <c r="K130" s="212"/>
      <c r="L130" s="212"/>
      <c r="M130" s="212"/>
      <c r="N130" s="212"/>
    </row>
    <row r="131" spans="1:14" s="213" customFormat="1" ht="17.25" customHeight="1">
      <c r="A131" s="214"/>
      <c r="B131" s="212"/>
      <c r="C131" s="212"/>
      <c r="D131" s="212"/>
      <c r="E131" s="212"/>
      <c r="F131" s="212"/>
      <c r="G131" s="212"/>
      <c r="H131" s="212"/>
      <c r="I131" s="212"/>
      <c r="J131" s="212"/>
      <c r="K131" s="212"/>
      <c r="L131" s="212"/>
      <c r="M131" s="212"/>
      <c r="N131" s="212"/>
    </row>
    <row r="132" spans="1:14" s="213" customFormat="1" ht="17.25" customHeight="1">
      <c r="A132" s="214"/>
      <c r="B132" s="212"/>
      <c r="C132" s="212"/>
      <c r="D132" s="212"/>
      <c r="E132" s="212"/>
      <c r="F132" s="212"/>
      <c r="G132" s="212"/>
      <c r="H132" s="212"/>
      <c r="I132" s="212"/>
      <c r="J132" s="212"/>
      <c r="K132" s="212"/>
      <c r="L132" s="212"/>
      <c r="M132" s="212"/>
      <c r="N132" s="212"/>
    </row>
    <row r="133" spans="1:14" s="213" customFormat="1" ht="17.25" customHeight="1">
      <c r="A133" s="214"/>
      <c r="B133" s="212"/>
      <c r="C133" s="212"/>
      <c r="D133" s="212"/>
      <c r="E133" s="212"/>
      <c r="F133" s="212"/>
      <c r="G133" s="212"/>
      <c r="H133" s="212"/>
      <c r="I133" s="212"/>
      <c r="J133" s="212"/>
      <c r="K133" s="212"/>
      <c r="L133" s="212"/>
      <c r="M133" s="212"/>
      <c r="N133" s="212"/>
    </row>
    <row r="134" spans="1:14" s="213" customFormat="1" ht="17.25" customHeight="1">
      <c r="A134" s="214"/>
      <c r="B134" s="212"/>
      <c r="C134" s="212"/>
      <c r="D134" s="212"/>
      <c r="E134" s="212"/>
      <c r="F134" s="212"/>
      <c r="G134" s="212"/>
      <c r="H134" s="212"/>
      <c r="I134" s="212"/>
      <c r="J134" s="212"/>
      <c r="K134" s="212"/>
      <c r="L134" s="212"/>
      <c r="M134" s="212"/>
      <c r="N134" s="212"/>
    </row>
    <row r="135" spans="1:14" s="213" customFormat="1" ht="17.25" customHeight="1">
      <c r="A135" s="214"/>
      <c r="B135" s="212"/>
      <c r="C135" s="212"/>
      <c r="D135" s="212"/>
      <c r="E135" s="212"/>
      <c r="F135" s="212"/>
      <c r="G135" s="212"/>
      <c r="H135" s="212"/>
      <c r="I135" s="212"/>
      <c r="J135" s="212"/>
      <c r="K135" s="212"/>
      <c r="L135" s="212"/>
      <c r="M135" s="212"/>
      <c r="N135" s="212"/>
    </row>
    <row r="136" spans="1:14" s="213" customFormat="1" ht="17.25" customHeight="1">
      <c r="A136" s="214"/>
      <c r="B136" s="212"/>
      <c r="C136" s="212"/>
      <c r="D136" s="212"/>
      <c r="E136" s="212"/>
      <c r="F136" s="212"/>
      <c r="G136" s="212"/>
      <c r="H136" s="212"/>
      <c r="I136" s="212"/>
      <c r="J136" s="212"/>
      <c r="K136" s="212"/>
      <c r="L136" s="212"/>
      <c r="M136" s="212"/>
      <c r="N136" s="212"/>
    </row>
    <row r="137" spans="1:14" s="213" customFormat="1" ht="17.25" customHeight="1">
      <c r="A137" s="214"/>
      <c r="B137" s="212"/>
      <c r="C137" s="212"/>
      <c r="D137" s="212"/>
      <c r="E137" s="212"/>
      <c r="F137" s="212"/>
      <c r="G137" s="212"/>
      <c r="H137" s="212"/>
      <c r="I137" s="212"/>
      <c r="J137" s="212"/>
      <c r="K137" s="212"/>
      <c r="L137" s="212"/>
      <c r="M137" s="212"/>
      <c r="N137" s="212"/>
    </row>
    <row r="138" spans="1:14" s="213" customFormat="1" ht="17.25" customHeight="1">
      <c r="A138" s="214"/>
      <c r="B138" s="212"/>
      <c r="C138" s="212"/>
      <c r="D138" s="212"/>
      <c r="E138" s="212"/>
      <c r="F138" s="212"/>
      <c r="G138" s="212"/>
      <c r="H138" s="212"/>
      <c r="I138" s="212"/>
      <c r="J138" s="212"/>
      <c r="K138" s="212"/>
      <c r="L138" s="212"/>
      <c r="M138" s="212"/>
      <c r="N138" s="212"/>
    </row>
    <row r="139" spans="1:14" s="213" customFormat="1" ht="17.25" customHeight="1">
      <c r="A139" s="214"/>
      <c r="B139" s="212"/>
      <c r="C139" s="212"/>
      <c r="D139" s="212"/>
      <c r="E139" s="212"/>
      <c r="F139" s="212"/>
      <c r="G139" s="212"/>
      <c r="H139" s="212"/>
      <c r="I139" s="212"/>
      <c r="J139" s="212"/>
      <c r="K139" s="212"/>
      <c r="L139" s="212"/>
      <c r="M139" s="212"/>
      <c r="N139" s="212"/>
    </row>
    <row r="140" spans="1:14" s="213" customFormat="1" ht="17.25" customHeight="1">
      <c r="A140" s="214"/>
      <c r="B140" s="212"/>
      <c r="C140" s="212"/>
      <c r="D140" s="212"/>
      <c r="E140" s="212"/>
      <c r="F140" s="212"/>
      <c r="G140" s="212"/>
      <c r="H140" s="212"/>
      <c r="I140" s="212"/>
      <c r="J140" s="212"/>
      <c r="K140" s="212"/>
      <c r="L140" s="212"/>
      <c r="M140" s="212"/>
      <c r="N140" s="212"/>
    </row>
    <row r="141" spans="1:14" s="213" customFormat="1" ht="17.25" customHeight="1">
      <c r="B141" s="212"/>
      <c r="C141" s="212"/>
      <c r="D141" s="212"/>
      <c r="E141" s="212"/>
      <c r="F141" s="212"/>
      <c r="G141" s="212"/>
      <c r="H141" s="212"/>
      <c r="I141" s="212"/>
      <c r="J141" s="212"/>
      <c r="K141" s="212"/>
      <c r="L141" s="212"/>
      <c r="M141" s="212"/>
      <c r="N141" s="212"/>
    </row>
    <row r="142" spans="1:14" s="213" customFormat="1" ht="17.25" customHeight="1">
      <c r="B142" s="212"/>
      <c r="C142" s="212"/>
      <c r="D142" s="212"/>
      <c r="E142" s="212"/>
      <c r="F142" s="212"/>
      <c r="G142" s="212"/>
      <c r="H142" s="212"/>
      <c r="I142" s="212"/>
      <c r="J142" s="212"/>
      <c r="K142" s="212"/>
      <c r="L142" s="212"/>
      <c r="M142" s="212"/>
      <c r="N142" s="212"/>
    </row>
    <row r="143" spans="1:14" s="213" customFormat="1" ht="17.25" customHeight="1">
      <c r="B143" s="212"/>
      <c r="C143" s="212"/>
      <c r="D143" s="212"/>
      <c r="E143" s="212"/>
      <c r="F143" s="212"/>
      <c r="G143" s="212"/>
      <c r="H143" s="212"/>
      <c r="I143" s="212"/>
      <c r="J143" s="212"/>
      <c r="K143" s="212"/>
      <c r="L143" s="212"/>
      <c r="M143" s="212"/>
      <c r="N143" s="212"/>
    </row>
    <row r="144" spans="1:14" s="213" customFormat="1" ht="17.25" customHeight="1">
      <c r="B144" s="212"/>
      <c r="C144" s="212"/>
      <c r="D144" s="212"/>
      <c r="E144" s="212"/>
      <c r="F144" s="212"/>
      <c r="G144" s="212"/>
      <c r="H144" s="212"/>
      <c r="I144" s="212"/>
      <c r="J144" s="212"/>
      <c r="K144" s="212"/>
      <c r="L144" s="212"/>
      <c r="M144" s="212"/>
      <c r="N144" s="212"/>
    </row>
    <row r="145" spans="2:14" s="213" customFormat="1" ht="17.25" customHeight="1">
      <c r="B145" s="212"/>
      <c r="C145" s="212"/>
      <c r="D145" s="212"/>
      <c r="E145" s="212"/>
      <c r="F145" s="212"/>
      <c r="G145" s="212"/>
      <c r="H145" s="212"/>
      <c r="I145" s="212"/>
      <c r="J145" s="212"/>
      <c r="K145" s="212"/>
      <c r="L145" s="212"/>
      <c r="M145" s="212"/>
      <c r="N145" s="212"/>
    </row>
    <row r="146" spans="2:14" s="213" customFormat="1" ht="17.25" customHeight="1">
      <c r="B146" s="212"/>
      <c r="C146" s="212"/>
      <c r="D146" s="212"/>
      <c r="E146" s="212"/>
      <c r="F146" s="212"/>
      <c r="G146" s="212"/>
      <c r="H146" s="212"/>
      <c r="I146" s="212"/>
      <c r="J146" s="212"/>
      <c r="K146" s="212"/>
      <c r="L146" s="212"/>
      <c r="M146" s="212"/>
      <c r="N146" s="212"/>
    </row>
    <row r="147" spans="2:14" s="213" customFormat="1" ht="17.25" customHeight="1">
      <c r="B147" s="212"/>
      <c r="C147" s="212"/>
      <c r="D147" s="212"/>
      <c r="E147" s="212"/>
      <c r="F147" s="212"/>
      <c r="G147" s="212"/>
      <c r="H147" s="212"/>
      <c r="I147" s="212"/>
      <c r="J147" s="212"/>
      <c r="K147" s="212"/>
      <c r="L147" s="212"/>
      <c r="M147" s="212"/>
      <c r="N147" s="212"/>
    </row>
    <row r="148" spans="2:14" s="213" customFormat="1" ht="17.25" customHeight="1">
      <c r="B148" s="212"/>
      <c r="C148" s="212"/>
      <c r="D148" s="212"/>
      <c r="E148" s="212"/>
      <c r="F148" s="212"/>
      <c r="G148" s="212"/>
      <c r="H148" s="212"/>
      <c r="I148" s="212"/>
      <c r="J148" s="212"/>
      <c r="K148" s="212"/>
      <c r="L148" s="212"/>
      <c r="M148" s="212"/>
      <c r="N148" s="212"/>
    </row>
    <row r="149" spans="2:14" s="213" customFormat="1" ht="17.25" customHeight="1">
      <c r="B149" s="212"/>
      <c r="C149" s="212"/>
      <c r="D149" s="212"/>
      <c r="E149" s="212"/>
      <c r="F149" s="212"/>
      <c r="G149" s="212"/>
      <c r="H149" s="212"/>
      <c r="I149" s="212"/>
      <c r="J149" s="212"/>
      <c r="K149" s="212"/>
      <c r="L149" s="212"/>
      <c r="M149" s="212"/>
      <c r="N149" s="212"/>
    </row>
    <row r="150" spans="2:14" s="213" customFormat="1" ht="17.25" customHeight="1">
      <c r="B150" s="212"/>
      <c r="C150" s="212"/>
      <c r="D150" s="212"/>
      <c r="E150" s="212"/>
      <c r="F150" s="212"/>
      <c r="G150" s="212"/>
      <c r="H150" s="212"/>
      <c r="I150" s="212"/>
      <c r="J150" s="212"/>
      <c r="K150" s="212"/>
      <c r="L150" s="212"/>
      <c r="M150" s="212"/>
      <c r="N150" s="212"/>
    </row>
    <row r="151" spans="2:14" s="213" customFormat="1" ht="17.25" customHeight="1">
      <c r="B151" s="212"/>
      <c r="C151" s="212"/>
      <c r="D151" s="212"/>
      <c r="E151" s="212"/>
      <c r="F151" s="212"/>
      <c r="G151" s="212"/>
      <c r="H151" s="212"/>
      <c r="I151" s="212"/>
      <c r="J151" s="212"/>
      <c r="K151" s="212"/>
      <c r="L151" s="212"/>
      <c r="M151" s="212"/>
      <c r="N151" s="212"/>
    </row>
    <row r="152" spans="2:14" s="213" customFormat="1" ht="17.25" customHeight="1">
      <c r="B152" s="212"/>
      <c r="C152" s="212"/>
      <c r="D152" s="212"/>
      <c r="E152" s="212"/>
      <c r="F152" s="212"/>
      <c r="G152" s="212"/>
      <c r="H152" s="212"/>
      <c r="I152" s="212"/>
      <c r="J152" s="212"/>
      <c r="K152" s="212"/>
      <c r="L152" s="212"/>
      <c r="M152" s="212"/>
      <c r="N152" s="212"/>
    </row>
    <row r="153" spans="2:14" s="213" customFormat="1" ht="17.25" customHeight="1">
      <c r="B153" s="212"/>
      <c r="C153" s="212"/>
      <c r="D153" s="212"/>
      <c r="E153" s="212"/>
      <c r="F153" s="212"/>
      <c r="G153" s="212"/>
      <c r="H153" s="212"/>
      <c r="I153" s="212"/>
      <c r="J153" s="212"/>
      <c r="K153" s="212"/>
      <c r="L153" s="212"/>
      <c r="M153" s="212"/>
      <c r="N153" s="212"/>
    </row>
    <row r="154" spans="2:14" s="213" customFormat="1" ht="17.25" customHeight="1">
      <c r="B154" s="212"/>
      <c r="C154" s="212"/>
      <c r="D154" s="212"/>
      <c r="E154" s="212"/>
      <c r="F154" s="212"/>
      <c r="G154" s="212"/>
      <c r="H154" s="212"/>
      <c r="I154" s="212"/>
      <c r="J154" s="212"/>
      <c r="K154" s="212"/>
      <c r="L154" s="212"/>
      <c r="M154" s="212"/>
      <c r="N154" s="212"/>
    </row>
    <row r="155" spans="2:14" s="213" customFormat="1" ht="17.25" customHeight="1">
      <c r="B155" s="212"/>
      <c r="C155" s="212"/>
      <c r="D155" s="212"/>
      <c r="E155" s="212"/>
      <c r="F155" s="212"/>
      <c r="G155" s="212"/>
      <c r="H155" s="212"/>
      <c r="I155" s="212"/>
      <c r="J155" s="212"/>
      <c r="K155" s="212"/>
      <c r="L155" s="212"/>
      <c r="M155" s="212"/>
      <c r="N155" s="212"/>
    </row>
    <row r="156" spans="2:14" s="213" customFormat="1" ht="17.25" customHeight="1">
      <c r="B156" s="212"/>
      <c r="C156" s="212"/>
      <c r="D156" s="212"/>
      <c r="E156" s="212"/>
      <c r="F156" s="212"/>
      <c r="G156" s="212"/>
      <c r="H156" s="212"/>
      <c r="I156" s="212"/>
      <c r="J156" s="212"/>
      <c r="K156" s="212"/>
      <c r="L156" s="212"/>
      <c r="M156" s="212"/>
      <c r="N156" s="212"/>
    </row>
    <row r="157" spans="2:14" s="213" customFormat="1" ht="17.25" customHeight="1">
      <c r="B157" s="212"/>
      <c r="C157" s="212"/>
      <c r="D157" s="212"/>
      <c r="E157" s="212"/>
      <c r="F157" s="212"/>
      <c r="G157" s="212"/>
      <c r="H157" s="212"/>
      <c r="I157" s="212"/>
      <c r="J157" s="212"/>
      <c r="K157" s="212"/>
      <c r="L157" s="212"/>
      <c r="M157" s="212"/>
      <c r="N157" s="212"/>
    </row>
    <row r="158" spans="2:14" s="213" customFormat="1" ht="17.25" customHeight="1">
      <c r="B158" s="212"/>
      <c r="C158" s="212"/>
      <c r="D158" s="212"/>
      <c r="E158" s="212"/>
      <c r="F158" s="212"/>
      <c r="G158" s="212"/>
      <c r="H158" s="212"/>
      <c r="I158" s="212"/>
      <c r="J158" s="212"/>
      <c r="K158" s="212"/>
      <c r="L158" s="212"/>
      <c r="M158" s="212"/>
      <c r="N158" s="212"/>
    </row>
    <row r="159" spans="2:14" s="213" customFormat="1" ht="17.25" customHeight="1">
      <c r="B159" s="212"/>
      <c r="C159" s="212"/>
      <c r="D159" s="212"/>
      <c r="E159" s="212"/>
      <c r="F159" s="212"/>
      <c r="G159" s="212"/>
      <c r="H159" s="212"/>
      <c r="I159" s="212"/>
      <c r="J159" s="212"/>
      <c r="K159" s="212"/>
      <c r="L159" s="212"/>
      <c r="M159" s="212"/>
      <c r="N159" s="212"/>
    </row>
    <row r="160" spans="2:14" s="213" customFormat="1" ht="17.25" customHeight="1">
      <c r="B160" s="212"/>
      <c r="C160" s="212"/>
      <c r="D160" s="212"/>
      <c r="E160" s="212"/>
      <c r="F160" s="212"/>
      <c r="G160" s="212"/>
      <c r="H160" s="212"/>
      <c r="I160" s="212"/>
      <c r="J160" s="212"/>
      <c r="K160" s="212"/>
      <c r="L160" s="212"/>
      <c r="M160" s="212"/>
      <c r="N160" s="212"/>
    </row>
    <row r="161" spans="2:14" s="213" customFormat="1" ht="17.25" customHeight="1">
      <c r="B161" s="212"/>
      <c r="C161" s="212"/>
      <c r="D161" s="212"/>
      <c r="E161" s="212"/>
      <c r="F161" s="212"/>
      <c r="G161" s="212"/>
      <c r="H161" s="212"/>
      <c r="I161" s="212"/>
      <c r="J161" s="212"/>
      <c r="K161" s="212"/>
      <c r="L161" s="212"/>
      <c r="M161" s="212"/>
      <c r="N161" s="212"/>
    </row>
    <row r="162" spans="2:14" s="213" customFormat="1" ht="17.25" customHeight="1">
      <c r="B162" s="212"/>
      <c r="C162" s="212"/>
      <c r="D162" s="212"/>
      <c r="E162" s="212"/>
      <c r="F162" s="212"/>
      <c r="G162" s="212"/>
      <c r="H162" s="212"/>
      <c r="I162" s="212"/>
      <c r="J162" s="212"/>
      <c r="K162" s="212"/>
      <c r="L162" s="212"/>
      <c r="M162" s="212"/>
      <c r="N162" s="212"/>
    </row>
    <row r="163" spans="2:14" s="213" customFormat="1" ht="17.25" customHeight="1">
      <c r="B163" s="212"/>
      <c r="C163" s="212"/>
      <c r="D163" s="212"/>
      <c r="E163" s="212"/>
      <c r="F163" s="212"/>
      <c r="G163" s="212"/>
      <c r="H163" s="212"/>
      <c r="I163" s="212"/>
      <c r="J163" s="212"/>
      <c r="K163" s="212"/>
      <c r="L163" s="212"/>
      <c r="M163" s="212"/>
      <c r="N163" s="212"/>
    </row>
    <row r="164" spans="2:14" s="213" customFormat="1" ht="17.25" customHeight="1">
      <c r="B164" s="212"/>
      <c r="C164" s="212"/>
      <c r="D164" s="212"/>
      <c r="E164" s="212"/>
      <c r="F164" s="212"/>
      <c r="G164" s="212"/>
      <c r="H164" s="212"/>
      <c r="I164" s="212"/>
      <c r="J164" s="212"/>
      <c r="K164" s="212"/>
      <c r="L164" s="212"/>
      <c r="M164" s="212"/>
      <c r="N164" s="212"/>
    </row>
    <row r="165" spans="2:14" s="213" customFormat="1" ht="17.25" customHeight="1">
      <c r="B165" s="212"/>
      <c r="C165" s="212"/>
      <c r="D165" s="212"/>
      <c r="E165" s="212"/>
      <c r="F165" s="212"/>
      <c r="G165" s="212"/>
      <c r="H165" s="212"/>
      <c r="I165" s="212"/>
      <c r="J165" s="212"/>
      <c r="K165" s="212"/>
      <c r="L165" s="212"/>
      <c r="M165" s="212"/>
      <c r="N165" s="212"/>
    </row>
    <row r="166" spans="2:14" s="213" customFormat="1" ht="17.25" customHeight="1">
      <c r="B166" s="212"/>
      <c r="C166" s="212"/>
      <c r="D166" s="212"/>
      <c r="E166" s="212"/>
      <c r="F166" s="212"/>
      <c r="G166" s="212"/>
      <c r="H166" s="212"/>
      <c r="I166" s="212"/>
      <c r="J166" s="212"/>
      <c r="K166" s="212"/>
      <c r="L166" s="212"/>
      <c r="M166" s="212"/>
      <c r="N166" s="212"/>
    </row>
    <row r="167" spans="2:14" s="213" customFormat="1" ht="17.25" customHeight="1">
      <c r="B167" s="212"/>
      <c r="C167" s="212"/>
      <c r="D167" s="212"/>
      <c r="E167" s="212"/>
      <c r="F167" s="212"/>
      <c r="G167" s="212"/>
      <c r="H167" s="212"/>
      <c r="I167" s="212"/>
      <c r="J167" s="212"/>
      <c r="K167" s="212"/>
      <c r="L167" s="212"/>
      <c r="M167" s="212"/>
      <c r="N167" s="212"/>
    </row>
    <row r="168" spans="2:14" s="213" customFormat="1" ht="17.25" customHeight="1">
      <c r="B168" s="212"/>
      <c r="C168" s="212"/>
      <c r="D168" s="212"/>
      <c r="E168" s="212"/>
      <c r="F168" s="212"/>
      <c r="G168" s="212"/>
      <c r="H168" s="212"/>
      <c r="I168" s="212"/>
      <c r="J168" s="212"/>
      <c r="K168" s="212"/>
      <c r="L168" s="212"/>
      <c r="M168" s="212"/>
      <c r="N168" s="212"/>
    </row>
    <row r="169" spans="2:14" s="213" customFormat="1" ht="17.25" customHeight="1">
      <c r="B169" s="212"/>
      <c r="C169" s="212"/>
      <c r="D169" s="212"/>
      <c r="E169" s="212"/>
      <c r="F169" s="212"/>
      <c r="G169" s="212"/>
      <c r="H169" s="212"/>
      <c r="I169" s="212"/>
      <c r="J169" s="212"/>
      <c r="K169" s="212"/>
      <c r="L169" s="212"/>
      <c r="M169" s="212"/>
      <c r="N169" s="212"/>
    </row>
    <row r="170" spans="2:14" s="213" customFormat="1" ht="17.25" customHeight="1">
      <c r="B170" s="212"/>
      <c r="C170" s="212"/>
      <c r="D170" s="212"/>
      <c r="E170" s="212"/>
      <c r="F170" s="212"/>
      <c r="G170" s="212"/>
      <c r="H170" s="212"/>
      <c r="I170" s="212"/>
      <c r="J170" s="212"/>
      <c r="K170" s="212"/>
      <c r="L170" s="212"/>
      <c r="M170" s="212"/>
      <c r="N170" s="212"/>
    </row>
    <row r="171" spans="2:14" s="213" customFormat="1" ht="17.25" customHeight="1">
      <c r="B171" s="212"/>
      <c r="C171" s="212"/>
      <c r="D171" s="212"/>
      <c r="E171" s="212"/>
      <c r="F171" s="212"/>
      <c r="G171" s="212"/>
      <c r="H171" s="212"/>
      <c r="I171" s="212"/>
      <c r="J171" s="212"/>
      <c r="K171" s="212"/>
      <c r="L171" s="212"/>
      <c r="M171" s="212"/>
      <c r="N171" s="212"/>
    </row>
    <row r="172" spans="2:14" s="213" customFormat="1" ht="17.25" customHeight="1">
      <c r="B172" s="212"/>
      <c r="C172" s="212"/>
      <c r="D172" s="212"/>
      <c r="E172" s="212"/>
      <c r="F172" s="212"/>
      <c r="G172" s="212"/>
      <c r="H172" s="212"/>
      <c r="I172" s="212"/>
      <c r="J172" s="212"/>
      <c r="K172" s="212"/>
      <c r="L172" s="212"/>
      <c r="M172" s="212"/>
      <c r="N172" s="212"/>
    </row>
    <row r="173" spans="2:14" s="213" customFormat="1" ht="17.25" customHeight="1">
      <c r="B173" s="212"/>
      <c r="C173" s="212"/>
      <c r="D173" s="212"/>
      <c r="E173" s="212"/>
      <c r="F173" s="212"/>
      <c r="G173" s="212"/>
      <c r="H173" s="212"/>
      <c r="I173" s="212"/>
      <c r="J173" s="212"/>
      <c r="K173" s="212"/>
      <c r="L173" s="212"/>
      <c r="M173" s="212"/>
      <c r="N173" s="212"/>
    </row>
    <row r="174" spans="2:14" s="213" customFormat="1" ht="17.25" customHeight="1">
      <c r="B174" s="212"/>
      <c r="C174" s="212"/>
      <c r="D174" s="212"/>
      <c r="E174" s="212"/>
      <c r="F174" s="212"/>
      <c r="G174" s="212"/>
      <c r="H174" s="212"/>
      <c r="I174" s="212"/>
      <c r="J174" s="212"/>
      <c r="K174" s="212"/>
      <c r="L174" s="212"/>
      <c r="M174" s="212"/>
      <c r="N174" s="212"/>
    </row>
    <row r="175" spans="2:14" s="213" customFormat="1" ht="17.25" customHeight="1">
      <c r="B175" s="212"/>
      <c r="C175" s="212"/>
      <c r="D175" s="212"/>
      <c r="E175" s="212"/>
      <c r="F175" s="212"/>
      <c r="G175" s="212"/>
      <c r="H175" s="212"/>
      <c r="I175" s="212"/>
      <c r="J175" s="212"/>
      <c r="K175" s="212"/>
      <c r="L175" s="212"/>
      <c r="M175" s="212"/>
      <c r="N175" s="212"/>
    </row>
    <row r="176" spans="2:14" s="213" customFormat="1" ht="17.25" customHeight="1">
      <c r="B176" s="212"/>
      <c r="C176" s="212"/>
      <c r="D176" s="212"/>
      <c r="E176" s="212"/>
      <c r="F176" s="212"/>
      <c r="G176" s="212"/>
      <c r="H176" s="212"/>
      <c r="I176" s="212"/>
      <c r="J176" s="212"/>
      <c r="K176" s="212"/>
      <c r="L176" s="212"/>
      <c r="M176" s="212"/>
      <c r="N176" s="212"/>
    </row>
    <row r="177" spans="2:14" s="213" customFormat="1" ht="17.25" customHeight="1">
      <c r="B177" s="212"/>
      <c r="C177" s="212"/>
      <c r="D177" s="212"/>
      <c r="E177" s="212"/>
      <c r="F177" s="212"/>
      <c r="G177" s="212"/>
      <c r="H177" s="212"/>
      <c r="I177" s="212"/>
      <c r="J177" s="212"/>
      <c r="K177" s="212"/>
      <c r="L177" s="212"/>
      <c r="M177" s="212"/>
      <c r="N177" s="212"/>
    </row>
    <row r="178" spans="2:14" s="213" customFormat="1" ht="17.25" customHeight="1">
      <c r="B178" s="212"/>
      <c r="C178" s="212"/>
      <c r="D178" s="212"/>
      <c r="E178" s="212"/>
      <c r="F178" s="212"/>
      <c r="G178" s="212"/>
      <c r="H178" s="212"/>
      <c r="I178" s="212"/>
      <c r="J178" s="212"/>
      <c r="K178" s="212"/>
      <c r="L178" s="212"/>
      <c r="M178" s="212"/>
      <c r="N178" s="212"/>
    </row>
    <row r="179" spans="2:14" s="213" customFormat="1" ht="17.25" customHeight="1">
      <c r="B179" s="212"/>
      <c r="C179" s="212"/>
      <c r="D179" s="212"/>
      <c r="E179" s="212"/>
      <c r="F179" s="212"/>
      <c r="G179" s="212"/>
      <c r="H179" s="212"/>
      <c r="I179" s="212"/>
      <c r="J179" s="212"/>
      <c r="K179" s="212"/>
      <c r="L179" s="212"/>
      <c r="M179" s="212"/>
      <c r="N179" s="212"/>
    </row>
    <row r="180" spans="2:14" s="213" customFormat="1" ht="17.25" customHeight="1">
      <c r="B180" s="212"/>
      <c r="C180" s="212"/>
      <c r="D180" s="212"/>
      <c r="E180" s="212"/>
      <c r="F180" s="212"/>
      <c r="G180" s="212"/>
      <c r="H180" s="212"/>
      <c r="I180" s="212"/>
      <c r="J180" s="212"/>
      <c r="K180" s="212"/>
      <c r="L180" s="212"/>
      <c r="M180" s="212"/>
      <c r="N180" s="212"/>
    </row>
    <row r="181" spans="2:14" s="213" customFormat="1" ht="17.25" customHeight="1">
      <c r="B181" s="212"/>
      <c r="C181" s="212"/>
      <c r="D181" s="212"/>
      <c r="E181" s="212"/>
      <c r="F181" s="212"/>
      <c r="G181" s="212"/>
      <c r="H181" s="212"/>
      <c r="I181" s="212"/>
      <c r="J181" s="212"/>
      <c r="K181" s="212"/>
      <c r="L181" s="212"/>
      <c r="M181" s="212"/>
      <c r="N181" s="212"/>
    </row>
    <row r="182" spans="2:14" s="213" customFormat="1" ht="17.25" customHeight="1">
      <c r="B182" s="212"/>
      <c r="C182" s="212"/>
      <c r="D182" s="212"/>
      <c r="E182" s="212"/>
      <c r="F182" s="212"/>
      <c r="G182" s="212"/>
      <c r="H182" s="212"/>
      <c r="I182" s="212"/>
      <c r="J182" s="212"/>
      <c r="K182" s="212"/>
      <c r="L182" s="212"/>
      <c r="M182" s="212"/>
      <c r="N182" s="212"/>
    </row>
    <row r="183" spans="2:14" s="213" customFormat="1" ht="17.25" customHeight="1">
      <c r="B183" s="212"/>
      <c r="C183" s="212"/>
      <c r="D183" s="212"/>
      <c r="E183" s="212"/>
      <c r="F183" s="212"/>
      <c r="G183" s="212"/>
      <c r="H183" s="212"/>
      <c r="I183" s="212"/>
      <c r="J183" s="212"/>
      <c r="K183" s="212"/>
      <c r="L183" s="212"/>
      <c r="M183" s="212"/>
      <c r="N183" s="212"/>
    </row>
  </sheetData>
  <mergeCells count="4">
    <mergeCell ref="K1:N1"/>
    <mergeCell ref="H1:J1"/>
    <mergeCell ref="B1:D1"/>
    <mergeCell ref="E1:G1"/>
  </mergeCells>
  <printOptions horizontalCentered="1"/>
  <pageMargins left="0.19685039370078741" right="0.19685039370078741" top="0.78740157480314965" bottom="0.31496062992125984" header="0.15748031496062992" footer="0.15748031496062992"/>
  <pageSetup paperSize="8" scale="52" orientation="landscape" r:id="rId1"/>
  <headerFooter alignWithMargins="0">
    <oddHeader>&amp;C&amp;"Arial CE,Félkövér"&amp;14 1.2.&amp;12  Kimutatás az önkormányzati költségvetési szervek  2021. évi tervszámainak teljesítéséről&amp;"Arial CE,Normál"&amp;10
&amp;"Arial CE,Félkövér"&amp;16Bevétel&amp;R
Adatok Ft-ban</oddHeader>
    <oddFooter>&amp;C&amp;Z&amp;F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D48"/>
  <sheetViews>
    <sheetView view="pageLayout" zoomScale="71" zoomScaleSheetLayoutView="100" zoomScalePageLayoutView="71" workbookViewId="0">
      <selection activeCell="B48" sqref="B48:B49"/>
    </sheetView>
  </sheetViews>
  <sheetFormatPr defaultColWidth="32.42578125" defaultRowHeight="19.5" customHeight="1"/>
  <cols>
    <col min="1" max="1" width="44.28515625" customWidth="1"/>
    <col min="2" max="3" width="21.140625" customWidth="1"/>
    <col min="4" max="4" width="26.7109375" customWidth="1"/>
  </cols>
  <sheetData>
    <row r="1" spans="1:4" ht="19.5" customHeight="1">
      <c r="A1" s="439" t="s">
        <v>309</v>
      </c>
      <c r="B1" s="440"/>
      <c r="C1" s="440"/>
      <c r="D1" s="440"/>
    </row>
    <row r="2" spans="1:4" ht="33.75" customHeight="1" thickBot="1">
      <c r="A2" s="189"/>
      <c r="B2" s="190"/>
      <c r="C2" s="190"/>
      <c r="D2" s="190"/>
    </row>
    <row r="3" spans="1:4" ht="20.25" customHeight="1">
      <c r="A3" s="191" t="s">
        <v>35</v>
      </c>
      <c r="B3" s="192" t="s">
        <v>167</v>
      </c>
      <c r="C3" s="192" t="s">
        <v>168</v>
      </c>
      <c r="D3" s="193" t="s">
        <v>87</v>
      </c>
    </row>
    <row r="4" spans="1:4" ht="33.75" customHeight="1">
      <c r="A4" s="198" t="s">
        <v>312</v>
      </c>
      <c r="B4" s="104"/>
      <c r="C4" s="104"/>
      <c r="D4" s="99"/>
    </row>
    <row r="5" spans="1:4" s="71" customFormat="1" ht="16.5" customHeight="1">
      <c r="A5" s="152" t="s">
        <v>313</v>
      </c>
      <c r="B5" s="150">
        <v>200000</v>
      </c>
      <c r="C5" s="150">
        <v>0</v>
      </c>
      <c r="D5" s="153">
        <v>200000</v>
      </c>
    </row>
    <row r="6" spans="1:4" s="71" customFormat="1" ht="16.5" customHeight="1">
      <c r="A6" s="152" t="s">
        <v>313</v>
      </c>
      <c r="B6" s="150">
        <v>100000</v>
      </c>
      <c r="C6" s="150">
        <v>0</v>
      </c>
      <c r="D6" s="153">
        <v>100000</v>
      </c>
    </row>
    <row r="7" spans="1:4" s="71" customFormat="1" ht="18" customHeight="1">
      <c r="A7" s="199" t="s">
        <v>49</v>
      </c>
      <c r="B7" s="162">
        <f>SUM(B5:B6)</f>
        <v>300000</v>
      </c>
      <c r="C7" s="162">
        <f>SUM(C5:C6)</f>
        <v>0</v>
      </c>
      <c r="D7" s="196">
        <f>SUM(D5:D6)</f>
        <v>300000</v>
      </c>
    </row>
    <row r="8" spans="1:4" s="71" customFormat="1" ht="10.5" customHeight="1">
      <c r="A8" s="152"/>
      <c r="B8" s="150"/>
      <c r="C8" s="150"/>
      <c r="D8" s="153"/>
    </row>
    <row r="9" spans="1:4" ht="33.75" customHeight="1">
      <c r="A9" s="198" t="s">
        <v>175</v>
      </c>
      <c r="B9" s="104"/>
      <c r="C9" s="104"/>
      <c r="D9" s="99"/>
    </row>
    <row r="10" spans="1:4" s="71" customFormat="1" ht="16.5" customHeight="1">
      <c r="A10" s="152" t="s">
        <v>314</v>
      </c>
      <c r="B10" s="150">
        <v>500000</v>
      </c>
      <c r="C10" s="150">
        <v>0</v>
      </c>
      <c r="D10" s="153">
        <v>500000</v>
      </c>
    </row>
    <row r="11" spans="1:4" s="71" customFormat="1" ht="16.5" customHeight="1">
      <c r="A11" s="152" t="s">
        <v>315</v>
      </c>
      <c r="B11" s="150">
        <v>240500</v>
      </c>
      <c r="C11" s="150">
        <v>0</v>
      </c>
      <c r="D11" s="153">
        <v>240500</v>
      </c>
    </row>
    <row r="12" spans="1:4" s="71" customFormat="1" ht="18" customHeight="1">
      <c r="A12" s="199" t="s">
        <v>49</v>
      </c>
      <c r="B12" s="162">
        <f>SUM(B10:B11)</f>
        <v>740500</v>
      </c>
      <c r="C12" s="162">
        <f>SUM(C10:C11)</f>
        <v>0</v>
      </c>
      <c r="D12" s="162">
        <f>SUM(D10:D11)</f>
        <v>740500</v>
      </c>
    </row>
    <row r="13" spans="1:4" s="71" customFormat="1" ht="12.75" customHeight="1">
      <c r="A13" s="177"/>
      <c r="B13" s="163"/>
      <c r="C13" s="163"/>
      <c r="D13" s="178"/>
    </row>
    <row r="14" spans="1:4" s="71" customFormat="1" ht="23.25" customHeight="1">
      <c r="A14" s="197" t="s">
        <v>169</v>
      </c>
      <c r="B14" s="150"/>
      <c r="C14" s="150"/>
      <c r="D14" s="153"/>
    </row>
    <row r="15" spans="1:4" s="71" customFormat="1" ht="18.75" customHeight="1">
      <c r="A15" s="179" t="s">
        <v>316</v>
      </c>
      <c r="B15" s="150">
        <v>500000</v>
      </c>
      <c r="C15" s="150">
        <v>0</v>
      </c>
      <c r="D15" s="153">
        <v>500000</v>
      </c>
    </row>
    <row r="16" spans="1:4" s="71" customFormat="1" ht="18" customHeight="1">
      <c r="A16" s="179" t="s">
        <v>317</v>
      </c>
      <c r="B16" s="150">
        <v>700000</v>
      </c>
      <c r="C16" s="150">
        <v>0</v>
      </c>
      <c r="D16" s="153">
        <v>700000</v>
      </c>
    </row>
    <row r="17" spans="1:4" s="71" customFormat="1" ht="21" customHeight="1">
      <c r="A17" s="179" t="s">
        <v>318</v>
      </c>
      <c r="B17" s="150">
        <v>4400000</v>
      </c>
      <c r="C17" s="150">
        <v>0</v>
      </c>
      <c r="D17" s="153">
        <v>4400000</v>
      </c>
    </row>
    <row r="18" spans="1:4" s="71" customFormat="1" ht="18" customHeight="1">
      <c r="A18" s="199" t="s">
        <v>49</v>
      </c>
      <c r="B18" s="162">
        <f>SUM(B15:B17)</f>
        <v>5600000</v>
      </c>
      <c r="C18" s="162">
        <f>SUM(C15:C17)</f>
        <v>0</v>
      </c>
      <c r="D18" s="162">
        <f>SUM(D15:D17)</f>
        <v>5600000</v>
      </c>
    </row>
    <row r="19" spans="1:4" s="71" customFormat="1" ht="10.5" customHeight="1">
      <c r="A19" s="180"/>
      <c r="B19" s="150"/>
      <c r="C19" s="164"/>
      <c r="D19" s="153"/>
    </row>
    <row r="20" spans="1:4" s="71" customFormat="1" ht="18" customHeight="1">
      <c r="A20" s="195" t="s">
        <v>174</v>
      </c>
      <c r="B20" s="150"/>
      <c r="C20" s="164"/>
      <c r="D20" s="153"/>
    </row>
    <row r="21" spans="1:4" s="71" customFormat="1" ht="33.75" customHeight="1">
      <c r="A21" s="176" t="s">
        <v>310</v>
      </c>
      <c r="B21" s="136">
        <v>900000</v>
      </c>
      <c r="C21" s="136">
        <v>0</v>
      </c>
      <c r="D21" s="143">
        <v>900000</v>
      </c>
    </row>
    <row r="22" spans="1:4" s="71" customFormat="1" ht="17.25" customHeight="1">
      <c r="A22" s="142" t="s">
        <v>311</v>
      </c>
      <c r="B22" s="150">
        <v>530293</v>
      </c>
      <c r="C22" s="150">
        <v>0</v>
      </c>
      <c r="D22" s="153">
        <v>530293</v>
      </c>
    </row>
    <row r="23" spans="1:4" s="71" customFormat="1" ht="18" customHeight="1">
      <c r="A23" s="141" t="s">
        <v>49</v>
      </c>
      <c r="B23" s="162">
        <f>SUM(B21:B22)</f>
        <v>1430293</v>
      </c>
      <c r="C23" s="162"/>
      <c r="D23" s="162">
        <f t="shared" ref="D23" si="0">SUM(D21:D22)</f>
        <v>1430293</v>
      </c>
    </row>
    <row r="24" spans="1:4" s="71" customFormat="1" ht="12.75" customHeight="1">
      <c r="A24" s="181"/>
      <c r="B24" s="150"/>
      <c r="C24" s="150"/>
      <c r="D24" s="153"/>
    </row>
    <row r="25" spans="1:4" s="71" customFormat="1" ht="20.25" customHeight="1">
      <c r="A25" s="194" t="s">
        <v>173</v>
      </c>
      <c r="B25" s="150"/>
      <c r="C25" s="150"/>
      <c r="D25" s="153"/>
    </row>
    <row r="26" spans="1:4" s="71" customFormat="1" ht="20.25" customHeight="1">
      <c r="A26" s="152" t="s">
        <v>319</v>
      </c>
      <c r="B26" s="150">
        <v>37326292</v>
      </c>
      <c r="C26" s="150">
        <v>0</v>
      </c>
      <c r="D26" s="153">
        <v>37326292</v>
      </c>
    </row>
    <row r="27" spans="1:4" s="71" customFormat="1" ht="30" customHeight="1">
      <c r="A27" s="152" t="s">
        <v>320</v>
      </c>
      <c r="B27" s="150">
        <v>16463795</v>
      </c>
      <c r="C27" s="150">
        <v>0</v>
      </c>
      <c r="D27" s="153">
        <v>16463795</v>
      </c>
    </row>
    <row r="28" spans="1:4" s="71" customFormat="1" ht="30" customHeight="1">
      <c r="A28" s="152" t="s">
        <v>321</v>
      </c>
      <c r="B28" s="150">
        <v>31181359</v>
      </c>
      <c r="C28" s="150">
        <v>0</v>
      </c>
      <c r="D28" s="153">
        <v>31181359</v>
      </c>
    </row>
    <row r="29" spans="1:4" s="71" customFormat="1" ht="30" customHeight="1">
      <c r="A29" s="152" t="s">
        <v>322</v>
      </c>
      <c r="B29" s="150">
        <v>25000000</v>
      </c>
      <c r="C29" s="150">
        <v>0</v>
      </c>
      <c r="D29" s="153">
        <v>25000000</v>
      </c>
    </row>
    <row r="30" spans="1:4" s="71" customFormat="1" ht="14.25" customHeight="1">
      <c r="A30" s="179" t="s">
        <v>323</v>
      </c>
      <c r="B30" s="150">
        <v>557864</v>
      </c>
      <c r="C30" s="150">
        <v>0</v>
      </c>
      <c r="D30" s="153">
        <v>557864</v>
      </c>
    </row>
    <row r="31" spans="1:4" s="71" customFormat="1" ht="15.75" customHeight="1">
      <c r="A31" s="152" t="s">
        <v>324</v>
      </c>
      <c r="B31" s="150">
        <v>1261555</v>
      </c>
      <c r="C31" s="150">
        <v>0</v>
      </c>
      <c r="D31" s="153">
        <v>1261555</v>
      </c>
    </row>
    <row r="32" spans="1:4" s="71" customFormat="1" ht="15.75" customHeight="1">
      <c r="A32" s="152" t="s">
        <v>325</v>
      </c>
      <c r="B32" s="150">
        <v>5433683</v>
      </c>
      <c r="C32" s="150">
        <v>0</v>
      </c>
      <c r="D32" s="153">
        <v>5433683</v>
      </c>
    </row>
    <row r="33" spans="1:4" s="71" customFormat="1" ht="15" customHeight="1">
      <c r="A33" s="141" t="s">
        <v>49</v>
      </c>
      <c r="B33" s="162">
        <f>SUM(B26:B32)</f>
        <v>117224548</v>
      </c>
      <c r="C33" s="162"/>
      <c r="D33" s="196">
        <f>SUM(D26:D32)</f>
        <v>117224548</v>
      </c>
    </row>
    <row r="34" spans="1:4" s="71" customFormat="1" ht="12" customHeight="1">
      <c r="A34" s="142"/>
      <c r="B34" s="136"/>
      <c r="C34" s="136"/>
      <c r="D34" s="143"/>
    </row>
    <row r="35" spans="1:4" s="71" customFormat="1" ht="17.25" customHeight="1">
      <c r="A35" s="194" t="s">
        <v>181</v>
      </c>
      <c r="B35" s="136"/>
      <c r="C35" s="136"/>
      <c r="D35" s="143"/>
    </row>
    <row r="36" spans="1:4" s="71" customFormat="1" ht="17.25" customHeight="1">
      <c r="A36" s="194"/>
      <c r="B36" s="136"/>
      <c r="C36" s="136"/>
      <c r="D36" s="143"/>
    </row>
    <row r="37" spans="1:4" s="71" customFormat="1" ht="15.75" customHeight="1">
      <c r="A37" s="176"/>
      <c r="B37" s="150"/>
      <c r="C37" s="150"/>
      <c r="D37" s="153"/>
    </row>
    <row r="38" spans="1:4" ht="17.25" customHeight="1">
      <c r="A38" s="202" t="s">
        <v>49</v>
      </c>
      <c r="B38" s="203">
        <f>SUM(B37:B37)</f>
        <v>0</v>
      </c>
      <c r="C38" s="203"/>
      <c r="D38" s="205">
        <f>SUM(D37:D37)</f>
        <v>0</v>
      </c>
    </row>
    <row r="39" spans="1:4" ht="12" customHeight="1">
      <c r="A39" s="105"/>
      <c r="B39" s="104"/>
      <c r="C39" s="104"/>
      <c r="D39" s="99"/>
    </row>
    <row r="40" spans="1:4" ht="18" customHeight="1">
      <c r="A40" s="356" t="s">
        <v>76</v>
      </c>
      <c r="B40" s="182"/>
      <c r="C40" s="182"/>
      <c r="D40" s="106"/>
    </row>
    <row r="41" spans="1:4" ht="18" customHeight="1">
      <c r="A41" s="355" t="s">
        <v>337</v>
      </c>
      <c r="B41" s="182">
        <v>23622047</v>
      </c>
      <c r="C41" s="182">
        <v>1132799</v>
      </c>
      <c r="D41" s="106">
        <v>24754846</v>
      </c>
    </row>
    <row r="42" spans="1:4" ht="31.5" customHeight="1">
      <c r="A42" s="355" t="s">
        <v>343</v>
      </c>
      <c r="B42" s="182">
        <v>7857818</v>
      </c>
      <c r="C42" s="182">
        <v>0</v>
      </c>
      <c r="D42" s="106">
        <v>7857818</v>
      </c>
    </row>
    <row r="43" spans="1:4" ht="18" customHeight="1">
      <c r="A43" s="355" t="s">
        <v>344</v>
      </c>
      <c r="B43" s="182">
        <v>1835000</v>
      </c>
      <c r="C43" s="182">
        <v>0</v>
      </c>
      <c r="D43" s="106">
        <v>1835000</v>
      </c>
    </row>
    <row r="44" spans="1:4" ht="18" customHeight="1">
      <c r="A44" s="355" t="s">
        <v>345</v>
      </c>
      <c r="B44" s="182">
        <v>3000000</v>
      </c>
      <c r="C44" s="182">
        <v>0</v>
      </c>
      <c r="D44" s="106">
        <v>3000000</v>
      </c>
    </row>
    <row r="45" spans="1:4" ht="18" customHeight="1">
      <c r="A45" s="355" t="s">
        <v>346</v>
      </c>
      <c r="B45" s="182">
        <v>1087500</v>
      </c>
      <c r="C45" s="182">
        <v>0</v>
      </c>
      <c r="D45" s="106">
        <v>1087500</v>
      </c>
    </row>
    <row r="46" spans="1:4" ht="18" customHeight="1">
      <c r="A46" s="355" t="s">
        <v>347</v>
      </c>
      <c r="B46" s="182">
        <v>4386198</v>
      </c>
      <c r="C46" s="182">
        <v>0</v>
      </c>
      <c r="D46" s="106">
        <v>4386198</v>
      </c>
    </row>
    <row r="47" spans="1:4" s="71" customFormat="1" ht="15" customHeight="1" thickBot="1">
      <c r="A47" s="381" t="s">
        <v>49</v>
      </c>
      <c r="B47" s="162">
        <f>SUM(B41:B46)</f>
        <v>41788563</v>
      </c>
      <c r="C47" s="162">
        <f>SUM(C41:C46)</f>
        <v>1132799</v>
      </c>
      <c r="D47" s="162">
        <f>SUM(D41:D46)</f>
        <v>42921362</v>
      </c>
    </row>
    <row r="48" spans="1:4" ht="19.5" customHeight="1" thickBot="1">
      <c r="A48" s="382" t="s">
        <v>177</v>
      </c>
      <c r="B48" s="204">
        <f>SUM(B7,B12,B18,B23,B33,B38,B47)</f>
        <v>167083904</v>
      </c>
      <c r="C48" s="204">
        <f>SUM(C7,C12,C18,C23,C33,C38,C47)</f>
        <v>1132799</v>
      </c>
      <c r="D48" s="204">
        <f>SUM(D7,D12,D18,D23,D33,D38,D47)</f>
        <v>168216703</v>
      </c>
    </row>
  </sheetData>
  <mergeCells count="1">
    <mergeCell ref="A1:D1"/>
  </mergeCells>
  <phoneticPr fontId="24" type="noConversion"/>
  <pageMargins left="0.55118110236220474" right="0.55118110236220474" top="0.98425196850393704" bottom="0.98425196850393704" header="0.51181102362204722" footer="0.51181102362204722"/>
  <pageSetup paperSize="9" scale="75" orientation="portrait" r:id="rId1"/>
  <headerFooter alignWithMargins="0">
    <oddHeader>&amp;LCsongrád Városi Önkormányzat&amp;RPü/20-1/2021. sz. előterjesztés 5.1 melléklete</oddHeader>
    <oddFooter>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8</vt:i4>
      </vt:variant>
    </vt:vector>
  </HeadingPairs>
  <TitlesOfParts>
    <vt:vector size="18" baseType="lpstr">
      <vt:lpstr>1. </vt:lpstr>
      <vt:lpstr>1.1</vt:lpstr>
      <vt:lpstr>1.1.1.</vt:lpstr>
      <vt:lpstr>1.1.1.I.</vt:lpstr>
      <vt:lpstr>1.1.1.II.</vt:lpstr>
      <vt:lpstr>1.1.1.II</vt:lpstr>
      <vt:lpstr>1.1.1II.</vt:lpstr>
      <vt:lpstr>1.2. intézményenként</vt:lpstr>
      <vt:lpstr>1.2.1</vt:lpstr>
      <vt:lpstr>1.2.2</vt:lpstr>
      <vt:lpstr>'1. '!Nyomtatási_cím</vt:lpstr>
      <vt:lpstr>'1.1'!Nyomtatási_cím</vt:lpstr>
      <vt:lpstr>'1.1.1.'!Nyomtatási_cím</vt:lpstr>
      <vt:lpstr>'1.2.1'!Nyomtatási_cím</vt:lpstr>
      <vt:lpstr>'1. '!Nyomtatási_terület</vt:lpstr>
      <vt:lpstr>'1.1'!Nyomtatási_terület</vt:lpstr>
      <vt:lpstr>'1.2.1'!Nyomtatási_terület</vt:lpstr>
      <vt:lpstr>'1.2.2'!Nyomtatási_terület</vt:lpstr>
    </vt:vector>
  </TitlesOfParts>
  <Company>Csongrád Város Önkormányzat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CSO-16</dc:creator>
  <cp:lastModifiedBy>Mariann</cp:lastModifiedBy>
  <cp:lastPrinted>2021-04-20T13:33:15Z</cp:lastPrinted>
  <dcterms:created xsi:type="dcterms:W3CDTF">2000-06-21T05:50:35Z</dcterms:created>
  <dcterms:modified xsi:type="dcterms:W3CDTF">2021-04-20T13:33:46Z</dcterms:modified>
</cp:coreProperties>
</file>