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E168" i="1"/>
  <c r="E171" i="1" s="1"/>
  <c r="E167" i="1"/>
  <c r="D165" i="1"/>
  <c r="E163" i="1"/>
  <c r="E162" i="1"/>
  <c r="E161" i="1"/>
  <c r="E160" i="1"/>
  <c r="E159" i="1"/>
  <c r="E165" i="1" s="1"/>
  <c r="D156" i="1"/>
  <c r="E155" i="1"/>
  <c r="E154" i="1"/>
  <c r="E152" i="1"/>
  <c r="E151" i="1"/>
  <c r="E150" i="1"/>
  <c r="E147" i="1"/>
  <c r="E146" i="1"/>
  <c r="E145" i="1"/>
  <c r="E144" i="1"/>
  <c r="E143" i="1"/>
  <c r="E142" i="1"/>
  <c r="E141" i="1"/>
  <c r="E140" i="1"/>
  <c r="E139" i="1"/>
  <c r="E138" i="1"/>
  <c r="E156" i="1" s="1"/>
  <c r="D137" i="1"/>
  <c r="D166" i="1" s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37" i="1" s="1"/>
  <c r="E166" i="1" s="1"/>
  <c r="D117" i="1"/>
  <c r="E115" i="1"/>
  <c r="D113" i="1"/>
  <c r="E112" i="1"/>
  <c r="E113" i="1" s="1"/>
  <c r="E110" i="1"/>
  <c r="E117" i="1" s="1"/>
  <c r="D105" i="1"/>
  <c r="E104" i="1"/>
  <c r="E102" i="1"/>
  <c r="E105" i="1" s="1"/>
  <c r="D101" i="1"/>
  <c r="E100" i="1"/>
  <c r="E98" i="1"/>
  <c r="D98" i="1"/>
  <c r="E96" i="1"/>
  <c r="E101" i="1" s="1"/>
  <c r="D96" i="1"/>
  <c r="C92" i="1"/>
  <c r="C106" i="1" s="1"/>
  <c r="E90" i="1"/>
  <c r="E89" i="1"/>
  <c r="E88" i="1"/>
  <c r="E86" i="1"/>
  <c r="E85" i="1"/>
  <c r="E91" i="1" s="1"/>
  <c r="E84" i="1"/>
  <c r="E83" i="1"/>
  <c r="E80" i="1"/>
  <c r="D78" i="1"/>
  <c r="E77" i="1"/>
  <c r="E76" i="1"/>
  <c r="E75" i="1"/>
  <c r="E71" i="1"/>
  <c r="E70" i="1"/>
  <c r="E68" i="1"/>
  <c r="E67" i="1"/>
  <c r="E66" i="1"/>
  <c r="E65" i="1"/>
  <c r="E78" i="1" s="1"/>
  <c r="D64" i="1"/>
  <c r="D92" i="1" s="1"/>
  <c r="E63" i="1"/>
  <c r="E62" i="1"/>
  <c r="E61" i="1"/>
  <c r="E60" i="1"/>
  <c r="E59" i="1"/>
  <c r="E58" i="1"/>
  <c r="E57" i="1"/>
  <c r="E64" i="1" s="1"/>
  <c r="E50" i="1"/>
  <c r="E49" i="1"/>
  <c r="E48" i="1"/>
  <c r="D48" i="1"/>
  <c r="E46" i="1"/>
  <c r="D46" i="1"/>
  <c r="D50" i="1" s="1"/>
  <c r="E43" i="1"/>
  <c r="E42" i="1"/>
  <c r="E41" i="1"/>
  <c r="E40" i="1"/>
  <c r="E39" i="1"/>
  <c r="E38" i="1"/>
  <c r="E37" i="1"/>
  <c r="E36" i="1"/>
  <c r="E34" i="1"/>
  <c r="E33" i="1"/>
  <c r="E32" i="1"/>
  <c r="E31" i="1"/>
  <c r="E35" i="1" s="1"/>
  <c r="E44" i="1" s="1"/>
  <c r="D29" i="1"/>
  <c r="D106" i="1" s="1"/>
  <c r="E28" i="1"/>
  <c r="E27" i="1"/>
  <c r="E26" i="1"/>
  <c r="D25" i="1"/>
  <c r="E24" i="1"/>
  <c r="E25" i="1" s="1"/>
  <c r="E23" i="1"/>
  <c r="E22" i="1"/>
  <c r="E21" i="1"/>
  <c r="D16" i="1"/>
  <c r="E15" i="1"/>
  <c r="E16" i="1" s="1"/>
  <c r="E9" i="1"/>
  <c r="E7" i="1"/>
  <c r="E10" i="1" s="1"/>
  <c r="E29" i="1" s="1"/>
  <c r="E92" i="1" l="1"/>
  <c r="E106" i="1" s="1"/>
  <c r="E172" i="1"/>
  <c r="D172" i="1"/>
</calcChain>
</file>

<file path=xl/sharedStrings.xml><?xml version="1.0" encoding="utf-8"?>
<sst xmlns="http://schemas.openxmlformats.org/spreadsheetml/2006/main" count="277" uniqueCount="275">
  <si>
    <t>Klárafalva Községi Önkormányzat 2020. évi mérlege</t>
  </si>
  <si>
    <t>adatok  Ft-ban</t>
  </si>
  <si>
    <t>Mérleg    2020. december 31.</t>
  </si>
  <si>
    <t>Megnevezés</t>
  </si>
  <si>
    <t>Tárgyidőszak Nyitó adatok</t>
  </si>
  <si>
    <t>Módosítások</t>
  </si>
  <si>
    <t>Tárgyidőszak Záró adatok</t>
  </si>
  <si>
    <t/>
  </si>
  <si>
    <t>ESZKÖZÖK</t>
  </si>
  <si>
    <t>01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</si>
  <si>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</si>
  <si>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</si>
  <si>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</si>
  <si>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</si>
  <si>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</si>
  <si>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</si>
  <si>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 xml:space="preserve">A/I        Immateriális javak (=A/I/1+A/I/2+A/I/3) 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</si>
  <si>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</si>
  <si>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</si>
  <si>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</si>
  <si>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</si>
  <si>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</si>
  <si>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</si>
  <si>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</si>
  <si>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</si>
  <si>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</si>
  <si>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</si>
  <si>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</si>
  <si>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</t>
  </si>
  <si>
    <t>11</t>
  </si>
  <si>
    <t xml:space="preserve">A/III/1        Tartós részesedések </t>
  </si>
  <si>
    <t>12</t>
  </si>
  <si>
    <t>A/III/1b       - ebből: tartós részesedések nem pénzügyi vállalkozásban</t>
  </si>
  <si>
    <t>13</t>
  </si>
  <si>
    <t>A/III/1b        - ebből: tartós részesedések társulásban</t>
  </si>
  <si>
    <t>14</t>
  </si>
  <si>
    <t xml:space="preserve">A/III/1e        - ebből: egyéb részesedések </t>
  </si>
  <si>
    <t>15</t>
  </si>
  <si>
    <t xml:space="preserve">A/III/2        Tartós hitelviszonyt megtestesítő értékpapírok </t>
  </si>
  <si>
    <t>16</t>
  </si>
  <si>
    <t>A/III/2a        - ebből: államkötvények</t>
  </si>
  <si>
    <t>17</t>
  </si>
  <si>
    <t>A/III/2b        - ebből: helyi önkormányzatok kötvényei</t>
  </si>
  <si>
    <t>18</t>
  </si>
  <si>
    <t>A/III/3        Befektetett pénzügyi eszközök értékhelyesbítése</t>
  </si>
  <si>
    <t>19</t>
  </si>
  <si>
    <t xml:space="preserve">A/III        Befektetett pénzügyi eszközök (=A/III/1+A/III/2+A/III/3) </t>
  </si>
  <si>
    <t>20</t>
  </si>
  <si>
    <t>A/IV/1        Koncesszióba, vagyonkezelésbe adott eszközök</t>
  </si>
  <si>
    <t>21</t>
  </si>
  <si>
    <t>A/IV/2        Koncesszióba, vagyonkezelésbe adott eszközök értékhelyesbítése</t>
  </si>
  <si>
    <t>22</t>
  </si>
  <si>
    <t xml:space="preserve">A/IV        Koncesszióba, vagyonkezelésbe adott eszközök (=A/IV/1+A/IV/2) </t>
  </si>
  <si>
    <t>23</t>
  </si>
  <si>
    <t xml:space="preserve">A)        NEMZETI VAGYONBA TARTOZÓ BEFEKTETETT ESZKÖZÖK (=A/I+A/II+A/III+A/IV) </t>
  </si>
  <si>
    <t>24</t>
  </si>
  <si>
    <t>B/I/1        Vásárolt készletek</t>
  </si>
  <si>
    <t>25</t>
  </si>
  <si>
    <t>B/I/2        Átsorolt, követelés fejében átvett készletek</t>
  </si>
  <si>
    <t>26</t>
  </si>
  <si>
    <t>B/I/3        Egyéb készletek</t>
  </si>
  <si>
    <t>27</t>
  </si>
  <si>
    <t>B/I/4        Befejezetlen termelés, félkész termékek, késztermékek</t>
  </si>
  <si>
    <t>28</t>
  </si>
  <si>
    <t>B/I/5        Növendék-, hízó és egyéb állatok</t>
  </si>
  <si>
    <t>29</t>
  </si>
  <si>
    <t xml:space="preserve">B/I        Készletek (=B/I/1+…+B/I/5) </t>
  </si>
  <si>
    <t>30</t>
  </si>
  <si>
    <t>B/II/1        Nem tartós részesedések</t>
  </si>
  <si>
    <t>31</t>
  </si>
  <si>
    <t xml:space="preserve">B/II/2        Forgatási célú hitelviszonyt megtestesítő értékpapírok </t>
  </si>
  <si>
    <t>32</t>
  </si>
  <si>
    <t>B/II/2a        - ebből: kárpótlási jegyek</t>
  </si>
  <si>
    <t>33</t>
  </si>
  <si>
    <t>B/II/2b        - ebből: kincstárjegyek</t>
  </si>
  <si>
    <t>34</t>
  </si>
  <si>
    <t>B/II/2c        - ebből: államkötvények</t>
  </si>
  <si>
    <t>35</t>
  </si>
  <si>
    <t>B/II/2d        - ebből: helyi önkormányzatok kötvényei</t>
  </si>
  <si>
    <t>36</t>
  </si>
  <si>
    <t>B/II/2e        - ebből: befektetési jegyek</t>
  </si>
  <si>
    <t>37</t>
  </si>
  <si>
    <t xml:space="preserve">B/II        Értékpapírok (=B/II/1+B/II/2) </t>
  </si>
  <si>
    <t>38</t>
  </si>
  <si>
    <t xml:space="preserve">B)        NEMZETI VAGYONBA TARTOZÓ FORGÓESZKÖZÖK (= B/I+B/II) </t>
  </si>
  <si>
    <t>39</t>
  </si>
  <si>
    <t>C/II/1        Forintpénztár</t>
  </si>
  <si>
    <t>40</t>
  </si>
  <si>
    <t>C/II        Pénztárak, csekkek, betétkönyvek</t>
  </si>
  <si>
    <t>41</t>
  </si>
  <si>
    <t>C/III/1       Kincstáron kívüli forintszámlák</t>
  </si>
  <si>
    <t>42</t>
  </si>
  <si>
    <t>C/III        Forintszámlák</t>
  </si>
  <si>
    <t>43</t>
  </si>
  <si>
    <t>C/IV       Devizaszámlák</t>
  </si>
  <si>
    <t>44</t>
  </si>
  <si>
    <t xml:space="preserve">C)        PÉNZESZKÖZÖK (=C/I+…+C/V) </t>
  </si>
  <si>
    <t>45</t>
  </si>
  <si>
    <t xml:space="preserve">D/I/1        Költségvetési évben esedékes követelések működési célú támogatások bevételeire államháztartáson belülről </t>
  </si>
  <si>
    <t>46</t>
  </si>
  <si>
    <t>D/I/1a        - ebből: költségvetési évben esedékes követelések működési célú visszatérítendő támogatások, kölcsönök visszatérülésére államháztartáson belülről</t>
  </si>
  <si>
    <t>47</t>
  </si>
  <si>
    <t xml:space="preserve">D/I/2        Költségvetési évben esedékes követelések felhalmozási célú támogatások bevételeire államháztartáson belülről </t>
  </si>
  <si>
    <t>48</t>
  </si>
  <si>
    <t>D/I/2a        - ebből: költségvetési évben esedékes követelések felhalmozási célú visszatérítendő támogatások, kölcsönök visszatérülésére államháztartáson belülről</t>
  </si>
  <si>
    <t>49</t>
  </si>
  <si>
    <t>D/I/3        Költségvetési évben esedékes követelések közhatalmi bevételre</t>
  </si>
  <si>
    <t>50</t>
  </si>
  <si>
    <t>D/I/4        Költségvetési évben esedékes követelések működési bevételre</t>
  </si>
  <si>
    <t>51</t>
  </si>
  <si>
    <t>D/I/5        Költségvetési évben esedékes követelések felhalmozási bevételre</t>
  </si>
  <si>
    <t>52</t>
  </si>
  <si>
    <t xml:space="preserve">D/I/6        Költségvetési évben esedékes követelések működési célú átvett pénzeszközre </t>
  </si>
  <si>
    <t>53</t>
  </si>
  <si>
    <t>D/I/6a        - ebből: költségvetési évben esedékes követelések működési célú visszatérítendő támogatások, kölcsönök visszatérülésére államháztartáson kívülről</t>
  </si>
  <si>
    <t>54</t>
  </si>
  <si>
    <t xml:space="preserve">D/I/7        Költségvetési évben esedékes követelések felhalmozási célú átvett pénzeszközre </t>
  </si>
  <si>
    <t>55</t>
  </si>
  <si>
    <t>D/I/7a        - ebből: költségvetési évben esedékes követelések felhalmozási célú visszatérítendő támogatások, kölcsönök visszatérülésére államháztartáson kívülről</t>
  </si>
  <si>
    <t>56</t>
  </si>
  <si>
    <t xml:space="preserve">D/I/8        Költségvetési évben esedékes követelések finanszírozási bevételekre </t>
  </si>
  <si>
    <t>57</t>
  </si>
  <si>
    <t>D/I/8a        - ebből: költségvetési évben esedékes követelések államháztartáson belüli megelőlegezések törlesztésére</t>
  </si>
  <si>
    <t>58</t>
  </si>
  <si>
    <t xml:space="preserve">D/I        Költségvetési évben esedékes követelések (=D/I/1+…+D/I/8) </t>
  </si>
  <si>
    <t>59</t>
  </si>
  <si>
    <t xml:space="preserve">D/II/1        Költségvetési évet követően esedékes követelések működési célú támogatások bevételeire államháztartáson belülről </t>
  </si>
  <si>
    <t>60</t>
  </si>
  <si>
    <t>D/II/1a        - ebből: költségvetési évet követően esedékes követelések működési célú visszatérítendő támogatások, kölcsönök visszatérülésére államháztartáson belülről</t>
  </si>
  <si>
    <t>61</t>
  </si>
  <si>
    <t>D/II/2        Költségvetési évet követően esedékes követelések felhalmozási célú támogatások bevételeire államháztartáson belülről (60&gt;=61)</t>
  </si>
  <si>
    <t>62</t>
  </si>
  <si>
    <t>D/II/2a        - ebből: költségvetési évet követően esedékes követelések felhalmozási célú visszatérítendő támogatások, kölcsönök visszatérülésére államh.belülről</t>
  </si>
  <si>
    <t>63</t>
  </si>
  <si>
    <t>D/II/3        Költségvetési évet követően esedékes követelések közhatalmi bevételre</t>
  </si>
  <si>
    <t>64</t>
  </si>
  <si>
    <t>D/II/4        Költségvetési évet követően esedékes követelések működési bevételre</t>
  </si>
  <si>
    <t>65</t>
  </si>
  <si>
    <t>D/II/5        Költségvetési évet követően esedékes követelések felhalmozási bevételre</t>
  </si>
  <si>
    <t>66</t>
  </si>
  <si>
    <t xml:space="preserve">D/II/6        Költségvetési évet követően esedékes követelések működési célú átvett pénzeszközre </t>
  </si>
  <si>
    <t>67</t>
  </si>
  <si>
    <t>D/II/6c        - ebből: költségvetési évet követően esedékes követelések működési célú visszatérítendő támogatások, kölcsönök visszatérülésére államháztartáson kívülről</t>
  </si>
  <si>
    <t>68</t>
  </si>
  <si>
    <t xml:space="preserve">D/II/7        Költségvetési évet követően esedékes követelések felhalmozási célú átvett pénzeszközre </t>
  </si>
  <si>
    <t>69</t>
  </si>
  <si>
    <t>D/II/7a        - ebből: költségvetési évet követően esedékes követelések felhalmozási célú visszatérítendő támogatások, kölcsönök visszatérülésére államh. kívülről</t>
  </si>
  <si>
    <t>70</t>
  </si>
  <si>
    <t xml:space="preserve">D/II/8        Költségvetési évet követően esedékes követelések finanszírozási bevételekre </t>
  </si>
  <si>
    <t>71</t>
  </si>
  <si>
    <t>D/II8a        - ebből: költségvetési évet követően esedékes követelések államháztartáson belüli megelőlegezések törlesztésére</t>
  </si>
  <si>
    <t>72</t>
  </si>
  <si>
    <t>D/II Költségvetési évet követően esedékes követelések (D/II/1+….+D/II/8)</t>
  </si>
  <si>
    <t>73</t>
  </si>
  <si>
    <t xml:space="preserve">D/III/1        Adott előlegek </t>
  </si>
  <si>
    <t>74</t>
  </si>
  <si>
    <t>D/III/1a        - ebből: immateriális javakra adott előlegek</t>
  </si>
  <si>
    <t>75</t>
  </si>
  <si>
    <t>D/III/1b        - ebből: beruházásokra adott előlegek</t>
  </si>
  <si>
    <t>76</t>
  </si>
  <si>
    <t>D/III/1c        - ebből: készletekre adott előlegek</t>
  </si>
  <si>
    <t>77</t>
  </si>
  <si>
    <t>D/III/1d        - ebből: foglalkoztatottaknak adott előlegek</t>
  </si>
  <si>
    <t>78</t>
  </si>
  <si>
    <t>D/III/1e        - ebből: egyéb adott előlegek</t>
  </si>
  <si>
    <t>79</t>
  </si>
  <si>
    <t>D/III/2        Továbbadási célból folyósított támogatások, ellátások elszámolása</t>
  </si>
  <si>
    <t>80</t>
  </si>
  <si>
    <t>D/III/3        Más által beszedett bevételek elszámolása</t>
  </si>
  <si>
    <t>81</t>
  </si>
  <si>
    <t>D/III/4        Forgótőke elszámolása</t>
  </si>
  <si>
    <t>82</t>
  </si>
  <si>
    <t>D/III/5        Vagyonkezelésbe adott eszközökkel kapcsolatos visszapótlási követelés elszámolása</t>
  </si>
  <si>
    <t>83</t>
  </si>
  <si>
    <t>D/III/6        Nem társadalombiztosítás pénzügyi alapjait terhelő kifizetett ellátások megtérítésének elszámolása</t>
  </si>
  <si>
    <t>84</t>
  </si>
  <si>
    <t>D/III/7        Folyósított, megelőlegezett társadalombiztosítási és családtámogatási ellátások elszámolása</t>
  </si>
  <si>
    <t>85</t>
  </si>
  <si>
    <t xml:space="preserve">D/III        Követelés jellegű sajátos elszámolások </t>
  </si>
  <si>
    <t>86</t>
  </si>
  <si>
    <t xml:space="preserve">D)        KÖVETELÉSEK (=D/I+D/II+D/III) </t>
  </si>
  <si>
    <t>87</t>
  </si>
  <si>
    <t>E/I/2 Más előzetesen felszámított levonható általános forgalmi adó</t>
  </si>
  <si>
    <t>88</t>
  </si>
  <si>
    <t>E/I/3 Adott előleghez kapcsolódó előzetesen felszámított nem levonható ÁFA</t>
  </si>
  <si>
    <t>89</t>
  </si>
  <si>
    <t>E/I/4 Más előzetesen felszámított nem levonható általános forgalmi adó</t>
  </si>
  <si>
    <t>90</t>
  </si>
  <si>
    <t>E/I Előzetesen felszámított általános forgalmi adó elszámolása</t>
  </si>
  <si>
    <t>91</t>
  </si>
  <si>
    <t>E/II/2 Más fizetendő általános forgalmi adó</t>
  </si>
  <si>
    <t>92</t>
  </si>
  <si>
    <t>E/II Fizetendő általános forgalmi adó elszámolása</t>
  </si>
  <si>
    <t>93</t>
  </si>
  <si>
    <t>E/III/1 December havi illetmények, munkabérek elszámolása</t>
  </si>
  <si>
    <t>94</t>
  </si>
  <si>
    <t>E/III December havi illetmények, munkabérek elszámolása</t>
  </si>
  <si>
    <t>95</t>
  </si>
  <si>
    <t>E)        EGYÉB SAJÁTOS ELSZÁMOLÁSOK</t>
  </si>
  <si>
    <t>96</t>
  </si>
  <si>
    <t>F/1        Eredményszemléletű bevételek aktív időbeli elhatárolása</t>
  </si>
  <si>
    <t>97</t>
  </si>
  <si>
    <t>F/2        Költségek, ráfordítások aktív időbeli elhatárolása</t>
  </si>
  <si>
    <t>98</t>
  </si>
  <si>
    <t>F/3        Halasztott ráfordítások</t>
  </si>
  <si>
    <t>99</t>
  </si>
  <si>
    <t xml:space="preserve">F)        AKTÍV IDŐBELI ELHATÁROLÁSOK (=F/1+F/2+F/3) </t>
  </si>
  <si>
    <t>100</t>
  </si>
  <si>
    <t xml:space="preserve">ESZKÖZÖK ÖSSZESEN (=A+B+C+D+E+F) </t>
  </si>
  <si>
    <t>Előző időszak</t>
  </si>
  <si>
    <t>Tárgyidőszak</t>
  </si>
  <si>
    <t>FORRÁSOK</t>
  </si>
  <si>
    <t>G/I        Nemzeti vagyon induláskori értéke</t>
  </si>
  <si>
    <t>G/II       Nemzeti vagyon változásai</t>
  </si>
  <si>
    <t>G/III/3   Egyéb eszközök induláskori értéke és változásai</t>
  </si>
  <si>
    <t>G/III       Egyéb eszközök induláskori értéke és változásai                  G/III/1+G/III/2+G/III/3)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</si>
  <si>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</si>
  <si>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</si>
  <si>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</si>
  <si>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(=G/I+…+G/VI)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</si>
  <si>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</si>
  <si>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</si>
  <si>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</si>
  <si>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jutt.</t>
  </si>
  <si>
    <t xml:space="preserve">H/I/5        Költségvetési évben esedékes kötelezettségek egyéb működési célú kiadásokra 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</si>
  <si>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</si>
  <si>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</si>
  <si>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</si>
  <si>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</si>
  <si>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</si>
  <si>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kiad.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</si>
  <si>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</si>
  <si>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</si>
  <si>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</si>
  <si>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</si>
  <si>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</si>
  <si>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</si>
  <si>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</si>
  <si>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</si>
  <si>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 xml:space="preserve">H/I        Költségvetési évben esedékes kötelezettségek (=H/I/1+…H/I/9)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</si>
  <si>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</si>
  <si>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</si>
  <si>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</si>
  <si>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</si>
  <si>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</si>
  <si>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</si>
  <si>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</si>
  <si>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</si>
  <si>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</si>
  <si>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>H/II/8a        - ebből: költségvetési évet követően esedékes kötelezettségek felhalmozási célú visszatérítendő támogatások, kölcsönök törlesztésére államháztartáson belülre</t>
  </si>
  <si>
    <t xml:space="preserve">H/II/9        Költségvetési évet követően esedékes kötelezettségek finanszírozási kiadásokra </t>
  </si>
  <si>
    <t>H/II/9a        - ebből: költségvetési évet követően esedékes kötelezettségek hosszú lejáratú hitelek, kölcsönök törlesztésére</t>
  </si>
  <si>
    <t>H/II/9b        - ebből: költségvetési évet követően esedékes kötelezettségek kincstárjegyek beváltására</t>
  </si>
  <si>
    <t>H/II/9c        - ebből: költségvetési évet követően esedékes kötelezettségek belföldi kötvények beváltására</t>
  </si>
  <si>
    <t xml:space="preserve">H/II/9d        - ebből: költségvetési évet követően esedékes kötelezettségek  éven túli lejáratú belföldi értékpapírok beváltására
</t>
  </si>
  <si>
    <t>H/II/9e          - ebből: költségvetési évet követően esedékes kötelezettségek államháztartáson belüli megelőlegezések visszafizetésére</t>
  </si>
  <si>
    <t>H/II/9f        - ebből: költségvetési évet követően esedékes kötelezettségek pénzügyi lízing kiadásaira</t>
  </si>
  <si>
    <t>H/II/9g        - ebből: költségvetési 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</si>
  <si>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</si>
  <si>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</si>
  <si>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</si>
  <si>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</si>
  <si>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</si>
  <si>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</si>
  <si>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</si>
  <si>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</si>
  <si>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H/III/8        Letétre, megőrzésre, fedzetekezelésre átvett pénzeszközök, biztosítékok</t>
  </si>
  <si>
    <t xml:space="preserve">H/III        Kötelezettség jellegű sajátos elszámolások (=H)/III/1+…+H)/III/10) </t>
  </si>
  <si>
    <t xml:space="preserve">H)        KÖTELEZETTSÉGEK (=H/I+H/II+H/III) </t>
  </si>
  <si>
    <t>I)        EGYÉB SAJÁTOS FORRÁSOLDALI ELSZÁMOLÁSOK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</si>
  <si>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</si>
  <si>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</si>
  <si>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</si>
  <si>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(=J/1+J/2+J/3) </t>
  </si>
  <si>
    <t xml:space="preserve">FORRÁSOK ÖSSZESEN (=G+H+I+J)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</si>
</sst>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MS Sans Serif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49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3" fontId="8" fillId="0" borderId="14" xfId="0" applyNumberFormat="1" applyFont="1" applyBorder="1" applyAlignment="1">
      <alignment horizontal="right" vertical="top" wrapText="1"/>
    </xf>
    <xf numFmtId="3" fontId="8" fillId="0" borderId="15" xfId="0" applyNumberFormat="1" applyFont="1" applyBorder="1" applyAlignment="1">
      <alignment horizontal="right" vertical="top" wrapText="1"/>
    </xf>
    <xf numFmtId="3" fontId="7" fillId="0" borderId="14" xfId="0" applyNumberFormat="1" applyFont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 vertical="top" wrapText="1"/>
    </xf>
    <xf numFmtId="3" fontId="7" fillId="0" borderId="15" xfId="0" applyNumberFormat="1" applyFont="1" applyFill="1" applyBorder="1" applyAlignment="1">
      <alignment horizontal="right" vertical="top" wrapText="1"/>
    </xf>
    <xf numFmtId="0" fontId="9" fillId="0" borderId="0" xfId="0" applyFont="1"/>
    <xf numFmtId="3" fontId="8" fillId="0" borderId="14" xfId="0" applyNumberFormat="1" applyFont="1" applyFill="1" applyBorder="1" applyAlignment="1">
      <alignment horizontal="right" vertical="top" wrapText="1"/>
    </xf>
    <xf numFmtId="0" fontId="10" fillId="0" borderId="0" xfId="0" applyFont="1"/>
    <xf numFmtId="0" fontId="7" fillId="0" borderId="16" xfId="0" applyFont="1" applyBorder="1" applyAlignment="1">
      <alignment horizontal="left" vertical="top" wrapText="1"/>
    </xf>
    <xf numFmtId="3" fontId="7" fillId="0" borderId="16" xfId="0" applyNumberFormat="1" applyFont="1" applyBorder="1" applyAlignment="1">
      <alignment horizontal="right" vertical="top" wrapText="1"/>
    </xf>
    <xf numFmtId="3" fontId="7" fillId="0" borderId="17" xfId="0" applyNumberFormat="1" applyFont="1" applyBorder="1" applyAlignment="1">
      <alignment horizontal="right" vertical="top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3" fontId="7" fillId="2" borderId="18" xfId="0" applyNumberFormat="1" applyFont="1" applyFill="1" applyBorder="1" applyAlignment="1">
      <alignment horizontal="right" vertical="center" wrapText="1"/>
    </xf>
    <xf numFmtId="3" fontId="7" fillId="2" borderId="19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3" fontId="7" fillId="0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right" vertical="top" wrapText="1"/>
    </xf>
    <xf numFmtId="3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9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workbookViewId="0">
      <selection sqref="A1:XFD1048576"/>
    </sheetView>
  </sheetViews>
  <sheetFormatPr defaultRowHeight="14.4" x14ac:dyDescent="0.3"/>
  <cols>
    <col min="1" max="1" width="8.109375" customWidth="1"/>
    <col min="2" max="2" width="68.109375" customWidth="1"/>
    <col min="3" max="3" width="22.6640625" customWidth="1"/>
    <col min="4" max="4" width="15.109375" customWidth="1"/>
    <col min="5" max="5" width="22.6640625" customWidth="1"/>
  </cols>
  <sheetData>
    <row r="1" spans="1:5" ht="18" x14ac:dyDescent="0.35">
      <c r="A1" s="1"/>
      <c r="B1" s="2" t="s">
        <v>0</v>
      </c>
      <c r="C1" s="3"/>
      <c r="D1" s="3"/>
      <c r="E1" s="4"/>
    </row>
    <row r="2" spans="1:5" ht="27.75" customHeight="1" thickBot="1" x14ac:dyDescent="0.35">
      <c r="A2" s="4"/>
      <c r="B2" s="4"/>
      <c r="C2" s="4"/>
      <c r="D2" s="5" t="s">
        <v>1</v>
      </c>
      <c r="E2" s="4"/>
    </row>
    <row r="3" spans="1:5" s="4" customFormat="1" ht="30.75" customHeight="1" thickBot="1" x14ac:dyDescent="0.35">
      <c r="A3" s="6" t="s">
        <v>2</v>
      </c>
      <c r="B3" s="7"/>
      <c r="C3" s="7"/>
      <c r="D3" s="7"/>
      <c r="E3" s="8"/>
    </row>
    <row r="4" spans="1:5" s="4" customFormat="1" ht="27.75" customHeight="1" x14ac:dyDescent="0.3">
      <c r="A4" s="9" t="s">
        <v>3</v>
      </c>
      <c r="B4" s="10"/>
      <c r="C4" s="11" t="s">
        <v>4</v>
      </c>
      <c r="D4" s="12" t="s">
        <v>5</v>
      </c>
      <c r="E4" s="13" t="s">
        <v>6</v>
      </c>
    </row>
    <row r="5" spans="1:5" s="4" customFormat="1" ht="15" hidden="1" customHeight="1" x14ac:dyDescent="0.3">
      <c r="A5" s="14"/>
      <c r="B5" s="15"/>
      <c r="C5" s="16"/>
      <c r="D5" s="16"/>
      <c r="E5" s="17"/>
    </row>
    <row r="6" spans="1:5" x14ac:dyDescent="0.3">
      <c r="A6" s="18" t="s">
        <v>7</v>
      </c>
      <c r="B6" s="19" t="s">
        <v>8</v>
      </c>
      <c r="C6" s="20"/>
      <c r="D6" s="20"/>
      <c r="E6" s="21"/>
    </row>
    <row r="7" spans="1:5" x14ac:dyDescent="0.3">
      <c r="A7" s="22" t="s">
        <v>9</v>
      </c>
      <c r="B7" s="23" t="s">
        <v>10</v>
      </c>
      <c r="C7" s="24">
        <v>0</v>
      </c>
      <c r="D7" s="20"/>
      <c r="E7" s="25">
        <f>C7+D7</f>
        <v>0</v>
      </c>
    </row>
    <row r="8" spans="1:5" x14ac:dyDescent="0.3">
      <c r="A8" s="22" t="s">
        <v>11</v>
      </c>
      <c r="B8" s="23" t="s">
        <v>12</v>
      </c>
      <c r="C8" s="24">
        <v>265581</v>
      </c>
      <c r="D8" s="20"/>
      <c r="E8" s="25">
        <v>5737</v>
      </c>
    </row>
    <row r="9" spans="1:5" x14ac:dyDescent="0.3">
      <c r="A9" s="22" t="s">
        <v>13</v>
      </c>
      <c r="B9" s="23" t="s">
        <v>14</v>
      </c>
      <c r="C9" s="24">
        <v>0</v>
      </c>
      <c r="D9" s="20"/>
      <c r="E9" s="25">
        <f t="shared" ref="E9:E71" si="0">C9+D9</f>
        <v>0</v>
      </c>
    </row>
    <row r="10" spans="1:5" x14ac:dyDescent="0.3">
      <c r="A10" s="18" t="s">
        <v>15</v>
      </c>
      <c r="B10" s="19" t="s">
        <v>16</v>
      </c>
      <c r="C10" s="26">
        <v>265581</v>
      </c>
      <c r="D10" s="20"/>
      <c r="E10" s="27">
        <f>SUM(E7:E9)</f>
        <v>5737</v>
      </c>
    </row>
    <row r="11" spans="1:5" x14ac:dyDescent="0.3">
      <c r="A11" s="22" t="s">
        <v>17</v>
      </c>
      <c r="B11" s="23" t="s">
        <v>18</v>
      </c>
      <c r="C11" s="24">
        <v>414316115</v>
      </c>
      <c r="D11" s="20"/>
      <c r="E11" s="25">
        <v>409150399</v>
      </c>
    </row>
    <row r="12" spans="1:5" x14ac:dyDescent="0.3">
      <c r="A12" s="22" t="s">
        <v>19</v>
      </c>
      <c r="B12" s="23" t="s">
        <v>20</v>
      </c>
      <c r="C12" s="24">
        <v>6279448</v>
      </c>
      <c r="D12" s="24">
        <v>0</v>
      </c>
      <c r="E12" s="25">
        <v>2602084</v>
      </c>
    </row>
    <row r="13" spans="1:5" x14ac:dyDescent="0.3">
      <c r="A13" s="22" t="s">
        <v>21</v>
      </c>
      <c r="B13" s="23" t="s">
        <v>22</v>
      </c>
      <c r="C13" s="24">
        <v>0</v>
      </c>
      <c r="D13" s="24">
        <v>0</v>
      </c>
      <c r="E13" s="25">
        <v>0</v>
      </c>
    </row>
    <row r="14" spans="1:5" x14ac:dyDescent="0.3">
      <c r="A14" s="22" t="s">
        <v>23</v>
      </c>
      <c r="B14" s="23" t="s">
        <v>24</v>
      </c>
      <c r="C14" s="24">
        <v>8314890</v>
      </c>
      <c r="D14" s="24">
        <v>0</v>
      </c>
      <c r="E14" s="25">
        <v>2338000</v>
      </c>
    </row>
    <row r="15" spans="1:5" x14ac:dyDescent="0.3">
      <c r="A15" s="22" t="s">
        <v>25</v>
      </c>
      <c r="B15" s="23" t="s">
        <v>26</v>
      </c>
      <c r="C15" s="24">
        <v>0</v>
      </c>
      <c r="D15" s="24">
        <v>0</v>
      </c>
      <c r="E15" s="25">
        <f t="shared" si="0"/>
        <v>0</v>
      </c>
    </row>
    <row r="16" spans="1:5" x14ac:dyDescent="0.3">
      <c r="A16" s="18" t="s">
        <v>27</v>
      </c>
      <c r="B16" s="19" t="s">
        <v>28</v>
      </c>
      <c r="C16" s="26">
        <v>428910453</v>
      </c>
      <c r="D16" s="26">
        <f>SUM(D11:D15)</f>
        <v>0</v>
      </c>
      <c r="E16" s="27">
        <f>SUM(E11:E15)</f>
        <v>414090483</v>
      </c>
    </row>
    <row r="17" spans="1:5" x14ac:dyDescent="0.3">
      <c r="A17" s="22" t="s">
        <v>29</v>
      </c>
      <c r="B17" s="23" t="s">
        <v>30</v>
      </c>
      <c r="C17" s="24">
        <v>352000</v>
      </c>
      <c r="D17" s="24">
        <v>0</v>
      </c>
      <c r="E17" s="25">
        <v>258000</v>
      </c>
    </row>
    <row r="18" spans="1:5" x14ac:dyDescent="0.3">
      <c r="A18" s="22" t="s">
        <v>31</v>
      </c>
      <c r="B18" s="23" t="s">
        <v>32</v>
      </c>
      <c r="C18" s="24">
        <v>140000</v>
      </c>
      <c r="D18" s="24">
        <v>0</v>
      </c>
      <c r="E18" s="25">
        <v>46000</v>
      </c>
    </row>
    <row r="19" spans="1:5" x14ac:dyDescent="0.3">
      <c r="A19" s="22" t="s">
        <v>33</v>
      </c>
      <c r="B19" s="23" t="s">
        <v>34</v>
      </c>
      <c r="C19" s="24"/>
      <c r="D19" s="24">
        <v>0</v>
      </c>
      <c r="E19" s="25"/>
    </row>
    <row r="20" spans="1:5" x14ac:dyDescent="0.3">
      <c r="A20" s="22" t="s">
        <v>35</v>
      </c>
      <c r="B20" s="23" t="s">
        <v>36</v>
      </c>
      <c r="C20" s="24">
        <v>212000</v>
      </c>
      <c r="D20" s="24">
        <v>0</v>
      </c>
      <c r="E20" s="25">
        <v>212000</v>
      </c>
    </row>
    <row r="21" spans="1:5" x14ac:dyDescent="0.3">
      <c r="A21" s="22" t="s">
        <v>37</v>
      </c>
      <c r="B21" s="23" t="s">
        <v>38</v>
      </c>
      <c r="C21" s="24">
        <v>0</v>
      </c>
      <c r="D21" s="24">
        <v>0</v>
      </c>
      <c r="E21" s="25">
        <f t="shared" si="0"/>
        <v>0</v>
      </c>
    </row>
    <row r="22" spans="1:5" x14ac:dyDescent="0.3">
      <c r="A22" s="22" t="s">
        <v>39</v>
      </c>
      <c r="B22" s="23" t="s">
        <v>40</v>
      </c>
      <c r="C22" s="24">
        <v>0</v>
      </c>
      <c r="D22" s="24">
        <v>0</v>
      </c>
      <c r="E22" s="25">
        <f t="shared" si="0"/>
        <v>0</v>
      </c>
    </row>
    <row r="23" spans="1:5" x14ac:dyDescent="0.3">
      <c r="A23" s="22" t="s">
        <v>41</v>
      </c>
      <c r="B23" s="23" t="s">
        <v>42</v>
      </c>
      <c r="C23" s="24">
        <v>0</v>
      </c>
      <c r="D23" s="24">
        <v>0</v>
      </c>
      <c r="E23" s="25">
        <f t="shared" si="0"/>
        <v>0</v>
      </c>
    </row>
    <row r="24" spans="1:5" x14ac:dyDescent="0.3">
      <c r="A24" s="22" t="s">
        <v>43</v>
      </c>
      <c r="B24" s="23" t="s">
        <v>44</v>
      </c>
      <c r="C24" s="24">
        <v>0</v>
      </c>
      <c r="D24" s="24">
        <v>0</v>
      </c>
      <c r="E24" s="25">
        <f t="shared" si="0"/>
        <v>0</v>
      </c>
    </row>
    <row r="25" spans="1:5" x14ac:dyDescent="0.3">
      <c r="A25" s="18" t="s">
        <v>45</v>
      </c>
      <c r="B25" s="19" t="s">
        <v>46</v>
      </c>
      <c r="C25" s="26">
        <v>352000</v>
      </c>
      <c r="D25" s="26">
        <f>D17+D21+D24</f>
        <v>0</v>
      </c>
      <c r="E25" s="27">
        <f>E17+E21+E24</f>
        <v>258000</v>
      </c>
    </row>
    <row r="26" spans="1:5" x14ac:dyDescent="0.3">
      <c r="A26" s="22" t="s">
        <v>47</v>
      </c>
      <c r="B26" s="23" t="s">
        <v>48</v>
      </c>
      <c r="C26" s="24">
        <v>0</v>
      </c>
      <c r="D26" s="24">
        <v>0</v>
      </c>
      <c r="E26" s="25">
        <f t="shared" si="0"/>
        <v>0</v>
      </c>
    </row>
    <row r="27" spans="1:5" x14ac:dyDescent="0.3">
      <c r="A27" s="22" t="s">
        <v>49</v>
      </c>
      <c r="B27" s="23" t="s">
        <v>50</v>
      </c>
      <c r="C27" s="24">
        <v>0</v>
      </c>
      <c r="D27" s="24">
        <v>0</v>
      </c>
      <c r="E27" s="25">
        <f t="shared" si="0"/>
        <v>0</v>
      </c>
    </row>
    <row r="28" spans="1:5" ht="18" customHeight="1" x14ac:dyDescent="0.3">
      <c r="A28" s="22" t="s">
        <v>51</v>
      </c>
      <c r="B28" s="19" t="s">
        <v>52</v>
      </c>
      <c r="C28" s="26">
        <v>0</v>
      </c>
      <c r="D28" s="26">
        <v>0</v>
      </c>
      <c r="E28" s="25">
        <f t="shared" si="0"/>
        <v>0</v>
      </c>
    </row>
    <row r="29" spans="1:5" ht="26.4" x14ac:dyDescent="0.3">
      <c r="A29" s="18" t="s">
        <v>53</v>
      </c>
      <c r="B29" s="19" t="s">
        <v>54</v>
      </c>
      <c r="C29" s="26">
        <v>429528034</v>
      </c>
      <c r="D29" s="26">
        <f>D10+D16+D25+D28</f>
        <v>0</v>
      </c>
      <c r="E29" s="28">
        <f>E10+E16+E25+E28</f>
        <v>414354220</v>
      </c>
    </row>
    <row r="30" spans="1:5" x14ac:dyDescent="0.3">
      <c r="A30" s="22" t="s">
        <v>55</v>
      </c>
      <c r="B30" s="23" t="s">
        <v>56</v>
      </c>
      <c r="C30" s="24">
        <v>2439000</v>
      </c>
      <c r="D30" s="24">
        <v>0</v>
      </c>
      <c r="E30" s="25">
        <v>1820000</v>
      </c>
    </row>
    <row r="31" spans="1:5" x14ac:dyDescent="0.3">
      <c r="A31" s="22" t="s">
        <v>57</v>
      </c>
      <c r="B31" s="23" t="s">
        <v>58</v>
      </c>
      <c r="C31" s="24">
        <v>0</v>
      </c>
      <c r="D31" s="24">
        <v>0</v>
      </c>
      <c r="E31" s="25">
        <f t="shared" si="0"/>
        <v>0</v>
      </c>
    </row>
    <row r="32" spans="1:5" x14ac:dyDescent="0.3">
      <c r="A32" s="22" t="s">
        <v>59</v>
      </c>
      <c r="B32" s="23" t="s">
        <v>60</v>
      </c>
      <c r="C32" s="24">
        <v>0</v>
      </c>
      <c r="D32" s="24">
        <v>0</v>
      </c>
      <c r="E32" s="25">
        <f t="shared" si="0"/>
        <v>0</v>
      </c>
    </row>
    <row r="33" spans="1:5" x14ac:dyDescent="0.3">
      <c r="A33" s="22" t="s">
        <v>61</v>
      </c>
      <c r="B33" s="23" t="s">
        <v>62</v>
      </c>
      <c r="C33" s="24">
        <v>0</v>
      </c>
      <c r="D33" s="24">
        <v>0</v>
      </c>
      <c r="E33" s="25">
        <f t="shared" si="0"/>
        <v>0</v>
      </c>
    </row>
    <row r="34" spans="1:5" x14ac:dyDescent="0.3">
      <c r="A34" s="22" t="s">
        <v>63</v>
      </c>
      <c r="B34" s="23" t="s">
        <v>64</v>
      </c>
      <c r="C34" s="24">
        <v>0</v>
      </c>
      <c r="D34" s="24">
        <v>0</v>
      </c>
      <c r="E34" s="25">
        <f t="shared" si="0"/>
        <v>0</v>
      </c>
    </row>
    <row r="35" spans="1:5" x14ac:dyDescent="0.3">
      <c r="A35" s="18" t="s">
        <v>65</v>
      </c>
      <c r="B35" s="19" t="s">
        <v>66</v>
      </c>
      <c r="C35" s="26">
        <v>2439000</v>
      </c>
      <c r="D35" s="26">
        <v>0</v>
      </c>
      <c r="E35" s="27">
        <f>SUM(E30:E34)</f>
        <v>1820000</v>
      </c>
    </row>
    <row r="36" spans="1:5" x14ac:dyDescent="0.3">
      <c r="A36" s="22" t="s">
        <v>67</v>
      </c>
      <c r="B36" s="23" t="s">
        <v>68</v>
      </c>
      <c r="C36" s="24">
        <v>0</v>
      </c>
      <c r="D36" s="24">
        <v>0</v>
      </c>
      <c r="E36" s="25">
        <f t="shared" si="0"/>
        <v>0</v>
      </c>
    </row>
    <row r="37" spans="1:5" ht="15" customHeight="1" x14ac:dyDescent="0.3">
      <c r="A37" s="22" t="s">
        <v>69</v>
      </c>
      <c r="B37" s="23" t="s">
        <v>70</v>
      </c>
      <c r="C37" s="24">
        <v>0</v>
      </c>
      <c r="D37" s="24">
        <v>0</v>
      </c>
      <c r="E37" s="25">
        <f t="shared" si="0"/>
        <v>0</v>
      </c>
    </row>
    <row r="38" spans="1:5" x14ac:dyDescent="0.3">
      <c r="A38" s="22" t="s">
        <v>71</v>
      </c>
      <c r="B38" s="23" t="s">
        <v>72</v>
      </c>
      <c r="C38" s="24">
        <v>0</v>
      </c>
      <c r="D38" s="24">
        <v>0</v>
      </c>
      <c r="E38" s="25">
        <f t="shared" si="0"/>
        <v>0</v>
      </c>
    </row>
    <row r="39" spans="1:5" x14ac:dyDescent="0.3">
      <c r="A39" s="22" t="s">
        <v>73</v>
      </c>
      <c r="B39" s="23" t="s">
        <v>74</v>
      </c>
      <c r="C39" s="24">
        <v>0</v>
      </c>
      <c r="D39" s="24">
        <v>0</v>
      </c>
      <c r="E39" s="25">
        <f t="shared" si="0"/>
        <v>0</v>
      </c>
    </row>
    <row r="40" spans="1:5" x14ac:dyDescent="0.3">
      <c r="A40" s="22" t="s">
        <v>75</v>
      </c>
      <c r="B40" s="23" t="s">
        <v>76</v>
      </c>
      <c r="C40" s="24">
        <v>0</v>
      </c>
      <c r="D40" s="24">
        <v>0</v>
      </c>
      <c r="E40" s="25">
        <f t="shared" si="0"/>
        <v>0</v>
      </c>
    </row>
    <row r="41" spans="1:5" x14ac:dyDescent="0.3">
      <c r="A41" s="22" t="s">
        <v>77</v>
      </c>
      <c r="B41" s="23" t="s">
        <v>78</v>
      </c>
      <c r="C41" s="24">
        <v>0</v>
      </c>
      <c r="D41" s="24">
        <v>0</v>
      </c>
      <c r="E41" s="25">
        <f t="shared" si="0"/>
        <v>0</v>
      </c>
    </row>
    <row r="42" spans="1:5" x14ac:dyDescent="0.3">
      <c r="A42" s="22" t="s">
        <v>79</v>
      </c>
      <c r="B42" s="23" t="s">
        <v>80</v>
      </c>
      <c r="C42" s="24">
        <v>0</v>
      </c>
      <c r="D42" s="24">
        <v>0</v>
      </c>
      <c r="E42" s="25">
        <f t="shared" si="0"/>
        <v>0</v>
      </c>
    </row>
    <row r="43" spans="1:5" x14ac:dyDescent="0.3">
      <c r="A43" s="18" t="s">
        <v>81</v>
      </c>
      <c r="B43" s="19" t="s">
        <v>82</v>
      </c>
      <c r="C43" s="26">
        <v>0</v>
      </c>
      <c r="D43" s="26">
        <v>0</v>
      </c>
      <c r="E43" s="25">
        <f t="shared" si="0"/>
        <v>0</v>
      </c>
    </row>
    <row r="44" spans="1:5" x14ac:dyDescent="0.3">
      <c r="A44" s="18" t="s">
        <v>83</v>
      </c>
      <c r="B44" s="19" t="s">
        <v>84</v>
      </c>
      <c r="C44" s="26">
        <v>2439000</v>
      </c>
      <c r="D44" s="26">
        <v>0</v>
      </c>
      <c r="E44" s="27">
        <f>E35+E43</f>
        <v>1820000</v>
      </c>
    </row>
    <row r="45" spans="1:5" x14ac:dyDescent="0.3">
      <c r="A45" s="22" t="s">
        <v>85</v>
      </c>
      <c r="B45" s="23" t="s">
        <v>86</v>
      </c>
      <c r="C45" s="24">
        <v>224705</v>
      </c>
      <c r="D45" s="24">
        <v>0</v>
      </c>
      <c r="E45" s="25">
        <v>265875</v>
      </c>
    </row>
    <row r="46" spans="1:5" x14ac:dyDescent="0.3">
      <c r="A46" s="18" t="s">
        <v>87</v>
      </c>
      <c r="B46" s="19" t="s">
        <v>88</v>
      </c>
      <c r="C46" s="26">
        <v>224705</v>
      </c>
      <c r="D46" s="26">
        <f>SUM(D45)</f>
        <v>0</v>
      </c>
      <c r="E46" s="27">
        <f>SUM(E45)</f>
        <v>265875</v>
      </c>
    </row>
    <row r="47" spans="1:5" x14ac:dyDescent="0.3">
      <c r="A47" s="22" t="s">
        <v>89</v>
      </c>
      <c r="B47" s="23" t="s">
        <v>90</v>
      </c>
      <c r="C47" s="24">
        <v>10796503</v>
      </c>
      <c r="D47" s="24">
        <v>0</v>
      </c>
      <c r="E47" s="25">
        <v>20395697</v>
      </c>
    </row>
    <row r="48" spans="1:5" x14ac:dyDescent="0.3">
      <c r="A48" s="18" t="s">
        <v>91</v>
      </c>
      <c r="B48" s="19" t="s">
        <v>92</v>
      </c>
      <c r="C48" s="26">
        <v>10796503</v>
      </c>
      <c r="D48" s="26">
        <f>SUM(D47)</f>
        <v>0</v>
      </c>
      <c r="E48" s="27">
        <f>SUM(E47)</f>
        <v>20395697</v>
      </c>
    </row>
    <row r="49" spans="1:5" s="29" customFormat="1" x14ac:dyDescent="0.3">
      <c r="A49" s="18" t="s">
        <v>93</v>
      </c>
      <c r="B49" s="19" t="s">
        <v>94</v>
      </c>
      <c r="C49" s="26">
        <v>0</v>
      </c>
      <c r="D49" s="26">
        <v>0</v>
      </c>
      <c r="E49" s="27">
        <f t="shared" si="0"/>
        <v>0</v>
      </c>
    </row>
    <row r="50" spans="1:5" x14ac:dyDescent="0.3">
      <c r="A50" s="18" t="s">
        <v>95</v>
      </c>
      <c r="B50" s="19" t="s">
        <v>96</v>
      </c>
      <c r="C50" s="26">
        <v>11021208</v>
      </c>
      <c r="D50" s="26">
        <f>D46+D48</f>
        <v>0</v>
      </c>
      <c r="E50" s="27">
        <f>E46+E48</f>
        <v>20661572</v>
      </c>
    </row>
    <row r="51" spans="1:5" ht="26.4" x14ac:dyDescent="0.3">
      <c r="A51" s="22" t="s">
        <v>97</v>
      </c>
      <c r="B51" s="23" t="s">
        <v>98</v>
      </c>
      <c r="C51" s="24">
        <v>0</v>
      </c>
      <c r="D51" s="24">
        <v>0</v>
      </c>
      <c r="E51" s="25">
        <v>0</v>
      </c>
    </row>
    <row r="52" spans="1:5" ht="29.4" customHeight="1" x14ac:dyDescent="0.3">
      <c r="A52" s="22" t="s">
        <v>99</v>
      </c>
      <c r="B52" s="23" t="s">
        <v>100</v>
      </c>
      <c r="C52" s="24">
        <v>0</v>
      </c>
      <c r="D52" s="24">
        <v>0</v>
      </c>
      <c r="E52" s="25">
        <v>0</v>
      </c>
    </row>
    <row r="53" spans="1:5" ht="26.4" x14ac:dyDescent="0.3">
      <c r="A53" s="22" t="s">
        <v>101</v>
      </c>
      <c r="B53" s="23" t="s">
        <v>102</v>
      </c>
      <c r="C53" s="24">
        <v>0</v>
      </c>
      <c r="D53" s="24">
        <v>0</v>
      </c>
      <c r="E53" s="25">
        <v>0</v>
      </c>
    </row>
    <row r="54" spans="1:5" ht="28.95" customHeight="1" x14ac:dyDescent="0.3">
      <c r="A54" s="22" t="s">
        <v>103</v>
      </c>
      <c r="B54" s="23" t="s">
        <v>104</v>
      </c>
      <c r="C54" s="24">
        <v>0</v>
      </c>
      <c r="D54" s="24">
        <v>0</v>
      </c>
      <c r="E54" s="25">
        <v>0</v>
      </c>
    </row>
    <row r="55" spans="1:5" x14ac:dyDescent="0.3">
      <c r="A55" s="22" t="s">
        <v>105</v>
      </c>
      <c r="B55" s="23" t="s">
        <v>106</v>
      </c>
      <c r="C55" s="24">
        <v>1636757</v>
      </c>
      <c r="D55" s="24">
        <v>0</v>
      </c>
      <c r="E55" s="25">
        <v>5039975</v>
      </c>
    </row>
    <row r="56" spans="1:5" x14ac:dyDescent="0.3">
      <c r="A56" s="22" t="s">
        <v>107</v>
      </c>
      <c r="B56" s="23" t="s">
        <v>108</v>
      </c>
      <c r="C56" s="24">
        <v>576776</v>
      </c>
      <c r="D56" s="24">
        <v>0</v>
      </c>
      <c r="E56" s="25">
        <v>1129030</v>
      </c>
    </row>
    <row r="57" spans="1:5" x14ac:dyDescent="0.3">
      <c r="A57" s="22" t="s">
        <v>109</v>
      </c>
      <c r="B57" s="23" t="s">
        <v>110</v>
      </c>
      <c r="C57" s="24">
        <v>0</v>
      </c>
      <c r="D57" s="24">
        <v>0</v>
      </c>
      <c r="E57" s="25">
        <f t="shared" si="0"/>
        <v>0</v>
      </c>
    </row>
    <row r="58" spans="1:5" ht="26.4" x14ac:dyDescent="0.3">
      <c r="A58" s="22" t="s">
        <v>111</v>
      </c>
      <c r="B58" s="23" t="s">
        <v>112</v>
      </c>
      <c r="C58" s="24">
        <v>0</v>
      </c>
      <c r="D58" s="24"/>
      <c r="E58" s="25">
        <f t="shared" si="0"/>
        <v>0</v>
      </c>
    </row>
    <row r="59" spans="1:5" ht="26.4" x14ac:dyDescent="0.3">
      <c r="A59" s="22" t="s">
        <v>113</v>
      </c>
      <c r="B59" s="23" t="s">
        <v>114</v>
      </c>
      <c r="C59" s="24">
        <v>0</v>
      </c>
      <c r="D59" s="24"/>
      <c r="E59" s="25">
        <f t="shared" si="0"/>
        <v>0</v>
      </c>
    </row>
    <row r="60" spans="1:5" ht="26.4" x14ac:dyDescent="0.3">
      <c r="A60" s="22" t="s">
        <v>115</v>
      </c>
      <c r="B60" s="23" t="s">
        <v>116</v>
      </c>
      <c r="C60" s="24">
        <v>0</v>
      </c>
      <c r="D60" s="24">
        <v>0</v>
      </c>
      <c r="E60" s="25">
        <f t="shared" si="0"/>
        <v>0</v>
      </c>
    </row>
    <row r="61" spans="1:5" ht="29.4" customHeight="1" x14ac:dyDescent="0.3">
      <c r="A61" s="22" t="s">
        <v>117</v>
      </c>
      <c r="B61" s="23" t="s">
        <v>118</v>
      </c>
      <c r="C61" s="24">
        <v>0</v>
      </c>
      <c r="D61" s="24">
        <v>0</v>
      </c>
      <c r="E61" s="25">
        <f t="shared" si="0"/>
        <v>0</v>
      </c>
    </row>
    <row r="62" spans="1:5" x14ac:dyDescent="0.3">
      <c r="A62" s="22" t="s">
        <v>119</v>
      </c>
      <c r="B62" s="23" t="s">
        <v>120</v>
      </c>
      <c r="C62" s="24">
        <v>0</v>
      </c>
      <c r="D62" s="24">
        <v>0</v>
      </c>
      <c r="E62" s="25">
        <f t="shared" si="0"/>
        <v>0</v>
      </c>
    </row>
    <row r="63" spans="1:5" ht="26.4" x14ac:dyDescent="0.3">
      <c r="A63" s="22" t="s">
        <v>121</v>
      </c>
      <c r="B63" s="23" t="s">
        <v>122</v>
      </c>
      <c r="C63" s="24">
        <v>0</v>
      </c>
      <c r="D63" s="24">
        <v>0</v>
      </c>
      <c r="E63" s="25">
        <f t="shared" si="0"/>
        <v>0</v>
      </c>
    </row>
    <row r="64" spans="1:5" x14ac:dyDescent="0.3">
      <c r="A64" s="18" t="s">
        <v>123</v>
      </c>
      <c r="B64" s="19" t="s">
        <v>124</v>
      </c>
      <c r="C64" s="26">
        <v>2213533</v>
      </c>
      <c r="D64" s="26">
        <f>SUM(D51+D53+D55+D56+D57+D58)</f>
        <v>0</v>
      </c>
      <c r="E64" s="27">
        <f>SUM(E51+E53+E55+E56+E57+E58)</f>
        <v>6169005</v>
      </c>
    </row>
    <row r="65" spans="1:5" ht="26.4" x14ac:dyDescent="0.3">
      <c r="A65" s="22" t="s">
        <v>125</v>
      </c>
      <c r="B65" s="23" t="s">
        <v>126</v>
      </c>
      <c r="C65" s="24">
        <v>0</v>
      </c>
      <c r="D65" s="24">
        <v>0</v>
      </c>
      <c r="E65" s="25">
        <f t="shared" si="0"/>
        <v>0</v>
      </c>
    </row>
    <row r="66" spans="1:5" ht="39.6" x14ac:dyDescent="0.3">
      <c r="A66" s="22" t="s">
        <v>127</v>
      </c>
      <c r="B66" s="23" t="s">
        <v>128</v>
      </c>
      <c r="C66" s="24">
        <v>0</v>
      </c>
      <c r="D66" s="24">
        <v>0</v>
      </c>
      <c r="E66" s="25">
        <f t="shared" si="0"/>
        <v>0</v>
      </c>
    </row>
    <row r="67" spans="1:5" ht="26.4" x14ac:dyDescent="0.3">
      <c r="A67" s="22" t="s">
        <v>129</v>
      </c>
      <c r="B67" s="23" t="s">
        <v>130</v>
      </c>
      <c r="C67" s="24">
        <v>0</v>
      </c>
      <c r="D67" s="24">
        <v>0</v>
      </c>
      <c r="E67" s="25">
        <f t="shared" si="0"/>
        <v>0</v>
      </c>
    </row>
    <row r="68" spans="1:5" ht="29.4" customHeight="1" x14ac:dyDescent="0.3">
      <c r="A68" s="22" t="s">
        <v>131</v>
      </c>
      <c r="B68" s="23" t="s">
        <v>132</v>
      </c>
      <c r="C68" s="24">
        <v>0</v>
      </c>
      <c r="D68" s="24">
        <v>0</v>
      </c>
      <c r="E68" s="25">
        <f t="shared" si="0"/>
        <v>0</v>
      </c>
    </row>
    <row r="69" spans="1:5" ht="17.399999999999999" customHeight="1" x14ac:dyDescent="0.3">
      <c r="A69" s="22" t="s">
        <v>133</v>
      </c>
      <c r="B69" s="23" t="s">
        <v>134</v>
      </c>
      <c r="C69" s="24">
        <v>3275693</v>
      </c>
      <c r="D69" s="24">
        <v>0</v>
      </c>
      <c r="E69" s="25">
        <v>3811409</v>
      </c>
    </row>
    <row r="70" spans="1:5" ht="20.399999999999999" customHeight="1" x14ac:dyDescent="0.3">
      <c r="A70" s="22" t="s">
        <v>135</v>
      </c>
      <c r="B70" s="23" t="s">
        <v>136</v>
      </c>
      <c r="C70" s="24">
        <v>0</v>
      </c>
      <c r="D70" s="24">
        <v>0</v>
      </c>
      <c r="E70" s="25">
        <f t="shared" si="0"/>
        <v>0</v>
      </c>
    </row>
    <row r="71" spans="1:5" ht="19.2" customHeight="1" x14ac:dyDescent="0.3">
      <c r="A71" s="22" t="s">
        <v>137</v>
      </c>
      <c r="B71" s="23" t="s">
        <v>138</v>
      </c>
      <c r="C71" s="24">
        <v>0</v>
      </c>
      <c r="D71" s="24">
        <v>0</v>
      </c>
      <c r="E71" s="25">
        <f t="shared" si="0"/>
        <v>0</v>
      </c>
    </row>
    <row r="72" spans="1:5" ht="26.4" x14ac:dyDescent="0.3">
      <c r="A72" s="22" t="s">
        <v>139</v>
      </c>
      <c r="B72" s="23" t="s">
        <v>140</v>
      </c>
      <c r="C72" s="24">
        <v>0</v>
      </c>
      <c r="D72" s="24">
        <v>0</v>
      </c>
      <c r="E72" s="25">
        <v>0</v>
      </c>
    </row>
    <row r="73" spans="1:5" ht="39.6" x14ac:dyDescent="0.3">
      <c r="A73" s="22" t="s">
        <v>141</v>
      </c>
      <c r="B73" s="23" t="s">
        <v>142</v>
      </c>
      <c r="C73" s="24">
        <v>0</v>
      </c>
      <c r="D73" s="24">
        <v>0</v>
      </c>
      <c r="E73" s="25">
        <v>0</v>
      </c>
    </row>
    <row r="74" spans="1:5" ht="26.4" x14ac:dyDescent="0.3">
      <c r="A74" s="22" t="s">
        <v>143</v>
      </c>
      <c r="B74" s="23" t="s">
        <v>144</v>
      </c>
      <c r="C74" s="24">
        <v>0</v>
      </c>
      <c r="D74" s="24">
        <v>0</v>
      </c>
      <c r="E74" s="25">
        <v>0</v>
      </c>
    </row>
    <row r="75" spans="1:5" ht="30" customHeight="1" x14ac:dyDescent="0.3">
      <c r="A75" s="22" t="s">
        <v>145</v>
      </c>
      <c r="B75" s="23" t="s">
        <v>146</v>
      </c>
      <c r="C75" s="24">
        <v>0</v>
      </c>
      <c r="D75" s="24">
        <v>0</v>
      </c>
      <c r="E75" s="25">
        <f t="shared" ref="E75:E143" si="1">C75+D75</f>
        <v>0</v>
      </c>
    </row>
    <row r="76" spans="1:5" ht="26.4" x14ac:dyDescent="0.3">
      <c r="A76" s="22" t="s">
        <v>147</v>
      </c>
      <c r="B76" s="23" t="s">
        <v>148</v>
      </c>
      <c r="C76" s="24">
        <v>0</v>
      </c>
      <c r="D76" s="24">
        <v>0</v>
      </c>
      <c r="E76" s="25">
        <f t="shared" si="1"/>
        <v>0</v>
      </c>
    </row>
    <row r="77" spans="1:5" ht="26.4" x14ac:dyDescent="0.3">
      <c r="A77" s="22" t="s">
        <v>149</v>
      </c>
      <c r="B77" s="23" t="s">
        <v>150</v>
      </c>
      <c r="C77" s="24">
        <v>0</v>
      </c>
      <c r="D77" s="24">
        <v>0</v>
      </c>
      <c r="E77" s="25">
        <f t="shared" si="1"/>
        <v>0</v>
      </c>
    </row>
    <row r="78" spans="1:5" x14ac:dyDescent="0.3">
      <c r="A78" s="18" t="s">
        <v>151</v>
      </c>
      <c r="B78" s="19" t="s">
        <v>152</v>
      </c>
      <c r="C78" s="26">
        <v>3275693</v>
      </c>
      <c r="D78" s="26">
        <f>SUM(D65+D67+D69+D70+D71+D72)</f>
        <v>0</v>
      </c>
      <c r="E78" s="27">
        <f>SUM(E65+E67+E69+E70+E71+E72)</f>
        <v>3811409</v>
      </c>
    </row>
    <row r="79" spans="1:5" x14ac:dyDescent="0.3">
      <c r="A79" s="22" t="s">
        <v>153</v>
      </c>
      <c r="B79" s="23" t="s">
        <v>154</v>
      </c>
      <c r="C79" s="30">
        <v>45830</v>
      </c>
      <c r="D79" s="24">
        <v>0</v>
      </c>
      <c r="E79" s="25">
        <v>45830</v>
      </c>
    </row>
    <row r="80" spans="1:5" x14ac:dyDescent="0.3">
      <c r="A80" s="22" t="s">
        <v>155</v>
      </c>
      <c r="B80" s="23" t="s">
        <v>156</v>
      </c>
      <c r="C80" s="24">
        <v>0</v>
      </c>
      <c r="D80" s="24">
        <v>0</v>
      </c>
      <c r="E80" s="25">
        <f t="shared" si="1"/>
        <v>0</v>
      </c>
    </row>
    <row r="81" spans="1:5" x14ac:dyDescent="0.3">
      <c r="A81" s="22" t="s">
        <v>157</v>
      </c>
      <c r="B81" s="23" t="s">
        <v>158</v>
      </c>
      <c r="C81" s="24"/>
      <c r="D81" s="24">
        <v>0</v>
      </c>
      <c r="E81" s="25"/>
    </row>
    <row r="82" spans="1:5" x14ac:dyDescent="0.3">
      <c r="A82" s="22" t="s">
        <v>159</v>
      </c>
      <c r="B82" s="23" t="s">
        <v>160</v>
      </c>
      <c r="C82" s="24">
        <v>45830</v>
      </c>
      <c r="D82" s="24">
        <v>0</v>
      </c>
      <c r="E82" s="25">
        <v>45830</v>
      </c>
    </row>
    <row r="83" spans="1:5" x14ac:dyDescent="0.3">
      <c r="A83" s="22" t="s">
        <v>161</v>
      </c>
      <c r="B83" s="23" t="s">
        <v>162</v>
      </c>
      <c r="C83" s="24">
        <v>0</v>
      </c>
      <c r="D83" s="24">
        <v>0</v>
      </c>
      <c r="E83" s="25">
        <f t="shared" si="1"/>
        <v>0</v>
      </c>
    </row>
    <row r="84" spans="1:5" x14ac:dyDescent="0.3">
      <c r="A84" s="22" t="s">
        <v>163</v>
      </c>
      <c r="B84" s="23" t="s">
        <v>164</v>
      </c>
      <c r="C84" s="24">
        <v>0</v>
      </c>
      <c r="D84" s="24">
        <v>0</v>
      </c>
      <c r="E84" s="25">
        <f t="shared" si="1"/>
        <v>0</v>
      </c>
    </row>
    <row r="85" spans="1:5" x14ac:dyDescent="0.3">
      <c r="A85" s="22" t="s">
        <v>165</v>
      </c>
      <c r="B85" s="23" t="s">
        <v>166</v>
      </c>
      <c r="C85" s="24">
        <v>0</v>
      </c>
      <c r="D85" s="24">
        <v>0</v>
      </c>
      <c r="E85" s="25">
        <f t="shared" si="1"/>
        <v>0</v>
      </c>
    </row>
    <row r="86" spans="1:5" x14ac:dyDescent="0.3">
      <c r="A86" s="22" t="s">
        <v>167</v>
      </c>
      <c r="B86" s="23" t="s">
        <v>168</v>
      </c>
      <c r="C86" s="24">
        <v>0</v>
      </c>
      <c r="D86" s="24">
        <v>0</v>
      </c>
      <c r="E86" s="25">
        <f t="shared" si="1"/>
        <v>0</v>
      </c>
    </row>
    <row r="87" spans="1:5" x14ac:dyDescent="0.3">
      <c r="A87" s="22" t="s">
        <v>169</v>
      </c>
      <c r="B87" s="23" t="s">
        <v>170</v>
      </c>
      <c r="C87" s="24">
        <v>32000</v>
      </c>
      <c r="D87" s="24">
        <v>0</v>
      </c>
      <c r="E87" s="25">
        <v>32000</v>
      </c>
    </row>
    <row r="88" spans="1:5" ht="26.4" x14ac:dyDescent="0.3">
      <c r="A88" s="22" t="s">
        <v>171</v>
      </c>
      <c r="B88" s="23" t="s">
        <v>172</v>
      </c>
      <c r="C88" s="24">
        <v>0</v>
      </c>
      <c r="D88" s="24">
        <v>0</v>
      </c>
      <c r="E88" s="25">
        <f t="shared" si="1"/>
        <v>0</v>
      </c>
    </row>
    <row r="89" spans="1:5" ht="26.4" x14ac:dyDescent="0.3">
      <c r="A89" s="22" t="s">
        <v>173</v>
      </c>
      <c r="B89" s="23" t="s">
        <v>174</v>
      </c>
      <c r="C89" s="24">
        <v>0</v>
      </c>
      <c r="D89" s="24">
        <v>0</v>
      </c>
      <c r="E89" s="25">
        <f t="shared" si="1"/>
        <v>0</v>
      </c>
    </row>
    <row r="90" spans="1:5" ht="26.4" x14ac:dyDescent="0.3">
      <c r="A90" s="22" t="s">
        <v>175</v>
      </c>
      <c r="B90" s="23" t="s">
        <v>176</v>
      </c>
      <c r="C90" s="24">
        <v>0</v>
      </c>
      <c r="D90" s="24">
        <v>0</v>
      </c>
      <c r="E90" s="25">
        <f t="shared" si="1"/>
        <v>0</v>
      </c>
    </row>
    <row r="91" spans="1:5" x14ac:dyDescent="0.3">
      <c r="A91" s="18" t="s">
        <v>177</v>
      </c>
      <c r="B91" s="19" t="s">
        <v>178</v>
      </c>
      <c r="C91" s="26">
        <v>77830</v>
      </c>
      <c r="D91" s="26">
        <v>0</v>
      </c>
      <c r="E91" s="27">
        <f>E79+E85+E86+E87+E88+E89+E90</f>
        <v>77830</v>
      </c>
    </row>
    <row r="92" spans="1:5" x14ac:dyDescent="0.3">
      <c r="A92" s="18" t="s">
        <v>179</v>
      </c>
      <c r="B92" s="19" t="s">
        <v>180</v>
      </c>
      <c r="C92" s="26">
        <f>C64+C78+C91</f>
        <v>5567056</v>
      </c>
      <c r="D92" s="26">
        <f>D64+D78+D91</f>
        <v>0</v>
      </c>
      <c r="E92" s="27">
        <f>E64+E78+E91</f>
        <v>10058244</v>
      </c>
    </row>
    <row r="93" spans="1:5" s="31" customFormat="1" x14ac:dyDescent="0.3">
      <c r="A93" s="22" t="s">
        <v>181</v>
      </c>
      <c r="B93" s="23" t="s">
        <v>182</v>
      </c>
      <c r="C93" s="24">
        <v>110000</v>
      </c>
      <c r="D93" s="24">
        <v>0</v>
      </c>
      <c r="E93" s="25">
        <v>124000</v>
      </c>
    </row>
    <row r="94" spans="1:5" s="31" customFormat="1" x14ac:dyDescent="0.3">
      <c r="A94" s="22" t="s">
        <v>183</v>
      </c>
      <c r="B94" s="23" t="s">
        <v>184</v>
      </c>
      <c r="C94" s="24">
        <v>0</v>
      </c>
      <c r="D94" s="24"/>
      <c r="E94" s="25">
        <v>0</v>
      </c>
    </row>
    <row r="95" spans="1:5" s="31" customFormat="1" x14ac:dyDescent="0.3">
      <c r="A95" s="22" t="s">
        <v>185</v>
      </c>
      <c r="B95" s="23" t="s">
        <v>186</v>
      </c>
      <c r="C95" s="24">
        <v>0</v>
      </c>
      <c r="D95" s="24"/>
      <c r="E95" s="25">
        <v>0</v>
      </c>
    </row>
    <row r="96" spans="1:5" s="29" customFormat="1" x14ac:dyDescent="0.3">
      <c r="A96" s="18" t="s">
        <v>187</v>
      </c>
      <c r="B96" s="19" t="s">
        <v>188</v>
      </c>
      <c r="C96" s="26">
        <v>110000</v>
      </c>
      <c r="D96" s="26">
        <f>SUM(D93)</f>
        <v>0</v>
      </c>
      <c r="E96" s="27">
        <f>SUM(E93:E95)</f>
        <v>124000</v>
      </c>
    </row>
    <row r="97" spans="1:5" s="31" customFormat="1" x14ac:dyDescent="0.3">
      <c r="A97" s="22" t="s">
        <v>189</v>
      </c>
      <c r="B97" s="23" t="s">
        <v>190</v>
      </c>
      <c r="C97" s="24">
        <v>-315622</v>
      </c>
      <c r="D97" s="24">
        <v>0</v>
      </c>
      <c r="E97" s="25">
        <v>-228680</v>
      </c>
    </row>
    <row r="98" spans="1:5" s="29" customFormat="1" x14ac:dyDescent="0.3">
      <c r="A98" s="18" t="s">
        <v>191</v>
      </c>
      <c r="B98" s="19" t="s">
        <v>192</v>
      </c>
      <c r="C98" s="26">
        <v>-315622</v>
      </c>
      <c r="D98" s="26">
        <f>SUM(D97)</f>
        <v>0</v>
      </c>
      <c r="E98" s="27">
        <f>SUM(E97)</f>
        <v>-228680</v>
      </c>
    </row>
    <row r="99" spans="1:5" s="31" customFormat="1" x14ac:dyDescent="0.3">
      <c r="A99" s="22" t="s">
        <v>193</v>
      </c>
      <c r="B99" s="23" t="s">
        <v>194</v>
      </c>
      <c r="C99" s="24">
        <v>0</v>
      </c>
      <c r="D99" s="24">
        <v>0</v>
      </c>
      <c r="E99" s="25">
        <v>0</v>
      </c>
    </row>
    <row r="100" spans="1:5" s="29" customFormat="1" x14ac:dyDescent="0.3">
      <c r="A100" s="18" t="s">
        <v>195</v>
      </c>
      <c r="B100" s="19" t="s">
        <v>196</v>
      </c>
      <c r="C100" s="26">
        <v>0</v>
      </c>
      <c r="D100" s="26">
        <v>0</v>
      </c>
      <c r="E100" s="27">
        <f>SUM(E99)</f>
        <v>0</v>
      </c>
    </row>
    <row r="101" spans="1:5" x14ac:dyDescent="0.3">
      <c r="A101" s="18" t="s">
        <v>197</v>
      </c>
      <c r="B101" s="19" t="s">
        <v>198</v>
      </c>
      <c r="C101" s="26">
        <v>-205622</v>
      </c>
      <c r="D101" s="26">
        <f>D96+D98+D100</f>
        <v>0</v>
      </c>
      <c r="E101" s="27">
        <f>E96+E98+E100</f>
        <v>-104680</v>
      </c>
    </row>
    <row r="102" spans="1:5" x14ac:dyDescent="0.3">
      <c r="A102" s="22" t="s">
        <v>199</v>
      </c>
      <c r="B102" s="23" t="s">
        <v>200</v>
      </c>
      <c r="C102" s="24">
        <v>0</v>
      </c>
      <c r="D102" s="24">
        <v>0</v>
      </c>
      <c r="E102" s="25">
        <f t="shared" si="1"/>
        <v>0</v>
      </c>
    </row>
    <row r="103" spans="1:5" x14ac:dyDescent="0.3">
      <c r="A103" s="22" t="s">
        <v>201</v>
      </c>
      <c r="B103" s="23" t="s">
        <v>202</v>
      </c>
      <c r="C103" s="24">
        <v>246740</v>
      </c>
      <c r="D103" s="24">
        <v>0</v>
      </c>
      <c r="E103" s="25">
        <v>254445</v>
      </c>
    </row>
    <row r="104" spans="1:5" x14ac:dyDescent="0.3">
      <c r="A104" s="22" t="s">
        <v>203</v>
      </c>
      <c r="B104" s="23" t="s">
        <v>204</v>
      </c>
      <c r="C104" s="24">
        <v>0</v>
      </c>
      <c r="D104" s="24">
        <v>0</v>
      </c>
      <c r="E104" s="25">
        <f t="shared" si="1"/>
        <v>0</v>
      </c>
    </row>
    <row r="105" spans="1:5" ht="15" thickBot="1" x14ac:dyDescent="0.35">
      <c r="A105" s="18" t="s">
        <v>205</v>
      </c>
      <c r="B105" s="32" t="s">
        <v>206</v>
      </c>
      <c r="C105" s="33">
        <v>246740</v>
      </c>
      <c r="D105" s="33">
        <f>SUM(D102:D104)</f>
        <v>0</v>
      </c>
      <c r="E105" s="34">
        <f>SUM(E102:E104)</f>
        <v>254445</v>
      </c>
    </row>
    <row r="106" spans="1:5" s="39" customFormat="1" ht="45" customHeight="1" thickBot="1" x14ac:dyDescent="0.35">
      <c r="A106" s="35" t="s">
        <v>207</v>
      </c>
      <c r="B106" s="36" t="s">
        <v>208</v>
      </c>
      <c r="C106" s="37">
        <f>C29+C35+C50+C92+C101+C105</f>
        <v>448596416</v>
      </c>
      <c r="D106" s="37">
        <f>D29+D35+D50+D92+D101+D105</f>
        <v>0</v>
      </c>
      <c r="E106" s="38">
        <f>E29+E35+E50+E92+E101+E105</f>
        <v>447043801</v>
      </c>
    </row>
    <row r="107" spans="1:5" s="43" customFormat="1" ht="45" customHeight="1" thickBot="1" x14ac:dyDescent="0.35">
      <c r="A107" s="40"/>
      <c r="B107" s="41"/>
      <c r="C107" s="42"/>
      <c r="D107" s="42"/>
      <c r="E107" s="42"/>
    </row>
    <row r="108" spans="1:5" s="43" customFormat="1" ht="45" customHeight="1" x14ac:dyDescent="0.3">
      <c r="A108" s="44" t="s">
        <v>3</v>
      </c>
      <c r="B108" s="45"/>
      <c r="C108" s="46" t="s">
        <v>209</v>
      </c>
      <c r="D108" s="46" t="s">
        <v>5</v>
      </c>
      <c r="E108" s="45" t="s">
        <v>210</v>
      </c>
    </row>
    <row r="109" spans="1:5" ht="21.6" customHeight="1" thickBot="1" x14ac:dyDescent="0.35">
      <c r="A109" s="47"/>
      <c r="B109" s="48" t="s">
        <v>211</v>
      </c>
      <c r="C109" s="49"/>
      <c r="D109" s="49"/>
      <c r="E109" s="50"/>
    </row>
    <row r="110" spans="1:5" x14ac:dyDescent="0.3">
      <c r="A110" s="51">
        <v>101</v>
      </c>
      <c r="B110" s="52" t="s">
        <v>212</v>
      </c>
      <c r="C110" s="53">
        <v>544088013</v>
      </c>
      <c r="D110" s="53">
        <v>0</v>
      </c>
      <c r="E110" s="54">
        <f t="shared" si="1"/>
        <v>544088013</v>
      </c>
    </row>
    <row r="111" spans="1:5" x14ac:dyDescent="0.3">
      <c r="A111" s="55">
        <v>102</v>
      </c>
      <c r="B111" s="23" t="s">
        <v>213</v>
      </c>
      <c r="C111" s="24">
        <v>-99800662</v>
      </c>
      <c r="D111" s="24"/>
      <c r="E111" s="25">
        <v>-99894662</v>
      </c>
    </row>
    <row r="112" spans="1:5" x14ac:dyDescent="0.3">
      <c r="A112" s="55">
        <v>103</v>
      </c>
      <c r="B112" s="23" t="s">
        <v>214</v>
      </c>
      <c r="C112" s="24">
        <v>5944208</v>
      </c>
      <c r="D112" s="24">
        <v>0</v>
      </c>
      <c r="E112" s="25">
        <f t="shared" si="1"/>
        <v>5944208</v>
      </c>
    </row>
    <row r="113" spans="1:5" s="29" customFormat="1" ht="26.4" x14ac:dyDescent="0.3">
      <c r="A113" s="56">
        <v>104</v>
      </c>
      <c r="B113" s="19" t="s">
        <v>215</v>
      </c>
      <c r="C113" s="26">
        <v>5944208</v>
      </c>
      <c r="D113" s="26">
        <f>SUM(D112)</f>
        <v>0</v>
      </c>
      <c r="E113" s="27">
        <f>SUM(E112)</f>
        <v>5944208</v>
      </c>
    </row>
    <row r="114" spans="1:5" x14ac:dyDescent="0.3">
      <c r="A114" s="55">
        <v>105</v>
      </c>
      <c r="B114" s="23" t="s">
        <v>216</v>
      </c>
      <c r="C114" s="24">
        <v>-65273257</v>
      </c>
      <c r="D114" s="24">
        <v>0</v>
      </c>
      <c r="E114" s="25">
        <v>-83611411</v>
      </c>
    </row>
    <row r="115" spans="1:5" x14ac:dyDescent="0.3">
      <c r="A115" s="55">
        <v>106</v>
      </c>
      <c r="B115" s="23" t="s">
        <v>217</v>
      </c>
      <c r="C115" s="24">
        <v>0</v>
      </c>
      <c r="D115" s="24">
        <v>0</v>
      </c>
      <c r="E115" s="25">
        <f t="shared" si="1"/>
        <v>0</v>
      </c>
    </row>
    <row r="116" spans="1:5" x14ac:dyDescent="0.3">
      <c r="A116" s="51">
        <v>107</v>
      </c>
      <c r="B116" s="23" t="s">
        <v>218</v>
      </c>
      <c r="C116" s="24">
        <v>-18338154</v>
      </c>
      <c r="D116" s="24">
        <v>0</v>
      </c>
      <c r="E116" s="25">
        <v>-4173441</v>
      </c>
    </row>
    <row r="117" spans="1:5" x14ac:dyDescent="0.3">
      <c r="A117" s="57">
        <v>108</v>
      </c>
      <c r="B117" s="19" t="s">
        <v>219</v>
      </c>
      <c r="C117" s="26">
        <v>366620148</v>
      </c>
      <c r="D117" s="26">
        <f>D110+D111+D112+D114+D115+D116</f>
        <v>0</v>
      </c>
      <c r="E117" s="27">
        <f>E110+E111+E112+E114+E115+E116</f>
        <v>362352707</v>
      </c>
    </row>
    <row r="118" spans="1:5" ht="18" customHeight="1" x14ac:dyDescent="0.3">
      <c r="A118" s="55">
        <v>109</v>
      </c>
      <c r="B118" s="23" t="s">
        <v>220</v>
      </c>
      <c r="C118" s="24">
        <v>33500</v>
      </c>
      <c r="D118" s="24">
        <v>0</v>
      </c>
      <c r="E118" s="25">
        <v>33500</v>
      </c>
    </row>
    <row r="119" spans="1:5" ht="26.4" x14ac:dyDescent="0.3">
      <c r="A119" s="51">
        <v>110</v>
      </c>
      <c r="B119" s="23" t="s">
        <v>221</v>
      </c>
      <c r="C119" s="24">
        <v>17500</v>
      </c>
      <c r="D119" s="24">
        <v>0</v>
      </c>
      <c r="E119" s="25">
        <v>15500</v>
      </c>
    </row>
    <row r="120" spans="1:5" x14ac:dyDescent="0.3">
      <c r="A120" s="55">
        <v>111</v>
      </c>
      <c r="B120" s="23" t="s">
        <v>222</v>
      </c>
      <c r="C120" s="24">
        <v>1087998</v>
      </c>
      <c r="D120" s="24">
        <v>0</v>
      </c>
      <c r="E120" s="25">
        <v>1305556</v>
      </c>
    </row>
    <row r="121" spans="1:5" ht="20.25" customHeight="1" x14ac:dyDescent="0.3">
      <c r="A121" s="55">
        <v>112</v>
      </c>
      <c r="B121" s="23" t="s">
        <v>223</v>
      </c>
      <c r="C121" s="24">
        <v>0</v>
      </c>
      <c r="D121" s="24">
        <v>0</v>
      </c>
      <c r="E121" s="25">
        <v>0</v>
      </c>
    </row>
    <row r="122" spans="1:5" ht="26.4" x14ac:dyDescent="0.3">
      <c r="A122" s="51">
        <v>113</v>
      </c>
      <c r="B122" s="23" t="s">
        <v>224</v>
      </c>
      <c r="C122" s="24">
        <v>542785</v>
      </c>
      <c r="D122" s="24">
        <v>0</v>
      </c>
      <c r="E122" s="25">
        <v>0</v>
      </c>
    </row>
    <row r="123" spans="1:5" ht="26.25" customHeight="1" x14ac:dyDescent="0.3">
      <c r="A123" s="55">
        <v>114</v>
      </c>
      <c r="B123" s="23" t="s">
        <v>225</v>
      </c>
      <c r="C123" s="24">
        <v>0</v>
      </c>
      <c r="D123" s="24">
        <v>0</v>
      </c>
      <c r="E123" s="25">
        <f t="shared" si="1"/>
        <v>0</v>
      </c>
    </row>
    <row r="124" spans="1:5" x14ac:dyDescent="0.3">
      <c r="A124" s="55">
        <v>115</v>
      </c>
      <c r="B124" s="23" t="s">
        <v>226</v>
      </c>
      <c r="C124" s="24">
        <v>0</v>
      </c>
      <c r="D124" s="24">
        <v>0</v>
      </c>
      <c r="E124" s="25">
        <f t="shared" si="1"/>
        <v>0</v>
      </c>
    </row>
    <row r="125" spans="1:5" x14ac:dyDescent="0.3">
      <c r="A125" s="51">
        <v>116</v>
      </c>
      <c r="B125" s="23" t="s">
        <v>227</v>
      </c>
      <c r="C125" s="24">
        <v>0</v>
      </c>
      <c r="D125" s="24">
        <v>0</v>
      </c>
      <c r="E125" s="25">
        <f t="shared" si="1"/>
        <v>0</v>
      </c>
    </row>
    <row r="126" spans="1:5" ht="26.4" x14ac:dyDescent="0.3">
      <c r="A126" s="55">
        <v>117</v>
      </c>
      <c r="B126" s="23" t="s">
        <v>228</v>
      </c>
      <c r="C126" s="24">
        <v>0</v>
      </c>
      <c r="D126" s="24">
        <v>0</v>
      </c>
      <c r="E126" s="25">
        <f t="shared" si="1"/>
        <v>0</v>
      </c>
    </row>
    <row r="127" spans="1:5" ht="31.95" customHeight="1" x14ac:dyDescent="0.3">
      <c r="A127" s="55">
        <v>118</v>
      </c>
      <c r="B127" s="23" t="s">
        <v>229</v>
      </c>
      <c r="C127" s="24">
        <v>0</v>
      </c>
      <c r="D127" s="24">
        <v>0</v>
      </c>
      <c r="E127" s="25">
        <f t="shared" si="1"/>
        <v>0</v>
      </c>
    </row>
    <row r="128" spans="1:5" ht="16.5" customHeight="1" x14ac:dyDescent="0.3">
      <c r="A128" s="51">
        <v>119</v>
      </c>
      <c r="B128" s="23" t="s">
        <v>230</v>
      </c>
      <c r="C128" s="24">
        <v>0</v>
      </c>
      <c r="D128" s="24">
        <v>0</v>
      </c>
      <c r="E128" s="25">
        <f t="shared" si="1"/>
        <v>0</v>
      </c>
    </row>
    <row r="129" spans="1:5" ht="26.4" x14ac:dyDescent="0.3">
      <c r="A129" s="55">
        <v>120</v>
      </c>
      <c r="B129" s="23" t="s">
        <v>231</v>
      </c>
      <c r="C129" s="24">
        <v>0</v>
      </c>
      <c r="D129" s="24">
        <v>0</v>
      </c>
      <c r="E129" s="25">
        <f t="shared" si="1"/>
        <v>0</v>
      </c>
    </row>
    <row r="130" spans="1:5" ht="26.4" x14ac:dyDescent="0.3">
      <c r="A130" s="55">
        <v>121</v>
      </c>
      <c r="B130" s="23" t="s">
        <v>232</v>
      </c>
      <c r="C130" s="24">
        <v>0</v>
      </c>
      <c r="D130" s="24">
        <v>0</v>
      </c>
      <c r="E130" s="25">
        <f t="shared" si="1"/>
        <v>0</v>
      </c>
    </row>
    <row r="131" spans="1:5" ht="26.4" x14ac:dyDescent="0.3">
      <c r="A131" s="51">
        <v>122</v>
      </c>
      <c r="B131" s="23" t="s">
        <v>233</v>
      </c>
      <c r="C131" s="24">
        <v>0</v>
      </c>
      <c r="D131" s="24">
        <v>0</v>
      </c>
      <c r="E131" s="25">
        <f t="shared" si="1"/>
        <v>0</v>
      </c>
    </row>
    <row r="132" spans="1:5" ht="26.4" x14ac:dyDescent="0.3">
      <c r="A132" s="55">
        <v>123</v>
      </c>
      <c r="B132" s="23" t="s">
        <v>234</v>
      </c>
      <c r="C132" s="24">
        <v>0</v>
      </c>
      <c r="D132" s="24">
        <v>0</v>
      </c>
      <c r="E132" s="25">
        <f t="shared" si="1"/>
        <v>0</v>
      </c>
    </row>
    <row r="133" spans="1:5" ht="26.4" x14ac:dyDescent="0.3">
      <c r="A133" s="55">
        <v>124</v>
      </c>
      <c r="B133" s="23" t="s">
        <v>235</v>
      </c>
      <c r="C133" s="24">
        <v>0</v>
      </c>
      <c r="D133" s="24">
        <v>0</v>
      </c>
      <c r="E133" s="25">
        <f t="shared" si="1"/>
        <v>0</v>
      </c>
    </row>
    <row r="134" spans="1:5" ht="26.4" x14ac:dyDescent="0.3">
      <c r="A134" s="51">
        <v>125</v>
      </c>
      <c r="B134" s="23" t="s">
        <v>236</v>
      </c>
      <c r="C134" s="24">
        <v>0</v>
      </c>
      <c r="D134" s="24">
        <v>0</v>
      </c>
      <c r="E134" s="25">
        <f t="shared" si="1"/>
        <v>0</v>
      </c>
    </row>
    <row r="135" spans="1:5" ht="26.4" x14ac:dyDescent="0.3">
      <c r="A135" s="55">
        <v>126</v>
      </c>
      <c r="B135" s="23" t="s">
        <v>237</v>
      </c>
      <c r="C135" s="24">
        <v>0</v>
      </c>
      <c r="D135" s="24">
        <v>0</v>
      </c>
      <c r="E135" s="25">
        <f t="shared" si="1"/>
        <v>0</v>
      </c>
    </row>
    <row r="136" spans="1:5" ht="26.4" x14ac:dyDescent="0.3">
      <c r="A136" s="55">
        <v>127</v>
      </c>
      <c r="B136" s="23" t="s">
        <v>238</v>
      </c>
      <c r="C136" s="24">
        <v>0</v>
      </c>
      <c r="D136" s="24">
        <v>0</v>
      </c>
      <c r="E136" s="25">
        <f t="shared" si="1"/>
        <v>0</v>
      </c>
    </row>
    <row r="137" spans="1:5" x14ac:dyDescent="0.3">
      <c r="A137" s="56">
        <v>128</v>
      </c>
      <c r="B137" s="19" t="s">
        <v>239</v>
      </c>
      <c r="C137" s="26">
        <v>1681783</v>
      </c>
      <c r="D137" s="26">
        <f>SUM(D118:D136)</f>
        <v>0</v>
      </c>
      <c r="E137" s="27">
        <f>SUM(E118:E136)</f>
        <v>1354556</v>
      </c>
    </row>
    <row r="138" spans="1:5" ht="26.4" x14ac:dyDescent="0.3">
      <c r="A138" s="55">
        <v>129</v>
      </c>
      <c r="B138" s="23" t="s">
        <v>240</v>
      </c>
      <c r="C138" s="24">
        <v>0</v>
      </c>
      <c r="D138" s="24">
        <v>0</v>
      </c>
      <c r="E138" s="25">
        <f t="shared" si="1"/>
        <v>0</v>
      </c>
    </row>
    <row r="139" spans="1:5" ht="26.4" x14ac:dyDescent="0.3">
      <c r="A139" s="55">
        <v>130</v>
      </c>
      <c r="B139" s="23" t="s">
        <v>241</v>
      </c>
      <c r="C139" s="24">
        <v>0</v>
      </c>
      <c r="D139" s="24">
        <v>0</v>
      </c>
      <c r="E139" s="25">
        <f t="shared" si="1"/>
        <v>0</v>
      </c>
    </row>
    <row r="140" spans="1:5" ht="26.4" x14ac:dyDescent="0.3">
      <c r="A140" s="51">
        <v>131</v>
      </c>
      <c r="B140" s="23" t="s">
        <v>242</v>
      </c>
      <c r="C140" s="24">
        <v>0</v>
      </c>
      <c r="D140" s="24">
        <v>0</v>
      </c>
      <c r="E140" s="25">
        <f t="shared" si="1"/>
        <v>0</v>
      </c>
    </row>
    <row r="141" spans="1:5" ht="26.4" x14ac:dyDescent="0.3">
      <c r="A141" s="55">
        <v>132</v>
      </c>
      <c r="B141" s="23" t="s">
        <v>243</v>
      </c>
      <c r="C141" s="24">
        <v>0</v>
      </c>
      <c r="D141" s="24">
        <v>0</v>
      </c>
      <c r="E141" s="25">
        <f t="shared" si="1"/>
        <v>0</v>
      </c>
    </row>
    <row r="142" spans="1:5" ht="26.4" x14ac:dyDescent="0.3">
      <c r="A142" s="55">
        <v>133</v>
      </c>
      <c r="B142" s="23" t="s">
        <v>244</v>
      </c>
      <c r="C142" s="24">
        <v>0</v>
      </c>
      <c r="D142" s="24">
        <v>0</v>
      </c>
      <c r="E142" s="25">
        <f t="shared" si="1"/>
        <v>0</v>
      </c>
    </row>
    <row r="143" spans="1:5" ht="27.6" customHeight="1" x14ac:dyDescent="0.3">
      <c r="A143" s="51">
        <v>134</v>
      </c>
      <c r="B143" s="23" t="s">
        <v>245</v>
      </c>
      <c r="C143" s="24">
        <v>0</v>
      </c>
      <c r="D143" s="24">
        <v>0</v>
      </c>
      <c r="E143" s="25">
        <f t="shared" si="1"/>
        <v>0</v>
      </c>
    </row>
    <row r="144" spans="1:5" ht="17.399999999999999" customHeight="1" x14ac:dyDescent="0.3">
      <c r="A144" s="55">
        <v>135</v>
      </c>
      <c r="B144" s="23" t="s">
        <v>246</v>
      </c>
      <c r="C144" s="24">
        <v>0</v>
      </c>
      <c r="D144" s="24">
        <v>0</v>
      </c>
      <c r="E144" s="25">
        <f t="shared" ref="E144:E168" si="2">C144+D144</f>
        <v>0</v>
      </c>
    </row>
    <row r="145" spans="1:5" x14ac:dyDescent="0.3">
      <c r="A145" s="55">
        <v>136</v>
      </c>
      <c r="B145" s="23" t="s">
        <v>247</v>
      </c>
      <c r="C145" s="24">
        <v>0</v>
      </c>
      <c r="D145" s="24">
        <v>0</v>
      </c>
      <c r="E145" s="25">
        <f t="shared" si="2"/>
        <v>0</v>
      </c>
    </row>
    <row r="146" spans="1:5" ht="26.4" x14ac:dyDescent="0.3">
      <c r="A146" s="51">
        <v>137</v>
      </c>
      <c r="B146" s="23" t="s">
        <v>248</v>
      </c>
      <c r="C146" s="24">
        <v>0</v>
      </c>
      <c r="D146" s="24">
        <v>0</v>
      </c>
      <c r="E146" s="25">
        <f t="shared" si="2"/>
        <v>0</v>
      </c>
    </row>
    <row r="147" spans="1:5" ht="39.6" x14ac:dyDescent="0.3">
      <c r="A147" s="55">
        <v>138</v>
      </c>
      <c r="B147" s="23" t="s">
        <v>249</v>
      </c>
      <c r="C147" s="24">
        <v>0</v>
      </c>
      <c r="D147" s="24">
        <v>0</v>
      </c>
      <c r="E147" s="25">
        <f t="shared" si="2"/>
        <v>0</v>
      </c>
    </row>
    <row r="148" spans="1:5" ht="26.4" x14ac:dyDescent="0.3">
      <c r="A148" s="55">
        <v>139</v>
      </c>
      <c r="B148" s="23" t="s">
        <v>250</v>
      </c>
      <c r="C148" s="24">
        <v>9354494</v>
      </c>
      <c r="D148" s="24">
        <v>0</v>
      </c>
      <c r="E148" s="25">
        <v>3203814</v>
      </c>
    </row>
    <row r="149" spans="1:5" ht="26.4" x14ac:dyDescent="0.3">
      <c r="A149" s="51">
        <v>140</v>
      </c>
      <c r="B149" s="23" t="s">
        <v>251</v>
      </c>
      <c r="C149" s="24">
        <v>8331948</v>
      </c>
      <c r="D149" s="24">
        <v>0</v>
      </c>
      <c r="E149" s="25">
        <v>2111168</v>
      </c>
    </row>
    <row r="150" spans="1:5" ht="26.4" x14ac:dyDescent="0.3">
      <c r="A150" s="55">
        <v>141</v>
      </c>
      <c r="B150" s="23" t="s">
        <v>252</v>
      </c>
      <c r="C150" s="24">
        <v>0</v>
      </c>
      <c r="D150" s="24">
        <v>0</v>
      </c>
      <c r="E150" s="25">
        <f t="shared" si="2"/>
        <v>0</v>
      </c>
    </row>
    <row r="151" spans="1:5" ht="26.4" x14ac:dyDescent="0.3">
      <c r="A151" s="55">
        <v>142</v>
      </c>
      <c r="B151" s="23" t="s">
        <v>253</v>
      </c>
      <c r="C151" s="24">
        <v>0</v>
      </c>
      <c r="D151" s="24">
        <v>0</v>
      </c>
      <c r="E151" s="25">
        <f t="shared" si="2"/>
        <v>0</v>
      </c>
    </row>
    <row r="152" spans="1:5" ht="24.75" customHeight="1" x14ac:dyDescent="0.3">
      <c r="A152" s="51">
        <v>143</v>
      </c>
      <c r="B152" s="23" t="s">
        <v>254</v>
      </c>
      <c r="C152" s="24">
        <v>0</v>
      </c>
      <c r="D152" s="24">
        <v>0</v>
      </c>
      <c r="E152" s="25">
        <f t="shared" si="2"/>
        <v>0</v>
      </c>
    </row>
    <row r="153" spans="1:5" ht="26.4" x14ac:dyDescent="0.3">
      <c r="A153" s="55">
        <v>144</v>
      </c>
      <c r="B153" s="23" t="s">
        <v>255</v>
      </c>
      <c r="C153" s="24">
        <v>1022546</v>
      </c>
      <c r="D153" s="24">
        <v>0</v>
      </c>
      <c r="E153" s="25">
        <v>1092646</v>
      </c>
    </row>
    <row r="154" spans="1:5" ht="26.4" x14ac:dyDescent="0.3">
      <c r="A154" s="55">
        <v>145</v>
      </c>
      <c r="B154" s="23" t="s">
        <v>256</v>
      </c>
      <c r="C154" s="24">
        <v>0</v>
      </c>
      <c r="D154" s="24">
        <v>0</v>
      </c>
      <c r="E154" s="25">
        <f t="shared" si="2"/>
        <v>0</v>
      </c>
    </row>
    <row r="155" spans="1:5" ht="26.4" x14ac:dyDescent="0.3">
      <c r="A155" s="51">
        <v>146</v>
      </c>
      <c r="B155" s="23" t="s">
        <v>257</v>
      </c>
      <c r="C155" s="24">
        <v>0</v>
      </c>
      <c r="D155" s="24">
        <v>0</v>
      </c>
      <c r="E155" s="25">
        <f t="shared" si="2"/>
        <v>0</v>
      </c>
    </row>
    <row r="156" spans="1:5" ht="26.4" x14ac:dyDescent="0.3">
      <c r="A156" s="57">
        <v>147</v>
      </c>
      <c r="B156" s="19" t="s">
        <v>258</v>
      </c>
      <c r="C156" s="26">
        <v>9354494</v>
      </c>
      <c r="D156" s="26">
        <f>D138+D139+D140+D141+D142+D144+D145+D146+D148</f>
        <v>0</v>
      </c>
      <c r="E156" s="27">
        <f>E138+E139+E140+E141+E142+E144+E145+E146+E148</f>
        <v>3203814</v>
      </c>
    </row>
    <row r="157" spans="1:5" x14ac:dyDescent="0.3">
      <c r="A157" s="51">
        <v>148</v>
      </c>
      <c r="B157" s="23" t="s">
        <v>259</v>
      </c>
      <c r="C157" s="24">
        <v>1161965</v>
      </c>
      <c r="D157" s="24">
        <v>0</v>
      </c>
      <c r="E157" s="25">
        <v>883332</v>
      </c>
    </row>
    <row r="158" spans="1:5" x14ac:dyDescent="0.3">
      <c r="A158" s="55">
        <v>149</v>
      </c>
      <c r="B158" s="23" t="s">
        <v>260</v>
      </c>
      <c r="C158" s="24">
        <v>0</v>
      </c>
      <c r="D158" s="24">
        <v>0</v>
      </c>
      <c r="E158" s="25"/>
    </row>
    <row r="159" spans="1:5" x14ac:dyDescent="0.3">
      <c r="A159" s="55">
        <v>150</v>
      </c>
      <c r="B159" s="23" t="s">
        <v>261</v>
      </c>
      <c r="C159" s="24">
        <v>0</v>
      </c>
      <c r="D159" s="24">
        <v>0</v>
      </c>
      <c r="E159" s="25">
        <f t="shared" si="2"/>
        <v>0</v>
      </c>
    </row>
    <row r="160" spans="1:5" x14ac:dyDescent="0.3">
      <c r="A160" s="51">
        <v>151</v>
      </c>
      <c r="B160" s="23" t="s">
        <v>262</v>
      </c>
      <c r="C160" s="24">
        <v>0</v>
      </c>
      <c r="D160" s="24">
        <v>0</v>
      </c>
      <c r="E160" s="25">
        <f t="shared" si="2"/>
        <v>0</v>
      </c>
    </row>
    <row r="161" spans="1:5" ht="26.4" x14ac:dyDescent="0.3">
      <c r="A161" s="55">
        <v>152</v>
      </c>
      <c r="B161" s="23" t="s">
        <v>263</v>
      </c>
      <c r="C161" s="24">
        <v>0</v>
      </c>
      <c r="D161" s="24">
        <v>0</v>
      </c>
      <c r="E161" s="25">
        <f t="shared" si="2"/>
        <v>0</v>
      </c>
    </row>
    <row r="162" spans="1:5" ht="26.4" x14ac:dyDescent="0.3">
      <c r="A162" s="55">
        <v>153</v>
      </c>
      <c r="B162" s="23" t="s">
        <v>264</v>
      </c>
      <c r="C162" s="24">
        <v>0</v>
      </c>
      <c r="D162" s="24">
        <v>0</v>
      </c>
      <c r="E162" s="25">
        <f t="shared" si="2"/>
        <v>0</v>
      </c>
    </row>
    <row r="163" spans="1:5" ht="26.4" x14ac:dyDescent="0.3">
      <c r="A163" s="51">
        <v>154</v>
      </c>
      <c r="B163" s="23" t="s">
        <v>265</v>
      </c>
      <c r="C163" s="24">
        <v>0</v>
      </c>
      <c r="D163" s="24">
        <v>0</v>
      </c>
      <c r="E163" s="25">
        <f t="shared" si="2"/>
        <v>0</v>
      </c>
    </row>
    <row r="164" spans="1:5" ht="26.4" x14ac:dyDescent="0.3">
      <c r="A164" s="55">
        <v>155</v>
      </c>
      <c r="B164" s="23" t="s">
        <v>266</v>
      </c>
      <c r="C164" s="24">
        <v>400000</v>
      </c>
      <c r="D164" s="24"/>
      <c r="E164" s="25">
        <v>400000</v>
      </c>
    </row>
    <row r="165" spans="1:5" s="29" customFormat="1" ht="15.75" customHeight="1" x14ac:dyDescent="0.3">
      <c r="A165" s="57">
        <v>156</v>
      </c>
      <c r="B165" s="19" t="s">
        <v>267</v>
      </c>
      <c r="C165" s="26">
        <v>1561965</v>
      </c>
      <c r="D165" s="26">
        <f>SUM(D157:D164)</f>
        <v>0</v>
      </c>
      <c r="E165" s="27">
        <f>SUM(E157:E164)</f>
        <v>1283332</v>
      </c>
    </row>
    <row r="166" spans="1:5" x14ac:dyDescent="0.3">
      <c r="A166" s="56">
        <v>157</v>
      </c>
      <c r="B166" s="19" t="s">
        <v>268</v>
      </c>
      <c r="C166" s="26">
        <v>12598242</v>
      </c>
      <c r="D166" s="26">
        <f>D137+D156+D165</f>
        <v>0</v>
      </c>
      <c r="E166" s="27">
        <f>E137+E156+E165</f>
        <v>5841702</v>
      </c>
    </row>
    <row r="167" spans="1:5" x14ac:dyDescent="0.3">
      <c r="A167" s="57">
        <v>158</v>
      </c>
      <c r="B167" s="19" t="s">
        <v>269</v>
      </c>
      <c r="C167" s="26">
        <v>0</v>
      </c>
      <c r="D167" s="26">
        <v>0</v>
      </c>
      <c r="E167" s="25">
        <f t="shared" si="2"/>
        <v>0</v>
      </c>
    </row>
    <row r="168" spans="1:5" x14ac:dyDescent="0.3">
      <c r="A168" s="55">
        <v>159</v>
      </c>
      <c r="B168" s="23" t="s">
        <v>270</v>
      </c>
      <c r="C168" s="24">
        <v>0</v>
      </c>
      <c r="D168" s="24">
        <v>0</v>
      </c>
      <c r="E168" s="25">
        <f t="shared" si="2"/>
        <v>0</v>
      </c>
    </row>
    <row r="169" spans="1:5" x14ac:dyDescent="0.3">
      <c r="A169" s="51">
        <v>160</v>
      </c>
      <c r="B169" s="23" t="s">
        <v>271</v>
      </c>
      <c r="C169" s="24">
        <v>1929297</v>
      </c>
      <c r="D169" s="24">
        <v>0</v>
      </c>
      <c r="E169" s="25">
        <v>1758989</v>
      </c>
    </row>
    <row r="170" spans="1:5" x14ac:dyDescent="0.3">
      <c r="A170" s="55">
        <v>161</v>
      </c>
      <c r="B170" s="23" t="s">
        <v>272</v>
      </c>
      <c r="C170" s="24">
        <v>67448729</v>
      </c>
      <c r="D170" s="24">
        <v>0</v>
      </c>
      <c r="E170" s="25">
        <v>77090403</v>
      </c>
    </row>
    <row r="171" spans="1:5" ht="15" thickBot="1" x14ac:dyDescent="0.35">
      <c r="A171" s="57">
        <v>162</v>
      </c>
      <c r="B171" s="32" t="s">
        <v>273</v>
      </c>
      <c r="C171" s="33">
        <v>69378026</v>
      </c>
      <c r="D171" s="33">
        <f>SUM(D168:D170)</f>
        <v>0</v>
      </c>
      <c r="E171" s="34">
        <f>SUM(E168:E170)</f>
        <v>78849392</v>
      </c>
    </row>
    <row r="172" spans="1:5" s="59" customFormat="1" ht="40.5" customHeight="1" thickBot="1" x14ac:dyDescent="0.35">
      <c r="A172" s="58">
        <v>163</v>
      </c>
      <c r="B172" s="36" t="s">
        <v>274</v>
      </c>
      <c r="C172" s="37">
        <v>448596416</v>
      </c>
      <c r="D172" s="37">
        <f>D117+D166+D167+D171</f>
        <v>0</v>
      </c>
      <c r="E172" s="38">
        <f>E117+E166+E167+E171</f>
        <v>447043801</v>
      </c>
    </row>
  </sheetData>
  <mergeCells count="10">
    <mergeCell ref="A108:B108"/>
    <mergeCell ref="C108:C109"/>
    <mergeCell ref="D108:D109"/>
    <mergeCell ref="E108:E109"/>
    <mergeCell ref="B1:D1"/>
    <mergeCell ref="A3:E3"/>
    <mergeCell ref="A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2021-06-03T14:04:17Z</dcterms:created>
  <dcterms:modified xsi:type="dcterms:W3CDTF">2021-06-03T14:04:39Z</dcterms:modified>
</cp:coreProperties>
</file>