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Dunaszentbenedek\2021 RENDELETEK DB\3-2021 03 01 2021 évi költségvetés DB\konvertált\"/>
    </mc:Choice>
  </mc:AlternateContent>
  <xr:revisionPtr revIDLastSave="0" documentId="8_{479ACDE9-5659-4D07-9EE2-3C944126CC8D}" xr6:coauthVersionLast="47" xr6:coauthVersionMax="47" xr10:uidLastSave="{00000000-0000-0000-0000-000000000000}"/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B56" i="1" l="1"/>
  <c r="C56" i="1"/>
  <c r="D56" i="1"/>
  <c r="N56" i="1" s="1"/>
  <c r="N53" i="1"/>
  <c r="N75" i="1" s="1"/>
  <c r="I12" i="1"/>
  <c r="N19" i="1"/>
  <c r="E56" i="1"/>
  <c r="E75" i="1" s="1"/>
  <c r="F56" i="1"/>
  <c r="F75" i="1" s="1"/>
  <c r="G56" i="1"/>
  <c r="H56" i="1"/>
  <c r="I56" i="1"/>
  <c r="I75" i="1" s="1"/>
  <c r="J56" i="1"/>
  <c r="J75" i="1" s="1"/>
  <c r="K56" i="1"/>
  <c r="L56" i="1"/>
  <c r="M56" i="1"/>
  <c r="N26" i="1"/>
  <c r="N25" i="1" s="1"/>
  <c r="N67" i="1"/>
  <c r="N68" i="1"/>
  <c r="N69" i="1"/>
  <c r="C66" i="1"/>
  <c r="D66" i="1"/>
  <c r="E66" i="1"/>
  <c r="F66" i="1"/>
  <c r="G66" i="1"/>
  <c r="H66" i="1"/>
  <c r="I66" i="1"/>
  <c r="J66" i="1"/>
  <c r="K66" i="1"/>
  <c r="L66" i="1"/>
  <c r="M66" i="1"/>
  <c r="B66" i="1"/>
  <c r="N22" i="1"/>
  <c r="B17" i="1"/>
  <c r="C17" i="1"/>
  <c r="N17" i="1" s="1"/>
  <c r="D17" i="1"/>
  <c r="E17" i="1"/>
  <c r="F17" i="1"/>
  <c r="G17" i="1"/>
  <c r="H17" i="1"/>
  <c r="I17" i="1"/>
  <c r="J17" i="1"/>
  <c r="K17" i="1"/>
  <c r="L17" i="1"/>
  <c r="M17" i="1"/>
  <c r="N18" i="1"/>
  <c r="E70" i="1"/>
  <c r="N23" i="1"/>
  <c r="N21" i="1"/>
  <c r="N20" i="1"/>
  <c r="N24" i="1"/>
  <c r="N13" i="1"/>
  <c r="N14" i="1"/>
  <c r="N15" i="1"/>
  <c r="N16" i="1"/>
  <c r="C12" i="1"/>
  <c r="D12" i="1"/>
  <c r="E12" i="1"/>
  <c r="F12" i="1"/>
  <c r="G12" i="1"/>
  <c r="H12" i="1"/>
  <c r="J12" i="1"/>
  <c r="K12" i="1"/>
  <c r="L12" i="1"/>
  <c r="M12" i="1"/>
  <c r="B12" i="1"/>
  <c r="N73" i="1"/>
  <c r="N72" i="1"/>
  <c r="N71" i="1"/>
  <c r="C70" i="1"/>
  <c r="D70" i="1"/>
  <c r="F70" i="1"/>
  <c r="G70" i="1"/>
  <c r="H70" i="1"/>
  <c r="I70" i="1"/>
  <c r="J70" i="1"/>
  <c r="K70" i="1"/>
  <c r="L70" i="1"/>
  <c r="L75" i="1" s="1"/>
  <c r="M70" i="1"/>
  <c r="B70" i="1"/>
  <c r="C60" i="1"/>
  <c r="D60" i="1"/>
  <c r="D75" i="1" s="1"/>
  <c r="E60" i="1"/>
  <c r="F60" i="1"/>
  <c r="G60" i="1"/>
  <c r="G75" i="1" s="1"/>
  <c r="H60" i="1"/>
  <c r="H75" i="1" s="1"/>
  <c r="I60" i="1"/>
  <c r="J60" i="1"/>
  <c r="K60" i="1"/>
  <c r="K75" i="1" s="1"/>
  <c r="L60" i="1"/>
  <c r="M60" i="1"/>
  <c r="B60" i="1"/>
  <c r="B75" i="1" s="1"/>
  <c r="N62" i="1"/>
  <c r="N63" i="1"/>
  <c r="N64" i="1"/>
  <c r="N61" i="1"/>
  <c r="N58" i="1"/>
  <c r="N59" i="1"/>
  <c r="N57" i="1"/>
  <c r="N33" i="1"/>
  <c r="N32" i="1"/>
  <c r="C31" i="1"/>
  <c r="D31" i="1"/>
  <c r="E31" i="1"/>
  <c r="F31" i="1"/>
  <c r="G31" i="1"/>
  <c r="H31" i="1"/>
  <c r="I31" i="1"/>
  <c r="J31" i="1"/>
  <c r="K31" i="1"/>
  <c r="L31" i="1"/>
  <c r="M31" i="1"/>
  <c r="B31" i="1"/>
  <c r="N31" i="1" s="1"/>
  <c r="N30" i="1"/>
  <c r="N29" i="1"/>
  <c r="N28" i="1" s="1"/>
  <c r="C28" i="1"/>
  <c r="D28" i="1"/>
  <c r="E28" i="1"/>
  <c r="F28" i="1"/>
  <c r="G28" i="1"/>
  <c r="H28" i="1"/>
  <c r="I28" i="1"/>
  <c r="J28" i="1"/>
  <c r="K28" i="1"/>
  <c r="L28" i="1"/>
  <c r="M28" i="1"/>
  <c r="B28" i="1"/>
  <c r="N27" i="1"/>
  <c r="N11" i="1"/>
  <c r="N10" i="1"/>
  <c r="N9" i="1" s="1"/>
  <c r="C25" i="1"/>
  <c r="D25" i="1"/>
  <c r="E25" i="1"/>
  <c r="F25" i="1"/>
  <c r="G25" i="1"/>
  <c r="H25" i="1"/>
  <c r="I25" i="1"/>
  <c r="J25" i="1"/>
  <c r="K25" i="1"/>
  <c r="L25" i="1"/>
  <c r="M25" i="1"/>
  <c r="M34" i="1" s="1"/>
  <c r="C9" i="1"/>
  <c r="C34" i="1" s="1"/>
  <c r="D9" i="1"/>
  <c r="E9" i="1"/>
  <c r="F9" i="1"/>
  <c r="G9" i="1"/>
  <c r="G34" i="1" s="1"/>
  <c r="H9" i="1"/>
  <c r="I9" i="1"/>
  <c r="J9" i="1"/>
  <c r="J34" i="1" s="1"/>
  <c r="K9" i="1"/>
  <c r="K34" i="1" s="1"/>
  <c r="L9" i="1"/>
  <c r="M9" i="1"/>
  <c r="B9" i="1"/>
  <c r="N74" i="1"/>
  <c r="N65" i="1"/>
  <c r="N55" i="1"/>
  <c r="N54" i="1"/>
  <c r="M75" i="1"/>
  <c r="N12" i="1"/>
  <c r="I34" i="1"/>
  <c r="N70" i="1"/>
  <c r="N66" i="1"/>
  <c r="N60" i="1"/>
  <c r="C75" i="1"/>
  <c r="E34" i="1"/>
  <c r="D34" i="1"/>
  <c r="H34" i="1"/>
  <c r="F34" i="1"/>
  <c r="B34" i="1"/>
  <c r="L34" i="1"/>
  <c r="N34" i="1" l="1"/>
</calcChain>
</file>

<file path=xl/sharedStrings.xml><?xml version="1.0" encoding="utf-8"?>
<sst xmlns="http://schemas.openxmlformats.org/spreadsheetml/2006/main" count="85" uniqueCount="68">
  <si>
    <t>7. számú melléklet</t>
  </si>
  <si>
    <t>Önkormányzatok működési támogatásai</t>
  </si>
  <si>
    <t>Bevételek megnevezése</t>
  </si>
  <si>
    <t>Egyéb működési célú támogatások bevételei államháztartáson belülről</t>
  </si>
  <si>
    <t>Jövedelemadók</t>
  </si>
  <si>
    <t>Vagyoni típusú adók</t>
  </si>
  <si>
    <t>Termékek és szolgáltatások adói</t>
  </si>
  <si>
    <t>Egyéb közhatalmi bevételek</t>
  </si>
  <si>
    <t>Tulajdonosi bevételek</t>
  </si>
  <si>
    <t>Ellátási díjak</t>
  </si>
  <si>
    <t>Kiszámlázott általános forgalmi adó</t>
  </si>
  <si>
    <t>Egyéb működési célú átvett pénzeszközök</t>
  </si>
  <si>
    <t>01. hó</t>
  </si>
  <si>
    <t>02. hó</t>
  </si>
  <si>
    <t>03. hó</t>
  </si>
  <si>
    <t>10. hó</t>
  </si>
  <si>
    <t>11. hó</t>
  </si>
  <si>
    <t>12. hó</t>
  </si>
  <si>
    <t>04. hó</t>
  </si>
  <si>
    <t>05. hó</t>
  </si>
  <si>
    <t>06. hó</t>
  </si>
  <si>
    <t>07. hó</t>
  </si>
  <si>
    <t>08. hó</t>
  </si>
  <si>
    <t>09. hó</t>
  </si>
  <si>
    <t>Összesen: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</si>
  <si>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</si>
  <si>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</si>
  <si>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</si>
  <si>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</si>
  <si>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</si>
  <si>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</si>
  <si>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</si>
  <si>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</si>
  <si>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</si>
  <si>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</si>
  <si>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</si>
  <si>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</si>
  <si>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</si>
  <si>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</si>
  <si>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</si>
  <si>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</si>
  <si>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</si>
  <si>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</si>
  <si>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Foglalkoztatással, munkanélküliséggel kapcsolatos ellátások</t>
  </si>
  <si>
    <t>Lakhatással kapocsolatos ellátások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</si>
  <si>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</si>
  <si>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</si>
  <si>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</si>
  <si>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</si>
  <si>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</si>
  <si>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</si>
  <si>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</si>
  <si>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</si>
  <si>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</si>
  <si>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</si>
  <si>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</si>
  <si>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</si>
  <si>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</si>
  <si>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</si>
  <si>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</si>
  <si>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Dunaszentbenedek Község Önkormányzata</t>
  </si>
  <si>
    <t>Közvetített szolgáltatások</t>
  </si>
  <si>
    <t>Készletértékesítés</t>
  </si>
  <si>
    <t>Immateriális javak beszerzése, létesítése</t>
  </si>
  <si>
    <t>Egyéb működési bevételek</t>
  </si>
  <si>
    <t>Szolgáltatások ellenértéke</t>
  </si>
  <si>
    <t>2021. évi költségvetés előirányzat-felhasználási ütemterve</t>
  </si>
  <si>
    <t>3/2021. ( III.1.)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</si>
</sst>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8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0" xfId="0" applyFont="1"/>
    <xf numFmtId="0" fontId="8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showWhiteSpace="0" view="pageLayout" zoomScale="110" zoomScaleNormal="100" zoomScalePageLayoutView="110" workbookViewId="0">
      <selection activeCell="A3" sqref="A3:N3"/>
    </sheetView>
  </sheetViews>
  <sheetFormatPr defaultColWidth="8.85546875" defaultRowHeight="12.75" x14ac:dyDescent="0.2"/>
  <cols>
    <col min="1" max="1" width="32.140625" style="4" customWidth="1"/>
    <col min="2" max="2" width="8.42578125" style="5" bestFit="1" customWidth="1"/>
    <col min="3" max="3" width="7.85546875" style="5" bestFit="1" customWidth="1"/>
    <col min="4" max="4" width="8.5703125" style="5" bestFit="1" customWidth="1"/>
    <col min="5" max="5" width="7.85546875" style="5" bestFit="1" customWidth="1"/>
    <col min="6" max="7" width="8.42578125" style="5" bestFit="1" customWidth="1"/>
    <col min="8" max="8" width="7.85546875" style="5" bestFit="1" customWidth="1"/>
    <col min="9" max="9" width="8.42578125" style="5" bestFit="1" customWidth="1"/>
    <col min="10" max="10" width="8.5703125" style="5" bestFit="1" customWidth="1"/>
    <col min="11" max="11" width="8.42578125" style="5" bestFit="1" customWidth="1"/>
    <col min="12" max="13" width="8.5703125" style="5" bestFit="1" customWidth="1"/>
    <col min="14" max="14" width="10.140625" style="6" bestFit="1" customWidth="1"/>
    <col min="15" max="16384" width="8.85546875" style="1"/>
  </cols>
  <sheetData>
    <row r="1" spans="1:14" x14ac:dyDescent="0.2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9" customFormat="1" x14ac:dyDescent="0.2"/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13.5" thickBot="1" x14ac:dyDescent="0.25"/>
    <row r="8" spans="1:14" ht="14.25" thickBot="1" x14ac:dyDescent="0.3">
      <c r="A8" s="7" t="s">
        <v>2</v>
      </c>
      <c r="B8" s="7" t="s">
        <v>12</v>
      </c>
      <c r="C8" s="7" t="s">
        <v>13</v>
      </c>
      <c r="D8" s="7" t="s">
        <v>14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15</v>
      </c>
      <c r="L8" s="7" t="s">
        <v>16</v>
      </c>
      <c r="M8" s="7" t="s">
        <v>17</v>
      </c>
      <c r="N8" s="7" t="s">
        <v>24</v>
      </c>
    </row>
    <row r="9" spans="1:14" ht="21.75" x14ac:dyDescent="0.2">
      <c r="A9" s="10" t="s">
        <v>27</v>
      </c>
      <c r="B9" s="14">
        <f>B10+B11</f>
        <v>7262880</v>
      </c>
      <c r="C9" s="14">
        <f t="shared" ref="C9:N9" si="0">C10+C11</f>
        <v>20735243</v>
      </c>
      <c r="D9" s="14">
        <f t="shared" si="0"/>
        <v>6992880</v>
      </c>
      <c r="E9" s="14">
        <f t="shared" si="0"/>
        <v>7262882</v>
      </c>
      <c r="F9" s="14">
        <f t="shared" si="0"/>
        <v>6992880</v>
      </c>
      <c r="G9" s="14">
        <f t="shared" si="0"/>
        <v>6992882</v>
      </c>
      <c r="H9" s="14">
        <f t="shared" si="0"/>
        <v>7262880</v>
      </c>
      <c r="I9" s="14">
        <f t="shared" si="0"/>
        <v>6992882</v>
      </c>
      <c r="J9" s="14">
        <f t="shared" si="0"/>
        <v>6992880</v>
      </c>
      <c r="K9" s="14">
        <f t="shared" si="0"/>
        <v>7262882</v>
      </c>
      <c r="L9" s="14">
        <f t="shared" si="0"/>
        <v>6992880</v>
      </c>
      <c r="M9" s="14">
        <f t="shared" si="0"/>
        <v>6992881</v>
      </c>
      <c r="N9" s="14">
        <f t="shared" si="0"/>
        <v>98736932</v>
      </c>
    </row>
    <row r="10" spans="1:14" x14ac:dyDescent="0.2">
      <c r="A10" s="3" t="s">
        <v>1</v>
      </c>
      <c r="B10" s="15">
        <v>3342783</v>
      </c>
      <c r="C10" s="15">
        <v>3342784</v>
      </c>
      <c r="D10" s="15">
        <v>3342783</v>
      </c>
      <c r="E10" s="15">
        <v>3342784</v>
      </c>
      <c r="F10" s="15">
        <v>3342783</v>
      </c>
      <c r="G10" s="15">
        <v>3342784</v>
      </c>
      <c r="H10" s="15">
        <v>3342783</v>
      </c>
      <c r="I10" s="15">
        <v>3342784</v>
      </c>
      <c r="J10" s="15">
        <v>3342783</v>
      </c>
      <c r="K10" s="15">
        <v>3342784</v>
      </c>
      <c r="L10" s="15">
        <v>3342783</v>
      </c>
      <c r="M10" s="15">
        <v>3342783</v>
      </c>
      <c r="N10" s="15">
        <f>SUM(B10:M10)</f>
        <v>40113401</v>
      </c>
    </row>
    <row r="11" spans="1:14" ht="22.5" x14ac:dyDescent="0.2">
      <c r="A11" s="3" t="s">
        <v>3</v>
      </c>
      <c r="B11" s="34">
        <v>3920097</v>
      </c>
      <c r="C11" s="34">
        <v>17392459</v>
      </c>
      <c r="D11" s="34">
        <v>3650097</v>
      </c>
      <c r="E11" s="34">
        <v>3920098</v>
      </c>
      <c r="F11" s="34">
        <v>3650097</v>
      </c>
      <c r="G11" s="34">
        <v>3650098</v>
      </c>
      <c r="H11" s="34">
        <v>3920097</v>
      </c>
      <c r="I11" s="34">
        <v>3650098</v>
      </c>
      <c r="J11" s="34">
        <v>3650097</v>
      </c>
      <c r="K11" s="34">
        <v>3920098</v>
      </c>
      <c r="L11" s="34">
        <v>3650097</v>
      </c>
      <c r="M11" s="34">
        <v>3650098</v>
      </c>
      <c r="N11" s="35">
        <f>SUM(B11:M11)</f>
        <v>58623531</v>
      </c>
    </row>
    <row r="12" spans="1:14" x14ac:dyDescent="0.2">
      <c r="A12" s="10" t="s">
        <v>28</v>
      </c>
      <c r="B12" s="17">
        <f>SUM(B13:B16)</f>
        <v>104590</v>
      </c>
      <c r="C12" s="17">
        <f t="shared" ref="C12:M12" si="1">SUM(C13:C16)</f>
        <v>104590</v>
      </c>
      <c r="D12" s="17">
        <f t="shared" si="1"/>
        <v>104590</v>
      </c>
      <c r="E12" s="17">
        <f t="shared" si="1"/>
        <v>104590</v>
      </c>
      <c r="F12" s="17">
        <f t="shared" si="1"/>
        <v>104590</v>
      </c>
      <c r="G12" s="17">
        <f t="shared" si="1"/>
        <v>104590</v>
      </c>
      <c r="H12" s="17">
        <f t="shared" si="1"/>
        <v>104590</v>
      </c>
      <c r="I12" s="17">
        <f t="shared" si="1"/>
        <v>104590</v>
      </c>
      <c r="J12" s="17">
        <f t="shared" si="1"/>
        <v>104590</v>
      </c>
      <c r="K12" s="17">
        <f t="shared" si="1"/>
        <v>104590</v>
      </c>
      <c r="L12" s="17">
        <f t="shared" si="1"/>
        <v>104590</v>
      </c>
      <c r="M12" s="17">
        <f t="shared" si="1"/>
        <v>104590</v>
      </c>
      <c r="N12" s="17">
        <f>SUM(N13:N16)</f>
        <v>1255080</v>
      </c>
    </row>
    <row r="13" spans="1:14" x14ac:dyDescent="0.2">
      <c r="A13" s="3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ref="N13:N22" si="2">SUM(B13:M13)</f>
        <v>0</v>
      </c>
    </row>
    <row r="14" spans="1:14" x14ac:dyDescent="0.2">
      <c r="A14" s="3" t="s">
        <v>5</v>
      </c>
      <c r="B14" s="16">
        <v>100423</v>
      </c>
      <c r="C14" s="16">
        <v>100423</v>
      </c>
      <c r="D14" s="16">
        <v>100424</v>
      </c>
      <c r="E14" s="16">
        <v>100423</v>
      </c>
      <c r="F14" s="16">
        <v>100423</v>
      </c>
      <c r="G14" s="16">
        <v>100424</v>
      </c>
      <c r="H14" s="16">
        <v>100423</v>
      </c>
      <c r="I14" s="16">
        <v>100423</v>
      </c>
      <c r="J14" s="16">
        <v>100424</v>
      </c>
      <c r="K14" s="16">
        <v>100423</v>
      </c>
      <c r="L14" s="16">
        <v>100423</v>
      </c>
      <c r="M14" s="16">
        <v>100424</v>
      </c>
      <c r="N14" s="16">
        <f t="shared" si="2"/>
        <v>1205080</v>
      </c>
    </row>
    <row r="15" spans="1:14" x14ac:dyDescent="0.2">
      <c r="A15" s="3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2"/>
        <v>0</v>
      </c>
    </row>
    <row r="16" spans="1:14" x14ac:dyDescent="0.2">
      <c r="A16" s="3" t="s">
        <v>7</v>
      </c>
      <c r="B16" s="16">
        <v>4167</v>
      </c>
      <c r="C16" s="16">
        <v>4167</v>
      </c>
      <c r="D16" s="16">
        <v>4166</v>
      </c>
      <c r="E16" s="16">
        <v>4167</v>
      </c>
      <c r="F16" s="16">
        <v>4167</v>
      </c>
      <c r="G16" s="16">
        <v>4166</v>
      </c>
      <c r="H16" s="16">
        <v>4167</v>
      </c>
      <c r="I16" s="16">
        <v>4167</v>
      </c>
      <c r="J16" s="16">
        <v>4166</v>
      </c>
      <c r="K16" s="16">
        <v>4167</v>
      </c>
      <c r="L16" s="16">
        <v>4167</v>
      </c>
      <c r="M16" s="16">
        <v>4166</v>
      </c>
      <c r="N16" s="16">
        <f t="shared" si="2"/>
        <v>50000</v>
      </c>
    </row>
    <row r="17" spans="1:14" x14ac:dyDescent="0.2">
      <c r="A17" s="10" t="s">
        <v>29</v>
      </c>
      <c r="B17" s="17">
        <f>SUM(B18:B24)</f>
        <v>658184</v>
      </c>
      <c r="C17" s="17">
        <f t="shared" ref="C17:M17" si="3">SUM(C18:C24)</f>
        <v>2009555</v>
      </c>
      <c r="D17" s="17">
        <f t="shared" si="3"/>
        <v>658182</v>
      </c>
      <c r="E17" s="17">
        <f t="shared" si="3"/>
        <v>658184</v>
      </c>
      <c r="F17" s="17">
        <f t="shared" si="3"/>
        <v>658184</v>
      </c>
      <c r="G17" s="17">
        <f t="shared" si="3"/>
        <v>2009553</v>
      </c>
      <c r="H17" s="17">
        <f t="shared" si="3"/>
        <v>658184</v>
      </c>
      <c r="I17" s="17">
        <f t="shared" si="3"/>
        <v>658184</v>
      </c>
      <c r="J17" s="17">
        <f t="shared" si="3"/>
        <v>3814553</v>
      </c>
      <c r="K17" s="17">
        <f t="shared" si="3"/>
        <v>658184</v>
      </c>
      <c r="L17" s="17">
        <f t="shared" si="3"/>
        <v>658184</v>
      </c>
      <c r="M17" s="17">
        <f t="shared" si="3"/>
        <v>2009553</v>
      </c>
      <c r="N17" s="17">
        <f t="shared" si="2"/>
        <v>15108684</v>
      </c>
    </row>
    <row r="18" spans="1:14" x14ac:dyDescent="0.2">
      <c r="A18" s="27" t="s">
        <v>62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1805000</v>
      </c>
      <c r="K18" s="32">
        <v>0</v>
      </c>
      <c r="L18" s="32">
        <v>0</v>
      </c>
      <c r="M18" s="32">
        <v>0</v>
      </c>
      <c r="N18" s="32">
        <f t="shared" si="2"/>
        <v>1805000</v>
      </c>
    </row>
    <row r="19" spans="1:14" x14ac:dyDescent="0.2">
      <c r="A19" s="27" t="s">
        <v>65</v>
      </c>
      <c r="B19" s="32">
        <v>104167</v>
      </c>
      <c r="C19" s="32">
        <v>104167</v>
      </c>
      <c r="D19" s="32">
        <v>104166</v>
      </c>
      <c r="E19" s="32">
        <v>104167</v>
      </c>
      <c r="F19" s="32">
        <v>104167</v>
      </c>
      <c r="G19" s="32">
        <v>104166</v>
      </c>
      <c r="H19" s="32">
        <v>104167</v>
      </c>
      <c r="I19" s="32">
        <v>104167</v>
      </c>
      <c r="J19" s="32">
        <v>104166</v>
      </c>
      <c r="K19" s="32">
        <v>104167</v>
      </c>
      <c r="L19" s="32">
        <v>104167</v>
      </c>
      <c r="M19" s="32">
        <v>104166</v>
      </c>
      <c r="N19" s="32">
        <f t="shared" si="2"/>
        <v>1250000</v>
      </c>
    </row>
    <row r="20" spans="1:14" x14ac:dyDescent="0.2">
      <c r="A20" s="3" t="s">
        <v>61</v>
      </c>
      <c r="B20" s="16">
        <v>58500</v>
      </c>
      <c r="C20" s="16">
        <v>58500</v>
      </c>
      <c r="D20" s="16">
        <v>58500</v>
      </c>
      <c r="E20" s="16">
        <v>58500</v>
      </c>
      <c r="F20" s="16">
        <v>58500</v>
      </c>
      <c r="G20" s="16">
        <v>58500</v>
      </c>
      <c r="H20" s="16">
        <v>58500</v>
      </c>
      <c r="I20" s="16">
        <v>58500</v>
      </c>
      <c r="J20" s="16">
        <v>58500</v>
      </c>
      <c r="K20" s="16">
        <v>58500</v>
      </c>
      <c r="L20" s="16">
        <v>58500</v>
      </c>
      <c r="M20" s="16">
        <v>58500</v>
      </c>
      <c r="N20" s="16">
        <f t="shared" si="2"/>
        <v>702000</v>
      </c>
    </row>
    <row r="21" spans="1:14" x14ac:dyDescent="0.2">
      <c r="A21" s="3" t="s">
        <v>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2"/>
        <v>0</v>
      </c>
    </row>
    <row r="22" spans="1:14" x14ac:dyDescent="0.2">
      <c r="A22" s="3" t="s">
        <v>9</v>
      </c>
      <c r="B22" s="16">
        <v>460117</v>
      </c>
      <c r="C22" s="16">
        <v>460117</v>
      </c>
      <c r="D22" s="16">
        <v>460116</v>
      </c>
      <c r="E22" s="16">
        <v>460117</v>
      </c>
      <c r="F22" s="16">
        <v>460117</v>
      </c>
      <c r="G22" s="16">
        <v>460116</v>
      </c>
      <c r="H22" s="16">
        <v>460117</v>
      </c>
      <c r="I22" s="16">
        <v>460117</v>
      </c>
      <c r="J22" s="16">
        <v>460116</v>
      </c>
      <c r="K22" s="16">
        <v>460117</v>
      </c>
      <c r="L22" s="16">
        <v>460117</v>
      </c>
      <c r="M22" s="16">
        <v>460116</v>
      </c>
      <c r="N22" s="16">
        <f t="shared" si="2"/>
        <v>5521400</v>
      </c>
    </row>
    <row r="23" spans="1:14" x14ac:dyDescent="0.2">
      <c r="A23" s="3" t="s">
        <v>10</v>
      </c>
      <c r="B23" s="16">
        <v>35400</v>
      </c>
      <c r="C23" s="16">
        <v>322700</v>
      </c>
      <c r="D23" s="16">
        <v>35400</v>
      </c>
      <c r="E23" s="16">
        <v>35400</v>
      </c>
      <c r="F23" s="16">
        <v>35400</v>
      </c>
      <c r="G23" s="16">
        <v>322700</v>
      </c>
      <c r="H23" s="16">
        <v>35400</v>
      </c>
      <c r="I23" s="16">
        <v>35400</v>
      </c>
      <c r="J23" s="16">
        <v>322700</v>
      </c>
      <c r="K23" s="16">
        <v>35400</v>
      </c>
      <c r="L23" s="16">
        <v>35400</v>
      </c>
      <c r="M23" s="16">
        <v>322700</v>
      </c>
      <c r="N23" s="16">
        <f>SUM(B23:M23)</f>
        <v>1574000</v>
      </c>
    </row>
    <row r="24" spans="1:14" x14ac:dyDescent="0.2">
      <c r="A24" s="3" t="s">
        <v>64</v>
      </c>
      <c r="B24" s="16">
        <v>0</v>
      </c>
      <c r="C24" s="16">
        <v>1064071</v>
      </c>
      <c r="D24" s="16">
        <v>0</v>
      </c>
      <c r="E24" s="16">
        <v>0</v>
      </c>
      <c r="F24" s="16">
        <v>0</v>
      </c>
      <c r="G24" s="16">
        <v>1064071</v>
      </c>
      <c r="H24" s="16"/>
      <c r="I24" s="16">
        <v>0</v>
      </c>
      <c r="J24" s="16">
        <v>1064071</v>
      </c>
      <c r="K24" s="16">
        <v>0</v>
      </c>
      <c r="L24" s="16">
        <v>0</v>
      </c>
      <c r="M24" s="16">
        <v>1064071</v>
      </c>
      <c r="N24" s="16">
        <f>SUM(B24:M24)</f>
        <v>4256284</v>
      </c>
    </row>
    <row r="25" spans="1:14" x14ac:dyDescent="0.2">
      <c r="A25" s="10" t="s">
        <v>30</v>
      </c>
      <c r="B25" s="17">
        <v>0</v>
      </c>
      <c r="C25" s="17">
        <f t="shared" ref="C25:N25" si="4">C26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</row>
    <row r="26" spans="1:14" x14ac:dyDescent="0.2">
      <c r="A26" s="3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>SUM(B26:M26)</f>
        <v>0</v>
      </c>
    </row>
    <row r="27" spans="1:14" ht="21.75" x14ac:dyDescent="0.2">
      <c r="A27" s="12" t="s">
        <v>31</v>
      </c>
      <c r="B27" s="18">
        <v>12540612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f>SUM(B27:M27)</f>
        <v>12540612</v>
      </c>
    </row>
    <row r="28" spans="1:14" ht="21.75" x14ac:dyDescent="0.2">
      <c r="A28" s="13" t="s">
        <v>34</v>
      </c>
      <c r="B28" s="18">
        <f>B29</f>
        <v>0</v>
      </c>
      <c r="C28" s="18">
        <f t="shared" ref="C28:N28" si="5">C29</f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2953948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2953948</v>
      </c>
    </row>
    <row r="29" spans="1:14" ht="22.5" x14ac:dyDescent="0.2">
      <c r="A29" s="3" t="s">
        <v>32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2953948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>SUM(B29:M29)</f>
        <v>2953948</v>
      </c>
    </row>
    <row r="30" spans="1:14" x14ac:dyDescent="0.2">
      <c r="A30" s="10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8">
        <f>SUM(B30:M30)</f>
        <v>0</v>
      </c>
    </row>
    <row r="31" spans="1:14" ht="21.75" x14ac:dyDescent="0.2">
      <c r="A31" s="10" t="s">
        <v>36</v>
      </c>
      <c r="B31" s="18">
        <f>B32</f>
        <v>0</v>
      </c>
      <c r="C31" s="18">
        <f t="shared" ref="C31:M31" si="6">C32</f>
        <v>0</v>
      </c>
      <c r="D31" s="18">
        <f t="shared" si="6"/>
        <v>4995376</v>
      </c>
      <c r="E31" s="18">
        <f t="shared" si="6"/>
        <v>11250000</v>
      </c>
      <c r="F31" s="18">
        <f t="shared" si="6"/>
        <v>0</v>
      </c>
      <c r="G31" s="18">
        <f t="shared" si="6"/>
        <v>0</v>
      </c>
      <c r="H31" s="18">
        <f t="shared" si="6"/>
        <v>0</v>
      </c>
      <c r="I31" s="18">
        <f t="shared" si="6"/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  <c r="N31" s="18">
        <f>SUM(B31:M31)</f>
        <v>16245376</v>
      </c>
    </row>
    <row r="32" spans="1:14" x14ac:dyDescent="0.2">
      <c r="A32" s="3" t="s">
        <v>33</v>
      </c>
      <c r="B32" s="19">
        <v>0</v>
      </c>
      <c r="C32" s="19">
        <v>0</v>
      </c>
      <c r="D32" s="19">
        <v>4995376</v>
      </c>
      <c r="E32" s="19">
        <v>11250000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>SUM(B32:M32)</f>
        <v>16245376</v>
      </c>
    </row>
    <row r="33" spans="1:14" s="9" customFormat="1" ht="22.5" thickBot="1" x14ac:dyDescent="0.25">
      <c r="A33" s="10" t="s">
        <v>37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SUM(B33:M33)</f>
        <v>0</v>
      </c>
    </row>
    <row r="34" spans="1:14" ht="18" customHeight="1" thickBot="1" x14ac:dyDescent="0.3">
      <c r="A34" s="7" t="s">
        <v>25</v>
      </c>
      <c r="B34" s="36">
        <f t="shared" ref="B34:M34" si="7">B9+B12+B17+B25+B27+B28+B30+B31+B33</f>
        <v>20566266</v>
      </c>
      <c r="C34" s="36">
        <f t="shared" si="7"/>
        <v>22849388</v>
      </c>
      <c r="D34" s="36">
        <f t="shared" si="7"/>
        <v>12751028</v>
      </c>
      <c r="E34" s="36">
        <f t="shared" si="7"/>
        <v>19275656</v>
      </c>
      <c r="F34" s="36">
        <f t="shared" si="7"/>
        <v>7755654</v>
      </c>
      <c r="G34" s="36">
        <f t="shared" si="7"/>
        <v>12060973</v>
      </c>
      <c r="H34" s="36">
        <f t="shared" si="7"/>
        <v>8025654</v>
      </c>
      <c r="I34" s="36">
        <f t="shared" si="7"/>
        <v>7755656</v>
      </c>
      <c r="J34" s="36">
        <f t="shared" si="7"/>
        <v>10912023</v>
      </c>
      <c r="K34" s="36">
        <f t="shared" si="7"/>
        <v>8025656</v>
      </c>
      <c r="L34" s="36">
        <f t="shared" si="7"/>
        <v>7755654</v>
      </c>
      <c r="M34" s="36">
        <f t="shared" si="7"/>
        <v>9107024</v>
      </c>
      <c r="N34" s="36">
        <f>N9+N12+N17+N25+N27+N28+N30+N31+N33</f>
        <v>146840632</v>
      </c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14" x14ac:dyDescent="0.2">
      <c r="A45" s="38" t="s">
        <v>60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">
      <c r="A46" s="38" t="s">
        <v>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x14ac:dyDescent="0.2">
      <c r="A47" s="37" t="s">
        <v>67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 t="s">
        <v>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3.5" thickBo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4.25" thickBot="1" x14ac:dyDescent="0.3">
      <c r="A52" s="7" t="s">
        <v>26</v>
      </c>
      <c r="B52" s="7" t="s">
        <v>12</v>
      </c>
      <c r="C52" s="7" t="s">
        <v>13</v>
      </c>
      <c r="D52" s="7" t="s">
        <v>14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22</v>
      </c>
      <c r="J52" s="7" t="s">
        <v>23</v>
      </c>
      <c r="K52" s="7" t="s">
        <v>15</v>
      </c>
      <c r="L52" s="7" t="s">
        <v>16</v>
      </c>
      <c r="M52" s="7" t="s">
        <v>17</v>
      </c>
      <c r="N52" s="7" t="s">
        <v>24</v>
      </c>
    </row>
    <row r="53" spans="1:14" x14ac:dyDescent="0.2">
      <c r="A53" s="22" t="s">
        <v>38</v>
      </c>
      <c r="B53" s="23">
        <v>4247829</v>
      </c>
      <c r="C53" s="23">
        <v>4247829</v>
      </c>
      <c r="D53" s="23">
        <v>4247830</v>
      </c>
      <c r="E53" s="23">
        <v>4247829</v>
      </c>
      <c r="F53" s="23">
        <v>4247829</v>
      </c>
      <c r="G53" s="23">
        <v>4247830</v>
      </c>
      <c r="H53" s="23">
        <v>4247829</v>
      </c>
      <c r="I53" s="23">
        <v>4247829</v>
      </c>
      <c r="J53" s="23">
        <v>4247830</v>
      </c>
      <c r="K53" s="23">
        <v>4247829</v>
      </c>
      <c r="L53" s="23">
        <v>4247829</v>
      </c>
      <c r="M53" s="23">
        <v>4247830</v>
      </c>
      <c r="N53" s="11">
        <f>SUM(B53:M53)</f>
        <v>50973952</v>
      </c>
    </row>
    <row r="54" spans="1:14" x14ac:dyDescent="0.2">
      <c r="A54" s="24" t="s">
        <v>39</v>
      </c>
      <c r="B54" s="17">
        <v>490315</v>
      </c>
      <c r="C54" s="17">
        <v>490316</v>
      </c>
      <c r="D54" s="17">
        <v>490315</v>
      </c>
      <c r="E54" s="17">
        <v>490316</v>
      </c>
      <c r="F54" s="17">
        <v>490315</v>
      </c>
      <c r="G54" s="17">
        <v>490316</v>
      </c>
      <c r="H54" s="17">
        <v>490315</v>
      </c>
      <c r="I54" s="17">
        <v>490316</v>
      </c>
      <c r="J54" s="17">
        <v>490315</v>
      </c>
      <c r="K54" s="17">
        <v>490316</v>
      </c>
      <c r="L54" s="17">
        <v>490316</v>
      </c>
      <c r="M54" s="17">
        <v>490316</v>
      </c>
      <c r="N54" s="11">
        <f t="shared" ref="N54:N64" si="8">SUM(B54:M54)</f>
        <v>5883787</v>
      </c>
    </row>
    <row r="55" spans="1:14" x14ac:dyDescent="0.2">
      <c r="A55" s="24" t="s">
        <v>40</v>
      </c>
      <c r="B55" s="17">
        <v>3099299</v>
      </c>
      <c r="C55" s="17">
        <v>3099300</v>
      </c>
      <c r="D55" s="17">
        <v>3099299</v>
      </c>
      <c r="E55" s="17">
        <v>3099300</v>
      </c>
      <c r="F55" s="17">
        <v>3099299</v>
      </c>
      <c r="G55" s="17">
        <v>3099300</v>
      </c>
      <c r="H55" s="17">
        <v>3099299</v>
      </c>
      <c r="I55" s="17">
        <v>3099300</v>
      </c>
      <c r="J55" s="17">
        <v>3099299</v>
      </c>
      <c r="K55" s="17">
        <v>3099300</v>
      </c>
      <c r="L55" s="17">
        <v>3099299</v>
      </c>
      <c r="M55" s="17">
        <v>3099300</v>
      </c>
      <c r="N55" s="11">
        <f t="shared" si="8"/>
        <v>37191594</v>
      </c>
    </row>
    <row r="56" spans="1:14" x14ac:dyDescent="0.2">
      <c r="A56" s="24" t="s">
        <v>41</v>
      </c>
      <c r="B56" s="17">
        <f>SUM(B58:B59)</f>
        <v>720250</v>
      </c>
      <c r="C56" s="17">
        <f t="shared" ref="C56:M56" si="9">SUM(C58:C59)</f>
        <v>720250</v>
      </c>
      <c r="D56" s="17">
        <f t="shared" si="9"/>
        <v>720250</v>
      </c>
      <c r="E56" s="17">
        <f t="shared" si="9"/>
        <v>720250</v>
      </c>
      <c r="F56" s="17">
        <f t="shared" si="9"/>
        <v>720250</v>
      </c>
      <c r="G56" s="17">
        <f t="shared" si="9"/>
        <v>720250</v>
      </c>
      <c r="H56" s="17">
        <f t="shared" si="9"/>
        <v>720250</v>
      </c>
      <c r="I56" s="17">
        <f t="shared" si="9"/>
        <v>720250</v>
      </c>
      <c r="J56" s="17">
        <f t="shared" si="9"/>
        <v>720250</v>
      </c>
      <c r="K56" s="17">
        <f t="shared" si="9"/>
        <v>720250</v>
      </c>
      <c r="L56" s="17">
        <f t="shared" si="9"/>
        <v>720250</v>
      </c>
      <c r="M56" s="17">
        <f t="shared" si="9"/>
        <v>720250</v>
      </c>
      <c r="N56" s="11">
        <f t="shared" si="8"/>
        <v>8643000</v>
      </c>
    </row>
    <row r="57" spans="1:14" ht="22.5" x14ac:dyDescent="0.2">
      <c r="A57" s="26" t="s">
        <v>43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8">
        <f t="shared" si="8"/>
        <v>0</v>
      </c>
    </row>
    <row r="58" spans="1:14" x14ac:dyDescent="0.2">
      <c r="A58" s="26" t="s">
        <v>44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8">
        <f t="shared" si="8"/>
        <v>0</v>
      </c>
    </row>
    <row r="59" spans="1:14" x14ac:dyDescent="0.2">
      <c r="A59" s="26" t="s">
        <v>45</v>
      </c>
      <c r="B59" s="16">
        <v>720250</v>
      </c>
      <c r="C59" s="16">
        <v>720250</v>
      </c>
      <c r="D59" s="16">
        <v>720250</v>
      </c>
      <c r="E59" s="16">
        <v>720250</v>
      </c>
      <c r="F59" s="16">
        <v>720250</v>
      </c>
      <c r="G59" s="16">
        <v>720250</v>
      </c>
      <c r="H59" s="16">
        <v>720250</v>
      </c>
      <c r="I59" s="16">
        <v>720250</v>
      </c>
      <c r="J59" s="16">
        <v>720250</v>
      </c>
      <c r="K59" s="16">
        <v>720250</v>
      </c>
      <c r="L59" s="16">
        <v>720250</v>
      </c>
      <c r="M59" s="16">
        <v>720250</v>
      </c>
      <c r="N59" s="8">
        <f t="shared" si="8"/>
        <v>8643000</v>
      </c>
    </row>
    <row r="60" spans="1:14" x14ac:dyDescent="0.2">
      <c r="A60" s="24" t="s">
        <v>42</v>
      </c>
      <c r="B60" s="17">
        <f>B61+B62+B63+B64</f>
        <v>1800000</v>
      </c>
      <c r="C60" s="17">
        <f t="shared" ref="C60:M60" si="10">C61+C62+C63+C64</f>
        <v>1000000</v>
      </c>
      <c r="D60" s="17">
        <f t="shared" si="10"/>
        <v>1300000</v>
      </c>
      <c r="E60" s="17">
        <f t="shared" si="10"/>
        <v>1000000</v>
      </c>
      <c r="F60" s="17">
        <f t="shared" si="10"/>
        <v>1000000</v>
      </c>
      <c r="G60" s="17">
        <f t="shared" si="10"/>
        <v>2136084</v>
      </c>
      <c r="H60" s="17">
        <f t="shared" si="10"/>
        <v>1000000</v>
      </c>
      <c r="I60" s="17">
        <f t="shared" si="10"/>
        <v>1600000</v>
      </c>
      <c r="J60" s="17">
        <f t="shared" si="10"/>
        <v>1000000</v>
      </c>
      <c r="K60" s="17">
        <f t="shared" si="10"/>
        <v>1000000</v>
      </c>
      <c r="L60" s="17">
        <f t="shared" si="10"/>
        <v>1000000</v>
      </c>
      <c r="M60" s="17">
        <f t="shared" si="10"/>
        <v>2136084</v>
      </c>
      <c r="N60" s="11">
        <f>SUM(B60:M60)</f>
        <v>15972168</v>
      </c>
    </row>
    <row r="61" spans="1:14" x14ac:dyDescent="0.2">
      <c r="A61" s="27" t="s">
        <v>46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8">
        <f t="shared" si="8"/>
        <v>0</v>
      </c>
    </row>
    <row r="62" spans="1:14" ht="22.5" x14ac:dyDescent="0.2">
      <c r="A62" s="27" t="s">
        <v>47</v>
      </c>
      <c r="B62" s="16">
        <v>300000</v>
      </c>
      <c r="C62" s="16">
        <v>0</v>
      </c>
      <c r="D62" s="16">
        <v>0</v>
      </c>
      <c r="E62" s="16">
        <v>0</v>
      </c>
      <c r="F62" s="16">
        <v>0</v>
      </c>
      <c r="G62" s="16">
        <v>1136084</v>
      </c>
      <c r="H62" s="16">
        <v>0</v>
      </c>
      <c r="I62" s="16">
        <v>300000</v>
      </c>
      <c r="J62" s="16">
        <v>0</v>
      </c>
      <c r="K62" s="16">
        <v>0</v>
      </c>
      <c r="L62" s="16">
        <v>0</v>
      </c>
      <c r="M62" s="16">
        <v>1136084</v>
      </c>
      <c r="N62" s="8">
        <f t="shared" si="8"/>
        <v>2872168</v>
      </c>
    </row>
    <row r="63" spans="1:14" ht="22.5" x14ac:dyDescent="0.2">
      <c r="A63" s="27" t="s">
        <v>48</v>
      </c>
      <c r="B63" s="16">
        <v>1000000</v>
      </c>
      <c r="C63" s="16">
        <v>1000000</v>
      </c>
      <c r="D63" s="16">
        <v>1300000</v>
      </c>
      <c r="E63" s="16">
        <v>1000000</v>
      </c>
      <c r="F63" s="16">
        <v>1000000</v>
      </c>
      <c r="G63" s="16">
        <v>1000000</v>
      </c>
      <c r="H63" s="16">
        <v>1000000</v>
      </c>
      <c r="I63" s="16">
        <v>1300000</v>
      </c>
      <c r="J63" s="16">
        <v>1000000</v>
      </c>
      <c r="K63" s="16">
        <v>1000000</v>
      </c>
      <c r="L63" s="16">
        <v>1000000</v>
      </c>
      <c r="M63" s="16">
        <v>1000000</v>
      </c>
      <c r="N63" s="8">
        <f t="shared" si="8"/>
        <v>12600000</v>
      </c>
    </row>
    <row r="64" spans="1:14" x14ac:dyDescent="0.2">
      <c r="A64" s="27" t="s">
        <v>49</v>
      </c>
      <c r="B64" s="16">
        <v>500000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">
        <f t="shared" si="8"/>
        <v>500000</v>
      </c>
    </row>
    <row r="65" spans="1:14" x14ac:dyDescent="0.2">
      <c r="A65" s="24" t="s">
        <v>50</v>
      </c>
      <c r="B65" s="17">
        <v>2218892</v>
      </c>
      <c r="C65" s="17">
        <v>614356</v>
      </c>
      <c r="D65" s="17">
        <v>614356</v>
      </c>
      <c r="E65" s="17">
        <v>614356</v>
      </c>
      <c r="F65" s="17">
        <v>614356</v>
      </c>
      <c r="G65" s="17">
        <v>614356</v>
      </c>
      <c r="H65" s="17">
        <v>614356</v>
      </c>
      <c r="I65" s="17">
        <v>614356</v>
      </c>
      <c r="J65" s="17">
        <v>614356</v>
      </c>
      <c r="K65" s="17">
        <v>614356</v>
      </c>
      <c r="L65" s="17">
        <v>614356</v>
      </c>
      <c r="M65" s="17">
        <v>614355</v>
      </c>
      <c r="N65" s="11">
        <f t="shared" ref="N65:N74" si="11">SUM(B65:M65)</f>
        <v>8976807</v>
      </c>
    </row>
    <row r="66" spans="1:14" x14ac:dyDescent="0.2">
      <c r="A66" s="24" t="s">
        <v>51</v>
      </c>
      <c r="B66" s="17">
        <f>B67+B68+B69</f>
        <v>0</v>
      </c>
      <c r="C66" s="17">
        <f t="shared" ref="C66:N66" si="12">C67+C68+C69</f>
        <v>0</v>
      </c>
      <c r="D66" s="17">
        <f t="shared" si="12"/>
        <v>0</v>
      </c>
      <c r="E66" s="17">
        <f t="shared" si="12"/>
        <v>0</v>
      </c>
      <c r="F66" s="17">
        <f t="shared" si="12"/>
        <v>2954348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2954348</v>
      </c>
    </row>
    <row r="67" spans="1:14" x14ac:dyDescent="0.2">
      <c r="A67" s="30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33">
        <f>SUM(B67:M67)</f>
        <v>0</v>
      </c>
    </row>
    <row r="68" spans="1:14" x14ac:dyDescent="0.2">
      <c r="A68" s="30" t="s">
        <v>56</v>
      </c>
      <c r="B68" s="16">
        <v>0</v>
      </c>
      <c r="C68" s="16">
        <v>0</v>
      </c>
      <c r="D68" s="16">
        <v>0</v>
      </c>
      <c r="E68" s="16">
        <v>0</v>
      </c>
      <c r="F68" s="16">
        <v>2325943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">
        <f t="shared" si="11"/>
        <v>2325943</v>
      </c>
    </row>
    <row r="69" spans="1:14" x14ac:dyDescent="0.2">
      <c r="A69" s="30" t="s">
        <v>57</v>
      </c>
      <c r="B69" s="16">
        <v>0</v>
      </c>
      <c r="C69" s="16">
        <v>0</v>
      </c>
      <c r="D69" s="16">
        <v>0</v>
      </c>
      <c r="E69" s="16">
        <v>0</v>
      </c>
      <c r="F69" s="16">
        <v>628405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">
        <f t="shared" si="11"/>
        <v>628405</v>
      </c>
    </row>
    <row r="70" spans="1:14" x14ac:dyDescent="0.2">
      <c r="A70" s="24" t="s">
        <v>52</v>
      </c>
      <c r="B70" s="17">
        <f>B71+B72</f>
        <v>0</v>
      </c>
      <c r="C70" s="17">
        <f t="shared" ref="C70:M70" si="13">C71+C72</f>
        <v>0</v>
      </c>
      <c r="D70" s="17">
        <f t="shared" si="13"/>
        <v>5995376</v>
      </c>
      <c r="E70" s="17">
        <f>SUM(E71:E72)</f>
        <v>0</v>
      </c>
      <c r="F70" s="17">
        <f t="shared" si="13"/>
        <v>0</v>
      </c>
      <c r="G70" s="17">
        <f t="shared" si="13"/>
        <v>2000250</v>
      </c>
      <c r="H70" s="17">
        <f t="shared" si="13"/>
        <v>949768</v>
      </c>
      <c r="I70" s="17">
        <f t="shared" si="13"/>
        <v>8299582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1">
        <f t="shared" si="11"/>
        <v>17244976</v>
      </c>
    </row>
    <row r="71" spans="1:14" x14ac:dyDescent="0.2">
      <c r="A71" s="31" t="s">
        <v>58</v>
      </c>
      <c r="B71" s="16">
        <v>0</v>
      </c>
      <c r="C71" s="16">
        <v>0</v>
      </c>
      <c r="D71" s="16">
        <v>3933367</v>
      </c>
      <c r="E71" s="16">
        <v>0</v>
      </c>
      <c r="F71" s="16">
        <v>0</v>
      </c>
      <c r="G71" s="16">
        <v>1575000</v>
      </c>
      <c r="H71" s="16">
        <v>747849</v>
      </c>
      <c r="I71" s="16">
        <v>6535104</v>
      </c>
      <c r="J71" s="16">
        <v>0</v>
      </c>
      <c r="K71" s="16">
        <v>0</v>
      </c>
      <c r="L71" s="16">
        <v>0</v>
      </c>
      <c r="M71" s="16">
        <v>0</v>
      </c>
      <c r="N71" s="8">
        <f t="shared" si="11"/>
        <v>12791320</v>
      </c>
    </row>
    <row r="72" spans="1:14" x14ac:dyDescent="0.2">
      <c r="A72" s="31" t="s">
        <v>59</v>
      </c>
      <c r="B72" s="16">
        <v>0</v>
      </c>
      <c r="C72" s="16">
        <v>0</v>
      </c>
      <c r="D72" s="16">
        <v>2062009</v>
      </c>
      <c r="E72" s="16">
        <v>0</v>
      </c>
      <c r="F72" s="16">
        <v>0</v>
      </c>
      <c r="G72" s="16">
        <v>425250</v>
      </c>
      <c r="H72" s="16">
        <v>201919</v>
      </c>
      <c r="I72" s="16">
        <v>1764478</v>
      </c>
      <c r="J72" s="16">
        <v>0</v>
      </c>
      <c r="K72" s="16">
        <v>0</v>
      </c>
      <c r="L72" s="16">
        <v>0</v>
      </c>
      <c r="M72" s="16">
        <v>0</v>
      </c>
      <c r="N72" s="8">
        <f t="shared" si="11"/>
        <v>4453656</v>
      </c>
    </row>
    <row r="73" spans="1:14" x14ac:dyDescent="0.2">
      <c r="A73" s="29" t="s">
        <v>53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1">
        <f t="shared" si="11"/>
        <v>0</v>
      </c>
    </row>
    <row r="74" spans="1:14" ht="22.5" thickBot="1" x14ac:dyDescent="0.25">
      <c r="A74" s="28" t="s">
        <v>54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1">
        <f t="shared" si="11"/>
        <v>0</v>
      </c>
    </row>
    <row r="75" spans="1:14" ht="18" customHeight="1" thickBot="1" x14ac:dyDescent="0.3">
      <c r="A75" s="7" t="s">
        <v>55</v>
      </c>
      <c r="B75" s="36">
        <f>B53+B54+B55+B56+B60+B65+B66+B70+B73+B74</f>
        <v>12576585</v>
      </c>
      <c r="C75" s="36">
        <f t="shared" ref="C75:M75" si="14">C53+C54+C55+C56+C60+C65+C66+C70+C73+C74</f>
        <v>10172051</v>
      </c>
      <c r="D75" s="36">
        <f t="shared" si="14"/>
        <v>16467426</v>
      </c>
      <c r="E75" s="36">
        <f t="shared" si="14"/>
        <v>10172051</v>
      </c>
      <c r="F75" s="36">
        <f t="shared" si="14"/>
        <v>13126397</v>
      </c>
      <c r="G75" s="36">
        <f t="shared" si="14"/>
        <v>13308386</v>
      </c>
      <c r="H75" s="36">
        <f t="shared" si="14"/>
        <v>11121817</v>
      </c>
      <c r="I75" s="36">
        <f t="shared" si="14"/>
        <v>19071633</v>
      </c>
      <c r="J75" s="36">
        <f t="shared" si="14"/>
        <v>10172050</v>
      </c>
      <c r="K75" s="36">
        <f t="shared" si="14"/>
        <v>10172051</v>
      </c>
      <c r="L75" s="36">
        <f t="shared" si="14"/>
        <v>10172050</v>
      </c>
      <c r="M75" s="36">
        <f t="shared" si="14"/>
        <v>11308135</v>
      </c>
      <c r="N75" s="36">
        <f>N53+N54+N55+N56+N60+N65+N66+N70+N73+N74</f>
        <v>147840632</v>
      </c>
    </row>
  </sheetData>
  <mergeCells count="8">
    <mergeCell ref="A48:N48"/>
    <mergeCell ref="A4:N4"/>
    <mergeCell ref="A3:N3"/>
    <mergeCell ref="A1:N1"/>
    <mergeCell ref="A2:N2"/>
    <mergeCell ref="A45:N45"/>
    <mergeCell ref="A46:N46"/>
    <mergeCell ref="A47:N47"/>
  </mergeCells>
  <phoneticPr fontId="3" type="noConversion"/>
  <pageMargins left="0.35433070866141736" right="0.15748031496062992" top="0.23622047244094491" bottom="0.15748031496062992" header="0.2362204724409449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2021-03-08T13:11:33Z</cp:lastPrinted>
  <dcterms:created xsi:type="dcterms:W3CDTF">2011-02-24T19:40:30Z</dcterms:created>
  <dcterms:modified xsi:type="dcterms:W3CDTF">2021-06-10T09:33:52Z</dcterms:modified>
</cp:coreProperties>
</file>