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Harta 1\Documents\001Harta\Bogi\ZÁRSZÁMADÁS 2021\Harta\"/>
    </mc:Choice>
  </mc:AlternateContent>
  <xr:revisionPtr revIDLastSave="0" documentId="8_{82C912F0-774F-4117-91D1-1E1CCF16E02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E34" i="1"/>
  <c r="D34" i="1"/>
  <c r="F28" i="1"/>
  <c r="F27" i="1" s="1"/>
  <c r="E28" i="1"/>
  <c r="D28" i="1"/>
  <c r="C28" i="1"/>
  <c r="H27" i="1"/>
  <c r="D27" i="1"/>
  <c r="C27" i="1"/>
  <c r="K26" i="1"/>
  <c r="K27" i="1" s="1"/>
  <c r="J26" i="1"/>
  <c r="J27" i="1" s="1"/>
  <c r="I26" i="1"/>
  <c r="I27" i="1" s="1"/>
  <c r="F20" i="1"/>
  <c r="E20" i="1"/>
  <c r="D20" i="1"/>
  <c r="K19" i="1"/>
  <c r="J19" i="1"/>
  <c r="I19" i="1"/>
  <c r="F19" i="1"/>
  <c r="E19" i="1"/>
  <c r="D19" i="1"/>
  <c r="K18" i="1"/>
  <c r="J18" i="1"/>
  <c r="I18" i="1"/>
  <c r="F18" i="1"/>
  <c r="E18" i="1"/>
  <c r="D18" i="1"/>
  <c r="K17" i="1"/>
  <c r="J17" i="1"/>
  <c r="I17" i="1"/>
  <c r="I16" i="1" s="1"/>
  <c r="F17" i="1"/>
  <c r="E17" i="1"/>
  <c r="D17" i="1"/>
  <c r="K16" i="1"/>
  <c r="J16" i="1"/>
  <c r="H16" i="1"/>
  <c r="H22" i="1" s="1"/>
  <c r="H37" i="1" s="1"/>
  <c r="K15" i="1"/>
  <c r="J15" i="1"/>
  <c r="I15" i="1"/>
  <c r="F15" i="1"/>
  <c r="E15" i="1"/>
  <c r="D15" i="1"/>
  <c r="K14" i="1"/>
  <c r="J14" i="1"/>
  <c r="J22" i="1" s="1"/>
  <c r="J37" i="1" s="1"/>
  <c r="I14" i="1"/>
  <c r="F14" i="1"/>
  <c r="E14" i="1"/>
  <c r="D14" i="1"/>
  <c r="K13" i="1"/>
  <c r="J13" i="1"/>
  <c r="I13" i="1"/>
  <c r="F13" i="1"/>
  <c r="E13" i="1"/>
  <c r="E12" i="1" s="1"/>
  <c r="D13" i="1"/>
  <c r="D12" i="1" s="1"/>
  <c r="K12" i="1"/>
  <c r="J12" i="1"/>
  <c r="I12" i="1"/>
  <c r="F12" i="1"/>
  <c r="C12" i="1"/>
  <c r="K11" i="1"/>
  <c r="J11" i="1"/>
  <c r="I11" i="1"/>
  <c r="K10" i="1"/>
  <c r="K9" i="1" s="1"/>
  <c r="J10" i="1"/>
  <c r="I10" i="1"/>
  <c r="F10" i="1"/>
  <c r="E10" i="1"/>
  <c r="E9" i="1" s="1"/>
  <c r="E22" i="1" s="1"/>
  <c r="D10" i="1"/>
  <c r="D9" i="1" s="1"/>
  <c r="D22" i="1" s="1"/>
  <c r="I9" i="1"/>
  <c r="H9" i="1"/>
  <c r="H21" i="1" s="1"/>
  <c r="H36" i="1" s="1"/>
  <c r="F9" i="1"/>
  <c r="F22" i="1" s="1"/>
  <c r="C9" i="1"/>
  <c r="C22" i="1" s="1"/>
  <c r="H30" i="1" s="1"/>
  <c r="K8" i="1"/>
  <c r="J8" i="1"/>
  <c r="I8" i="1"/>
  <c r="F8" i="1"/>
  <c r="E8" i="1"/>
  <c r="D8" i="1"/>
  <c r="D5" i="1" s="1"/>
  <c r="D21" i="1" s="1"/>
  <c r="K7" i="1"/>
  <c r="J7" i="1"/>
  <c r="I7" i="1"/>
  <c r="K6" i="1"/>
  <c r="J6" i="1"/>
  <c r="I6" i="1"/>
  <c r="F6" i="1"/>
  <c r="F5" i="1" s="1"/>
  <c r="F21" i="1" s="1"/>
  <c r="E6" i="1"/>
  <c r="D6" i="1"/>
  <c r="K5" i="1"/>
  <c r="J5" i="1"/>
  <c r="I5" i="1"/>
  <c r="I21" i="1" s="1"/>
  <c r="C5" i="1"/>
  <c r="E5" i="1" l="1"/>
  <c r="E21" i="1" s="1"/>
  <c r="C21" i="1"/>
  <c r="I22" i="1"/>
  <c r="I37" i="1" s="1"/>
  <c r="K21" i="1"/>
  <c r="J9" i="1"/>
  <c r="J21" i="1" s="1"/>
  <c r="K22" i="1"/>
  <c r="K37" i="1" s="1"/>
  <c r="E27" i="1"/>
  <c r="F36" i="1"/>
  <c r="F23" i="1"/>
  <c r="K29" i="1"/>
  <c r="E36" i="1"/>
  <c r="E23" i="1"/>
  <c r="D37" i="1"/>
  <c r="J30" i="1"/>
  <c r="E37" i="1"/>
  <c r="H29" i="1"/>
  <c r="C36" i="1"/>
  <c r="C23" i="1"/>
  <c r="D36" i="1"/>
  <c r="D23" i="1"/>
  <c r="I29" i="1"/>
  <c r="I36" i="1"/>
  <c r="I23" i="1"/>
  <c r="I35" i="1" s="1"/>
  <c r="K36" i="1"/>
  <c r="K23" i="1"/>
  <c r="K35" i="1" s="1"/>
  <c r="F37" i="1"/>
  <c r="K30" i="1"/>
  <c r="H23" i="1"/>
  <c r="H35" i="1" s="1"/>
  <c r="C37" i="1"/>
  <c r="J23" i="1" l="1"/>
  <c r="J35" i="1" s="1"/>
  <c r="J36" i="1"/>
  <c r="J29" i="1"/>
  <c r="I30" i="1"/>
  <c r="J28" i="1"/>
  <c r="E35" i="1"/>
  <c r="F35" i="1"/>
  <c r="K28" i="1"/>
  <c r="D35" i="1"/>
  <c r="I28" i="1"/>
  <c r="H28" i="1"/>
  <c r="C35" i="1"/>
</calcChain>
</file>

<file path=xl/sharedStrings.xml><?xml version="1.0" encoding="utf-8"?>
<sst xmlns="http://schemas.openxmlformats.org/spreadsheetml/2006/main" count="115" uniqueCount="111">
  <si>
    <r>
      <t xml:space="preserve">Harta Nagyközség Önkormányzat 2020. évi </t>
    </r>
    <r>
      <rPr>
        <b/>
        <u/>
        <sz val="11"/>
        <color indexed="8"/>
        <rFont val="Times New Roman"/>
        <family val="1"/>
        <charset val="238"/>
      </rPr>
      <t>összevont</t>
    </r>
    <r>
      <rPr>
        <b/>
        <sz val="11"/>
        <color indexed="8"/>
        <rFont val="Times New Roman"/>
        <family val="1"/>
        <charset val="238"/>
      </rPr>
      <t xml:space="preserve"> költségvetési mérlege közgazdasági tagolásban</t>
    </r>
  </si>
  <si>
    <t>B E V É T E L E K</t>
  </si>
  <si>
    <t>E Ft</t>
  </si>
  <si>
    <t>K I A D Á S O K</t>
  </si>
  <si>
    <t>1. sz. melléklet</t>
  </si>
  <si>
    <t>Sor-szám</t>
  </si>
  <si>
    <t>Bevételi jogcím</t>
  </si>
  <si>
    <t>2019.évi teljesítés</t>
  </si>
  <si>
    <t>2020. évi eredeti ei.</t>
  </si>
  <si>
    <t>2020.évi mód.ei.</t>
  </si>
  <si>
    <t>2020.évi teljesítés</t>
  </si>
  <si>
    <t>Kiadási jogcímek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</si>
  <si>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</si>
  <si>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</si>
  <si>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</si>
  <si>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</si>
  <si>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</si>
  <si>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</si>
  <si>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</si>
  <si>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</si>
  <si>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</si>
  <si>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</si>
  <si>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</t>
  </si>
  <si>
    <t>1. Működési célú támogatások ÁH-n belülről</t>
  </si>
  <si>
    <t>1. Személyi juttatások</t>
  </si>
  <si>
    <t>2</t>
  </si>
  <si>
    <t xml:space="preserve">     1.1. Önkormányzatok működési támogatásai</t>
  </si>
  <si>
    <t>2. Munkaadókat terhelő járulékok és szoc. hozzájárulási adó</t>
  </si>
  <si>
    <t>3</t>
  </si>
  <si>
    <t xml:space="preserve">     1.2. Elvonások és befizetések bevételei</t>
  </si>
  <si>
    <t>3. Dologi kiadások</t>
  </si>
  <si>
    <t>4</t>
  </si>
  <si>
    <t xml:space="preserve">     1.3. Egyéb működési célú támogatások ÁH-n belülről</t>
  </si>
  <si>
    <t>4. Ellátottak pénzbeli juttatásai</t>
  </si>
  <si>
    <t>5</t>
  </si>
  <si>
    <t>2. Felhalmozási célú támogatások ÁH-n belülről</t>
  </si>
  <si>
    <t>5. Egyéb működési célú kiadások</t>
  </si>
  <si>
    <t>6</t>
  </si>
  <si>
    <t xml:space="preserve">     1.1. Egyéb felhalmozási célú tám.bevételei ÁHB</t>
  </si>
  <si>
    <t xml:space="preserve">     5.1. Elvonások és befizetések</t>
  </si>
  <si>
    <t>7</t>
  </si>
  <si>
    <t xml:space="preserve">     1.2. Felhalmozási célú önkormányzati támogatások</t>
  </si>
  <si>
    <t xml:space="preserve">     5.2. Egyéb működési célú támogatások ÁH-n belülre</t>
  </si>
  <si>
    <t>8</t>
  </si>
  <si>
    <t>3. Közhatalmi bevételek</t>
  </si>
  <si>
    <t xml:space="preserve">     5.3. Egyéb működési célú támogatások ÁH-n kívülre</t>
  </si>
  <si>
    <t>9</t>
  </si>
  <si>
    <t xml:space="preserve">     3.1. Vagyoni típusú adók</t>
  </si>
  <si>
    <t xml:space="preserve">     5.4. Tartalékok</t>
  </si>
  <si>
    <t>10</t>
  </si>
  <si>
    <t xml:space="preserve">     3.2. Termékek és szolgáltatások adói</t>
  </si>
  <si>
    <t>6. Beruházások</t>
  </si>
  <si>
    <t>11</t>
  </si>
  <si>
    <t xml:space="preserve">     3.3. Egyéb közhatalmi bevételek</t>
  </si>
  <si>
    <t>7. Felújítások</t>
  </si>
  <si>
    <t>12</t>
  </si>
  <si>
    <t xml:space="preserve">     3.4. Jövedelemadók</t>
  </si>
  <si>
    <t>8. Egyéb felhalmozási célú kiadások</t>
  </si>
  <si>
    <t>13</t>
  </si>
  <si>
    <t>4. Működési bevételek</t>
  </si>
  <si>
    <t xml:space="preserve">     8.1. Egyéb felhalmozási célú támogatások ÁH-n belülre</t>
  </si>
  <si>
    <t>14</t>
  </si>
  <si>
    <t>5. Felhalmozási bevételek</t>
  </si>
  <si>
    <t xml:space="preserve">     8.2. Egyéb felhalmozási célú támogatások ÁH-n kívülre</t>
  </si>
  <si>
    <t>15</t>
  </si>
  <si>
    <t>6. Működési célú átvett pénzeszközök</t>
  </si>
  <si>
    <t xml:space="preserve">     8.3. Lakástámogatás</t>
  </si>
  <si>
    <t>16</t>
  </si>
  <si>
    <t>7. Felhalmozási célú átvett pénzeszközök</t>
  </si>
  <si>
    <t>18</t>
  </si>
  <si>
    <t>I. Működési költségvetés (1+3+4+6)</t>
  </si>
  <si>
    <t>I. Működési költségvetés (1+2+3+4+5)</t>
  </si>
  <si>
    <t>17</t>
  </si>
  <si>
    <t>II. Felhalmozási költségvetés (2+5+7)</t>
  </si>
  <si>
    <t>II. Felhalmozási költségvetés (6+7+8)</t>
  </si>
  <si>
    <t>A/ TÁRGYÉVI KÖLTSÉGVETÉSI BEVÉTELEK (I+II)</t>
  </si>
  <si>
    <t>A/ TÁRGYÉVI KÖLTSÉGVETÉSI KIADÁSOK (I+II)</t>
  </si>
  <si>
    <t>20</t>
  </si>
  <si>
    <t>Működési célú finanszírozási kiadás</t>
  </si>
  <si>
    <t>21</t>
  </si>
  <si>
    <t>Felhalmozási célú finanszírozási kiadás</t>
  </si>
  <si>
    <t>22</t>
  </si>
  <si>
    <t>ÁH-n belüli megelőlegezések viszafizetése</t>
  </si>
  <si>
    <t>23</t>
  </si>
  <si>
    <t>B/ FINANSZÍROZÁSI BEVÉTELEK                                HIÁNY FINANSZÍROZÁSÁNAK MÓDJA</t>
  </si>
  <si>
    <t>B/ FINANSZÍROZÁSI CÉLÚ KIADÁSOK</t>
  </si>
  <si>
    <t>24</t>
  </si>
  <si>
    <t>III. Belső forrásból (Előző évi maradvány igénybevétele)</t>
  </si>
  <si>
    <t>TÁRGYÉVI KÖLTSÉGVETÉSI BEVÉTELEK ÉS KIADÁSOK EGYENLEGE</t>
  </si>
  <si>
    <t>25</t>
  </si>
  <si>
    <t>1. Költségvetési maradvány működési célra</t>
  </si>
  <si>
    <t xml:space="preserve">    - működési célú</t>
  </si>
  <si>
    <t>26</t>
  </si>
  <si>
    <t>2. Költségvetési maradvány felhalmozási célra</t>
  </si>
  <si>
    <t xml:space="preserve">    - felhalmozási célú</t>
  </si>
  <si>
    <t>IV. Külső forrásból (Hitelek felvétele)</t>
  </si>
  <si>
    <t>28</t>
  </si>
  <si>
    <t>1. Működési célú hitel felvétel</t>
  </si>
  <si>
    <t>29</t>
  </si>
  <si>
    <t>2. Felhalmozási célú hitel felvétel</t>
  </si>
  <si>
    <t>30</t>
  </si>
  <si>
    <t xml:space="preserve">      V. Államháztartáson belüli megelőlegezések</t>
  </si>
  <si>
    <t>31</t>
  </si>
  <si>
    <t xml:space="preserve"> BEVÉTELEK ÖSSZESEN: (A+B)</t>
  </si>
  <si>
    <t xml:space="preserve"> KIADÁSOK ÖSSZESEN: (A+B)</t>
  </si>
  <si>
    <t>32</t>
  </si>
  <si>
    <t xml:space="preserve">    Működési célú bevételek</t>
  </si>
  <si>
    <t xml:space="preserve">    Működési célú kiadások</t>
  </si>
  <si>
    <t>33</t>
  </si>
  <si>
    <t>Felhalmozási célú bevételek</t>
  </si>
  <si>
    <t>Felhalmozási célú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</si>
</sst>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,##0\ _F_t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name val="Times New Roman CE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7">
    <xf numFmtId="0" fontId="0" fillId="0" borderId="0" xfId="0"/>
    <xf numFmtId="164" fontId="5" fillId="0" borderId="0" xfId="1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center"/>
    </xf>
    <xf numFmtId="0" fontId="9" fillId="0" borderId="8" xfId="1" applyFont="1" applyFill="1" applyBorder="1" applyAlignment="1" applyProtection="1">
      <alignment horizontal="center" vertical="center" wrapText="1"/>
    </xf>
    <xf numFmtId="165" fontId="14" fillId="0" borderId="18" xfId="0" applyNumberFormat="1" applyFont="1" applyBorder="1" applyAlignment="1">
      <alignment vertical="center" wrapText="1"/>
    </xf>
    <xf numFmtId="165" fontId="14" fillId="0" borderId="15" xfId="0" applyNumberFormat="1" applyFont="1" applyBorder="1" applyAlignment="1">
      <alignment horizontal="right" vertical="center" wrapText="1"/>
    </xf>
    <xf numFmtId="165" fontId="12" fillId="2" borderId="15" xfId="0" applyNumberFormat="1" applyFont="1" applyFill="1" applyBorder="1" applyAlignment="1">
      <alignment horizontal="right" vertical="center" wrapText="1"/>
    </xf>
    <xf numFmtId="165" fontId="12" fillId="2" borderId="18" xfId="0" applyNumberFormat="1" applyFont="1" applyFill="1" applyBorder="1" applyAlignment="1">
      <alignment vertical="center" wrapText="1"/>
    </xf>
    <xf numFmtId="165" fontId="12" fillId="0" borderId="18" xfId="0" applyNumberFormat="1" applyFont="1" applyBorder="1" applyAlignment="1">
      <alignment vertical="center" wrapText="1"/>
    </xf>
    <xf numFmtId="165" fontId="17" fillId="2" borderId="15" xfId="0" applyNumberFormat="1" applyFont="1" applyFill="1" applyBorder="1" applyAlignment="1">
      <alignment horizontal="right" vertical="center" wrapText="1"/>
    </xf>
    <xf numFmtId="165" fontId="14" fillId="0" borderId="24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164" fontId="5" fillId="0" borderId="0" xfId="1" applyNumberFormat="1" applyFont="1" applyFill="1" applyBorder="1" applyAlignment="1" applyProtection="1">
      <alignment horizontal="centerContinuous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9" xfId="1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9" fillId="0" borderId="10" xfId="1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64" fontId="13" fillId="0" borderId="16" xfId="1" applyNumberFormat="1" applyFont="1" applyFill="1" applyBorder="1" applyAlignment="1" applyProtection="1">
      <alignment horizontal="right" vertical="center" wrapTex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13" fillId="0" borderId="18" xfId="1" applyNumberFormat="1" applyFont="1" applyFill="1" applyBorder="1" applyAlignment="1" applyProtection="1">
      <alignment horizontal="right" vertical="center" wrapText="1"/>
      <protection locked="0"/>
    </xf>
    <xf numFmtId="3" fontId="13" fillId="0" borderId="16" xfId="1" applyNumberFormat="1" applyFont="1" applyFill="1" applyBorder="1" applyAlignment="1" applyProtection="1">
      <alignment horizontal="right" vertical="center" wrapText="1"/>
      <protection locked="0"/>
    </xf>
    <xf numFmtId="165" fontId="13" fillId="0" borderId="15" xfId="1" applyNumberFormat="1" applyFont="1" applyFill="1" applyBorder="1" applyAlignment="1" applyProtection="1">
      <alignment horizontal="right" vertical="center" wrapText="1"/>
      <protection locked="0"/>
    </xf>
    <xf numFmtId="3" fontId="13" fillId="0" borderId="15" xfId="1" applyNumberFormat="1" applyFont="1" applyFill="1" applyBorder="1" applyAlignment="1" applyProtection="1">
      <alignment horizontal="right" vertical="center" wrapText="1"/>
      <protection locked="0"/>
    </xf>
    <xf numFmtId="3" fontId="13" fillId="0" borderId="18" xfId="1" applyNumberFormat="1" applyFont="1" applyFill="1" applyBorder="1" applyAlignment="1" applyProtection="1">
      <alignment horizontal="right" vertical="center" wrapText="1"/>
      <protection locked="0"/>
    </xf>
    <xf numFmtId="0" fontId="13" fillId="0" borderId="15" xfId="1" applyNumberFormat="1" applyFont="1" applyFill="1" applyBorder="1" applyAlignment="1" applyProtection="1">
      <alignment horizontal="right" vertical="center" wrapText="1"/>
      <protection locked="0"/>
    </xf>
    <xf numFmtId="0" fontId="13" fillId="0" borderId="18" xfId="1" applyNumberFormat="1" applyFont="1" applyFill="1" applyBorder="1" applyAlignment="1" applyProtection="1">
      <alignment horizontal="right" vertical="center" wrapText="1"/>
      <protection locked="0"/>
    </xf>
    <xf numFmtId="164" fontId="9" fillId="0" borderId="18" xfId="1" applyNumberFormat="1" applyFont="1" applyFill="1" applyBorder="1" applyAlignment="1" applyProtection="1">
      <alignment horizontal="right" vertical="center" wrapText="1"/>
      <protection locked="0"/>
    </xf>
    <xf numFmtId="164" fontId="9" fillId="0" borderId="15" xfId="1" applyNumberFormat="1" applyFont="1" applyFill="1" applyBorder="1" applyAlignment="1" applyProtection="1">
      <alignment horizontal="right" vertical="center" wrapText="1"/>
      <protection locked="0"/>
    </xf>
    <xf numFmtId="165" fontId="12" fillId="0" borderId="15" xfId="0" applyNumberFormat="1" applyFont="1" applyBorder="1" applyAlignment="1">
      <alignment horizontal="right" vertical="center" wrapText="1"/>
    </xf>
    <xf numFmtId="164" fontId="9" fillId="0" borderId="16" xfId="1" applyNumberFormat="1" applyFont="1" applyFill="1" applyBorder="1" applyAlignment="1" applyProtection="1">
      <alignment horizontal="right" vertical="center" wrapText="1"/>
      <protection locked="0"/>
    </xf>
    <xf numFmtId="164" fontId="9" fillId="2" borderId="16" xfId="1" applyNumberFormat="1" applyFont="1" applyFill="1" applyBorder="1" applyAlignment="1" applyProtection="1">
      <alignment horizontal="right" vertical="center" wrapText="1"/>
    </xf>
    <xf numFmtId="164" fontId="9" fillId="2" borderId="15" xfId="1" applyNumberFormat="1" applyFont="1" applyFill="1" applyBorder="1" applyAlignment="1" applyProtection="1">
      <alignment horizontal="right" vertical="center" wrapText="1"/>
    </xf>
    <xf numFmtId="164" fontId="13" fillId="0" borderId="16" xfId="1" applyNumberFormat="1" applyFont="1" applyFill="1" applyBorder="1" applyAlignment="1" applyProtection="1">
      <alignment horizontal="right" vertical="center" wrapText="1"/>
    </xf>
    <xf numFmtId="3" fontId="9" fillId="2" borderId="15" xfId="1" applyNumberFormat="1" applyFont="1" applyFill="1" applyBorder="1" applyAlignment="1" applyProtection="1">
      <alignment horizontal="right" vertical="center" wrapText="1"/>
    </xf>
    <xf numFmtId="164" fontId="9" fillId="2" borderId="18" xfId="1" applyNumberFormat="1" applyFont="1" applyFill="1" applyBorder="1" applyAlignment="1" applyProtection="1">
      <alignment horizontal="right" vertical="center" wrapText="1"/>
      <protection locked="0"/>
    </xf>
    <xf numFmtId="164" fontId="9" fillId="2" borderId="16" xfId="1" applyNumberFormat="1" applyFont="1" applyFill="1" applyBorder="1" applyAlignment="1" applyProtection="1">
      <alignment horizontal="right" vertical="center" wrapText="1"/>
      <protection locked="0"/>
    </xf>
    <xf numFmtId="3" fontId="9" fillId="0" borderId="16" xfId="1" applyNumberFormat="1" applyFont="1" applyFill="1" applyBorder="1" applyAlignment="1" applyProtection="1">
      <alignment horizontal="right" vertical="center" wrapText="1"/>
      <protection locked="0"/>
    </xf>
    <xf numFmtId="3" fontId="9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16" fillId="2" borderId="16" xfId="1" applyNumberFormat="1" applyFont="1" applyFill="1" applyBorder="1" applyAlignment="1" applyProtection="1">
      <alignment horizontal="right" vertical="center" wrapText="1"/>
    </xf>
    <xf numFmtId="164" fontId="16" fillId="2" borderId="18" xfId="1" applyNumberFormat="1" applyFont="1" applyFill="1" applyBorder="1" applyAlignment="1" applyProtection="1">
      <alignment horizontal="right" vertical="center" wrapText="1"/>
    </xf>
    <xf numFmtId="164" fontId="13" fillId="0" borderId="15" xfId="1" applyNumberFormat="1" applyFont="1" applyFill="1" applyBorder="1" applyAlignment="1" applyProtection="1">
      <alignment horizontal="right" vertical="center" wrapText="1"/>
    </xf>
    <xf numFmtId="164" fontId="13" fillId="0" borderId="21" xfId="1" applyNumberFormat="1" applyFont="1" applyFill="1" applyBorder="1" applyAlignment="1" applyProtection="1">
      <alignment horizontal="right" vertical="center" wrapText="1"/>
      <protection locked="0"/>
    </xf>
    <xf numFmtId="164" fontId="13" fillId="0" borderId="22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/>
    <xf numFmtId="0" fontId="8" fillId="0" borderId="2" xfId="1" applyFont="1" applyFill="1" applyBorder="1" applyAlignment="1" applyProtection="1">
      <alignment horizontal="center" vertical="center"/>
    </xf>
    <xf numFmtId="0" fontId="9" fillId="0" borderId="2" xfId="1" applyFont="1" applyFill="1" applyBorder="1" applyAlignment="1" applyProtection="1">
      <alignment horizontal="center" vertical="center"/>
    </xf>
    <xf numFmtId="0" fontId="9" fillId="0" borderId="4" xfId="1" applyFont="1" applyFill="1" applyBorder="1" applyAlignment="1" applyProtection="1">
      <alignment horizontal="center" vertical="center"/>
    </xf>
    <xf numFmtId="0" fontId="9" fillId="0" borderId="6" xfId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horizontal="center" vertical="center"/>
    </xf>
    <xf numFmtId="49" fontId="11" fillId="0" borderId="13" xfId="1" applyNumberFormat="1" applyFont="1" applyFill="1" applyBorder="1" applyAlignment="1" applyProtection="1">
      <alignment horizontal="center" vertical="center"/>
    </xf>
    <xf numFmtId="0" fontId="13" fillId="0" borderId="14" xfId="1" applyFont="1" applyFill="1" applyBorder="1" applyAlignment="1" applyProtection="1">
      <alignment horizontal="left" vertical="center"/>
    </xf>
    <xf numFmtId="0" fontId="13" fillId="0" borderId="17" xfId="1" applyFont="1" applyFill="1" applyBorder="1" applyAlignment="1" applyProtection="1">
      <alignment horizontal="left" vertical="center"/>
    </xf>
    <xf numFmtId="0" fontId="9" fillId="0" borderId="17" xfId="1" applyFont="1" applyFill="1" applyBorder="1" applyAlignment="1" applyProtection="1">
      <alignment horizontal="left" vertical="center"/>
    </xf>
    <xf numFmtId="0" fontId="9" fillId="0" borderId="14" xfId="1" applyFont="1" applyFill="1" applyBorder="1" applyAlignment="1" applyProtection="1">
      <alignment horizontal="left" vertical="center"/>
    </xf>
    <xf numFmtId="0" fontId="11" fillId="2" borderId="13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left" vertical="center"/>
    </xf>
    <xf numFmtId="0" fontId="9" fillId="2" borderId="17" xfId="1" applyFont="1" applyFill="1" applyBorder="1" applyAlignment="1" applyProtection="1">
      <alignment horizontal="left" vertical="center"/>
    </xf>
    <xf numFmtId="0" fontId="15" fillId="0" borderId="14" xfId="1" applyFont="1" applyFill="1" applyBorder="1" applyAlignment="1" applyProtection="1">
      <alignment horizontal="left" vertical="center"/>
    </xf>
    <xf numFmtId="0" fontId="9" fillId="0" borderId="14" xfId="1" applyFont="1" applyFill="1" applyBorder="1" applyAlignment="1" applyProtection="1">
      <alignment vertical="center"/>
    </xf>
    <xf numFmtId="49" fontId="11" fillId="0" borderId="6" xfId="1" applyNumberFormat="1" applyFont="1" applyFill="1" applyBorder="1" applyAlignment="1" applyProtection="1">
      <alignment horizontal="center" vertical="center"/>
    </xf>
    <xf numFmtId="0" fontId="16" fillId="2" borderId="14" xfId="1" applyFont="1" applyFill="1" applyBorder="1" applyAlignment="1" applyProtection="1">
      <alignment horizontal="left" vertical="center"/>
    </xf>
    <xf numFmtId="0" fontId="16" fillId="2" borderId="17" xfId="1" applyFont="1" applyFill="1" applyBorder="1" applyAlignment="1" applyProtection="1">
      <alignment horizontal="left" vertical="center"/>
    </xf>
    <xf numFmtId="49" fontId="11" fillId="0" borderId="19" xfId="1" applyNumberFormat="1" applyFont="1" applyFill="1" applyBorder="1" applyAlignment="1" applyProtection="1">
      <alignment horizontal="center" vertical="center"/>
    </xf>
    <xf numFmtId="0" fontId="13" fillId="0" borderId="20" xfId="1" applyFont="1" applyFill="1" applyBorder="1" applyAlignment="1" applyProtection="1">
      <alignment horizontal="left" vertical="center"/>
    </xf>
    <xf numFmtId="0" fontId="13" fillId="0" borderId="23" xfId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6" fillId="0" borderId="1" xfId="0" applyFont="1" applyFill="1" applyBorder="1" applyAlignment="1" applyProtection="1">
      <alignment horizontal="right" wrapText="1"/>
    </xf>
    <xf numFmtId="0" fontId="3" fillId="0" borderId="1" xfId="0" applyFont="1" applyBorder="1" applyAlignment="1">
      <alignment wrapText="1"/>
    </xf>
  </cellXfs>
  <cellStyles count="2">
    <cellStyle name="Normál" xfId="0" builtinId="0"/>
    <cellStyle name="Normál_KVRENMUNKA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/AppData/Local/Microsoft/Windows/INetCache/Content.Outlook/ZKIBUL4E/Harta%20&#214;nkorm&#225;nyzat%202020%20z&#225;rsz&#225;mad&#225;s%20mell&#233;klete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éklet"/>
      <sheetName val="Munka2"/>
      <sheetName val="Munka3"/>
      <sheetName val="2.sz.melléklet"/>
      <sheetName val="3.sz.melléklet"/>
      <sheetName val="4.sz.melléklet"/>
      <sheetName val="5-a.sz.melléklet"/>
      <sheetName val="5-b.sz.melléklet"/>
      <sheetName val="5-c.sz.melléklet"/>
      <sheetName val="5-d.sz.melléklet"/>
      <sheetName val="5-e.sz.melléklet"/>
      <sheetName val="6-a.sz.melléklet"/>
      <sheetName val="6-b.sz.melléklet"/>
      <sheetName val="6-c.sz.melléklet"/>
      <sheetName val="6-d.sz.melléklet"/>
      <sheetName val="7.sz.melléklet"/>
      <sheetName val="8.sz.melléklet"/>
      <sheetName val="9.sz.melléklet"/>
      <sheetName val="9-a.sz.melléklet"/>
      <sheetName val="9-b.sz.melléklet"/>
      <sheetName val="9-c.sz.melléklet"/>
      <sheetName val="9-d.sz.melléklet"/>
      <sheetName val="9-e.sz.melléklet"/>
      <sheetName val="10.sz.melléklet"/>
      <sheetName val="10-a.sz.melléklet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C9">
            <v>176903</v>
          </cell>
          <cell r="D9">
            <v>203917</v>
          </cell>
          <cell r="E9">
            <v>203917</v>
          </cell>
        </row>
        <row r="15">
          <cell r="C15">
            <v>53602</v>
          </cell>
          <cell r="D15">
            <v>88966</v>
          </cell>
          <cell r="E15">
            <v>88966</v>
          </cell>
        </row>
        <row r="25">
          <cell r="C25">
            <v>23000</v>
          </cell>
          <cell r="D25">
            <v>23000</v>
          </cell>
          <cell r="E25">
            <v>23223</v>
          </cell>
        </row>
        <row r="28">
          <cell r="C28">
            <v>90000</v>
          </cell>
          <cell r="D28">
            <v>90000</v>
          </cell>
          <cell r="E28">
            <v>91638</v>
          </cell>
        </row>
        <row r="31">
          <cell r="C31">
            <v>14000</v>
          </cell>
          <cell r="D31">
            <v>0</v>
          </cell>
          <cell r="E31">
            <v>0</v>
          </cell>
        </row>
        <row r="33">
          <cell r="C33">
            <v>400</v>
          </cell>
          <cell r="D33">
            <v>400</v>
          </cell>
          <cell r="E33">
            <v>118</v>
          </cell>
        </row>
        <row r="35">
          <cell r="C35">
            <v>500</v>
          </cell>
          <cell r="D35">
            <v>200</v>
          </cell>
          <cell r="E35">
            <v>380</v>
          </cell>
        </row>
        <row r="37">
          <cell r="C37">
            <v>7433</v>
          </cell>
          <cell r="D37">
            <v>12711</v>
          </cell>
          <cell r="E37">
            <v>18251</v>
          </cell>
        </row>
        <row r="45">
          <cell r="C45">
            <v>0</v>
          </cell>
          <cell r="D45">
            <v>3343</v>
          </cell>
          <cell r="E45">
            <v>3343</v>
          </cell>
        </row>
        <row r="49">
          <cell r="C49">
            <v>10598</v>
          </cell>
          <cell r="D49">
            <v>174580</v>
          </cell>
          <cell r="E49">
            <v>147860</v>
          </cell>
        </row>
        <row r="64">
          <cell r="C64">
            <v>0</v>
          </cell>
          <cell r="D64">
            <v>1806</v>
          </cell>
          <cell r="E64">
            <v>2035</v>
          </cell>
        </row>
        <row r="67">
          <cell r="C67">
            <v>79384</v>
          </cell>
          <cell r="D67">
            <v>76064</v>
          </cell>
          <cell r="E67">
            <v>56267</v>
          </cell>
        </row>
        <row r="75">
          <cell r="C75">
            <v>0</v>
          </cell>
          <cell r="D75">
            <v>0</v>
          </cell>
          <cell r="E75">
            <v>8266</v>
          </cell>
        </row>
      </sheetData>
      <sheetData sheetId="7">
        <row r="9">
          <cell r="C9">
            <v>88074</v>
          </cell>
          <cell r="D9">
            <v>117216</v>
          </cell>
          <cell r="E9">
            <v>117016</v>
          </cell>
        </row>
        <row r="10">
          <cell r="C10">
            <v>14842</v>
          </cell>
          <cell r="D10">
            <v>15990</v>
          </cell>
          <cell r="E10">
            <v>15937</v>
          </cell>
        </row>
        <row r="11">
          <cell r="C11">
            <v>98007</v>
          </cell>
          <cell r="D11">
            <v>116382</v>
          </cell>
          <cell r="E11">
            <v>102043</v>
          </cell>
        </row>
        <row r="34">
          <cell r="C34">
            <v>9145</v>
          </cell>
          <cell r="D34">
            <v>15827</v>
          </cell>
          <cell r="E34">
            <v>15100</v>
          </cell>
        </row>
        <row r="41">
          <cell r="C41">
            <v>0</v>
          </cell>
          <cell r="D41">
            <v>1707</v>
          </cell>
          <cell r="E41">
            <v>1707</v>
          </cell>
        </row>
        <row r="42">
          <cell r="C42">
            <v>81664</v>
          </cell>
          <cell r="D42">
            <v>91816</v>
          </cell>
          <cell r="E42">
            <v>91418</v>
          </cell>
        </row>
        <row r="47">
          <cell r="C47">
            <v>14000</v>
          </cell>
          <cell r="D47">
            <v>11120</v>
          </cell>
          <cell r="E47">
            <v>11120</v>
          </cell>
        </row>
        <row r="52">
          <cell r="C52">
            <v>4760</v>
          </cell>
          <cell r="D52">
            <v>20109</v>
          </cell>
          <cell r="E52">
            <v>0</v>
          </cell>
        </row>
        <row r="54">
          <cell r="C54">
            <v>137553</v>
          </cell>
          <cell r="D54">
            <v>250457</v>
          </cell>
          <cell r="E54">
            <v>126056</v>
          </cell>
        </row>
        <row r="55">
          <cell r="C55">
            <v>62634</v>
          </cell>
          <cell r="D55">
            <v>84141</v>
          </cell>
          <cell r="E55">
            <v>61005</v>
          </cell>
        </row>
        <row r="57">
          <cell r="C57">
            <v>0</v>
          </cell>
          <cell r="D57">
            <v>63</v>
          </cell>
          <cell r="E57">
            <v>63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600</v>
          </cell>
          <cell r="E59">
            <v>600</v>
          </cell>
        </row>
        <row r="62">
          <cell r="C62">
            <v>7077</v>
          </cell>
          <cell r="D62">
            <v>7077</v>
          </cell>
          <cell r="E62">
            <v>7076</v>
          </cell>
        </row>
      </sheetData>
      <sheetData sheetId="8"/>
      <sheetData sheetId="9"/>
      <sheetData sheetId="10"/>
      <sheetData sheetId="11"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3">
          <cell r="C13">
            <v>60</v>
          </cell>
          <cell r="D13">
            <v>60</v>
          </cell>
          <cell r="E13">
            <v>40</v>
          </cell>
        </row>
        <row r="14">
          <cell r="C14">
            <v>9128</v>
          </cell>
          <cell r="D14">
            <v>8905</v>
          </cell>
          <cell r="E14">
            <v>8939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</sheetData>
      <sheetData sheetId="12">
        <row r="9">
          <cell r="C9">
            <v>50315</v>
          </cell>
          <cell r="D9">
            <v>52550</v>
          </cell>
          <cell r="E9">
            <v>52457</v>
          </cell>
        </row>
        <row r="10">
          <cell r="C10">
            <v>9015</v>
          </cell>
          <cell r="D10">
            <v>8700</v>
          </cell>
          <cell r="E10">
            <v>8633</v>
          </cell>
        </row>
        <row r="11">
          <cell r="C11">
            <v>7591</v>
          </cell>
          <cell r="D11">
            <v>9566</v>
          </cell>
          <cell r="E11">
            <v>8569</v>
          </cell>
        </row>
        <row r="33">
          <cell r="C33">
            <v>279</v>
          </cell>
          <cell r="D33">
            <v>579</v>
          </cell>
          <cell r="E33">
            <v>579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workbookViewId="0">
      <selection activeCell="N30" sqref="N30"/>
    </sheetView>
  </sheetViews>
  <sheetFormatPr defaultColWidth="9.109375" defaultRowHeight="14.4" x14ac:dyDescent="0.3"/>
  <cols>
    <col min="1" max="1" width="5.5546875" style="50" customWidth="1"/>
    <col min="2" max="2" width="45.6640625" style="50" customWidth="1"/>
    <col min="3" max="6" width="9.109375" style="11" customWidth="1"/>
    <col min="7" max="7" width="58.88671875" style="50" bestFit="1" customWidth="1"/>
    <col min="8" max="11" width="9.109375" style="11"/>
    <col min="12" max="16384" width="9.109375" style="50"/>
  </cols>
  <sheetData>
    <row r="1" spans="1:11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4"/>
    </row>
    <row r="2" spans="1:11" ht="16.2" thickBot="1" x14ac:dyDescent="0.35">
      <c r="A2" s="1" t="s">
        <v>1</v>
      </c>
      <c r="B2" s="1"/>
      <c r="C2" s="12"/>
      <c r="D2" s="12"/>
      <c r="E2" s="13"/>
      <c r="F2" s="14" t="s">
        <v>2</v>
      </c>
      <c r="G2" s="2" t="s">
        <v>3</v>
      </c>
      <c r="H2" s="15"/>
      <c r="I2" s="15"/>
      <c r="J2" s="75" t="s">
        <v>4</v>
      </c>
      <c r="K2" s="76"/>
    </row>
    <row r="3" spans="1:11" ht="21" thickBot="1" x14ac:dyDescent="0.35">
      <c r="A3" s="51" t="s">
        <v>5</v>
      </c>
      <c r="B3" s="52" t="s">
        <v>6</v>
      </c>
      <c r="C3" s="16" t="s">
        <v>7</v>
      </c>
      <c r="D3" s="17" t="s">
        <v>8</v>
      </c>
      <c r="E3" s="16" t="s">
        <v>9</v>
      </c>
      <c r="F3" s="16" t="s">
        <v>10</v>
      </c>
      <c r="G3" s="53" t="s">
        <v>11</v>
      </c>
      <c r="H3" s="16" t="s">
        <v>7</v>
      </c>
      <c r="I3" s="17" t="s">
        <v>8</v>
      </c>
      <c r="J3" s="16" t="s">
        <v>9</v>
      </c>
      <c r="K3" s="18" t="s">
        <v>10</v>
      </c>
    </row>
    <row r="4" spans="1:11" x14ac:dyDescent="0.3">
      <c r="A4" s="54"/>
      <c r="B4" s="55" t="s">
        <v>12</v>
      </c>
      <c r="C4" s="3" t="s">
        <v>13</v>
      </c>
      <c r="D4" s="19" t="s">
        <v>14</v>
      </c>
      <c r="E4" s="20" t="s">
        <v>15</v>
      </c>
      <c r="F4" s="20" t="s">
        <v>16</v>
      </c>
      <c r="G4" s="56" t="s">
        <v>17</v>
      </c>
      <c r="H4" s="3" t="s">
        <v>18</v>
      </c>
      <c r="I4" s="21" t="s">
        <v>19</v>
      </c>
      <c r="J4" s="22" t="s">
        <v>20</v>
      </c>
      <c r="K4" s="23" t="s">
        <v>21</v>
      </c>
    </row>
    <row r="5" spans="1:11" x14ac:dyDescent="0.3">
      <c r="A5" s="57" t="s">
        <v>22</v>
      </c>
      <c r="B5" s="58" t="s">
        <v>23</v>
      </c>
      <c r="C5" s="5">
        <f>SUM(C6:C8)</f>
        <v>285123</v>
      </c>
      <c r="D5" s="24">
        <f>SUM(D6+D8)</f>
        <v>230505</v>
      </c>
      <c r="E5" s="5">
        <f>SUM(E6:E8)</f>
        <v>292883</v>
      </c>
      <c r="F5" s="5">
        <f>SUM(F6:F8)</f>
        <v>292883</v>
      </c>
      <c r="G5" s="59" t="s">
        <v>24</v>
      </c>
      <c r="H5" s="4">
        <v>162283</v>
      </c>
      <c r="I5" s="25">
        <f>'[1]5-b.sz.melléklet'!C9+'[1]6-b.sz.melléklet'!C9</f>
        <v>138389</v>
      </c>
      <c r="J5" s="25">
        <f>'[1]5-b.sz.melléklet'!D9+'[1]6-b.sz.melléklet'!D9</f>
        <v>169766</v>
      </c>
      <c r="K5" s="26">
        <f>'[1]5-b.sz.melléklet'!E9+'[1]6-b.sz.melléklet'!E9</f>
        <v>169473</v>
      </c>
    </row>
    <row r="6" spans="1:11" x14ac:dyDescent="0.3">
      <c r="A6" s="57" t="s">
        <v>25</v>
      </c>
      <c r="B6" s="58" t="s">
        <v>26</v>
      </c>
      <c r="C6" s="5">
        <v>178300</v>
      </c>
      <c r="D6" s="24">
        <f>'[1]5-a.sz.melléklet'!C9+'[1]6-a.sz.melléklet'!C10</f>
        <v>176903</v>
      </c>
      <c r="E6" s="24">
        <f>'[1]5-a.sz.melléklet'!D9+'[1]6-a.sz.melléklet'!D10</f>
        <v>203917</v>
      </c>
      <c r="F6" s="25">
        <f>'[1]5-a.sz.melléklet'!E9+'[1]6-a.sz.melléklet'!E10</f>
        <v>203917</v>
      </c>
      <c r="G6" s="59" t="s">
        <v>27</v>
      </c>
      <c r="H6" s="4">
        <v>26822</v>
      </c>
      <c r="I6" s="25">
        <f>'[1]5-b.sz.melléklet'!C10+'[1]6-b.sz.melléklet'!C10</f>
        <v>23857</v>
      </c>
      <c r="J6" s="25">
        <f>'[1]5-b.sz.melléklet'!D10+'[1]6-b.sz.melléklet'!D10</f>
        <v>24690</v>
      </c>
      <c r="K6" s="26">
        <f>'[1]5-b.sz.melléklet'!E10+'[1]6-b.sz.melléklet'!E10</f>
        <v>24570</v>
      </c>
    </row>
    <row r="7" spans="1:11" x14ac:dyDescent="0.3">
      <c r="A7" s="57" t="s">
        <v>28</v>
      </c>
      <c r="B7" s="58" t="s">
        <v>29</v>
      </c>
      <c r="C7" s="5">
        <v>0</v>
      </c>
      <c r="D7" s="27">
        <v>0</v>
      </c>
      <c r="E7" s="5">
        <v>0</v>
      </c>
      <c r="F7" s="5">
        <v>0</v>
      </c>
      <c r="G7" s="59" t="s">
        <v>30</v>
      </c>
      <c r="H7" s="4">
        <v>152336</v>
      </c>
      <c r="I7" s="25">
        <f>'[1]5-b.sz.melléklet'!C11+'[1]6-b.sz.melléklet'!C11</f>
        <v>105598</v>
      </c>
      <c r="J7" s="25">
        <f>'[1]5-b.sz.melléklet'!D11+'[1]6-b.sz.melléklet'!D11</f>
        <v>125948</v>
      </c>
      <c r="K7" s="26">
        <f>'[1]5-b.sz.melléklet'!E11+'[1]6-b.sz.melléklet'!E11</f>
        <v>110612</v>
      </c>
    </row>
    <row r="8" spans="1:11" x14ac:dyDescent="0.3">
      <c r="A8" s="57" t="s">
        <v>31</v>
      </c>
      <c r="B8" s="58" t="s">
        <v>32</v>
      </c>
      <c r="C8" s="5">
        <v>106823</v>
      </c>
      <c r="D8" s="24">
        <f>'[1]5-a.sz.melléklet'!C15+'[1]6-a.sz.melléklet'!C11</f>
        <v>53602</v>
      </c>
      <c r="E8" s="24">
        <f>'[1]5-a.sz.melléklet'!D15+'[1]6-a.sz.melléklet'!D11</f>
        <v>88966</v>
      </c>
      <c r="F8" s="25">
        <f>'[1]5-a.sz.melléklet'!E15+'[1]6-a.sz.melléklet'!E11</f>
        <v>88966</v>
      </c>
      <c r="G8" s="59" t="s">
        <v>33</v>
      </c>
      <c r="H8" s="4">
        <v>12181</v>
      </c>
      <c r="I8" s="25">
        <f>'[1]5-b.sz.melléklet'!C34</f>
        <v>9145</v>
      </c>
      <c r="J8" s="25">
        <f>'[1]5-b.sz.melléklet'!D34</f>
        <v>15827</v>
      </c>
      <c r="K8" s="26">
        <f>'[1]5-b.sz.melléklet'!E34</f>
        <v>15100</v>
      </c>
    </row>
    <row r="9" spans="1:11" x14ac:dyDescent="0.3">
      <c r="A9" s="57" t="s">
        <v>34</v>
      </c>
      <c r="B9" s="58" t="s">
        <v>35</v>
      </c>
      <c r="C9" s="28">
        <f>SUM(C10:C11)</f>
        <v>203074</v>
      </c>
      <c r="D9" s="27">
        <f>SUM(D10:D11)</f>
        <v>10598</v>
      </c>
      <c r="E9" s="27">
        <f>SUM(E10:E11)</f>
        <v>174580</v>
      </c>
      <c r="F9" s="28">
        <f>SUM(F10:F11)</f>
        <v>147860</v>
      </c>
      <c r="G9" s="59" t="s">
        <v>36</v>
      </c>
      <c r="H9" s="4">
        <f>SUM(H10:H13)</f>
        <v>96281</v>
      </c>
      <c r="I9" s="4">
        <f>SUM(I10:I13)</f>
        <v>100424</v>
      </c>
      <c r="J9" s="4">
        <f>SUM(J10:J13)</f>
        <v>124752</v>
      </c>
      <c r="K9" s="4">
        <f>SUM(K10:K13)</f>
        <v>104245</v>
      </c>
    </row>
    <row r="10" spans="1:11" x14ac:dyDescent="0.3">
      <c r="A10" s="57" t="s">
        <v>37</v>
      </c>
      <c r="B10" s="58" t="s">
        <v>38</v>
      </c>
      <c r="C10" s="5">
        <v>166724</v>
      </c>
      <c r="D10" s="27">
        <f>'[1]5-a.sz.melléklet'!C49+'[1]6-a.sz.melléklet'!C23</f>
        <v>10598</v>
      </c>
      <c r="E10" s="27">
        <f>'[1]5-a.sz.melléklet'!D49+'[1]6-a.sz.melléklet'!D23</f>
        <v>174580</v>
      </c>
      <c r="F10" s="29">
        <f>'[1]5-a.sz.melléklet'!E49+'[1]6-a.sz.melléklet'!E23</f>
        <v>147860</v>
      </c>
      <c r="G10" s="59" t="s">
        <v>39</v>
      </c>
      <c r="H10" s="4">
        <v>0</v>
      </c>
      <c r="I10" s="29">
        <f>'[1]5-b.sz.melléklet'!C41</f>
        <v>0</v>
      </c>
      <c r="J10" s="29">
        <f>'[1]5-b.sz.melléklet'!D41</f>
        <v>1707</v>
      </c>
      <c r="K10" s="30">
        <f>'[1]5-b.sz.melléklet'!E41</f>
        <v>1707</v>
      </c>
    </row>
    <row r="11" spans="1:11" x14ac:dyDescent="0.3">
      <c r="A11" s="57" t="s">
        <v>40</v>
      </c>
      <c r="B11" s="58" t="s">
        <v>41</v>
      </c>
      <c r="C11" s="5">
        <v>36350</v>
      </c>
      <c r="D11" s="27">
        <v>0</v>
      </c>
      <c r="E11" s="5">
        <v>0</v>
      </c>
      <c r="F11" s="5">
        <v>0</v>
      </c>
      <c r="G11" s="59" t="s">
        <v>42</v>
      </c>
      <c r="H11" s="4">
        <v>79363</v>
      </c>
      <c r="I11" s="25">
        <f>'[1]5-b.sz.melléklet'!C42</f>
        <v>81664</v>
      </c>
      <c r="J11" s="25">
        <f>'[1]5-b.sz.melléklet'!D42</f>
        <v>91816</v>
      </c>
      <c r="K11" s="26">
        <f>'[1]5-b.sz.melléklet'!E42</f>
        <v>91418</v>
      </c>
    </row>
    <row r="12" spans="1:11" x14ac:dyDescent="0.3">
      <c r="A12" s="57" t="s">
        <v>43</v>
      </c>
      <c r="B12" s="58" t="s">
        <v>44</v>
      </c>
      <c r="C12" s="25">
        <f>SUM(C13:C16)</f>
        <v>127272</v>
      </c>
      <c r="D12" s="24">
        <f>SUM(D13:D16)</f>
        <v>127960</v>
      </c>
      <c r="E12" s="25">
        <f>SUM(E13:E16)</f>
        <v>113660</v>
      </c>
      <c r="F12" s="25">
        <f>SUM(F13:F16)</f>
        <v>115399</v>
      </c>
      <c r="G12" s="59" t="s">
        <v>45</v>
      </c>
      <c r="H12" s="4">
        <v>16918</v>
      </c>
      <c r="I12" s="25">
        <f>'[1]5-b.sz.melléklet'!C47</f>
        <v>14000</v>
      </c>
      <c r="J12" s="25">
        <f>'[1]5-b.sz.melléklet'!D47</f>
        <v>11120</v>
      </c>
      <c r="K12" s="26">
        <f>'[1]5-b.sz.melléklet'!E47</f>
        <v>11120</v>
      </c>
    </row>
    <row r="13" spans="1:11" x14ac:dyDescent="0.3">
      <c r="A13" s="57" t="s">
        <v>46</v>
      </c>
      <c r="B13" s="58" t="s">
        <v>47</v>
      </c>
      <c r="C13" s="5">
        <v>23088</v>
      </c>
      <c r="D13" s="24">
        <f>'[1]5-a.sz.melléklet'!C25</f>
        <v>23000</v>
      </c>
      <c r="E13" s="24">
        <f>'[1]5-a.sz.melléklet'!D25</f>
        <v>23000</v>
      </c>
      <c r="F13" s="25">
        <f>'[1]5-a.sz.melléklet'!E25</f>
        <v>23223</v>
      </c>
      <c r="G13" s="59" t="s">
        <v>48</v>
      </c>
      <c r="H13" s="4">
        <v>0</v>
      </c>
      <c r="I13" s="25">
        <f>'[1]5-b.sz.melléklet'!C52</f>
        <v>4760</v>
      </c>
      <c r="J13" s="25">
        <f>'[1]5-b.sz.melléklet'!D52</f>
        <v>20109</v>
      </c>
      <c r="K13" s="30">
        <f>'[1]5-b.sz.melléklet'!E52</f>
        <v>0</v>
      </c>
    </row>
    <row r="14" spans="1:11" x14ac:dyDescent="0.3">
      <c r="A14" s="57" t="s">
        <v>49</v>
      </c>
      <c r="B14" s="58" t="s">
        <v>50</v>
      </c>
      <c r="C14" s="5">
        <v>103464</v>
      </c>
      <c r="D14" s="24">
        <f>'[1]5-a.sz.melléklet'!C28+'[1]5-a.sz.melléklet'!C31+'[1]5-a.sz.melléklet'!C33</f>
        <v>104400</v>
      </c>
      <c r="E14" s="24">
        <f>'[1]5-a.sz.melléklet'!D28+'[1]5-a.sz.melléklet'!D31+'[1]5-a.sz.melléklet'!D33</f>
        <v>90400</v>
      </c>
      <c r="F14" s="25">
        <f>'[1]5-a.sz.melléklet'!E28+'[1]5-a.sz.melléklet'!E31+'[1]5-a.sz.melléklet'!E33</f>
        <v>91756</v>
      </c>
      <c r="G14" s="59" t="s">
        <v>51</v>
      </c>
      <c r="H14" s="4">
        <v>222671</v>
      </c>
      <c r="I14" s="29">
        <f>'[1]5-b.sz.melléklet'!C54+'[1]6-b.sz.melléklet'!C33</f>
        <v>137832</v>
      </c>
      <c r="J14" s="29">
        <f>'[1]5-b.sz.melléklet'!D54+'[1]6-b.sz.melléklet'!D33</f>
        <v>251036</v>
      </c>
      <c r="K14" s="30">
        <f>'[1]5-b.sz.melléklet'!E54+'[1]6-b.sz.melléklet'!E33</f>
        <v>126635</v>
      </c>
    </row>
    <row r="15" spans="1:11" x14ac:dyDescent="0.3">
      <c r="A15" s="57" t="s">
        <v>52</v>
      </c>
      <c r="B15" s="58" t="s">
        <v>53</v>
      </c>
      <c r="C15" s="5">
        <v>720</v>
      </c>
      <c r="D15" s="24">
        <f>'[1]5-a.sz.melléklet'!C35+'[1]6-a.sz.melléklet'!C13</f>
        <v>560</v>
      </c>
      <c r="E15" s="24">
        <f>'[1]5-a.sz.melléklet'!D35+'[1]6-a.sz.melléklet'!D13</f>
        <v>260</v>
      </c>
      <c r="F15" s="25">
        <f>'[1]5-a.sz.melléklet'!E35+'[1]6-a.sz.melléklet'!E13</f>
        <v>420</v>
      </c>
      <c r="G15" s="59" t="s">
        <v>54</v>
      </c>
      <c r="H15" s="4">
        <v>86581</v>
      </c>
      <c r="I15" s="29">
        <f>'[1]5-b.sz.melléklet'!C55+'[1]6-b.sz.melléklet'!C34</f>
        <v>62634</v>
      </c>
      <c r="J15" s="29">
        <f>'[1]5-b.sz.melléklet'!D55+'[1]6-b.sz.melléklet'!D34</f>
        <v>84141</v>
      </c>
      <c r="K15" s="30">
        <f>'[1]5-b.sz.melléklet'!E55+'[1]6-b.sz.melléklet'!E34</f>
        <v>61005</v>
      </c>
    </row>
    <row r="16" spans="1:11" x14ac:dyDescent="0.3">
      <c r="A16" s="57" t="s">
        <v>55</v>
      </c>
      <c r="B16" s="58" t="s">
        <v>56</v>
      </c>
      <c r="C16" s="5">
        <v>0</v>
      </c>
      <c r="D16" s="5">
        <v>0</v>
      </c>
      <c r="E16" s="5">
        <v>0</v>
      </c>
      <c r="F16" s="5">
        <v>0</v>
      </c>
      <c r="G16" s="59" t="s">
        <v>57</v>
      </c>
      <c r="H16" s="26">
        <f>SUM(H17+H18+H19)</f>
        <v>2000</v>
      </c>
      <c r="I16" s="29">
        <f>SUM(I17+I18+I19)</f>
        <v>0</v>
      </c>
      <c r="J16" s="26">
        <f>SUM(J17+J18+J19)</f>
        <v>663</v>
      </c>
      <c r="K16" s="26">
        <f>SUM(K17+K18+K19)</f>
        <v>663</v>
      </c>
    </row>
    <row r="17" spans="1:11" x14ac:dyDescent="0.3">
      <c r="A17" s="57" t="s">
        <v>58</v>
      </c>
      <c r="B17" s="58" t="s">
        <v>59</v>
      </c>
      <c r="C17" s="5">
        <v>20846</v>
      </c>
      <c r="D17" s="24">
        <f>'[1]5-a.sz.melléklet'!C37+'[1]6-a.sz.melléklet'!C14</f>
        <v>16561</v>
      </c>
      <c r="E17" s="24">
        <f>'[1]5-a.sz.melléklet'!D37+'[1]6-a.sz.melléklet'!D14</f>
        <v>21616</v>
      </c>
      <c r="F17" s="25">
        <f>'[1]5-a.sz.melléklet'!E37+'[1]6-a.sz.melléklet'!E14</f>
        <v>27190</v>
      </c>
      <c r="G17" s="59" t="s">
        <v>60</v>
      </c>
      <c r="H17" s="4">
        <v>0</v>
      </c>
      <c r="I17" s="31">
        <f>'[1]5-b.sz.melléklet'!C57</f>
        <v>0</v>
      </c>
      <c r="J17" s="31">
        <f>'[1]5-b.sz.melléklet'!D57</f>
        <v>63</v>
      </c>
      <c r="K17" s="32">
        <f>'[1]5-b.sz.melléklet'!E57</f>
        <v>63</v>
      </c>
    </row>
    <row r="18" spans="1:11" x14ac:dyDescent="0.3">
      <c r="A18" s="57" t="s">
        <v>61</v>
      </c>
      <c r="B18" s="58" t="s">
        <v>62</v>
      </c>
      <c r="C18" s="5">
        <v>3934</v>
      </c>
      <c r="D18" s="27">
        <f>'[1]5-a.sz.melléklet'!C64+'[1]6-a.sz.melléklet'!C22</f>
        <v>0</v>
      </c>
      <c r="E18" s="27">
        <f>'[1]5-a.sz.melléklet'!D64+'[1]6-a.sz.melléklet'!D22</f>
        <v>1806</v>
      </c>
      <c r="F18" s="29">
        <f>'[1]5-a.sz.melléklet'!E64+'[1]6-a.sz.melléklet'!E22</f>
        <v>2035</v>
      </c>
      <c r="G18" s="59" t="s">
        <v>63</v>
      </c>
      <c r="H18" s="4">
        <v>0</v>
      </c>
      <c r="I18" s="29">
        <f>'[1]5-b.sz.melléklet'!C58</f>
        <v>0</v>
      </c>
      <c r="J18" s="29">
        <f>'[1]5-b.sz.melléklet'!D58</f>
        <v>0</v>
      </c>
      <c r="K18" s="30">
        <f>'[1]5-b.sz.melléklet'!E58</f>
        <v>0</v>
      </c>
    </row>
    <row r="19" spans="1:11" x14ac:dyDescent="0.3">
      <c r="A19" s="57" t="s">
        <v>64</v>
      </c>
      <c r="B19" s="58" t="s">
        <v>65</v>
      </c>
      <c r="C19" s="5">
        <v>0</v>
      </c>
      <c r="D19" s="27">
        <f>'[1]5-a.sz.melléklet'!C45</f>
        <v>0</v>
      </c>
      <c r="E19" s="27">
        <f>'[1]5-a.sz.melléklet'!D45</f>
        <v>3343</v>
      </c>
      <c r="F19" s="29">
        <f>'[1]5-a.sz.melléklet'!E45</f>
        <v>3343</v>
      </c>
      <c r="G19" s="59" t="s">
        <v>66</v>
      </c>
      <c r="H19" s="4">
        <v>2000</v>
      </c>
      <c r="I19" s="29">
        <f>'[1]5-b.sz.melléklet'!C59</f>
        <v>0</v>
      </c>
      <c r="J19" s="29">
        <f>'[1]5-b.sz.melléklet'!D59</f>
        <v>600</v>
      </c>
      <c r="K19" s="30">
        <f>'[1]5-b.sz.melléklet'!E59</f>
        <v>600</v>
      </c>
    </row>
    <row r="20" spans="1:11" x14ac:dyDescent="0.3">
      <c r="A20" s="57" t="s">
        <v>67</v>
      </c>
      <c r="B20" s="58" t="s">
        <v>68</v>
      </c>
      <c r="C20" s="5">
        <v>40495</v>
      </c>
      <c r="D20" s="27">
        <f>'[1]5-a.sz.melléklet'!C67+'[1]6-a.sz.melléklet'!C26</f>
        <v>79384</v>
      </c>
      <c r="E20" s="27">
        <f>'[1]5-a.sz.melléklet'!D67+'[1]6-a.sz.melléklet'!D26</f>
        <v>76064</v>
      </c>
      <c r="F20" s="29">
        <f>'[1]5-a.sz.melléklet'!E67+'[1]6-a.sz.melléklet'!E26</f>
        <v>56267</v>
      </c>
      <c r="G20" s="60"/>
      <c r="H20" s="33"/>
      <c r="I20" s="34"/>
      <c r="J20" s="33"/>
      <c r="K20" s="33"/>
    </row>
    <row r="21" spans="1:11" x14ac:dyDescent="0.3">
      <c r="A21" s="57" t="s">
        <v>69</v>
      </c>
      <c r="B21" s="61" t="s">
        <v>70</v>
      </c>
      <c r="C21" s="35">
        <f>SUM(C5+C12+C17+C19)</f>
        <v>433241</v>
      </c>
      <c r="D21" s="36">
        <f>SUM(D5+D12+D17+D19)</f>
        <v>375026</v>
      </c>
      <c r="E21" s="35">
        <f>SUM(E5+E12+E17+E19)</f>
        <v>431502</v>
      </c>
      <c r="F21" s="35">
        <f>SUM(F5+F12+F17+F19)</f>
        <v>438815</v>
      </c>
      <c r="G21" s="60" t="s">
        <v>71</v>
      </c>
      <c r="H21" s="33">
        <f>SUM(H5:H9)</f>
        <v>449903</v>
      </c>
      <c r="I21" s="34">
        <f>SUM(I5:I9)</f>
        <v>377413</v>
      </c>
      <c r="J21" s="34">
        <f>SUM(J5:J9)</f>
        <v>460983</v>
      </c>
      <c r="K21" s="33">
        <f>SUM(K5:K9)</f>
        <v>424000</v>
      </c>
    </row>
    <row r="22" spans="1:11" x14ac:dyDescent="0.3">
      <c r="A22" s="57" t="s">
        <v>72</v>
      </c>
      <c r="B22" s="61" t="s">
        <v>73</v>
      </c>
      <c r="C22" s="35">
        <f>SUM(C9+C18+C20)</f>
        <v>247503</v>
      </c>
      <c r="D22" s="36">
        <f>SUM(D9+D18+D20)</f>
        <v>89982</v>
      </c>
      <c r="E22" s="35">
        <f>SUM(E9+E18+E20)</f>
        <v>252450</v>
      </c>
      <c r="F22" s="35">
        <f>SUM(F9+F18+F20)</f>
        <v>206162</v>
      </c>
      <c r="G22" s="60" t="s">
        <v>74</v>
      </c>
      <c r="H22" s="33">
        <f>SUM(H14:H16)</f>
        <v>311252</v>
      </c>
      <c r="I22" s="34">
        <f>SUM(I14:I16)</f>
        <v>200466</v>
      </c>
      <c r="J22" s="34">
        <f>SUM(J14:J16)</f>
        <v>335840</v>
      </c>
      <c r="K22" s="33">
        <f>SUM(K14:K16)</f>
        <v>188303</v>
      </c>
    </row>
    <row r="23" spans="1:11" x14ac:dyDescent="0.3">
      <c r="A23" s="62">
        <v>19</v>
      </c>
      <c r="B23" s="63" t="s">
        <v>75</v>
      </c>
      <c r="C23" s="6">
        <f>SUM(C21:C22)</f>
        <v>680744</v>
      </c>
      <c r="D23" s="37">
        <f>SUM(D21+D22)</f>
        <v>465008</v>
      </c>
      <c r="E23" s="6">
        <f>SUM(E21:E22)</f>
        <v>683952</v>
      </c>
      <c r="F23" s="6">
        <f>SUM(F21:F22)</f>
        <v>644977</v>
      </c>
      <c r="G23" s="64" t="s">
        <v>76</v>
      </c>
      <c r="H23" s="7">
        <f>SUM(H21+H22)</f>
        <v>761155</v>
      </c>
      <c r="I23" s="38">
        <f>SUM(I21+I22)</f>
        <v>577879</v>
      </c>
      <c r="J23" s="7">
        <f>SUM(J21+J22)</f>
        <v>796823</v>
      </c>
      <c r="K23" s="7">
        <f>SUM(K21+K22)</f>
        <v>612303</v>
      </c>
    </row>
    <row r="24" spans="1:11" x14ac:dyDescent="0.3">
      <c r="A24" s="57" t="s">
        <v>77</v>
      </c>
      <c r="B24" s="65"/>
      <c r="C24" s="5"/>
      <c r="D24" s="39"/>
      <c r="E24" s="5"/>
      <c r="F24" s="5"/>
      <c r="G24" s="59" t="s">
        <v>78</v>
      </c>
      <c r="H24" s="4">
        <v>0</v>
      </c>
      <c r="I24" s="29">
        <v>0</v>
      </c>
      <c r="J24" s="4">
        <v>0</v>
      </c>
      <c r="K24" s="4">
        <v>0</v>
      </c>
    </row>
    <row r="25" spans="1:11" x14ac:dyDescent="0.3">
      <c r="A25" s="57" t="s">
        <v>79</v>
      </c>
      <c r="B25" s="65"/>
      <c r="C25" s="5"/>
      <c r="D25" s="39"/>
      <c r="E25" s="5"/>
      <c r="F25" s="5"/>
      <c r="G25" s="59" t="s">
        <v>80</v>
      </c>
      <c r="H25" s="4">
        <v>0</v>
      </c>
      <c r="I25" s="29">
        <v>0</v>
      </c>
      <c r="J25" s="4">
        <v>0</v>
      </c>
      <c r="K25" s="4">
        <v>0</v>
      </c>
    </row>
    <row r="26" spans="1:11" x14ac:dyDescent="0.3">
      <c r="A26" s="57" t="s">
        <v>81</v>
      </c>
      <c r="B26" s="58"/>
      <c r="C26" s="5"/>
      <c r="D26" s="24"/>
      <c r="E26" s="5"/>
      <c r="F26" s="5"/>
      <c r="G26" s="59" t="s">
        <v>82</v>
      </c>
      <c r="H26" s="4">
        <v>5983</v>
      </c>
      <c r="I26" s="29">
        <f>'[1]5-b.sz.melléklet'!C62</f>
        <v>7077</v>
      </c>
      <c r="J26" s="29">
        <f>'[1]5-b.sz.melléklet'!D62</f>
        <v>7077</v>
      </c>
      <c r="K26" s="30">
        <f>'[1]5-b.sz.melléklet'!E62</f>
        <v>7076</v>
      </c>
    </row>
    <row r="27" spans="1:11" x14ac:dyDescent="0.3">
      <c r="A27" s="57" t="s">
        <v>83</v>
      </c>
      <c r="B27" s="61" t="s">
        <v>84</v>
      </c>
      <c r="C27" s="34">
        <f>SUM(C28+C31+C34)</f>
        <v>206342</v>
      </c>
      <c r="D27" s="36">
        <f>SUM(D28+D31+D34)</f>
        <v>119948</v>
      </c>
      <c r="E27" s="36">
        <f>SUM(E28+E31+E34)</f>
        <v>119948</v>
      </c>
      <c r="F27" s="34">
        <f>SUM(F28+F31+F34)</f>
        <v>128214</v>
      </c>
      <c r="G27" s="64" t="s">
        <v>85</v>
      </c>
      <c r="H27" s="8">
        <f>SUM(H24:H26)</f>
        <v>5983</v>
      </c>
      <c r="I27" s="40">
        <f>SUM(I24:I26)</f>
        <v>7077</v>
      </c>
      <c r="J27" s="8">
        <f>SUM(J24:J26)</f>
        <v>7077</v>
      </c>
      <c r="K27" s="8">
        <f>SUM(K24:K26)</f>
        <v>7076</v>
      </c>
    </row>
    <row r="28" spans="1:11" x14ac:dyDescent="0.3">
      <c r="A28" s="57" t="s">
        <v>86</v>
      </c>
      <c r="B28" s="61" t="s">
        <v>87</v>
      </c>
      <c r="C28" s="34">
        <f>SUM(C29:C30)</f>
        <v>199266</v>
      </c>
      <c r="D28" s="36">
        <f>SUM(D29:D30)</f>
        <v>119948</v>
      </c>
      <c r="E28" s="34">
        <f>SUM(E29:E30)</f>
        <v>119948</v>
      </c>
      <c r="F28" s="34">
        <f>SUM(F29:F30)</f>
        <v>119948</v>
      </c>
      <c r="G28" s="64" t="s">
        <v>88</v>
      </c>
      <c r="H28" s="41">
        <f>SUM(C23-H23)</f>
        <v>-80411</v>
      </c>
      <c r="I28" s="42">
        <f>SUM(D23-I23)</f>
        <v>-112871</v>
      </c>
      <c r="J28" s="41">
        <f>SUM(E23-J23)</f>
        <v>-112871</v>
      </c>
      <c r="K28" s="41">
        <f>SUM(F23-K23)</f>
        <v>32674</v>
      </c>
    </row>
    <row r="29" spans="1:11" x14ac:dyDescent="0.3">
      <c r="A29" s="57" t="s">
        <v>89</v>
      </c>
      <c r="B29" s="58" t="s">
        <v>90</v>
      </c>
      <c r="C29" s="5">
        <v>143601</v>
      </c>
      <c r="D29" s="24">
        <v>9464</v>
      </c>
      <c r="E29" s="5">
        <v>36558</v>
      </c>
      <c r="F29" s="5">
        <v>102089</v>
      </c>
      <c r="G29" s="59" t="s">
        <v>91</v>
      </c>
      <c r="H29" s="26">
        <f t="shared" ref="H29:J30" si="0">SUM(C21-H21)</f>
        <v>-16662</v>
      </c>
      <c r="I29" s="26">
        <f t="shared" si="0"/>
        <v>-2387</v>
      </c>
      <c r="J29" s="26">
        <f t="shared" si="0"/>
        <v>-29481</v>
      </c>
      <c r="K29" s="26">
        <f>SUM(F21-K21)</f>
        <v>14815</v>
      </c>
    </row>
    <row r="30" spans="1:11" x14ac:dyDescent="0.3">
      <c r="A30" s="57" t="s">
        <v>92</v>
      </c>
      <c r="B30" s="58" t="s">
        <v>93</v>
      </c>
      <c r="C30" s="5">
        <v>55665</v>
      </c>
      <c r="D30" s="39">
        <v>110484</v>
      </c>
      <c r="E30" s="5">
        <v>83390</v>
      </c>
      <c r="F30" s="5">
        <v>17859</v>
      </c>
      <c r="G30" s="59" t="s">
        <v>94</v>
      </c>
      <c r="H30" s="26">
        <f t="shared" si="0"/>
        <v>-63749</v>
      </c>
      <c r="I30" s="26">
        <f t="shared" si="0"/>
        <v>-110484</v>
      </c>
      <c r="J30" s="26">
        <f t="shared" si="0"/>
        <v>-83390</v>
      </c>
      <c r="K30" s="26">
        <f>SUM(F22-K22)</f>
        <v>17859</v>
      </c>
    </row>
    <row r="31" spans="1:11" x14ac:dyDescent="0.3">
      <c r="A31" s="62">
        <v>27</v>
      </c>
      <c r="B31" s="61" t="s">
        <v>95</v>
      </c>
      <c r="C31" s="35">
        <v>0</v>
      </c>
      <c r="D31" s="43">
        <v>0</v>
      </c>
      <c r="E31" s="35">
        <v>0</v>
      </c>
      <c r="F31" s="35">
        <v>0</v>
      </c>
      <c r="G31" s="59"/>
      <c r="H31" s="4"/>
      <c r="I31" s="24"/>
      <c r="J31" s="4"/>
      <c r="K31" s="4"/>
    </row>
    <row r="32" spans="1:11" x14ac:dyDescent="0.3">
      <c r="A32" s="57" t="s">
        <v>96</v>
      </c>
      <c r="B32" s="58" t="s">
        <v>97</v>
      </c>
      <c r="C32" s="5">
        <v>0</v>
      </c>
      <c r="D32" s="27">
        <v>0</v>
      </c>
      <c r="E32" s="5">
        <v>0</v>
      </c>
      <c r="F32" s="5">
        <v>0</v>
      </c>
      <c r="G32" s="59"/>
      <c r="H32" s="4"/>
      <c r="I32" s="24"/>
      <c r="J32" s="4"/>
      <c r="K32" s="4"/>
    </row>
    <row r="33" spans="1:11" x14ac:dyDescent="0.3">
      <c r="A33" s="57" t="s">
        <v>98</v>
      </c>
      <c r="B33" s="58" t="s">
        <v>99</v>
      </c>
      <c r="C33" s="5">
        <v>0</v>
      </c>
      <c r="D33" s="27">
        <v>0</v>
      </c>
      <c r="E33" s="5">
        <v>0</v>
      </c>
      <c r="F33" s="5">
        <v>0</v>
      </c>
      <c r="G33" s="59"/>
      <c r="H33" s="4"/>
      <c r="I33" s="24"/>
      <c r="J33" s="4"/>
      <c r="K33" s="4"/>
    </row>
    <row r="34" spans="1:11" x14ac:dyDescent="0.3">
      <c r="A34" s="57" t="s">
        <v>100</v>
      </c>
      <c r="B34" s="66" t="s">
        <v>101</v>
      </c>
      <c r="C34" s="44">
        <v>7076</v>
      </c>
      <c r="D34" s="44">
        <f>'[1]5-a.sz.melléklet'!C75</f>
        <v>0</v>
      </c>
      <c r="E34" s="44">
        <f>'[1]5-a.sz.melléklet'!D75</f>
        <v>0</v>
      </c>
      <c r="F34" s="44">
        <f>'[1]5-a.sz.melléklet'!E75</f>
        <v>8266</v>
      </c>
      <c r="G34" s="59"/>
      <c r="H34" s="4"/>
      <c r="I34" s="24"/>
      <c r="J34" s="4"/>
      <c r="K34" s="4"/>
    </row>
    <row r="35" spans="1:11" x14ac:dyDescent="0.3">
      <c r="A35" s="67" t="s">
        <v>102</v>
      </c>
      <c r="B35" s="68" t="s">
        <v>103</v>
      </c>
      <c r="C35" s="9">
        <f>SUM(C23+C27)</f>
        <v>887086</v>
      </c>
      <c r="D35" s="45">
        <f>SUM(D23+D27)</f>
        <v>584956</v>
      </c>
      <c r="E35" s="9">
        <f>SUM(E23+E27)</f>
        <v>803900</v>
      </c>
      <c r="F35" s="9">
        <f>SUM(F23+F27)</f>
        <v>773191</v>
      </c>
      <c r="G35" s="69" t="s">
        <v>104</v>
      </c>
      <c r="H35" s="46">
        <f>SUM(H23+H27)</f>
        <v>767138</v>
      </c>
      <c r="I35" s="45">
        <f>SUM(I23+I27)</f>
        <v>584956</v>
      </c>
      <c r="J35" s="46">
        <f>SUM(J23+J27)</f>
        <v>803900</v>
      </c>
      <c r="K35" s="46">
        <f>SUM(K23+K27)</f>
        <v>619379</v>
      </c>
    </row>
    <row r="36" spans="1:11" x14ac:dyDescent="0.3">
      <c r="A36" s="67" t="s">
        <v>105</v>
      </c>
      <c r="B36" s="58" t="s">
        <v>106</v>
      </c>
      <c r="C36" s="47">
        <f>SUM(C21+C29+C32+C34)</f>
        <v>583918</v>
      </c>
      <c r="D36" s="39">
        <f>SUM(D21+D29+D32+D34)</f>
        <v>384490</v>
      </c>
      <c r="E36" s="39">
        <f>SUM(E21+E29+E32+E34)</f>
        <v>468060</v>
      </c>
      <c r="F36" s="47">
        <f>SUM(F21+F29+F32+F34)</f>
        <v>549170</v>
      </c>
      <c r="G36" s="59" t="s">
        <v>107</v>
      </c>
      <c r="H36" s="4">
        <f>SUM(H21+H24)+H26</f>
        <v>455886</v>
      </c>
      <c r="I36" s="24">
        <f>SUM(I21+I24+I26)</f>
        <v>384490</v>
      </c>
      <c r="J36" s="24">
        <f>SUM(J21+J24+J26)</f>
        <v>468060</v>
      </c>
      <c r="K36" s="26">
        <f>SUM(K21+K24+K26)</f>
        <v>431076</v>
      </c>
    </row>
    <row r="37" spans="1:11" ht="15" thickBot="1" x14ac:dyDescent="0.35">
      <c r="A37" s="70" t="s">
        <v>108</v>
      </c>
      <c r="B37" s="71" t="s">
        <v>109</v>
      </c>
      <c r="C37" s="48">
        <f>SUM(C22+C30+C33)</f>
        <v>303168</v>
      </c>
      <c r="D37" s="49">
        <f>SUM(D22+D30+D33)</f>
        <v>200466</v>
      </c>
      <c r="E37" s="49">
        <f>SUM(E22+E30+E33)</f>
        <v>335840</v>
      </c>
      <c r="F37" s="48">
        <f>SUM(F22+F30+F33)</f>
        <v>224021</v>
      </c>
      <c r="G37" s="72" t="s">
        <v>110</v>
      </c>
      <c r="H37" s="10">
        <f>SUM(H22+H25)</f>
        <v>311252</v>
      </c>
      <c r="I37" s="48">
        <f>SUM(I22+I25)</f>
        <v>200466</v>
      </c>
      <c r="J37" s="48">
        <f>SUM(J22+J25)</f>
        <v>335840</v>
      </c>
      <c r="K37" s="10">
        <f>SUM(K22+K25)</f>
        <v>188303</v>
      </c>
    </row>
  </sheetData>
  <mergeCells count="2">
    <mergeCell ref="A1:K1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</dc:creator>
  <cp:lastModifiedBy>Harta 1</cp:lastModifiedBy>
  <dcterms:created xsi:type="dcterms:W3CDTF">2021-05-12T08:39:40Z</dcterms:created>
  <dcterms:modified xsi:type="dcterms:W3CDTF">2021-05-12T09:01:35Z</dcterms:modified>
</cp:coreProperties>
</file>