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75" windowWidth="19035" windowHeight="13290" activeTab="3"/>
  </bookViews>
  <sheets>
    <sheet name="Önkormányzat" sheetId="22" r:id="rId1"/>
    <sheet name="Polgármesteri Hivatal" sheetId="9178" r:id="rId2"/>
    <sheet name="Napvirág Óvoda" sheetId="9177" r:id="rId3"/>
    <sheet name="Önkormányzat összesen" sheetId="524" r:id="rId4"/>
  </sheets>
  <definedNames>
    <definedName name="_xlnm.Print_Area" localSheetId="2">'Napvirág Óvoda'!$A$1:$P$102</definedName>
    <definedName name="_xlnm.Print_Area" localSheetId="0">Önkormányzat!$A$1:$P$102</definedName>
    <definedName name="_xlnm.Print_Area" localSheetId="3">'Önkormányzat összesen'!$A$1:$P$102</definedName>
    <definedName name="_xlnm.Print_Area" localSheetId="1">'Polgármesteri Hivatal'!$A$1:$P$102</definedName>
  </definedNames>
  <calcPr calcId="125725"/>
</workbook>
</file>

<file path=xl/calcChain.xml><?xml version="1.0" encoding="utf-8"?>
<calcChain xmlns="http://schemas.openxmlformats.org/spreadsheetml/2006/main">
  <c r="O102" i="22"/>
  <c r="L64"/>
  <c r="H64"/>
  <c r="D64"/>
  <c r="D64" i="524"/>
  <c r="O16" i="22"/>
  <c r="O71"/>
  <c r="L52"/>
  <c r="L36"/>
  <c r="O52"/>
  <c r="P62"/>
  <c r="M52"/>
  <c r="N52"/>
  <c r="P9"/>
  <c r="K6"/>
  <c r="K6" i="524"/>
  <c r="E98" i="22"/>
  <c r="D98"/>
  <c r="E83"/>
  <c r="D83"/>
  <c r="E80"/>
  <c r="E92"/>
  <c r="D80"/>
  <c r="D80" i="524"/>
  <c r="E75" i="22"/>
  <c r="D75"/>
  <c r="E70"/>
  <c r="D70"/>
  <c r="E64"/>
  <c r="E64" i="524"/>
  <c r="E58" i="22"/>
  <c r="D58"/>
  <c r="E52"/>
  <c r="E52" i="524"/>
  <c r="D52" i="22"/>
  <c r="D52" i="524"/>
  <c r="E34" i="22"/>
  <c r="E36"/>
  <c r="E36" i="524"/>
  <c r="D34" i="22"/>
  <c r="D34" i="524"/>
  <c r="E25" i="22"/>
  <c r="D25"/>
  <c r="E22"/>
  <c r="E22" i="524"/>
  <c r="D22" i="22"/>
  <c r="D22" i="524"/>
  <c r="E10" i="22"/>
  <c r="E16"/>
  <c r="D10"/>
  <c r="D16"/>
  <c r="H81" i="9178"/>
  <c r="D98"/>
  <c r="D92"/>
  <c r="D101"/>
  <c r="D83"/>
  <c r="D80"/>
  <c r="D75"/>
  <c r="D70"/>
  <c r="D58"/>
  <c r="D58" i="524"/>
  <c r="D52" i="9178"/>
  <c r="D36"/>
  <c r="D34"/>
  <c r="D25"/>
  <c r="D22"/>
  <c r="D16"/>
  <c r="D71"/>
  <c r="D102"/>
  <c r="D10"/>
  <c r="G80"/>
  <c r="D25" i="524"/>
  <c r="H81" i="9177"/>
  <c r="H42"/>
  <c r="H43"/>
  <c r="H41"/>
  <c r="D98"/>
  <c r="D83"/>
  <c r="G83"/>
  <c r="D80"/>
  <c r="D92"/>
  <c r="D75"/>
  <c r="D70"/>
  <c r="D70" i="524"/>
  <c r="D64" i="9177"/>
  <c r="D58"/>
  <c r="D52"/>
  <c r="D36"/>
  <c r="D34"/>
  <c r="D25"/>
  <c r="D22"/>
  <c r="D16"/>
  <c r="D10"/>
  <c r="D5" i="524"/>
  <c r="E5"/>
  <c r="F5"/>
  <c r="H5"/>
  <c r="I5"/>
  <c r="J5"/>
  <c r="L5"/>
  <c r="O5" s="1"/>
  <c r="P5" s="1"/>
  <c r="M5"/>
  <c r="N5"/>
  <c r="D6"/>
  <c r="E6"/>
  <c r="F6"/>
  <c r="I6"/>
  <c r="J6"/>
  <c r="L6"/>
  <c r="M6"/>
  <c r="N6"/>
  <c r="D7"/>
  <c r="E7"/>
  <c r="F7"/>
  <c r="H7"/>
  <c r="I7"/>
  <c r="J7"/>
  <c r="L7"/>
  <c r="M7"/>
  <c r="N7"/>
  <c r="D8"/>
  <c r="E8"/>
  <c r="F8"/>
  <c r="H8"/>
  <c r="I8"/>
  <c r="J8"/>
  <c r="L8"/>
  <c r="M8"/>
  <c r="N8"/>
  <c r="D9"/>
  <c r="E9"/>
  <c r="F9"/>
  <c r="H9"/>
  <c r="I9"/>
  <c r="J9"/>
  <c r="L9"/>
  <c r="O9"/>
  <c r="M9"/>
  <c r="N9"/>
  <c r="D11"/>
  <c r="E11"/>
  <c r="F11"/>
  <c r="H11"/>
  <c r="I11"/>
  <c r="J11"/>
  <c r="L11"/>
  <c r="M11"/>
  <c r="N11"/>
  <c r="D12"/>
  <c r="E12"/>
  <c r="F12"/>
  <c r="H12"/>
  <c r="I12"/>
  <c r="J12"/>
  <c r="L12"/>
  <c r="M12"/>
  <c r="N12"/>
  <c r="D13"/>
  <c r="E13"/>
  <c r="F13"/>
  <c r="H13"/>
  <c r="I13"/>
  <c r="J13"/>
  <c r="L13"/>
  <c r="M13"/>
  <c r="N13"/>
  <c r="D14"/>
  <c r="E14"/>
  <c r="F14"/>
  <c r="H14"/>
  <c r="I14"/>
  <c r="J14"/>
  <c r="L14"/>
  <c r="O14" s="1"/>
  <c r="M14"/>
  <c r="N14"/>
  <c r="D15"/>
  <c r="E15"/>
  <c r="F15"/>
  <c r="H15"/>
  <c r="I15"/>
  <c r="J15"/>
  <c r="L15"/>
  <c r="M15"/>
  <c r="N15"/>
  <c r="D17"/>
  <c r="E17"/>
  <c r="F17"/>
  <c r="H17"/>
  <c r="I17"/>
  <c r="J17"/>
  <c r="L17"/>
  <c r="M17"/>
  <c r="N17"/>
  <c r="D18"/>
  <c r="E18"/>
  <c r="F18"/>
  <c r="H18"/>
  <c r="I18"/>
  <c r="J18"/>
  <c r="K18"/>
  <c r="L18"/>
  <c r="M18"/>
  <c r="N18"/>
  <c r="D19"/>
  <c r="E19"/>
  <c r="F19"/>
  <c r="H19"/>
  <c r="I19"/>
  <c r="J19"/>
  <c r="L19"/>
  <c r="M19"/>
  <c r="N19"/>
  <c r="D20"/>
  <c r="E20"/>
  <c r="F20"/>
  <c r="H20"/>
  <c r="I20"/>
  <c r="J20"/>
  <c r="L20"/>
  <c r="M20"/>
  <c r="N20"/>
  <c r="D21"/>
  <c r="E21"/>
  <c r="F21"/>
  <c r="H21"/>
  <c r="I21"/>
  <c r="J21"/>
  <c r="L21"/>
  <c r="M21"/>
  <c r="N21"/>
  <c r="D23"/>
  <c r="E23"/>
  <c r="F23"/>
  <c r="H23"/>
  <c r="I23"/>
  <c r="J23"/>
  <c r="L23"/>
  <c r="M23"/>
  <c r="N23"/>
  <c r="D24"/>
  <c r="E24"/>
  <c r="F24"/>
  <c r="H24"/>
  <c r="I24"/>
  <c r="J24"/>
  <c r="L24"/>
  <c r="M24"/>
  <c r="N24"/>
  <c r="F25"/>
  <c r="D26"/>
  <c r="E26"/>
  <c r="F26"/>
  <c r="H26"/>
  <c r="I26"/>
  <c r="J26"/>
  <c r="L26"/>
  <c r="O26" s="1"/>
  <c r="M26"/>
  <c r="N26"/>
  <c r="D27"/>
  <c r="E27"/>
  <c r="F27"/>
  <c r="H27"/>
  <c r="I27"/>
  <c r="J27"/>
  <c r="K27"/>
  <c r="L27"/>
  <c r="M27"/>
  <c r="N27"/>
  <c r="D28"/>
  <c r="E28"/>
  <c r="F28"/>
  <c r="H28"/>
  <c r="I28"/>
  <c r="J28"/>
  <c r="L28"/>
  <c r="O28" s="1"/>
  <c r="M28"/>
  <c r="N28"/>
  <c r="D29"/>
  <c r="E29"/>
  <c r="F29"/>
  <c r="H29"/>
  <c r="I29"/>
  <c r="J29"/>
  <c r="L29"/>
  <c r="M29"/>
  <c r="N29"/>
  <c r="D30"/>
  <c r="E30"/>
  <c r="F30"/>
  <c r="H30"/>
  <c r="I30"/>
  <c r="J30"/>
  <c r="L30"/>
  <c r="M30"/>
  <c r="O30" s="1"/>
  <c r="N30"/>
  <c r="D31"/>
  <c r="E31"/>
  <c r="F31"/>
  <c r="H31"/>
  <c r="I31"/>
  <c r="J31"/>
  <c r="L31"/>
  <c r="O31" s="1"/>
  <c r="M31"/>
  <c r="N31"/>
  <c r="D32"/>
  <c r="E32"/>
  <c r="F32"/>
  <c r="H32"/>
  <c r="I32"/>
  <c r="J32"/>
  <c r="L32"/>
  <c r="M32"/>
  <c r="N32"/>
  <c r="D33"/>
  <c r="E33"/>
  <c r="F33"/>
  <c r="H33"/>
  <c r="I33"/>
  <c r="J33"/>
  <c r="L33"/>
  <c r="M33"/>
  <c r="N33"/>
  <c r="E34"/>
  <c r="D35"/>
  <c r="E35"/>
  <c r="F35"/>
  <c r="H35"/>
  <c r="I35"/>
  <c r="J35"/>
  <c r="L35"/>
  <c r="O35" s="1"/>
  <c r="M35"/>
  <c r="N35"/>
  <c r="D37"/>
  <c r="E37"/>
  <c r="F37"/>
  <c r="H37"/>
  <c r="I37"/>
  <c r="J37"/>
  <c r="L37"/>
  <c r="M37"/>
  <c r="N37"/>
  <c r="D38"/>
  <c r="E38"/>
  <c r="F38"/>
  <c r="H38"/>
  <c r="I38"/>
  <c r="J38"/>
  <c r="L38"/>
  <c r="M38"/>
  <c r="N38"/>
  <c r="O38" s="1"/>
  <c r="P38" s="1"/>
  <c r="D39"/>
  <c r="E39"/>
  <c r="F39"/>
  <c r="H39"/>
  <c r="I39"/>
  <c r="J39"/>
  <c r="L39"/>
  <c r="O39"/>
  <c r="M39"/>
  <c r="N39"/>
  <c r="D40"/>
  <c r="E40"/>
  <c r="F40"/>
  <c r="H40"/>
  <c r="I40"/>
  <c r="J40"/>
  <c r="L40"/>
  <c r="M40"/>
  <c r="N40"/>
  <c r="O40" s="1"/>
  <c r="P40" s="1"/>
  <c r="D41"/>
  <c r="E41"/>
  <c r="F41"/>
  <c r="H41"/>
  <c r="I41"/>
  <c r="J41"/>
  <c r="L41"/>
  <c r="M41"/>
  <c r="N41"/>
  <c r="D42"/>
  <c r="E42"/>
  <c r="F42"/>
  <c r="H42"/>
  <c r="I42"/>
  <c r="J42"/>
  <c r="L42"/>
  <c r="O42" s="1"/>
  <c r="P42" s="1"/>
  <c r="M42"/>
  <c r="N42"/>
  <c r="D43"/>
  <c r="E43"/>
  <c r="F43"/>
  <c r="H43"/>
  <c r="I43"/>
  <c r="J43"/>
  <c r="L43"/>
  <c r="O43" s="1"/>
  <c r="P43" s="1"/>
  <c r="M43"/>
  <c r="N43"/>
  <c r="D44"/>
  <c r="E44"/>
  <c r="F44"/>
  <c r="G44"/>
  <c r="H44"/>
  <c r="I44"/>
  <c r="J44"/>
  <c r="K44"/>
  <c r="L44"/>
  <c r="M44"/>
  <c r="N44"/>
  <c r="D45"/>
  <c r="E45"/>
  <c r="F45"/>
  <c r="G45"/>
  <c r="H45"/>
  <c r="I45"/>
  <c r="J45"/>
  <c r="K45"/>
  <c r="L45"/>
  <c r="M45"/>
  <c r="N45"/>
  <c r="D46"/>
  <c r="E46"/>
  <c r="F46"/>
  <c r="H46"/>
  <c r="I46"/>
  <c r="J46"/>
  <c r="M46"/>
  <c r="N46"/>
  <c r="D47"/>
  <c r="E47"/>
  <c r="F47"/>
  <c r="G47"/>
  <c r="H47"/>
  <c r="I47"/>
  <c r="J47"/>
  <c r="K47"/>
  <c r="L47"/>
  <c r="O47" s="1"/>
  <c r="M47"/>
  <c r="N47"/>
  <c r="D48"/>
  <c r="E48"/>
  <c r="F48"/>
  <c r="G48"/>
  <c r="H48"/>
  <c r="I48"/>
  <c r="J48"/>
  <c r="K48"/>
  <c r="L48"/>
  <c r="O48" s="1"/>
  <c r="M48"/>
  <c r="N48"/>
  <c r="D49"/>
  <c r="E49"/>
  <c r="F49"/>
  <c r="H49"/>
  <c r="I49"/>
  <c r="J49"/>
  <c r="L49"/>
  <c r="M49"/>
  <c r="N49"/>
  <c r="D50"/>
  <c r="E50"/>
  <c r="F50"/>
  <c r="G50"/>
  <c r="H50"/>
  <c r="I50"/>
  <c r="J50"/>
  <c r="K50"/>
  <c r="L50"/>
  <c r="M50"/>
  <c r="N50"/>
  <c r="O50" s="1"/>
  <c r="D51"/>
  <c r="E51"/>
  <c r="F51"/>
  <c r="H51"/>
  <c r="I51"/>
  <c r="J51"/>
  <c r="L51"/>
  <c r="O51"/>
  <c r="M51"/>
  <c r="N51"/>
  <c r="I52"/>
  <c r="D53"/>
  <c r="E53"/>
  <c r="F53"/>
  <c r="H53"/>
  <c r="I53"/>
  <c r="J53"/>
  <c r="L53"/>
  <c r="M53"/>
  <c r="O53"/>
  <c r="N53"/>
  <c r="D54"/>
  <c r="E54"/>
  <c r="F54"/>
  <c r="H54"/>
  <c r="I54"/>
  <c r="J54"/>
  <c r="L54"/>
  <c r="M54"/>
  <c r="N54"/>
  <c r="D55"/>
  <c r="E55"/>
  <c r="F55"/>
  <c r="H55"/>
  <c r="I55"/>
  <c r="J55"/>
  <c r="K55"/>
  <c r="L55"/>
  <c r="O55" s="1"/>
  <c r="M55"/>
  <c r="N55"/>
  <c r="D56"/>
  <c r="E56"/>
  <c r="F56"/>
  <c r="H56"/>
  <c r="I56"/>
  <c r="J56"/>
  <c r="L56"/>
  <c r="O56" s="1"/>
  <c r="M56"/>
  <c r="N56"/>
  <c r="D57"/>
  <c r="E57"/>
  <c r="F57"/>
  <c r="H57"/>
  <c r="I57"/>
  <c r="J57"/>
  <c r="L57"/>
  <c r="M57"/>
  <c r="N57"/>
  <c r="D59"/>
  <c r="E59"/>
  <c r="F59"/>
  <c r="H59"/>
  <c r="I59"/>
  <c r="J59"/>
  <c r="L59"/>
  <c r="M59"/>
  <c r="O59" s="1"/>
  <c r="N59"/>
  <c r="D60"/>
  <c r="E60"/>
  <c r="F60"/>
  <c r="H60"/>
  <c r="I60"/>
  <c r="J60"/>
  <c r="L60"/>
  <c r="O60" s="1"/>
  <c r="M60"/>
  <c r="N60"/>
  <c r="D61"/>
  <c r="E61"/>
  <c r="F61"/>
  <c r="H61"/>
  <c r="I61"/>
  <c r="J61"/>
  <c r="L61"/>
  <c r="M61"/>
  <c r="N61"/>
  <c r="D62"/>
  <c r="E62"/>
  <c r="F62"/>
  <c r="H62"/>
  <c r="I62"/>
  <c r="J62"/>
  <c r="L62"/>
  <c r="O62" s="1"/>
  <c r="M62"/>
  <c r="N62"/>
  <c r="D63"/>
  <c r="E63"/>
  <c r="F63"/>
  <c r="H63"/>
  <c r="I63"/>
  <c r="J63"/>
  <c r="L63"/>
  <c r="O63" s="1"/>
  <c r="P63" s="1"/>
  <c r="M63"/>
  <c r="N63"/>
  <c r="H64"/>
  <c r="I64"/>
  <c r="D65"/>
  <c r="E65"/>
  <c r="F65"/>
  <c r="H65"/>
  <c r="I65"/>
  <c r="J65"/>
  <c r="L65"/>
  <c r="O65" s="1"/>
  <c r="M65"/>
  <c r="N65"/>
  <c r="D66"/>
  <c r="E66"/>
  <c r="F66"/>
  <c r="H66"/>
  <c r="I66"/>
  <c r="J66"/>
  <c r="L66"/>
  <c r="M66"/>
  <c r="N66"/>
  <c r="D67"/>
  <c r="E67"/>
  <c r="F67"/>
  <c r="H67"/>
  <c r="I67"/>
  <c r="J67"/>
  <c r="L67"/>
  <c r="O67" s="1"/>
  <c r="M67"/>
  <c r="N67"/>
  <c r="D68"/>
  <c r="E68"/>
  <c r="F68"/>
  <c r="H68"/>
  <c r="I68"/>
  <c r="J68"/>
  <c r="L68"/>
  <c r="O68"/>
  <c r="M68"/>
  <c r="N68"/>
  <c r="D69"/>
  <c r="E69"/>
  <c r="F69"/>
  <c r="H69"/>
  <c r="I69"/>
  <c r="J69"/>
  <c r="L69"/>
  <c r="M69"/>
  <c r="N69"/>
  <c r="O69" s="1"/>
  <c r="P69" s="1"/>
  <c r="D72"/>
  <c r="E72"/>
  <c r="F72"/>
  <c r="H72"/>
  <c r="I72"/>
  <c r="J72"/>
  <c r="L72"/>
  <c r="M72"/>
  <c r="N72"/>
  <c r="D73"/>
  <c r="E73"/>
  <c r="F73"/>
  <c r="H73"/>
  <c r="I73"/>
  <c r="J73"/>
  <c r="L73"/>
  <c r="M73"/>
  <c r="N73"/>
  <c r="D74"/>
  <c r="E74"/>
  <c r="F74"/>
  <c r="H74"/>
  <c r="I74"/>
  <c r="J74"/>
  <c r="L74"/>
  <c r="M74"/>
  <c r="N74"/>
  <c r="F75"/>
  <c r="D76"/>
  <c r="E76"/>
  <c r="F76"/>
  <c r="H76"/>
  <c r="I76"/>
  <c r="J76"/>
  <c r="L76"/>
  <c r="M76"/>
  <c r="O76" s="1"/>
  <c r="N76"/>
  <c r="D77"/>
  <c r="E77"/>
  <c r="F77"/>
  <c r="H77"/>
  <c r="I77"/>
  <c r="J77"/>
  <c r="L77"/>
  <c r="M77"/>
  <c r="N77"/>
  <c r="D78"/>
  <c r="E78"/>
  <c r="F78"/>
  <c r="H78"/>
  <c r="I78"/>
  <c r="J78"/>
  <c r="L78"/>
  <c r="M78"/>
  <c r="O78"/>
  <c r="N78"/>
  <c r="D79"/>
  <c r="E79"/>
  <c r="F79"/>
  <c r="H79"/>
  <c r="I79"/>
  <c r="J79"/>
  <c r="L79"/>
  <c r="O79" s="1"/>
  <c r="M79"/>
  <c r="N79"/>
  <c r="N80"/>
  <c r="D81"/>
  <c r="E81"/>
  <c r="F81"/>
  <c r="H81"/>
  <c r="I81"/>
  <c r="J81"/>
  <c r="L81"/>
  <c r="M81"/>
  <c r="N81"/>
  <c r="D82"/>
  <c r="E82"/>
  <c r="F82"/>
  <c r="H82"/>
  <c r="I82"/>
  <c r="J82"/>
  <c r="L82"/>
  <c r="M82"/>
  <c r="N82"/>
  <c r="D84"/>
  <c r="E84"/>
  <c r="F84"/>
  <c r="H84"/>
  <c r="I84"/>
  <c r="J84"/>
  <c r="L84"/>
  <c r="M84"/>
  <c r="N84"/>
  <c r="D85"/>
  <c r="E85"/>
  <c r="F85"/>
  <c r="H85"/>
  <c r="I85"/>
  <c r="J85"/>
  <c r="L85"/>
  <c r="M85"/>
  <c r="N85"/>
  <c r="D86"/>
  <c r="E86"/>
  <c r="F86"/>
  <c r="H86"/>
  <c r="I86"/>
  <c r="J86"/>
  <c r="L86"/>
  <c r="M86"/>
  <c r="N86"/>
  <c r="D87"/>
  <c r="E87"/>
  <c r="F87"/>
  <c r="H87"/>
  <c r="I87"/>
  <c r="J87"/>
  <c r="L87"/>
  <c r="M87"/>
  <c r="N87"/>
  <c r="D88"/>
  <c r="E88"/>
  <c r="F88"/>
  <c r="H88"/>
  <c r="I88"/>
  <c r="J88"/>
  <c r="L88"/>
  <c r="M88"/>
  <c r="N88"/>
  <c r="O88" s="1"/>
  <c r="D89"/>
  <c r="E89"/>
  <c r="F89"/>
  <c r="H89"/>
  <c r="I89"/>
  <c r="J89"/>
  <c r="L89"/>
  <c r="M89"/>
  <c r="N89"/>
  <c r="D90"/>
  <c r="E90"/>
  <c r="F90"/>
  <c r="H90"/>
  <c r="I90"/>
  <c r="J90"/>
  <c r="L90"/>
  <c r="O90" s="1"/>
  <c r="M90"/>
  <c r="N90"/>
  <c r="D91"/>
  <c r="E91"/>
  <c r="F91"/>
  <c r="G91"/>
  <c r="H91"/>
  <c r="I91"/>
  <c r="J91"/>
  <c r="K91"/>
  <c r="L91"/>
  <c r="O91" s="1"/>
  <c r="M91"/>
  <c r="N91"/>
  <c r="D93"/>
  <c r="E93"/>
  <c r="F93"/>
  <c r="H93"/>
  <c r="I93"/>
  <c r="J93"/>
  <c r="K93"/>
  <c r="L93"/>
  <c r="M93"/>
  <c r="N93"/>
  <c r="D94"/>
  <c r="E94"/>
  <c r="F94"/>
  <c r="H94"/>
  <c r="I94"/>
  <c r="J94"/>
  <c r="K94"/>
  <c r="L94"/>
  <c r="M94"/>
  <c r="N94"/>
  <c r="D95"/>
  <c r="E95"/>
  <c r="F95"/>
  <c r="H95"/>
  <c r="I95"/>
  <c r="J95"/>
  <c r="L95"/>
  <c r="O95" s="1"/>
  <c r="M95"/>
  <c r="N95"/>
  <c r="D96"/>
  <c r="E96"/>
  <c r="F96"/>
  <c r="G96"/>
  <c r="H96"/>
  <c r="I96"/>
  <c r="J96"/>
  <c r="K96"/>
  <c r="L96"/>
  <c r="M96"/>
  <c r="N96"/>
  <c r="D97"/>
  <c r="E97"/>
  <c r="F97"/>
  <c r="G97"/>
  <c r="H97"/>
  <c r="I97"/>
  <c r="J97"/>
  <c r="K97"/>
  <c r="L97"/>
  <c r="M97"/>
  <c r="N97"/>
  <c r="F98"/>
  <c r="J98"/>
  <c r="M98"/>
  <c r="D99"/>
  <c r="E99"/>
  <c r="F99"/>
  <c r="H99"/>
  <c r="I99"/>
  <c r="J99"/>
  <c r="K99"/>
  <c r="L99"/>
  <c r="O99" s="1"/>
  <c r="M99"/>
  <c r="N99"/>
  <c r="D100"/>
  <c r="E100"/>
  <c r="F100"/>
  <c r="G100"/>
  <c r="H100"/>
  <c r="I100"/>
  <c r="J100"/>
  <c r="K100"/>
  <c r="L100"/>
  <c r="M100"/>
  <c r="N100"/>
  <c r="E71" i="9177"/>
  <c r="F71"/>
  <c r="I71"/>
  <c r="J71"/>
  <c r="M71"/>
  <c r="N71"/>
  <c r="M52"/>
  <c r="N52"/>
  <c r="O45"/>
  <c r="L46"/>
  <c r="L52"/>
  <c r="H52"/>
  <c r="H71"/>
  <c r="P63"/>
  <c r="P64"/>
  <c r="O99"/>
  <c r="N98"/>
  <c r="M98"/>
  <c r="L98"/>
  <c r="O98"/>
  <c r="O95"/>
  <c r="O94"/>
  <c r="O93"/>
  <c r="O90"/>
  <c r="O89"/>
  <c r="O88"/>
  <c r="O87"/>
  <c r="O86"/>
  <c r="O85"/>
  <c r="O84"/>
  <c r="O83"/>
  <c r="N83"/>
  <c r="M83"/>
  <c r="L83"/>
  <c r="L92"/>
  <c r="O82"/>
  <c r="O81"/>
  <c r="N80"/>
  <c r="M80"/>
  <c r="L80"/>
  <c r="O80"/>
  <c r="O79"/>
  <c r="O78"/>
  <c r="O77"/>
  <c r="O76"/>
  <c r="N75"/>
  <c r="N92"/>
  <c r="N101"/>
  <c r="M75"/>
  <c r="M92"/>
  <c r="M101"/>
  <c r="L75"/>
  <c r="O75"/>
  <c r="O74"/>
  <c r="O73"/>
  <c r="O72"/>
  <c r="N70"/>
  <c r="M70"/>
  <c r="L70"/>
  <c r="O69"/>
  <c r="O68"/>
  <c r="O67"/>
  <c r="O66"/>
  <c r="O65"/>
  <c r="O70"/>
  <c r="N64"/>
  <c r="M64"/>
  <c r="L64"/>
  <c r="O63"/>
  <c r="O62"/>
  <c r="O61"/>
  <c r="O60"/>
  <c r="O59"/>
  <c r="O64"/>
  <c r="N58"/>
  <c r="M58"/>
  <c r="L58"/>
  <c r="O57"/>
  <c r="O56"/>
  <c r="O55"/>
  <c r="O54"/>
  <c r="O53"/>
  <c r="O58"/>
  <c r="O51"/>
  <c r="O49"/>
  <c r="O46"/>
  <c r="O43"/>
  <c r="O42"/>
  <c r="O41"/>
  <c r="O40"/>
  <c r="O39"/>
  <c r="O38"/>
  <c r="O37"/>
  <c r="M36"/>
  <c r="O35"/>
  <c r="N34"/>
  <c r="N36"/>
  <c r="M34"/>
  <c r="L34"/>
  <c r="L36"/>
  <c r="O33"/>
  <c r="O32"/>
  <c r="O31"/>
  <c r="O30"/>
  <c r="O29"/>
  <c r="O28"/>
  <c r="O27"/>
  <c r="O26"/>
  <c r="O34"/>
  <c r="O36"/>
  <c r="N25"/>
  <c r="M25"/>
  <c r="L25"/>
  <c r="O24"/>
  <c r="O23"/>
  <c r="O25"/>
  <c r="N22"/>
  <c r="M22"/>
  <c r="L22"/>
  <c r="O21"/>
  <c r="O20"/>
  <c r="O19"/>
  <c r="O18"/>
  <c r="O17"/>
  <c r="O22"/>
  <c r="M16"/>
  <c r="M102"/>
  <c r="O15"/>
  <c r="O14"/>
  <c r="O13"/>
  <c r="O12"/>
  <c r="O11"/>
  <c r="N10"/>
  <c r="N16"/>
  <c r="N102"/>
  <c r="M10"/>
  <c r="L10"/>
  <c r="L16"/>
  <c r="O9"/>
  <c r="O8"/>
  <c r="O7"/>
  <c r="O6"/>
  <c r="O5"/>
  <c r="O4"/>
  <c r="O10"/>
  <c r="O16"/>
  <c r="K99"/>
  <c r="J98"/>
  <c r="I98"/>
  <c r="H98"/>
  <c r="K98"/>
  <c r="K95"/>
  <c r="K94"/>
  <c r="K93"/>
  <c r="K90"/>
  <c r="K89"/>
  <c r="K88"/>
  <c r="K87"/>
  <c r="K86"/>
  <c r="P86"/>
  <c r="K85"/>
  <c r="K84"/>
  <c r="J83"/>
  <c r="I83"/>
  <c r="H83"/>
  <c r="K83"/>
  <c r="K82"/>
  <c r="K81"/>
  <c r="J80"/>
  <c r="I80"/>
  <c r="K80"/>
  <c r="H80"/>
  <c r="K79"/>
  <c r="K78"/>
  <c r="K77"/>
  <c r="K76"/>
  <c r="J75"/>
  <c r="J92"/>
  <c r="J101"/>
  <c r="I75"/>
  <c r="K75"/>
  <c r="H75"/>
  <c r="K74"/>
  <c r="K73"/>
  <c r="K72"/>
  <c r="J70"/>
  <c r="I70"/>
  <c r="H70"/>
  <c r="K69"/>
  <c r="K68"/>
  <c r="K67"/>
  <c r="K66"/>
  <c r="K65"/>
  <c r="K70"/>
  <c r="J64"/>
  <c r="I64"/>
  <c r="H64"/>
  <c r="K63"/>
  <c r="K62"/>
  <c r="K61"/>
  <c r="K60"/>
  <c r="K59"/>
  <c r="K64"/>
  <c r="J58"/>
  <c r="I58"/>
  <c r="H58"/>
  <c r="K57"/>
  <c r="K56"/>
  <c r="K55"/>
  <c r="K54"/>
  <c r="K53"/>
  <c r="K58"/>
  <c r="J52"/>
  <c r="I52"/>
  <c r="K51"/>
  <c r="K49"/>
  <c r="K46"/>
  <c r="K43"/>
  <c r="K42"/>
  <c r="K52"/>
  <c r="K41"/>
  <c r="K40"/>
  <c r="K39"/>
  <c r="K38"/>
  <c r="K37"/>
  <c r="I36"/>
  <c r="K35"/>
  <c r="J34"/>
  <c r="J36"/>
  <c r="I34"/>
  <c r="H34"/>
  <c r="H36"/>
  <c r="K33"/>
  <c r="K32"/>
  <c r="K31"/>
  <c r="K30"/>
  <c r="K29"/>
  <c r="K28"/>
  <c r="K27"/>
  <c r="K26"/>
  <c r="K34"/>
  <c r="K36"/>
  <c r="J25"/>
  <c r="I25"/>
  <c r="H25"/>
  <c r="K24"/>
  <c r="K23"/>
  <c r="J22"/>
  <c r="I22"/>
  <c r="H22"/>
  <c r="K21"/>
  <c r="K20"/>
  <c r="K19"/>
  <c r="K18"/>
  <c r="K17"/>
  <c r="K22"/>
  <c r="I16"/>
  <c r="K15"/>
  <c r="K14"/>
  <c r="K13"/>
  <c r="K12"/>
  <c r="K11"/>
  <c r="J10"/>
  <c r="I10"/>
  <c r="H10"/>
  <c r="H16"/>
  <c r="K9"/>
  <c r="K8"/>
  <c r="K7"/>
  <c r="K6"/>
  <c r="K5"/>
  <c r="K4"/>
  <c r="K10"/>
  <c r="K16"/>
  <c r="G99"/>
  <c r="F98"/>
  <c r="E98"/>
  <c r="G98"/>
  <c r="G95"/>
  <c r="G94"/>
  <c r="G93"/>
  <c r="G90"/>
  <c r="G89"/>
  <c r="G88"/>
  <c r="G87"/>
  <c r="G86"/>
  <c r="G85"/>
  <c r="G84"/>
  <c r="F83"/>
  <c r="E83"/>
  <c r="G82"/>
  <c r="G81"/>
  <c r="F80"/>
  <c r="E80"/>
  <c r="G80"/>
  <c r="G79"/>
  <c r="G78"/>
  <c r="G77"/>
  <c r="G76"/>
  <c r="F75"/>
  <c r="F92"/>
  <c r="F101"/>
  <c r="E75"/>
  <c r="E92"/>
  <c r="E101"/>
  <c r="G75"/>
  <c r="G92"/>
  <c r="G74"/>
  <c r="G73"/>
  <c r="G72"/>
  <c r="F70"/>
  <c r="E70"/>
  <c r="G69"/>
  <c r="G68"/>
  <c r="G67"/>
  <c r="G66"/>
  <c r="G65"/>
  <c r="F64"/>
  <c r="E64"/>
  <c r="G63"/>
  <c r="G62"/>
  <c r="G61"/>
  <c r="G60"/>
  <c r="G59"/>
  <c r="G64"/>
  <c r="F58"/>
  <c r="E58"/>
  <c r="G57"/>
  <c r="G56"/>
  <c r="G55"/>
  <c r="G54"/>
  <c r="G58"/>
  <c r="G53"/>
  <c r="F52"/>
  <c r="E52"/>
  <c r="G51"/>
  <c r="G49"/>
  <c r="G46"/>
  <c r="G43"/>
  <c r="G42"/>
  <c r="G41"/>
  <c r="G40"/>
  <c r="G39"/>
  <c r="G52"/>
  <c r="G38"/>
  <c r="G37"/>
  <c r="G35"/>
  <c r="F34"/>
  <c r="F36"/>
  <c r="E34"/>
  <c r="E36"/>
  <c r="G33"/>
  <c r="G32"/>
  <c r="G31"/>
  <c r="G30"/>
  <c r="G29"/>
  <c r="G28"/>
  <c r="G27"/>
  <c r="G26"/>
  <c r="G34"/>
  <c r="F25"/>
  <c r="E25"/>
  <c r="G24"/>
  <c r="G25"/>
  <c r="G23"/>
  <c r="F22"/>
  <c r="E22"/>
  <c r="G21"/>
  <c r="G20"/>
  <c r="G19"/>
  <c r="G18"/>
  <c r="G17"/>
  <c r="G15"/>
  <c r="G14"/>
  <c r="G13"/>
  <c r="G12"/>
  <c r="G11"/>
  <c r="F10"/>
  <c r="F16"/>
  <c r="E10"/>
  <c r="E16"/>
  <c r="G9"/>
  <c r="G8"/>
  <c r="G7"/>
  <c r="G6"/>
  <c r="G5"/>
  <c r="G4"/>
  <c r="G10"/>
  <c r="M52" i="9178"/>
  <c r="N52"/>
  <c r="L52"/>
  <c r="O45"/>
  <c r="L46"/>
  <c r="O46"/>
  <c r="O99"/>
  <c r="N98"/>
  <c r="M98"/>
  <c r="L98"/>
  <c r="O98"/>
  <c r="O95"/>
  <c r="O94"/>
  <c r="O93"/>
  <c r="O90"/>
  <c r="O89"/>
  <c r="O88"/>
  <c r="O87"/>
  <c r="O86"/>
  <c r="O85"/>
  <c r="O84"/>
  <c r="O83"/>
  <c r="N83"/>
  <c r="M83"/>
  <c r="L83"/>
  <c r="L92"/>
  <c r="L101"/>
  <c r="O82"/>
  <c r="O81"/>
  <c r="N80"/>
  <c r="M80"/>
  <c r="L80"/>
  <c r="O80"/>
  <c r="O79"/>
  <c r="O78"/>
  <c r="O77"/>
  <c r="O76"/>
  <c r="N75"/>
  <c r="N92"/>
  <c r="N101"/>
  <c r="M75"/>
  <c r="M92"/>
  <c r="M101"/>
  <c r="L75"/>
  <c r="O75"/>
  <c r="O74"/>
  <c r="O73"/>
  <c r="O72"/>
  <c r="N70"/>
  <c r="M70"/>
  <c r="L70"/>
  <c r="O69"/>
  <c r="O68"/>
  <c r="O67"/>
  <c r="O66"/>
  <c r="O65"/>
  <c r="O70"/>
  <c r="N64"/>
  <c r="M64"/>
  <c r="O63"/>
  <c r="O62"/>
  <c r="O61"/>
  <c r="O60"/>
  <c r="O59"/>
  <c r="O64"/>
  <c r="N58"/>
  <c r="M58"/>
  <c r="L58"/>
  <c r="O57"/>
  <c r="O56"/>
  <c r="O55"/>
  <c r="O54"/>
  <c r="O53"/>
  <c r="O58"/>
  <c r="O51"/>
  <c r="P51"/>
  <c r="O49"/>
  <c r="O43"/>
  <c r="O42"/>
  <c r="O41"/>
  <c r="O40"/>
  <c r="O39"/>
  <c r="O38"/>
  <c r="O37"/>
  <c r="L36"/>
  <c r="O35"/>
  <c r="N34"/>
  <c r="N36"/>
  <c r="M34"/>
  <c r="M36"/>
  <c r="L34"/>
  <c r="O33"/>
  <c r="O32"/>
  <c r="O31"/>
  <c r="O30"/>
  <c r="O29"/>
  <c r="O28"/>
  <c r="O27"/>
  <c r="O26"/>
  <c r="O34"/>
  <c r="O36"/>
  <c r="N25"/>
  <c r="M25"/>
  <c r="L25"/>
  <c r="O24"/>
  <c r="O23"/>
  <c r="O25"/>
  <c r="N22"/>
  <c r="M22"/>
  <c r="L22"/>
  <c r="O21"/>
  <c r="O20"/>
  <c r="O19"/>
  <c r="O18"/>
  <c r="O17"/>
  <c r="O22"/>
  <c r="L16"/>
  <c r="O14"/>
  <c r="O13"/>
  <c r="O12"/>
  <c r="O11"/>
  <c r="N10"/>
  <c r="N16"/>
  <c r="N16" i="524"/>
  <c r="N71" i="9178"/>
  <c r="N102"/>
  <c r="M10"/>
  <c r="M16"/>
  <c r="M71"/>
  <c r="M102"/>
  <c r="L10"/>
  <c r="O9"/>
  <c r="O8"/>
  <c r="O7"/>
  <c r="O6"/>
  <c r="O4"/>
  <c r="O10"/>
  <c r="O16"/>
  <c r="K99"/>
  <c r="J98"/>
  <c r="I98"/>
  <c r="H98"/>
  <c r="K98"/>
  <c r="K95"/>
  <c r="K94"/>
  <c r="K93"/>
  <c r="K90"/>
  <c r="K89"/>
  <c r="K88"/>
  <c r="K87"/>
  <c r="K86"/>
  <c r="P86"/>
  <c r="K85"/>
  <c r="K84"/>
  <c r="J83"/>
  <c r="I83"/>
  <c r="H83"/>
  <c r="H92"/>
  <c r="H101"/>
  <c r="K82"/>
  <c r="K81"/>
  <c r="J80"/>
  <c r="I80"/>
  <c r="H80"/>
  <c r="K80"/>
  <c r="K79"/>
  <c r="K78"/>
  <c r="K77"/>
  <c r="K76"/>
  <c r="J75"/>
  <c r="J92"/>
  <c r="I75"/>
  <c r="H75"/>
  <c r="K75"/>
  <c r="K74"/>
  <c r="K73"/>
  <c r="K72"/>
  <c r="J70"/>
  <c r="I70"/>
  <c r="H70"/>
  <c r="K69"/>
  <c r="K68"/>
  <c r="K67"/>
  <c r="K66"/>
  <c r="K65"/>
  <c r="K70"/>
  <c r="J64"/>
  <c r="I64"/>
  <c r="K63"/>
  <c r="K62"/>
  <c r="K61"/>
  <c r="K60"/>
  <c r="K59"/>
  <c r="K64"/>
  <c r="J58"/>
  <c r="I58"/>
  <c r="H58"/>
  <c r="K57"/>
  <c r="K56"/>
  <c r="K55"/>
  <c r="K54"/>
  <c r="K53"/>
  <c r="K58"/>
  <c r="J52"/>
  <c r="I52"/>
  <c r="H52"/>
  <c r="K51"/>
  <c r="K49"/>
  <c r="K46"/>
  <c r="K43"/>
  <c r="K42"/>
  <c r="K41"/>
  <c r="K40"/>
  <c r="K39"/>
  <c r="K38"/>
  <c r="K52"/>
  <c r="K37"/>
  <c r="J36"/>
  <c r="H36"/>
  <c r="K35"/>
  <c r="J34"/>
  <c r="I34"/>
  <c r="H34"/>
  <c r="K33"/>
  <c r="K32"/>
  <c r="K31"/>
  <c r="K30"/>
  <c r="K29"/>
  <c r="K28"/>
  <c r="K27"/>
  <c r="K34"/>
  <c r="K26"/>
  <c r="J25"/>
  <c r="I25"/>
  <c r="H25"/>
  <c r="K24"/>
  <c r="K25"/>
  <c r="K23"/>
  <c r="K22"/>
  <c r="J22"/>
  <c r="I22"/>
  <c r="H22"/>
  <c r="K21"/>
  <c r="K20"/>
  <c r="K19"/>
  <c r="K18"/>
  <c r="K17"/>
  <c r="J16"/>
  <c r="J16" i="524"/>
  <c r="J71" i="9178"/>
  <c r="J71" i="524"/>
  <c r="H16" i="9178"/>
  <c r="K14"/>
  <c r="K13"/>
  <c r="K12"/>
  <c r="K11"/>
  <c r="J10"/>
  <c r="I10"/>
  <c r="I16"/>
  <c r="H10"/>
  <c r="K9"/>
  <c r="K8"/>
  <c r="K7"/>
  <c r="K6"/>
  <c r="K4"/>
  <c r="K10"/>
  <c r="K16"/>
  <c r="K71"/>
  <c r="G99"/>
  <c r="F98"/>
  <c r="E98"/>
  <c r="G98"/>
  <c r="G95"/>
  <c r="G94"/>
  <c r="G93"/>
  <c r="G90"/>
  <c r="G89"/>
  <c r="G88"/>
  <c r="G87"/>
  <c r="G86"/>
  <c r="G85"/>
  <c r="G84"/>
  <c r="G83"/>
  <c r="F83"/>
  <c r="E83"/>
  <c r="G82"/>
  <c r="G81"/>
  <c r="F80"/>
  <c r="E80"/>
  <c r="G79"/>
  <c r="G78"/>
  <c r="G77"/>
  <c r="G76"/>
  <c r="F75"/>
  <c r="F92"/>
  <c r="F101"/>
  <c r="E75"/>
  <c r="G75"/>
  <c r="G74"/>
  <c r="G73"/>
  <c r="G72"/>
  <c r="F70"/>
  <c r="E70"/>
  <c r="G69"/>
  <c r="G69" i="524"/>
  <c r="G68" i="9178"/>
  <c r="G67"/>
  <c r="G66"/>
  <c r="G65"/>
  <c r="G70"/>
  <c r="F64"/>
  <c r="E64"/>
  <c r="G63"/>
  <c r="G62"/>
  <c r="G61"/>
  <c r="G60"/>
  <c r="G59"/>
  <c r="F58"/>
  <c r="E58"/>
  <c r="G57"/>
  <c r="G57" i="524"/>
  <c r="G56" i="9178"/>
  <c r="G55"/>
  <c r="G55" i="524"/>
  <c r="G54" i="9178"/>
  <c r="G53"/>
  <c r="F52"/>
  <c r="E52"/>
  <c r="G51"/>
  <c r="G49"/>
  <c r="G46"/>
  <c r="G43"/>
  <c r="G42"/>
  <c r="G42" i="524"/>
  <c r="G41" i="9178"/>
  <c r="G40"/>
  <c r="G39"/>
  <c r="G38"/>
  <c r="G37"/>
  <c r="G37" i="524"/>
  <c r="G35" i="9178"/>
  <c r="F34"/>
  <c r="F36"/>
  <c r="E34"/>
  <c r="E36"/>
  <c r="G33"/>
  <c r="G32"/>
  <c r="G31"/>
  <c r="G30"/>
  <c r="G29"/>
  <c r="G28"/>
  <c r="G27"/>
  <c r="G26"/>
  <c r="F25"/>
  <c r="E25"/>
  <c r="G24"/>
  <c r="G23"/>
  <c r="G25"/>
  <c r="F22"/>
  <c r="E22"/>
  <c r="G21"/>
  <c r="G20"/>
  <c r="G20" i="524"/>
  <c r="G19" i="9178"/>
  <c r="G18"/>
  <c r="G17"/>
  <c r="G22"/>
  <c r="G15"/>
  <c r="G14"/>
  <c r="G14" i="524"/>
  <c r="G13" i="9178"/>
  <c r="G12"/>
  <c r="G11"/>
  <c r="F10"/>
  <c r="F16"/>
  <c r="F71"/>
  <c r="F102"/>
  <c r="E10"/>
  <c r="E16"/>
  <c r="E71"/>
  <c r="G9"/>
  <c r="G8"/>
  <c r="G8" i="524"/>
  <c r="G7" i="9178"/>
  <c r="G6"/>
  <c r="G4"/>
  <c r="D4" i="524"/>
  <c r="M52"/>
  <c r="N52"/>
  <c r="L64"/>
  <c r="O64" s="1"/>
  <c r="P64" s="1"/>
  <c r="O50" i="22"/>
  <c r="L46"/>
  <c r="O46"/>
  <c r="O45"/>
  <c r="H6" i="524"/>
  <c r="D10"/>
  <c r="O99" i="22"/>
  <c r="N98"/>
  <c r="N98" i="524"/>
  <c r="M98" i="22"/>
  <c r="L98"/>
  <c r="L98" i="524"/>
  <c r="O98" s="1"/>
  <c r="O95" i="22"/>
  <c r="O94"/>
  <c r="O93"/>
  <c r="O90"/>
  <c r="O89"/>
  <c r="O88"/>
  <c r="O87"/>
  <c r="O86"/>
  <c r="O85"/>
  <c r="O84"/>
  <c r="N83"/>
  <c r="N83" i="524"/>
  <c r="M83" i="22"/>
  <c r="M83" i="524"/>
  <c r="L83" i="22"/>
  <c r="O82"/>
  <c r="O81"/>
  <c r="N80"/>
  <c r="O80"/>
  <c r="M80"/>
  <c r="M80" i="524"/>
  <c r="L80" i="22"/>
  <c r="L80" i="524"/>
  <c r="O79" i="22"/>
  <c r="O78"/>
  <c r="O77"/>
  <c r="O76"/>
  <c r="N75"/>
  <c r="M75"/>
  <c r="M75" i="524"/>
  <c r="M92" i="22"/>
  <c r="M92" i="524"/>
  <c r="L75" i="22"/>
  <c r="O74"/>
  <c r="O73"/>
  <c r="O72"/>
  <c r="N70"/>
  <c r="N70" i="524"/>
  <c r="M70" i="22"/>
  <c r="M70" i="524"/>
  <c r="L70" i="22"/>
  <c r="L70" i="524"/>
  <c r="O70" s="1"/>
  <c r="P70" s="1"/>
  <c r="O69" i="22"/>
  <c r="O70"/>
  <c r="O68"/>
  <c r="O67"/>
  <c r="O66"/>
  <c r="O65"/>
  <c r="N64"/>
  <c r="N64" i="524"/>
  <c r="M64" i="22"/>
  <c r="M64" i="524"/>
  <c r="O63" i="22"/>
  <c r="O64"/>
  <c r="O62"/>
  <c r="O61"/>
  <c r="O60"/>
  <c r="O59"/>
  <c r="N58"/>
  <c r="N58" i="524"/>
  <c r="M58" i="22"/>
  <c r="M58" i="524"/>
  <c r="L58" i="22"/>
  <c r="L58" i="524"/>
  <c r="O58" s="1"/>
  <c r="P58" s="1"/>
  <c r="O57" i="22"/>
  <c r="O56"/>
  <c r="O55"/>
  <c r="O54"/>
  <c r="O58"/>
  <c r="P58"/>
  <c r="O53"/>
  <c r="O51"/>
  <c r="O49"/>
  <c r="O43"/>
  <c r="O42"/>
  <c r="O41"/>
  <c r="O40"/>
  <c r="O39"/>
  <c r="O38"/>
  <c r="O37"/>
  <c r="O35"/>
  <c r="N34"/>
  <c r="N34" i="524"/>
  <c r="N36" i="22"/>
  <c r="N36" i="524"/>
  <c r="M34" i="22"/>
  <c r="M34" i="524"/>
  <c r="L34" i="22"/>
  <c r="L34" i="524"/>
  <c r="O34" s="1"/>
  <c r="P34" s="1"/>
  <c r="O33" i="22"/>
  <c r="O32"/>
  <c r="O34"/>
  <c r="O31"/>
  <c r="O30"/>
  <c r="O29"/>
  <c r="O28"/>
  <c r="O27"/>
  <c r="O26"/>
  <c r="N25"/>
  <c r="N25" i="524"/>
  <c r="M25" i="22"/>
  <c r="M25" i="524"/>
  <c r="L25" i="22"/>
  <c r="L25" i="524"/>
  <c r="O24" i="22"/>
  <c r="O23"/>
  <c r="O25"/>
  <c r="N22"/>
  <c r="N22" i="524"/>
  <c r="M22" i="22"/>
  <c r="M22" i="524"/>
  <c r="L22" i="22"/>
  <c r="L22" i="524"/>
  <c r="O22"/>
  <c r="O21" i="22"/>
  <c r="O20"/>
  <c r="O19"/>
  <c r="O22"/>
  <c r="O18"/>
  <c r="O17"/>
  <c r="O15"/>
  <c r="O14"/>
  <c r="O13"/>
  <c r="O12"/>
  <c r="O11"/>
  <c r="N10"/>
  <c r="N10" i="524"/>
  <c r="M10" i="22"/>
  <c r="M10" i="524"/>
  <c r="L10" i="22"/>
  <c r="L10" i="524"/>
  <c r="O9" i="22"/>
  <c r="O8"/>
  <c r="P8"/>
  <c r="O7"/>
  <c r="O6"/>
  <c r="O5"/>
  <c r="O4"/>
  <c r="K99"/>
  <c r="J98"/>
  <c r="I98"/>
  <c r="I98" i="524"/>
  <c r="H98" i="22"/>
  <c r="H98" i="524"/>
  <c r="K95" i="22"/>
  <c r="K95" i="524"/>
  <c r="K94" i="22"/>
  <c r="K93"/>
  <c r="K90"/>
  <c r="K90" i="524"/>
  <c r="K89" i="22"/>
  <c r="K89" i="524"/>
  <c r="K88" i="22"/>
  <c r="K88" i="524"/>
  <c r="K87" i="22"/>
  <c r="K87" i="524"/>
  <c r="K86" i="22"/>
  <c r="K86" i="524"/>
  <c r="K85" i="22"/>
  <c r="K85" i="524"/>
  <c r="K84" i="22"/>
  <c r="P84"/>
  <c r="J83"/>
  <c r="J83" i="524"/>
  <c r="I83" i="22"/>
  <c r="I83" i="524"/>
  <c r="H83" i="22"/>
  <c r="K83"/>
  <c r="K82"/>
  <c r="K82" i="524"/>
  <c r="K81" i="22"/>
  <c r="P81"/>
  <c r="J80"/>
  <c r="J80" i="524"/>
  <c r="I80" i="22"/>
  <c r="I80" i="524"/>
  <c r="H80" i="22"/>
  <c r="H80" i="524"/>
  <c r="K79" i="22"/>
  <c r="K79" i="524"/>
  <c r="K78" i="22"/>
  <c r="K78" i="524"/>
  <c r="K77" i="22"/>
  <c r="K77" i="524"/>
  <c r="K76" i="22"/>
  <c r="K76" i="524"/>
  <c r="J75" i="22"/>
  <c r="J75" i="524"/>
  <c r="I75" i="22"/>
  <c r="I75" i="524"/>
  <c r="I92" i="22"/>
  <c r="I92" i="524"/>
  <c r="I101" i="22"/>
  <c r="I101" i="524"/>
  <c r="H75" i="22"/>
  <c r="H75" i="524"/>
  <c r="K74" i="22"/>
  <c r="K74" i="524"/>
  <c r="K73" i="22"/>
  <c r="K73" i="524"/>
  <c r="K72" i="22"/>
  <c r="K72" i="524"/>
  <c r="J70" i="22"/>
  <c r="J70" i="524"/>
  <c r="I70" i="22"/>
  <c r="I70" i="524"/>
  <c r="H70" i="22"/>
  <c r="H70" i="524"/>
  <c r="K69" i="22"/>
  <c r="K69" i="524"/>
  <c r="K68" i="22"/>
  <c r="K68" i="524"/>
  <c r="K67" i="22"/>
  <c r="K67" i="524"/>
  <c r="K66" i="22"/>
  <c r="K66" i="524"/>
  <c r="K65" i="22"/>
  <c r="K65" i="524"/>
  <c r="J64" i="22"/>
  <c r="J64" i="524"/>
  <c r="I64" i="22"/>
  <c r="K63"/>
  <c r="K63" i="524"/>
  <c r="K62" i="22"/>
  <c r="K62" i="524"/>
  <c r="K61" i="22"/>
  <c r="K61" i="524"/>
  <c r="K60" i="22"/>
  <c r="K60" i="524"/>
  <c r="K59" i="22"/>
  <c r="K59" i="524"/>
  <c r="J58" i="22"/>
  <c r="J58" i="524"/>
  <c r="I58" i="22"/>
  <c r="I58" i="524"/>
  <c r="H58" i="22"/>
  <c r="H58" i="524"/>
  <c r="K57" i="22"/>
  <c r="K57" i="524"/>
  <c r="K56" i="22"/>
  <c r="K56" i="524"/>
  <c r="K55" i="22"/>
  <c r="K54"/>
  <c r="K54" i="524"/>
  <c r="K53" i="22"/>
  <c r="K53" i="524"/>
  <c r="K58" i="22"/>
  <c r="K58" i="524"/>
  <c r="J52" i="22"/>
  <c r="J52" i="524"/>
  <c r="I52" i="22"/>
  <c r="H52"/>
  <c r="H52" i="524"/>
  <c r="K51" i="22"/>
  <c r="K51" i="524"/>
  <c r="K49" i="22"/>
  <c r="K49" i="524"/>
  <c r="K46" i="22"/>
  <c r="K46" i="524"/>
  <c r="K43" i="22"/>
  <c r="K43" i="524"/>
  <c r="K42" i="22"/>
  <c r="K42" i="524"/>
  <c r="K41" i="22"/>
  <c r="K41" i="524"/>
  <c r="K40" i="22"/>
  <c r="K40" i="524"/>
  <c r="K39" i="22"/>
  <c r="K39" i="524"/>
  <c r="K38" i="22"/>
  <c r="K38" i="524"/>
  <c r="K37" i="22"/>
  <c r="K37" i="524"/>
  <c r="K35" i="22"/>
  <c r="K35" i="524"/>
  <c r="J34" i="22"/>
  <c r="J34" i="524"/>
  <c r="J36" i="22"/>
  <c r="J36" i="524"/>
  <c r="I34" i="22"/>
  <c r="H34"/>
  <c r="H36"/>
  <c r="H36" i="524"/>
  <c r="K33" i="22"/>
  <c r="K33" i="524"/>
  <c r="K32" i="22"/>
  <c r="K32" i="524"/>
  <c r="K31" i="22"/>
  <c r="K31" i="524"/>
  <c r="K30" i="22"/>
  <c r="K30" i="524"/>
  <c r="K29" i="22"/>
  <c r="K29" i="524"/>
  <c r="K28" i="22"/>
  <c r="K28" i="524"/>
  <c r="K27" i="22"/>
  <c r="K26"/>
  <c r="K26" i="524"/>
  <c r="J25" i="22"/>
  <c r="J25" i="524"/>
  <c r="I25" i="22"/>
  <c r="I25" i="524"/>
  <c r="H25" i="22"/>
  <c r="H25" i="524"/>
  <c r="K24" i="22"/>
  <c r="K24" i="524"/>
  <c r="K23" i="22"/>
  <c r="K23" i="524"/>
  <c r="K25" i="22"/>
  <c r="K25" i="524"/>
  <c r="J22" i="22"/>
  <c r="J22" i="524"/>
  <c r="I22" i="22"/>
  <c r="I22" i="524"/>
  <c r="H22" i="22"/>
  <c r="H22" i="524"/>
  <c r="K21" i="22"/>
  <c r="K21" i="524"/>
  <c r="K20" i="22"/>
  <c r="K20" i="524"/>
  <c r="K19" i="22"/>
  <c r="K19" i="524"/>
  <c r="K18" i="22"/>
  <c r="K17"/>
  <c r="K17" i="524"/>
  <c r="K15" i="22"/>
  <c r="K15" i="524"/>
  <c r="K14" i="22"/>
  <c r="K14" i="524"/>
  <c r="K13" i="22"/>
  <c r="K13" i="524"/>
  <c r="K12" i="22"/>
  <c r="K12" i="524"/>
  <c r="K11" i="22"/>
  <c r="K11" i="524"/>
  <c r="J10" i="22"/>
  <c r="J10" i="524"/>
  <c r="J16" i="22"/>
  <c r="I10"/>
  <c r="I16"/>
  <c r="I71"/>
  <c r="I102"/>
  <c r="H10"/>
  <c r="H10" i="524"/>
  <c r="K9" i="22"/>
  <c r="K9" i="524"/>
  <c r="K8" i="22"/>
  <c r="K8" i="524"/>
  <c r="K7" i="22"/>
  <c r="K7" i="524"/>
  <c r="K5" i="22"/>
  <c r="K4"/>
  <c r="P4"/>
  <c r="G99"/>
  <c r="F98"/>
  <c r="E98" i="524"/>
  <c r="D98"/>
  <c r="G95" i="22"/>
  <c r="G94"/>
  <c r="G94" i="524"/>
  <c r="G93" i="22"/>
  <c r="G93" i="524"/>
  <c r="G90" i="22"/>
  <c r="G90" i="524"/>
  <c r="G89" i="22"/>
  <c r="G89" i="524"/>
  <c r="G88" i="22"/>
  <c r="G88" i="524"/>
  <c r="G87" i="22"/>
  <c r="G87" i="524"/>
  <c r="G86" i="22"/>
  <c r="G86" i="524"/>
  <c r="G85" i="22"/>
  <c r="G84"/>
  <c r="G84" i="524"/>
  <c r="G83" i="22"/>
  <c r="F83"/>
  <c r="F83" i="524"/>
  <c r="E83"/>
  <c r="G82" i="22"/>
  <c r="G82" i="524"/>
  <c r="G81" i="22"/>
  <c r="F80"/>
  <c r="F80" i="524"/>
  <c r="E80"/>
  <c r="G80" i="22"/>
  <c r="G79"/>
  <c r="G79" i="524"/>
  <c r="G78" i="22"/>
  <c r="G78" i="524"/>
  <c r="G77" i="22"/>
  <c r="G76"/>
  <c r="G76" i="524"/>
  <c r="F75" i="22"/>
  <c r="F92"/>
  <c r="G75"/>
  <c r="D75" i="524"/>
  <c r="G74" i="22"/>
  <c r="G74" i="524"/>
  <c r="G73" i="22"/>
  <c r="G72"/>
  <c r="G72" i="524"/>
  <c r="F70" i="22"/>
  <c r="F70" i="524"/>
  <c r="E70"/>
  <c r="G69" i="22"/>
  <c r="G68"/>
  <c r="G68" i="524"/>
  <c r="G67" i="22"/>
  <c r="G66"/>
  <c r="G66" i="524"/>
  <c r="G65" i="22"/>
  <c r="G70"/>
  <c r="F64"/>
  <c r="F64" i="524"/>
  <c r="G63" i="22"/>
  <c r="G62"/>
  <c r="G61"/>
  <c r="G61" i="524"/>
  <c r="G60" i="22"/>
  <c r="G60" i="524"/>
  <c r="G59" i="22"/>
  <c r="G64"/>
  <c r="F58"/>
  <c r="F58" i="524"/>
  <c r="E58"/>
  <c r="G57" i="22"/>
  <c r="G56"/>
  <c r="G56" i="524"/>
  <c r="G55" i="22"/>
  <c r="G54"/>
  <c r="G53"/>
  <c r="F52"/>
  <c r="F52" i="524"/>
  <c r="G51" i="22"/>
  <c r="G49"/>
  <c r="G49" i="524"/>
  <c r="G46" i="22"/>
  <c r="G43"/>
  <c r="G42"/>
  <c r="G41"/>
  <c r="G41" i="524"/>
  <c r="G40" i="22"/>
  <c r="G39"/>
  <c r="G39" i="524"/>
  <c r="G38" i="22"/>
  <c r="G52"/>
  <c r="G37"/>
  <c r="G35"/>
  <c r="G35" i="524"/>
  <c r="F34" i="22"/>
  <c r="G33"/>
  <c r="G32"/>
  <c r="G32" i="524"/>
  <c r="G31" i="22"/>
  <c r="G31" i="524"/>
  <c r="G30" i="22"/>
  <c r="G30" i="524"/>
  <c r="G29" i="22"/>
  <c r="G28"/>
  <c r="G28" i="524"/>
  <c r="G27" i="22"/>
  <c r="G26"/>
  <c r="G26" i="524"/>
  <c r="F25" i="22"/>
  <c r="E25" i="524"/>
  <c r="G24" i="22"/>
  <c r="G23"/>
  <c r="F22"/>
  <c r="F22" i="524"/>
  <c r="G21" i="22"/>
  <c r="G21" i="524"/>
  <c r="G20" i="22"/>
  <c r="G19"/>
  <c r="G19" i="524"/>
  <c r="G18" i="22"/>
  <c r="G22"/>
  <c r="G17"/>
  <c r="G17" i="524"/>
  <c r="G15" i="22"/>
  <c r="G15" i="524"/>
  <c r="G14" i="22"/>
  <c r="G13"/>
  <c r="G12"/>
  <c r="G11"/>
  <c r="G11" i="524"/>
  <c r="F10" i="22"/>
  <c r="F10" i="524"/>
  <c r="E10"/>
  <c r="G9" i="22"/>
  <c r="G9" i="524"/>
  <c r="G8" i="22"/>
  <c r="G7"/>
  <c r="G7" i="524"/>
  <c r="G6" i="22"/>
  <c r="G5"/>
  <c r="G4"/>
  <c r="G10"/>
  <c r="G16"/>
  <c r="J4" i="524"/>
  <c r="H4"/>
  <c r="P43" i="9177"/>
  <c r="L4" i="524"/>
  <c r="O4" s="1"/>
  <c r="P4" s="1"/>
  <c r="E4"/>
  <c r="F4"/>
  <c r="P6" i="22"/>
  <c r="P41" i="9177"/>
  <c r="P40" i="22"/>
  <c r="P54"/>
  <c r="L92"/>
  <c r="K52"/>
  <c r="P21"/>
  <c r="I4" i="524"/>
  <c r="P15" i="22"/>
  <c r="O8" i="524"/>
  <c r="P8" s="1"/>
  <c r="O94"/>
  <c r="O66"/>
  <c r="O92" i="9177"/>
  <c r="O101"/>
  <c r="P42"/>
  <c r="J16"/>
  <c r="K25"/>
  <c r="I92"/>
  <c r="I101"/>
  <c r="I102"/>
  <c r="E102"/>
  <c r="F102"/>
  <c r="G22"/>
  <c r="L71" i="9178"/>
  <c r="O92"/>
  <c r="O101"/>
  <c r="K36"/>
  <c r="J101"/>
  <c r="H71"/>
  <c r="I36"/>
  <c r="I92"/>
  <c r="E102"/>
  <c r="E92"/>
  <c r="E101"/>
  <c r="N4" i="524"/>
  <c r="I101" i="9178"/>
  <c r="M4" i="524"/>
  <c r="K4"/>
  <c r="J102" i="9177"/>
  <c r="O72" i="524"/>
  <c r="O19"/>
  <c r="O13"/>
  <c r="O7"/>
  <c r="P7" s="1"/>
  <c r="O81"/>
  <c r="O74"/>
  <c r="O45"/>
  <c r="O37"/>
  <c r="O23"/>
  <c r="O20"/>
  <c r="O87"/>
  <c r="O86"/>
  <c r="O84"/>
  <c r="O82"/>
  <c r="O24"/>
  <c r="O100"/>
  <c r="O97"/>
  <c r="O89"/>
  <c r="O80"/>
  <c r="O44"/>
  <c r="O33"/>
  <c r="O29"/>
  <c r="P29" s="1"/>
  <c r="O21"/>
  <c r="O18"/>
  <c r="O12"/>
  <c r="O93"/>
  <c r="O77"/>
  <c r="O73"/>
  <c r="O61"/>
  <c r="O54"/>
  <c r="P54" s="1"/>
  <c r="O49"/>
  <c r="O11"/>
  <c r="O25"/>
  <c r="O57"/>
  <c r="O41"/>
  <c r="P41" s="1"/>
  <c r="O32"/>
  <c r="O27"/>
  <c r="G23"/>
  <c r="G25" i="22"/>
  <c r="K34"/>
  <c r="K36"/>
  <c r="P5"/>
  <c r="G92"/>
  <c r="G101"/>
  <c r="M101"/>
  <c r="M101" i="524"/>
  <c r="P38" i="22"/>
  <c r="P29"/>
  <c r="G54" i="524"/>
  <c r="G58" i="22"/>
  <c r="E75" i="524"/>
  <c r="N92" i="22"/>
  <c r="N75" i="524"/>
  <c r="O98" i="22"/>
  <c r="P51"/>
  <c r="O96" i="524"/>
  <c r="L101" i="22"/>
  <c r="K5" i="524"/>
  <c r="O10" i="22"/>
  <c r="F34" i="524"/>
  <c r="F36" i="22"/>
  <c r="F36" i="524"/>
  <c r="J71" i="22"/>
  <c r="L83" i="524"/>
  <c r="O83" s="1"/>
  <c r="P83" s="1"/>
  <c r="O83" i="22"/>
  <c r="P83"/>
  <c r="G34"/>
  <c r="G36"/>
  <c r="F92" i="524"/>
  <c r="F101" i="22"/>
  <c r="F101" i="524"/>
  <c r="G98" i="22"/>
  <c r="I34" i="524"/>
  <c r="I36" i="22"/>
  <c r="J92"/>
  <c r="H83" i="524"/>
  <c r="H92" i="22"/>
  <c r="H101"/>
  <c r="M16"/>
  <c r="L75" i="524"/>
  <c r="O75"/>
  <c r="O75" i="22"/>
  <c r="K64"/>
  <c r="K70"/>
  <c r="K70" i="524"/>
  <c r="K80" i="22"/>
  <c r="K80" i="524"/>
  <c r="K98" i="22"/>
  <c r="K98" i="524"/>
  <c r="L16" i="22"/>
  <c r="L16" i="524"/>
  <c r="O16" s="1"/>
  <c r="P16" s="1"/>
  <c r="N16" i="22"/>
  <c r="M36"/>
  <c r="M36" i="524"/>
  <c r="F16" i="22"/>
  <c r="O85" i="524"/>
  <c r="O17"/>
  <c r="J102" i="22"/>
  <c r="N92" i="524"/>
  <c r="N101" i="22"/>
  <c r="N101" i="524"/>
  <c r="J92"/>
  <c r="J101" i="22"/>
  <c r="J101" i="524"/>
  <c r="K34"/>
  <c r="N71" i="22"/>
  <c r="O92"/>
  <c r="F16" i="524"/>
  <c r="F71" i="22"/>
  <c r="M16" i="524"/>
  <c r="M71" i="22"/>
  <c r="M102"/>
  <c r="I36" i="524"/>
  <c r="N102" i="22"/>
  <c r="M71" i="524"/>
  <c r="F71"/>
  <c r="F102" i="22"/>
  <c r="F102" i="524"/>
  <c r="O101" i="22"/>
  <c r="L71"/>
  <c r="L102"/>
  <c r="K75"/>
  <c r="K84" i="524"/>
  <c r="P84"/>
  <c r="P70" i="22"/>
  <c r="P69"/>
  <c r="P64"/>
  <c r="K64" i="524"/>
  <c r="N102"/>
  <c r="P51"/>
  <c r="L52"/>
  <c r="O52" s="1"/>
  <c r="P52" s="1"/>
  <c r="L46"/>
  <c r="O46" s="1"/>
  <c r="P42" i="22"/>
  <c r="P52"/>
  <c r="O36"/>
  <c r="P32" i="524"/>
  <c r="P36" i="22"/>
  <c r="P34"/>
  <c r="H34" i="524"/>
  <c r="L36"/>
  <c r="O36"/>
  <c r="K36"/>
  <c r="P21"/>
  <c r="K22" i="22"/>
  <c r="O15" i="524"/>
  <c r="P15" s="1"/>
  <c r="P9"/>
  <c r="P7" i="22"/>
  <c r="M102" i="524"/>
  <c r="O6"/>
  <c r="P6" s="1"/>
  <c r="O10"/>
  <c r="P10" s="1"/>
  <c r="I10"/>
  <c r="I16"/>
  <c r="K10" i="22"/>
  <c r="H16"/>
  <c r="E16" i="524"/>
  <c r="E71" i="22"/>
  <c r="G71"/>
  <c r="G102"/>
  <c r="E92" i="524"/>
  <c r="E101" i="22"/>
  <c r="E101" i="524"/>
  <c r="G6"/>
  <c r="G12"/>
  <c r="G43"/>
  <c r="G62"/>
  <c r="G73"/>
  <c r="G77"/>
  <c r="D36" i="22"/>
  <c r="D71"/>
  <c r="D102"/>
  <c r="G80" i="524"/>
  <c r="D92" i="22"/>
  <c r="D101"/>
  <c r="G51" i="524"/>
  <c r="G4"/>
  <c r="G40"/>
  <c r="G46"/>
  <c r="G63"/>
  <c r="G5"/>
  <c r="L102" i="9178"/>
  <c r="P81"/>
  <c r="H102"/>
  <c r="K83"/>
  <c r="K81" i="524"/>
  <c r="P81" s="1"/>
  <c r="J102" i="9178"/>
  <c r="J102" i="524"/>
  <c r="N71"/>
  <c r="I71" i="9178"/>
  <c r="O52"/>
  <c r="G64"/>
  <c r="G13" i="524"/>
  <c r="G18"/>
  <c r="G65"/>
  <c r="G22"/>
  <c r="G34" i="9178"/>
  <c r="G36"/>
  <c r="G58"/>
  <c r="G92"/>
  <c r="G101"/>
  <c r="G52"/>
  <c r="D16" i="524"/>
  <c r="D36"/>
  <c r="G10" i="9178"/>
  <c r="G16"/>
  <c r="G71"/>
  <c r="G102"/>
  <c r="G64" i="524"/>
  <c r="G85"/>
  <c r="G95"/>
  <c r="G99"/>
  <c r="G59"/>
  <c r="G25"/>
  <c r="G27"/>
  <c r="G67"/>
  <c r="G98"/>
  <c r="G83"/>
  <c r="G58"/>
  <c r="G38"/>
  <c r="G53"/>
  <c r="G29"/>
  <c r="G33"/>
  <c r="G52"/>
  <c r="G81"/>
  <c r="P86"/>
  <c r="L92"/>
  <c r="O92" s="1"/>
  <c r="P92" s="1"/>
  <c r="L101" i="9177"/>
  <c r="L101" i="524"/>
  <c r="O101"/>
  <c r="K83"/>
  <c r="P83" i="9177"/>
  <c r="K92"/>
  <c r="H92"/>
  <c r="P81"/>
  <c r="L71"/>
  <c r="O52"/>
  <c r="O71"/>
  <c r="O102"/>
  <c r="K71"/>
  <c r="P52"/>
  <c r="K52" i="524"/>
  <c r="G101" i="9177"/>
  <c r="D101"/>
  <c r="D92" i="524"/>
  <c r="G16" i="9177"/>
  <c r="G34" i="524"/>
  <c r="G36" i="9177"/>
  <c r="G36" i="524"/>
  <c r="G24"/>
  <c r="G75"/>
  <c r="D83"/>
  <c r="D71" i="9177"/>
  <c r="G70"/>
  <c r="G70" i="524"/>
  <c r="K75"/>
  <c r="K92" i="22"/>
  <c r="P36" i="524"/>
  <c r="P22" i="22"/>
  <c r="K22" i="524"/>
  <c r="P22" s="1"/>
  <c r="H71" i="22"/>
  <c r="H16" i="524"/>
  <c r="P10" i="22"/>
  <c r="K16"/>
  <c r="K10" i="524"/>
  <c r="E102" i="22"/>
  <c r="E102" i="524"/>
  <c r="E71"/>
  <c r="K92" i="9178"/>
  <c r="P83"/>
  <c r="I102"/>
  <c r="I102" i="524"/>
  <c r="I71"/>
  <c r="P52" i="9178"/>
  <c r="O71"/>
  <c r="G10" i="524"/>
  <c r="G101"/>
  <c r="G92"/>
  <c r="D101"/>
  <c r="L102" i="9177"/>
  <c r="K92" i="524"/>
  <c r="P92" i="9177"/>
  <c r="K101"/>
  <c r="H92" i="524"/>
  <c r="H101" i="9177"/>
  <c r="P71"/>
  <c r="D102"/>
  <c r="D102" i="524"/>
  <c r="D71"/>
  <c r="G16"/>
  <c r="G71" i="9177"/>
  <c r="K101" i="22"/>
  <c r="P101"/>
  <c r="P92"/>
  <c r="L71" i="524"/>
  <c r="O71"/>
  <c r="P71" s="1"/>
  <c r="L102"/>
  <c r="O102"/>
  <c r="P102" s="1"/>
  <c r="K71" i="22"/>
  <c r="P16"/>
  <c r="K16" i="524"/>
  <c r="H102" i="22"/>
  <c r="H71" i="524"/>
  <c r="K101" i="9178"/>
  <c r="P92"/>
  <c r="O102"/>
  <c r="P71"/>
  <c r="K101" i="524"/>
  <c r="P101"/>
  <c r="P101" i="9177"/>
  <c r="K102"/>
  <c r="H101" i="524"/>
  <c r="H102" i="9177"/>
  <c r="G71" i="524"/>
  <c r="G102" i="9177"/>
  <c r="G102" i="524"/>
  <c r="H102"/>
  <c r="K102" i="22"/>
  <c r="P102"/>
  <c r="P71"/>
  <c r="K71" i="524"/>
  <c r="P101" i="9178"/>
  <c r="K102"/>
  <c r="P102"/>
  <c r="P102" i="9177"/>
  <c r="K102" i="524"/>
</calcChain>
</file>

<file path=xl/sharedStrings.xml><?xml version="1.0" encoding="utf-8"?>
<sst xmlns="http://schemas.openxmlformats.org/spreadsheetml/2006/main" count="1256" uniqueCount="306">
  <si>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</si>
  <si>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</si>
  <si>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</si>
  <si>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</si>
  <si>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</si>
  <si>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</si>
  <si>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</si>
  <si>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</si>
  <si>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</si>
  <si>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</si>
  <si>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</si>
  <si>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</si>
  <si>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</si>
  <si>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</si>
  <si>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</si>
  <si>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</si>
  <si>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</si>
  <si>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</si>
  <si>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</si>
  <si>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</si>
  <si>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</si>
  <si>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</si>
  <si>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</si>
  <si>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</si>
  <si>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</si>
  <si>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</si>
  <si>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</si>
  <si>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</si>
  <si>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</si>
  <si>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</si>
  <si>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</si>
  <si>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</si>
  <si>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</si>
  <si>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</si>
  <si>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</si>
  <si>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</si>
  <si>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</si>
  <si>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</si>
  <si>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</si>
  <si>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</si>
  <si>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</si>
  <si>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</si>
  <si>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</si>
  <si>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</si>
  <si>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</si>
  <si>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</si>
  <si>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</si>
  <si>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</si>
  <si>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</si>
  <si>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</si>
  <si>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</si>
  <si>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</si>
  <si>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</si>
  <si>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</si>
  <si>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</si>
  <si>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</si>
  <si>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</si>
  <si>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</si>
  <si>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</si>
  <si>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</si>
  <si>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</si>
  <si>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</si>
  <si>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</si>
  <si>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</si>
  <si>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</si>
  <si>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</si>
  <si>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</si>
  <si>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</si>
  <si>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</si>
  <si>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</si>
  <si>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</si>
  <si>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</si>
  <si>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</si>
  <si>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</si>
  <si>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</si>
  <si>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</si>
  <si>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</si>
  <si>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</si>
  <si>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</si>
  <si>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</si>
  <si>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</si>
  <si>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</si>
  <si>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</si>
  <si>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</si>
  <si>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</si>
  <si>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</si>
  <si>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</si>
  <si>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</si>
  <si>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</si>
  <si>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</si>
  <si>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</si>
  <si>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</si>
  <si>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</si>
  <si>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</si>
  <si>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</si>
  <si>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</si>
  <si>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</si>
  <si>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</si>
  <si>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</si>
  <si>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</si>
  <si>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</si>
  <si>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</si>
  <si>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</si>
  <si>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</si>
  <si>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</si>
  <si>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</si>
  <si>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</si>
  <si>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</si>
  <si>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</si>
  <si>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</si>
  <si>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</si>
  <si>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</si>
  <si>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</si>
  <si>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</si>
  <si>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</si>
  <si>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</si>
  <si>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</si>
  <si>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</si>
  <si>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</si>
  <si>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</si>
  <si>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</si>
  <si>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</si>
  <si>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</si>
  <si>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</si>
  <si>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</si>
  <si>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</si>
  <si>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</si>
  <si>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</si>
  <si>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</si>
  <si>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</si>
  <si>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</si>
  <si>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</si>
  <si>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</si>
  <si>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</si>
  <si>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</si>
  <si>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</si>
  <si>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</si>
  <si>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</si>
  <si>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</si>
  <si>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</si>
  <si>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</si>
  <si>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</si>
  <si>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</si>
  <si>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</si>
  <si>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</si>
  <si>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</si>
  <si>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</si>
  <si>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</si>
  <si>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</si>
  <si>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Eredeti
előirányzat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</si>
  <si>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</si>
  <si>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</si>
  <si>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</si>
  <si>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>Kötelező feladatok</t>
  </si>
  <si>
    <t>Önként vállalt feladatok</t>
  </si>
  <si>
    <t>Államigazgatási feladatok</t>
  </si>
  <si>
    <t>Mindösszesen</t>
  </si>
  <si>
    <t>B8111</t>
  </si>
  <si>
    <t>Likviditási célú hitelek, kölcsönök felvétele pénzügyi vállalkozástól</t>
  </si>
  <si>
    <t>B8112</t>
  </si>
  <si>
    <t>B8113</t>
  </si>
  <si>
    <t>B811</t>
  </si>
  <si>
    <t>Forgatási célú belföldi értékpapírok beváltása, értékesítése</t>
  </si>
  <si>
    <t>B8121</t>
  </si>
  <si>
    <t>B8122</t>
  </si>
  <si>
    <t>Befektetési célú belföldi értékpapírok beváltása,  értékesítése</t>
  </si>
  <si>
    <t>B8123</t>
  </si>
  <si>
    <t>B8124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</si>
  <si>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</si>
  <si>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</si>
  <si>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</si>
  <si>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</si>
  <si>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</si>
  <si>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</si>
  <si>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</si>
  <si>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</si>
  <si>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</si>
  <si>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</si>
  <si>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</si>
  <si>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</si>
  <si>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</si>
  <si>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</si>
  <si>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</si>
  <si>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</si>
  <si>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</si>
  <si>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</si>
  <si>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</si>
  <si>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</si>
  <si>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</si>
  <si>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</si>
  <si>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</si>
  <si>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</si>
  <si>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</si>
  <si>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</si>
  <si>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</si>
  <si>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Költségvetési bevételek mindösszesen:</t>
  </si>
  <si>
    <t>Működési célú költségvetési támogatások és kiegészítő támogatások</t>
  </si>
  <si>
    <t>Elszámolásból származó bevételek</t>
  </si>
  <si>
    <t>Készletértékesítés ellenértéke</t>
  </si>
  <si>
    <t>Biztosító által fizetett kártérítés</t>
  </si>
  <si>
    <t>B411</t>
  </si>
  <si>
    <t>Működési célú visszatérítendő támogatások, kölcsönök visszatérülése az Európai Úniótól</t>
  </si>
  <si>
    <t>Működési célú visszatérítendő támogatások, kölcsönök visszatérülése kormányoktól és más nemzetközi szervezetektől</t>
  </si>
  <si>
    <t>B64</t>
  </si>
  <si>
    <t>B65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</si>
  <si>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</si>
  <si>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</si>
  <si>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</si>
  <si>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</si>
  <si>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</si>
  <si>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</si>
  <si>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</si>
  <si>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</si>
  <si>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</si>
  <si>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</si>
  <si>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</si>
  <si>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</si>
  <si>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</si>
  <si>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</si>
  <si>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</si>
  <si>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</si>
  <si>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</si>
  <si>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</si>
  <si>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</si>
  <si>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</si>
  <si>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</si>
  <si>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</si>
  <si>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</si>
  <si>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</si>
  <si>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</si>
  <si>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</si>
  <si>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</si>
  <si>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</si>
  <si>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</si>
  <si>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</si>
  <si>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</si>
  <si>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</si>
  <si>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</si>
  <si>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</si>
  <si>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</si>
  <si>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</si>
  <si>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</si>
  <si>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</si>
  <si>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</si>
  <si>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</si>
  <si>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</si>
  <si>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</si>
  <si>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</si>
  <si>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</si>
  <si>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</si>
  <si>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</si>
  <si>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</si>
  <si>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</si>
  <si>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B74</t>
  </si>
  <si>
    <t>B75</t>
  </si>
  <si>
    <t>Hosszú lejáratú hitelek, kölcsönök felvétele pénzügyi vállalkozástól</t>
  </si>
  <si>
    <t>Rövid lejáratú hitelek, kölcsönök felvétele  pénzügyi vállalkozástól</t>
  </si>
  <si>
    <t>Éven belüli lejáratú belföldi értékpapírok kibocsátása</t>
  </si>
  <si>
    <t>Éven túli lejáratú belföldi értékpapírok kibocsátása</t>
  </si>
  <si>
    <t>Lekötött bakbetétek megszüntetése</t>
  </si>
  <si>
    <t>91</t>
  </si>
  <si>
    <t>92</t>
  </si>
  <si>
    <t>Hosszú lejáratú tulajdonosi kölcsönök bevételei</t>
  </si>
  <si>
    <t>B8191</t>
  </si>
  <si>
    <t>B8192</t>
  </si>
  <si>
    <t>Rövid lejáratú tulajdonosi kölcsönök bevételei</t>
  </si>
  <si>
    <t>Hitelek, kölcsönök felvétele külföldi pénzintézetektől</t>
  </si>
  <si>
    <t>Váltóbevételek</t>
  </si>
  <si>
    <t>B825</t>
  </si>
  <si>
    <t>Hitelek, kölcsönök felvétele külföldi kormányoktól, és nemzetközi szervezetektől</t>
  </si>
  <si>
    <t>B84</t>
  </si>
  <si>
    <t>93</t>
  </si>
  <si>
    <t>94</t>
  </si>
  <si>
    <t xml:space="preserve">Önkormányzatok működési támogatásai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</si>
  <si>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</si>
  <si>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</si>
  <si>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</si>
  <si>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</si>
  <si>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</si>
  <si>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</si>
  <si>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Belföldi értékpapírok bevételei </t>
  </si>
  <si>
    <t xml:space="preserve">Maradvány igénybevétele </t>
  </si>
  <si>
    <t>Belföldi finanszírozás bevételei</t>
  </si>
  <si>
    <t>Külföldi finanszírozás bevételei</t>
  </si>
  <si>
    <t xml:space="preserve">Finanszírozási bevételek </t>
  </si>
  <si>
    <t>Felhalmozási célú átvett pénzeszközök</t>
  </si>
  <si>
    <t xml:space="preserve"> Ft-ban</t>
  </si>
  <si>
    <t>Módosított
előirányzat</t>
  </si>
  <si>
    <t>Teljesítés %-a</t>
  </si>
  <si>
    <t>Teljesítés</t>
  </si>
  <si>
    <t>Közvetített szolgáltatások ellenértéke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</si>
  <si>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</si>
  <si>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</si>
  <si>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</si>
  <si>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</si>
  <si>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</t>
  </si>
  <si>
    <t>Részesedésekből származó pénzügyi műveletek bevételei</t>
  </si>
  <si>
    <t>B4091</t>
  </si>
  <si>
    <t>Más egyéb pénzügyi műveletek bevételei</t>
  </si>
  <si>
    <t>B4092</t>
  </si>
  <si>
    <t xml:space="preserve">Hitel-, kölcsönfelvétel pénzügyi vállalkozástól </t>
  </si>
  <si>
    <t>Tulajdonosi kölcsönök bevételei</t>
  </si>
  <si>
    <t>B819</t>
  </si>
  <si>
    <t>95</t>
  </si>
  <si>
    <t>96</t>
  </si>
  <si>
    <t>97</t>
  </si>
</sst>
</file>

<file path=xl/styles.xml><?xml version="1.0" encoding="utf-8"?>
<styleSheet xmlns="http://schemas.openxmlformats.org/spreadsheetml/2006/main">
  <numFmts count="3">
    <numFmt numFmtId="173" formatCode="_-* #,##0.00\ _F_t_-;\-* #,##0.00\ _F_t_-;_-* &quot;-&quot;??\ _F_t_-;_-@_-"/>
    <numFmt numFmtId="176" formatCode="00"/>
    <numFmt numFmtId="178" formatCode="_-* #,##0\ _F_t_-;\-* #,##0\ _F_t_-;_-* &quot;-&quot;??\ _F_t_-;_-@_-"/>
  </numFmts>
  <fonts count="2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 CE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1" borderId="5" applyNumberFormat="0" applyAlignment="0" applyProtection="0"/>
    <xf numFmtId="17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4" borderId="7" applyNumberFormat="0" applyFont="0" applyAlignment="0" applyProtection="0"/>
    <xf numFmtId="0" fontId="11" fillId="6" borderId="0" applyNumberFormat="0" applyBorder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2" borderId="1" applyNumberFormat="0" applyAlignment="0" applyProtection="0"/>
  </cellStyleXfs>
  <cellXfs count="116">
    <xf numFmtId="0" fontId="0" fillId="0" borderId="0" xfId="0"/>
    <xf numFmtId="0" fontId="0" fillId="0" borderId="0" xfId="0" applyAlignment="1">
      <alignment wrapText="1"/>
    </xf>
    <xf numFmtId="176" fontId="18" fillId="0" borderId="10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6" fontId="18" fillId="0" borderId="12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wrapText="1"/>
    </xf>
    <xf numFmtId="0" fontId="23" fillId="0" borderId="0" xfId="0" applyFont="1"/>
    <xf numFmtId="178" fontId="23" fillId="0" borderId="14" xfId="26" applyNumberFormat="1" applyFont="1" applyBorder="1"/>
    <xf numFmtId="178" fontId="0" fillId="0" borderId="0" xfId="26" applyNumberFormat="1" applyFont="1"/>
    <xf numFmtId="178" fontId="0" fillId="0" borderId="0" xfId="26" applyNumberFormat="1" applyFont="1" applyAlignment="1"/>
    <xf numFmtId="178" fontId="18" fillId="0" borderId="15" xfId="26" applyNumberFormat="1" applyFont="1" applyFill="1" applyBorder="1" applyAlignment="1">
      <alignment horizontal="center" vertical="center" wrapText="1"/>
    </xf>
    <xf numFmtId="178" fontId="19" fillId="0" borderId="15" xfId="26" applyNumberFormat="1" applyFont="1" applyBorder="1" applyAlignment="1">
      <alignment horizontal="center" vertical="center" wrapText="1"/>
    </xf>
    <xf numFmtId="178" fontId="19" fillId="0" borderId="16" xfId="26" applyNumberFormat="1" applyFont="1" applyBorder="1" applyAlignment="1">
      <alignment horizontal="center" vertical="center" wrapText="1"/>
    </xf>
    <xf numFmtId="178" fontId="21" fillId="0" borderId="17" xfId="26" applyNumberFormat="1" applyFont="1" applyFill="1" applyBorder="1" applyAlignment="1">
      <alignment horizontal="left" vertical="center"/>
    </xf>
    <xf numFmtId="178" fontId="21" fillId="0" borderId="16" xfId="26" applyNumberFormat="1" applyFont="1" applyFill="1" applyBorder="1" applyAlignment="1">
      <alignment horizontal="left" vertical="center"/>
    </xf>
    <xf numFmtId="178" fontId="18" fillId="0" borderId="17" xfId="26" applyNumberFormat="1" applyFont="1" applyFill="1" applyBorder="1" applyAlignment="1">
      <alignment horizontal="left" vertical="center"/>
    </xf>
    <xf numFmtId="178" fontId="18" fillId="0" borderId="16" xfId="26" applyNumberFormat="1" applyFont="1" applyFill="1" applyBorder="1" applyAlignment="1">
      <alignment horizontal="left" vertical="center"/>
    </xf>
    <xf numFmtId="178" fontId="18" fillId="0" borderId="18" xfId="26" applyNumberFormat="1" applyFont="1" applyFill="1" applyBorder="1" applyAlignment="1">
      <alignment horizontal="left" vertical="center"/>
    </xf>
    <xf numFmtId="178" fontId="18" fillId="0" borderId="19" xfId="26" applyNumberFormat="1" applyFont="1" applyFill="1" applyBorder="1" applyAlignment="1">
      <alignment horizontal="left" vertical="center"/>
    </xf>
    <xf numFmtId="178" fontId="21" fillId="0" borderId="17" xfId="26" applyNumberFormat="1" applyFont="1" applyFill="1" applyBorder="1" applyAlignment="1">
      <alignment horizontal="left" vertical="center" wrapText="1"/>
    </xf>
    <xf numFmtId="178" fontId="21" fillId="0" borderId="16" xfId="26" applyNumberFormat="1" applyFont="1" applyFill="1" applyBorder="1" applyAlignment="1">
      <alignment horizontal="center" vertical="center"/>
    </xf>
    <xf numFmtId="178" fontId="18" fillId="0" borderId="17" xfId="26" applyNumberFormat="1" applyFont="1" applyFill="1" applyBorder="1" applyAlignment="1">
      <alignment horizontal="left" vertical="center" wrapText="1"/>
    </xf>
    <xf numFmtId="178" fontId="22" fillId="0" borderId="16" xfId="26" applyNumberFormat="1" applyFont="1" applyFill="1" applyBorder="1" applyAlignment="1">
      <alignment horizontal="center" vertical="center"/>
    </xf>
    <xf numFmtId="178" fontId="18" fillId="0" borderId="20" xfId="26" applyNumberFormat="1" applyFont="1" applyFill="1" applyBorder="1" applyAlignment="1">
      <alignment horizontal="left" vertical="center" wrapText="1"/>
    </xf>
    <xf numFmtId="178" fontId="23" fillId="0" borderId="0" xfId="26" applyNumberFormat="1" applyFont="1"/>
    <xf numFmtId="178" fontId="18" fillId="0" borderId="16" xfId="26" applyNumberFormat="1" applyFont="1" applyFill="1" applyBorder="1" applyAlignment="1">
      <alignment horizontal="left" vertical="center" wrapText="1"/>
    </xf>
    <xf numFmtId="178" fontId="24" fillId="0" borderId="15" xfId="26" applyNumberFormat="1" applyFont="1" applyFill="1" applyBorder="1" applyAlignment="1">
      <alignment horizontal="center" vertical="center" wrapText="1"/>
    </xf>
    <xf numFmtId="178" fontId="25" fillId="0" borderId="15" xfId="26" applyNumberFormat="1" applyFont="1" applyBorder="1" applyAlignment="1">
      <alignment horizontal="center" vertical="center" wrapText="1"/>
    </xf>
    <xf numFmtId="178" fontId="25" fillId="0" borderId="16" xfId="26" applyNumberFormat="1" applyFont="1" applyBorder="1" applyAlignment="1">
      <alignment horizontal="center" vertical="center" wrapText="1"/>
    </xf>
    <xf numFmtId="178" fontId="18" fillId="0" borderId="21" xfId="26" applyNumberFormat="1" applyFont="1" applyFill="1" applyBorder="1" applyAlignment="1">
      <alignment horizontal="left" vertical="center" wrapText="1"/>
    </xf>
    <xf numFmtId="178" fontId="23" fillId="0" borderId="22" xfId="26" applyNumberFormat="1" applyFont="1" applyBorder="1"/>
    <xf numFmtId="178" fontId="21" fillId="0" borderId="20" xfId="26" applyNumberFormat="1" applyFont="1" applyFill="1" applyBorder="1" applyAlignment="1">
      <alignment horizontal="left" vertical="center" wrapText="1"/>
    </xf>
    <xf numFmtId="178" fontId="21" fillId="0" borderId="21" xfId="26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wrapText="1"/>
    </xf>
    <xf numFmtId="178" fontId="21" fillId="0" borderId="23" xfId="26" applyNumberFormat="1" applyFont="1" applyFill="1" applyBorder="1" applyAlignment="1">
      <alignment horizontal="left" vertical="center"/>
    </xf>
    <xf numFmtId="0" fontId="0" fillId="0" borderId="24" xfId="0" applyBorder="1"/>
    <xf numFmtId="178" fontId="21" fillId="0" borderId="15" xfId="26" applyNumberFormat="1" applyFont="1" applyFill="1" applyBorder="1" applyAlignment="1">
      <alignment horizontal="left" vertical="center"/>
    </xf>
    <xf numFmtId="178" fontId="21" fillId="0" borderId="25" xfId="26" applyNumberFormat="1" applyFont="1" applyFill="1" applyBorder="1" applyAlignment="1">
      <alignment horizontal="left" vertical="center"/>
    </xf>
    <xf numFmtId="2" fontId="0" fillId="0" borderId="24" xfId="0" applyNumberFormat="1" applyBorder="1"/>
    <xf numFmtId="2" fontId="23" fillId="0" borderId="24" xfId="0" applyNumberFormat="1" applyFont="1" applyBorder="1"/>
    <xf numFmtId="2" fontId="23" fillId="0" borderId="26" xfId="0" applyNumberFormat="1" applyFont="1" applyBorder="1"/>
    <xf numFmtId="2" fontId="23" fillId="0" borderId="27" xfId="0" applyNumberFormat="1" applyFont="1" applyBorder="1"/>
    <xf numFmtId="2" fontId="23" fillId="0" borderId="28" xfId="0" applyNumberFormat="1" applyFont="1" applyBorder="1"/>
    <xf numFmtId="0" fontId="0" fillId="0" borderId="24" xfId="0" applyFont="1" applyBorder="1"/>
    <xf numFmtId="2" fontId="0" fillId="0" borderId="24" xfId="0" applyNumberFormat="1" applyFont="1" applyBorder="1"/>
    <xf numFmtId="178" fontId="24" fillId="0" borderId="29" xfId="26" applyNumberFormat="1" applyFont="1" applyFill="1" applyBorder="1" applyAlignment="1">
      <alignment horizontal="center" vertical="center" wrapText="1"/>
    </xf>
    <xf numFmtId="178" fontId="18" fillId="0" borderId="23" xfId="26" applyNumberFormat="1" applyFont="1" applyFill="1" applyBorder="1" applyAlignment="1">
      <alignment horizontal="left" vertical="center"/>
    </xf>
    <xf numFmtId="178" fontId="18" fillId="0" borderId="30" xfId="26" applyNumberFormat="1" applyFont="1" applyFill="1" applyBorder="1" applyAlignment="1">
      <alignment horizontal="left" vertical="center"/>
    </xf>
    <xf numFmtId="178" fontId="24" fillId="0" borderId="31" xfId="26" applyNumberFormat="1" applyFont="1" applyFill="1" applyBorder="1" applyAlignment="1">
      <alignment horizontal="center" vertical="center" wrapText="1"/>
    </xf>
    <xf numFmtId="178" fontId="19" fillId="0" borderId="17" xfId="26" applyNumberFormat="1" applyFont="1" applyBorder="1" applyAlignment="1">
      <alignment horizontal="center" vertical="center" wrapText="1"/>
    </xf>
    <xf numFmtId="178" fontId="24" fillId="0" borderId="32" xfId="26" applyNumberFormat="1" applyFont="1" applyFill="1" applyBorder="1" applyAlignment="1">
      <alignment horizontal="center" vertical="center" wrapText="1"/>
    </xf>
    <xf numFmtId="178" fontId="24" fillId="0" borderId="25" xfId="26" applyNumberFormat="1" applyFont="1" applyFill="1" applyBorder="1" applyAlignment="1">
      <alignment horizontal="center" vertical="center" wrapText="1"/>
    </xf>
    <xf numFmtId="178" fontId="25" fillId="0" borderId="25" xfId="26" applyNumberFormat="1" applyFont="1" applyBorder="1" applyAlignment="1">
      <alignment horizontal="center" vertical="center" wrapText="1"/>
    </xf>
    <xf numFmtId="178" fontId="21" fillId="0" borderId="32" xfId="26" applyNumberFormat="1" applyFont="1" applyFill="1" applyBorder="1" applyAlignment="1">
      <alignment horizontal="left" vertical="center"/>
    </xf>
    <xf numFmtId="178" fontId="18" fillId="0" borderId="32" xfId="26" applyNumberFormat="1" applyFont="1" applyFill="1" applyBorder="1" applyAlignment="1">
      <alignment horizontal="left" vertical="center"/>
    </xf>
    <xf numFmtId="178" fontId="18" fillId="0" borderId="25" xfId="26" applyNumberFormat="1" applyFont="1" applyFill="1" applyBorder="1" applyAlignment="1">
      <alignment horizontal="left" vertical="center"/>
    </xf>
    <xf numFmtId="178" fontId="21" fillId="0" borderId="29" xfId="26" applyNumberFormat="1" applyFont="1" applyFill="1" applyBorder="1" applyAlignment="1">
      <alignment horizontal="left" vertical="center"/>
    </xf>
    <xf numFmtId="178" fontId="21" fillId="0" borderId="12" xfId="26" applyNumberFormat="1" applyFont="1" applyFill="1" applyBorder="1" applyAlignment="1">
      <alignment horizontal="left" vertical="center"/>
    </xf>
    <xf numFmtId="178" fontId="21" fillId="0" borderId="13" xfId="26" applyNumberFormat="1" applyFont="1" applyFill="1" applyBorder="1" applyAlignment="1">
      <alignment horizontal="left" vertical="center"/>
    </xf>
    <xf numFmtId="178" fontId="21" fillId="0" borderId="33" xfId="26" applyNumberFormat="1" applyFont="1" applyFill="1" applyBorder="1" applyAlignment="1">
      <alignment horizontal="left" vertical="center"/>
    </xf>
    <xf numFmtId="178" fontId="18" fillId="0" borderId="34" xfId="26" applyNumberFormat="1" applyFont="1" applyFill="1" applyBorder="1" applyAlignment="1">
      <alignment horizontal="left" vertical="center"/>
    </xf>
    <xf numFmtId="178" fontId="18" fillId="0" borderId="35" xfId="26" applyNumberFormat="1" applyFont="1" applyFill="1" applyBorder="1" applyAlignment="1">
      <alignment horizontal="left" vertical="center"/>
    </xf>
    <xf numFmtId="178" fontId="18" fillId="0" borderId="16" xfId="26" applyNumberFormat="1" applyFont="1" applyFill="1" applyBorder="1" applyAlignment="1">
      <alignment horizontal="center" vertical="center"/>
    </xf>
    <xf numFmtId="0" fontId="21" fillId="0" borderId="32" xfId="0" quotePrefix="1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21" fillId="0" borderId="2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 wrapText="1"/>
    </xf>
    <xf numFmtId="0" fontId="18" fillId="0" borderId="32" xfId="0" quotePrefix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8" fillId="0" borderId="36" xfId="0" quotePrefix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37" xfId="0" quotePrefix="1" applyFont="1" applyBorder="1" applyAlignment="1">
      <alignment horizontal="center" vertical="center" wrapText="1"/>
    </xf>
    <xf numFmtId="2" fontId="23" fillId="0" borderId="38" xfId="0" applyNumberFormat="1" applyFont="1" applyBorder="1"/>
    <xf numFmtId="2" fontId="0" fillId="0" borderId="39" xfId="0" applyNumberFormat="1" applyBorder="1"/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23" fillId="0" borderId="24" xfId="0" applyNumberFormat="1" applyFont="1" applyBorder="1" applyAlignment="1">
      <alignment vertical="center"/>
    </xf>
    <xf numFmtId="2" fontId="0" fillId="0" borderId="39" xfId="0" applyNumberFormat="1" applyBorder="1" applyAlignment="1">
      <alignment vertical="center"/>
    </xf>
    <xf numFmtId="2" fontId="23" fillId="0" borderId="28" xfId="0" applyNumberFormat="1" applyFont="1" applyBorder="1" applyAlignment="1">
      <alignment vertical="center"/>
    </xf>
    <xf numFmtId="2" fontId="23" fillId="0" borderId="27" xfId="0" applyNumberFormat="1" applyFont="1" applyBorder="1" applyAlignment="1">
      <alignment vertical="center"/>
    </xf>
    <xf numFmtId="178" fontId="18" fillId="0" borderId="14" xfId="26" applyNumberFormat="1" applyFont="1" applyFill="1" applyBorder="1" applyAlignment="1">
      <alignment horizontal="left" vertical="center"/>
    </xf>
    <xf numFmtId="178" fontId="18" fillId="0" borderId="40" xfId="26" applyNumberFormat="1" applyFont="1" applyFill="1" applyBorder="1" applyAlignment="1">
      <alignment horizontal="left" vertical="center"/>
    </xf>
    <xf numFmtId="178" fontId="18" fillId="0" borderId="41" xfId="26" applyNumberFormat="1" applyFont="1" applyFill="1" applyBorder="1" applyAlignment="1">
      <alignment horizontal="left" vertical="center"/>
    </xf>
    <xf numFmtId="178" fontId="18" fillId="0" borderId="42" xfId="26" applyNumberFormat="1" applyFont="1" applyFill="1" applyBorder="1" applyAlignment="1">
      <alignment horizontal="left" vertical="center"/>
    </xf>
    <xf numFmtId="178" fontId="18" fillId="0" borderId="37" xfId="26" applyNumberFormat="1" applyFont="1" applyFill="1" applyBorder="1" applyAlignment="1">
      <alignment horizontal="left" vertical="center"/>
    </xf>
    <xf numFmtId="178" fontId="18" fillId="0" borderId="22" xfId="26" applyNumberFormat="1" applyFont="1" applyFill="1" applyBorder="1" applyAlignment="1">
      <alignment horizontal="left" vertical="center"/>
    </xf>
    <xf numFmtId="178" fontId="21" fillId="14" borderId="17" xfId="26" applyNumberFormat="1" applyFont="1" applyFill="1" applyBorder="1" applyAlignment="1">
      <alignment horizontal="left" vertical="center"/>
    </xf>
    <xf numFmtId="178" fontId="0" fillId="0" borderId="0" xfId="0" applyNumberFormat="1"/>
    <xf numFmtId="178" fontId="19" fillId="0" borderId="43" xfId="26" applyNumberFormat="1" applyFont="1" applyBorder="1" applyAlignment="1">
      <alignment horizontal="center" vertical="center" wrapText="1"/>
    </xf>
    <xf numFmtId="178" fontId="0" fillId="0" borderId="43" xfId="26" applyNumberFormat="1" applyFont="1" applyBorder="1" applyAlignment="1">
      <alignment horizontal="center" vertical="center" wrapText="1"/>
    </xf>
    <xf numFmtId="178" fontId="0" fillId="0" borderId="44" xfId="26" applyNumberFormat="1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178" fontId="19" fillId="0" borderId="46" xfId="26" applyNumberFormat="1" applyFont="1" applyBorder="1" applyAlignment="1">
      <alignment horizontal="center" vertical="center" wrapText="1"/>
    </xf>
    <xf numFmtId="178" fontId="19" fillId="0" borderId="47" xfId="26" applyNumberFormat="1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178" fontId="19" fillId="0" borderId="10" xfId="26" applyNumberFormat="1" applyFont="1" applyBorder="1" applyAlignment="1">
      <alignment horizontal="center" vertical="center" wrapText="1"/>
    </xf>
    <xf numFmtId="178" fontId="0" fillId="0" borderId="11" xfId="26" applyNumberFormat="1" applyFont="1" applyBorder="1" applyAlignment="1">
      <alignment horizontal="center" vertical="center" wrapText="1"/>
    </xf>
    <xf numFmtId="178" fontId="0" fillId="0" borderId="48" xfId="26" applyNumberFormat="1" applyFont="1" applyBorder="1" applyAlignment="1">
      <alignment horizontal="center" vertical="center" wrapText="1"/>
    </xf>
    <xf numFmtId="178" fontId="19" fillId="0" borderId="44" xfId="26" applyNumberFormat="1" applyFont="1" applyBorder="1" applyAlignment="1">
      <alignment horizontal="center" vertical="center" wrapText="1"/>
    </xf>
    <xf numFmtId="178" fontId="0" fillId="0" borderId="49" xfId="26" applyNumberFormat="1" applyFont="1" applyBorder="1" applyAlignment="1">
      <alignment horizontal="right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3"/>
  <sheetViews>
    <sheetView topLeftCell="A73" zoomScaleNormal="100" workbookViewId="0">
      <selection activeCell="O103" sqref="O103"/>
    </sheetView>
  </sheetViews>
  <sheetFormatPr defaultRowHeight="12.75"/>
  <cols>
    <col min="1" max="1" width="7.42578125" style="1" customWidth="1"/>
    <col min="2" max="2" width="56.7109375" style="1" customWidth="1"/>
    <col min="3" max="3" width="6.85546875" bestFit="1" customWidth="1"/>
    <col min="4" max="4" width="16.28515625" style="9" bestFit="1" customWidth="1"/>
    <col min="5" max="5" width="13.7109375" style="9" customWidth="1"/>
    <col min="6" max="6" width="9.140625" style="9" customWidth="1"/>
    <col min="7" max="7" width="16.28515625" style="10" bestFit="1" customWidth="1"/>
    <col min="8" max="8" width="16.28515625" bestFit="1" customWidth="1"/>
    <col min="9" max="9" width="13.7109375" bestFit="1" customWidth="1"/>
    <col min="11" max="12" width="16.28515625" bestFit="1" customWidth="1"/>
    <col min="13" max="13" width="13.7109375" bestFit="1" customWidth="1"/>
    <col min="14" max="14" width="8.85546875" bestFit="1" customWidth="1"/>
    <col min="15" max="15" width="16.28515625" bestFit="1" customWidth="1"/>
    <col min="16" max="16" width="13.85546875" bestFit="1" customWidth="1"/>
  </cols>
  <sheetData>
    <row r="1" spans="1:16" ht="13.5" thickBot="1">
      <c r="P1" s="10" t="s">
        <v>286</v>
      </c>
    </row>
    <row r="2" spans="1:16" ht="36.75" customHeight="1" thickTop="1">
      <c r="A2" s="2" t="s">
        <v>147</v>
      </c>
      <c r="B2" s="3" t="s">
        <v>14</v>
      </c>
      <c r="C2" s="3" t="s">
        <v>148</v>
      </c>
      <c r="D2" s="108" t="s">
        <v>149</v>
      </c>
      <c r="E2" s="103"/>
      <c r="F2" s="103"/>
      <c r="G2" s="104"/>
      <c r="H2" s="107" t="s">
        <v>287</v>
      </c>
      <c r="I2" s="103"/>
      <c r="J2" s="103"/>
      <c r="K2" s="104"/>
      <c r="L2" s="102" t="s">
        <v>289</v>
      </c>
      <c r="M2" s="103"/>
      <c r="N2" s="103"/>
      <c r="O2" s="104"/>
      <c r="P2" s="105" t="s">
        <v>288</v>
      </c>
    </row>
    <row r="3" spans="1:16" ht="50.25" customHeight="1">
      <c r="A3" s="4"/>
      <c r="B3" s="5"/>
      <c r="C3" s="5"/>
      <c r="D3" s="27" t="s">
        <v>153</v>
      </c>
      <c r="E3" s="27" t="s">
        <v>154</v>
      </c>
      <c r="F3" s="28" t="s">
        <v>155</v>
      </c>
      <c r="G3" s="29" t="s">
        <v>156</v>
      </c>
      <c r="H3" s="49" t="s">
        <v>153</v>
      </c>
      <c r="I3" s="27" t="s">
        <v>154</v>
      </c>
      <c r="J3" s="28" t="s">
        <v>155</v>
      </c>
      <c r="K3" s="29" t="s">
        <v>156</v>
      </c>
      <c r="L3" s="46" t="s">
        <v>153</v>
      </c>
      <c r="M3" s="27" t="s">
        <v>154</v>
      </c>
      <c r="N3" s="28" t="s">
        <v>155</v>
      </c>
      <c r="O3" s="29" t="s">
        <v>156</v>
      </c>
      <c r="P3" s="106"/>
    </row>
    <row r="4" spans="1:16" ht="12.75" customHeight="1">
      <c r="A4" s="64" t="s">
        <v>0</v>
      </c>
      <c r="B4" s="65" t="s">
        <v>15</v>
      </c>
      <c r="C4" s="66" t="s">
        <v>16</v>
      </c>
      <c r="D4" s="14">
        <v>68370794</v>
      </c>
      <c r="E4" s="14"/>
      <c r="F4" s="14"/>
      <c r="G4" s="15">
        <f t="shared" ref="G4:G9" si="0">SUM(D4:F4)</f>
        <v>68370794</v>
      </c>
      <c r="H4" s="14">
        <v>83417571</v>
      </c>
      <c r="I4" s="14"/>
      <c r="J4" s="14"/>
      <c r="K4" s="15">
        <f t="shared" ref="K4:K9" si="1">SUM(H4:J4)</f>
        <v>83417571</v>
      </c>
      <c r="L4" s="14">
        <v>83417571</v>
      </c>
      <c r="M4" s="14"/>
      <c r="N4" s="14"/>
      <c r="O4" s="15">
        <f t="shared" ref="O4:O9" si="2">SUM(L4:N4)</f>
        <v>83417571</v>
      </c>
      <c r="P4" s="39">
        <f t="shared" ref="P4:P10" si="3">SUM(O4/K4*100)</f>
        <v>100</v>
      </c>
    </row>
    <row r="5" spans="1:16" ht="12.75" customHeight="1">
      <c r="A5" s="64" t="s">
        <v>1</v>
      </c>
      <c r="B5" s="67" t="s">
        <v>17</v>
      </c>
      <c r="C5" s="66" t="s">
        <v>18</v>
      </c>
      <c r="D5" s="14">
        <v>132652400</v>
      </c>
      <c r="E5" s="14"/>
      <c r="F5" s="14"/>
      <c r="G5" s="15">
        <f>SUM(D5:F5)</f>
        <v>132652400</v>
      </c>
      <c r="H5" s="14">
        <v>144553445</v>
      </c>
      <c r="I5" s="14"/>
      <c r="J5" s="14"/>
      <c r="K5" s="15">
        <f t="shared" si="1"/>
        <v>144553445</v>
      </c>
      <c r="L5" s="14">
        <v>144553445</v>
      </c>
      <c r="M5" s="14"/>
      <c r="N5" s="14"/>
      <c r="O5" s="15">
        <f t="shared" si="2"/>
        <v>144553445</v>
      </c>
      <c r="P5" s="39">
        <f t="shared" si="3"/>
        <v>100</v>
      </c>
    </row>
    <row r="6" spans="1:16" ht="24" customHeight="1">
      <c r="A6" s="64" t="s">
        <v>2</v>
      </c>
      <c r="B6" s="67" t="s">
        <v>19</v>
      </c>
      <c r="C6" s="66" t="s">
        <v>20</v>
      </c>
      <c r="D6" s="14">
        <v>105360231</v>
      </c>
      <c r="E6" s="14">
        <v>28302500</v>
      </c>
      <c r="F6" s="14"/>
      <c r="G6" s="15">
        <f t="shared" si="0"/>
        <v>133662731</v>
      </c>
      <c r="H6" s="14">
        <v>111761086</v>
      </c>
      <c r="I6" s="14">
        <v>28989500</v>
      </c>
      <c r="J6" s="14"/>
      <c r="K6" s="15">
        <f t="shared" si="1"/>
        <v>140750586</v>
      </c>
      <c r="L6" s="14">
        <v>111761086</v>
      </c>
      <c r="M6" s="14">
        <v>28989500</v>
      </c>
      <c r="N6" s="14"/>
      <c r="O6" s="15">
        <f t="shared" si="2"/>
        <v>140750586</v>
      </c>
      <c r="P6" s="39">
        <f t="shared" si="3"/>
        <v>100</v>
      </c>
    </row>
    <row r="7" spans="1:16" ht="18.75" customHeight="1">
      <c r="A7" s="64" t="s">
        <v>3</v>
      </c>
      <c r="B7" s="67" t="s">
        <v>21</v>
      </c>
      <c r="C7" s="66" t="s">
        <v>22</v>
      </c>
      <c r="D7" s="14">
        <v>6126147</v>
      </c>
      <c r="E7" s="14"/>
      <c r="F7" s="14"/>
      <c r="G7" s="15">
        <f t="shared" si="0"/>
        <v>6126147</v>
      </c>
      <c r="H7" s="14">
        <v>8555719</v>
      </c>
      <c r="I7" s="14"/>
      <c r="J7" s="14"/>
      <c r="K7" s="15">
        <f t="shared" si="1"/>
        <v>8555719</v>
      </c>
      <c r="L7" s="14">
        <v>8555719</v>
      </c>
      <c r="M7" s="14"/>
      <c r="N7" s="14"/>
      <c r="O7" s="15">
        <f t="shared" si="2"/>
        <v>8555719</v>
      </c>
      <c r="P7" s="39">
        <f t="shared" si="3"/>
        <v>100</v>
      </c>
    </row>
    <row r="8" spans="1:16" ht="27.75" customHeight="1">
      <c r="A8" s="64" t="s">
        <v>4</v>
      </c>
      <c r="B8" s="67" t="s">
        <v>196</v>
      </c>
      <c r="C8" s="66" t="s">
        <v>23</v>
      </c>
      <c r="D8" s="14"/>
      <c r="E8" s="14"/>
      <c r="F8" s="14"/>
      <c r="G8" s="15">
        <f t="shared" si="0"/>
        <v>0</v>
      </c>
      <c r="H8" s="14">
        <v>1924050</v>
      </c>
      <c r="I8" s="14"/>
      <c r="J8" s="14"/>
      <c r="K8" s="15">
        <f t="shared" si="1"/>
        <v>1924050</v>
      </c>
      <c r="L8" s="14">
        <v>1924050</v>
      </c>
      <c r="M8" s="14"/>
      <c r="N8" s="14"/>
      <c r="O8" s="15">
        <f t="shared" si="2"/>
        <v>1924050</v>
      </c>
      <c r="P8" s="39">
        <f t="shared" si="3"/>
        <v>100</v>
      </c>
    </row>
    <row r="9" spans="1:16" ht="12.75" customHeight="1">
      <c r="A9" s="64" t="s">
        <v>5</v>
      </c>
      <c r="B9" s="67" t="s">
        <v>197</v>
      </c>
      <c r="C9" s="66" t="s">
        <v>24</v>
      </c>
      <c r="D9" s="14"/>
      <c r="E9" s="14"/>
      <c r="F9" s="14"/>
      <c r="G9" s="15">
        <f t="shared" si="0"/>
        <v>0</v>
      </c>
      <c r="H9" s="14">
        <v>1070952</v>
      </c>
      <c r="I9" s="14"/>
      <c r="J9" s="14"/>
      <c r="K9" s="15">
        <f t="shared" si="1"/>
        <v>1070952</v>
      </c>
      <c r="L9" s="14">
        <v>1070952</v>
      </c>
      <c r="M9" s="14"/>
      <c r="N9" s="14"/>
      <c r="O9" s="15">
        <f t="shared" si="2"/>
        <v>1070952</v>
      </c>
      <c r="P9" s="39">
        <f t="shared" si="3"/>
        <v>100</v>
      </c>
    </row>
    <row r="10" spans="1:16" ht="12.75" customHeight="1">
      <c r="A10" s="68" t="s">
        <v>6</v>
      </c>
      <c r="B10" s="69" t="s">
        <v>273</v>
      </c>
      <c r="C10" s="70" t="s">
        <v>25</v>
      </c>
      <c r="D10" s="16">
        <f>SUM(D4:D9)</f>
        <v>312509572</v>
      </c>
      <c r="E10" s="16">
        <f>SUM(E4:E9)</f>
        <v>28302500</v>
      </c>
      <c r="F10" s="16">
        <f t="shared" ref="F10:O10" si="4">SUM(F4:F9)</f>
        <v>0</v>
      </c>
      <c r="G10" s="17">
        <f t="shared" si="4"/>
        <v>340812072</v>
      </c>
      <c r="H10" s="16">
        <f t="shared" si="4"/>
        <v>351282823</v>
      </c>
      <c r="I10" s="16">
        <f t="shared" si="4"/>
        <v>28989500</v>
      </c>
      <c r="J10" s="16">
        <f t="shared" si="4"/>
        <v>0</v>
      </c>
      <c r="K10" s="17">
        <f t="shared" si="4"/>
        <v>380272323</v>
      </c>
      <c r="L10" s="16">
        <f t="shared" si="4"/>
        <v>351282823</v>
      </c>
      <c r="M10" s="16">
        <f t="shared" si="4"/>
        <v>28989500</v>
      </c>
      <c r="N10" s="16">
        <f t="shared" si="4"/>
        <v>0</v>
      </c>
      <c r="O10" s="17">
        <f t="shared" si="4"/>
        <v>380272323</v>
      </c>
      <c r="P10" s="40">
        <f t="shared" si="3"/>
        <v>100</v>
      </c>
    </row>
    <row r="11" spans="1:16" ht="12.75" customHeight="1">
      <c r="A11" s="64" t="s">
        <v>7</v>
      </c>
      <c r="B11" s="67" t="s">
        <v>26</v>
      </c>
      <c r="C11" s="66" t="s">
        <v>27</v>
      </c>
      <c r="D11" s="14"/>
      <c r="E11" s="14"/>
      <c r="F11" s="14"/>
      <c r="G11" s="15">
        <f>SUM(D11:F11)</f>
        <v>0</v>
      </c>
      <c r="H11" s="14"/>
      <c r="I11" s="14"/>
      <c r="J11" s="14"/>
      <c r="K11" s="15">
        <f>SUM(H11:J11)</f>
        <v>0</v>
      </c>
      <c r="L11" s="14"/>
      <c r="M11" s="14"/>
      <c r="N11" s="14"/>
      <c r="O11" s="15">
        <f>SUM(L11:N11)</f>
        <v>0</v>
      </c>
      <c r="P11" s="36"/>
    </row>
    <row r="12" spans="1:16" ht="24" customHeight="1">
      <c r="A12" s="64" t="s">
        <v>8</v>
      </c>
      <c r="B12" s="67" t="s">
        <v>28</v>
      </c>
      <c r="C12" s="66" t="s">
        <v>29</v>
      </c>
      <c r="D12" s="14"/>
      <c r="E12" s="14"/>
      <c r="F12" s="14"/>
      <c r="G12" s="15">
        <f>SUM(D12:F12)</f>
        <v>0</v>
      </c>
      <c r="H12" s="14"/>
      <c r="I12" s="14"/>
      <c r="J12" s="14"/>
      <c r="K12" s="15">
        <f>SUM(H12:J12)</f>
        <v>0</v>
      </c>
      <c r="L12" s="14"/>
      <c r="M12" s="14"/>
      <c r="N12" s="14"/>
      <c r="O12" s="15">
        <f>SUM(L12:N12)</f>
        <v>0</v>
      </c>
      <c r="P12" s="36"/>
    </row>
    <row r="13" spans="1:16" ht="24.75" customHeight="1">
      <c r="A13" s="64" t="s">
        <v>9</v>
      </c>
      <c r="B13" s="67" t="s">
        <v>30</v>
      </c>
      <c r="C13" s="66" t="s">
        <v>31</v>
      </c>
      <c r="D13" s="14"/>
      <c r="E13" s="14"/>
      <c r="F13" s="14"/>
      <c r="G13" s="15">
        <f>SUM(D13:F13)</f>
        <v>0</v>
      </c>
      <c r="H13" s="14"/>
      <c r="I13" s="14"/>
      <c r="J13" s="14"/>
      <c r="K13" s="15">
        <f>SUM(H13:J13)</f>
        <v>0</v>
      </c>
      <c r="L13" s="14"/>
      <c r="M13" s="14"/>
      <c r="N13" s="14"/>
      <c r="O13" s="15">
        <f>SUM(L13:N13)</f>
        <v>0</v>
      </c>
      <c r="P13" s="36"/>
    </row>
    <row r="14" spans="1:16" ht="30.75" customHeight="1">
      <c r="A14" s="64" t="s">
        <v>10</v>
      </c>
      <c r="B14" s="67" t="s">
        <v>32</v>
      </c>
      <c r="C14" s="66" t="s">
        <v>33</v>
      </c>
      <c r="D14" s="14"/>
      <c r="E14" s="14"/>
      <c r="F14" s="14"/>
      <c r="G14" s="15">
        <f>SUM(D14:F14)</f>
        <v>0</v>
      </c>
      <c r="H14" s="14"/>
      <c r="I14" s="14"/>
      <c r="J14" s="14"/>
      <c r="K14" s="15">
        <f>SUM(H14:J14)</f>
        <v>0</v>
      </c>
      <c r="L14" s="14"/>
      <c r="M14" s="14"/>
      <c r="N14" s="14"/>
      <c r="O14" s="15">
        <f>SUM(L14:N14)</f>
        <v>0</v>
      </c>
      <c r="P14" s="36"/>
    </row>
    <row r="15" spans="1:16" ht="25.5" customHeight="1">
      <c r="A15" s="64" t="s">
        <v>11</v>
      </c>
      <c r="B15" s="67" t="s">
        <v>34</v>
      </c>
      <c r="C15" s="66" t="s">
        <v>35</v>
      </c>
      <c r="D15" s="14">
        <v>60337873</v>
      </c>
      <c r="E15" s="14"/>
      <c r="F15" s="14"/>
      <c r="G15" s="15">
        <f>SUM(D15:F15)</f>
        <v>60337873</v>
      </c>
      <c r="H15" s="14">
        <v>45467094</v>
      </c>
      <c r="I15" s="14"/>
      <c r="J15" s="14"/>
      <c r="K15" s="15">
        <f>SUM(H15:J15)</f>
        <v>45467094</v>
      </c>
      <c r="L15" s="14">
        <v>46525125</v>
      </c>
      <c r="M15" s="14"/>
      <c r="N15" s="14"/>
      <c r="O15" s="15">
        <f>SUM(L15:N15)</f>
        <v>46525125</v>
      </c>
      <c r="P15" s="39">
        <f>SUM(O15/K15*100)</f>
        <v>102.32702578264623</v>
      </c>
    </row>
    <row r="16" spans="1:16" ht="12.75" customHeight="1">
      <c r="A16" s="68" t="s">
        <v>12</v>
      </c>
      <c r="B16" s="69" t="s">
        <v>150</v>
      </c>
      <c r="C16" s="70" t="s">
        <v>36</v>
      </c>
      <c r="D16" s="16">
        <f>SUM(D10:D15)</f>
        <v>372847445</v>
      </c>
      <c r="E16" s="16">
        <f>SUM(E10:E15)</f>
        <v>28302500</v>
      </c>
      <c r="F16" s="16">
        <f t="shared" ref="F16:N16" si="5">SUM(F10:F15)</f>
        <v>0</v>
      </c>
      <c r="G16" s="17">
        <f t="shared" si="5"/>
        <v>401149945</v>
      </c>
      <c r="H16" s="16">
        <f t="shared" si="5"/>
        <v>396749917</v>
      </c>
      <c r="I16" s="16">
        <f t="shared" si="5"/>
        <v>28989500</v>
      </c>
      <c r="J16" s="16">
        <f t="shared" si="5"/>
        <v>0</v>
      </c>
      <c r="K16" s="17">
        <f t="shared" si="5"/>
        <v>425739417</v>
      </c>
      <c r="L16" s="16">
        <f t="shared" si="5"/>
        <v>397807948</v>
      </c>
      <c r="M16" s="16">
        <f t="shared" si="5"/>
        <v>28989500</v>
      </c>
      <c r="N16" s="16">
        <f t="shared" si="5"/>
        <v>0</v>
      </c>
      <c r="O16" s="17">
        <f>SUM(O10:O15)</f>
        <v>426797448</v>
      </c>
      <c r="P16" s="40">
        <f>SUM(O16/K16*100)</f>
        <v>100.24851610110603</v>
      </c>
    </row>
    <row r="17" spans="1:16" ht="12.75" customHeight="1">
      <c r="A17" s="64" t="s">
        <v>13</v>
      </c>
      <c r="B17" s="67" t="s">
        <v>37</v>
      </c>
      <c r="C17" s="66" t="s">
        <v>42</v>
      </c>
      <c r="D17" s="14"/>
      <c r="E17" s="14"/>
      <c r="F17" s="14"/>
      <c r="G17" s="17">
        <f>SUM(D17:F17)</f>
        <v>0</v>
      </c>
      <c r="H17" s="14"/>
      <c r="I17" s="14"/>
      <c r="J17" s="14"/>
      <c r="K17" s="17">
        <f>SUM(H17:J17)</f>
        <v>0</v>
      </c>
      <c r="L17" s="14"/>
      <c r="M17" s="14"/>
      <c r="N17" s="14"/>
      <c r="O17" s="17">
        <f>SUM(L17:N17)</f>
        <v>0</v>
      </c>
      <c r="P17" s="36"/>
    </row>
    <row r="18" spans="1:16" ht="24" customHeight="1">
      <c r="A18" s="64" t="s">
        <v>117</v>
      </c>
      <c r="B18" s="67" t="s">
        <v>38</v>
      </c>
      <c r="C18" s="66" t="s">
        <v>43</v>
      </c>
      <c r="D18" s="14"/>
      <c r="E18" s="14"/>
      <c r="F18" s="14"/>
      <c r="G18" s="17">
        <f>SUM(D18:F18)</f>
        <v>0</v>
      </c>
      <c r="H18" s="14"/>
      <c r="I18" s="14"/>
      <c r="J18" s="14"/>
      <c r="K18" s="17">
        <f>SUM(H18:J18)</f>
        <v>0</v>
      </c>
      <c r="L18" s="14"/>
      <c r="M18" s="14"/>
      <c r="N18" s="14"/>
      <c r="O18" s="17">
        <f>SUM(L18:N18)</f>
        <v>0</v>
      </c>
      <c r="P18" s="36"/>
    </row>
    <row r="19" spans="1:16" ht="24" customHeight="1">
      <c r="A19" s="64" t="s">
        <v>118</v>
      </c>
      <c r="B19" s="67" t="s">
        <v>39</v>
      </c>
      <c r="C19" s="66" t="s">
        <v>44</v>
      </c>
      <c r="D19" s="14"/>
      <c r="E19" s="14"/>
      <c r="F19" s="14"/>
      <c r="G19" s="17">
        <f>SUM(D19:F19)</f>
        <v>0</v>
      </c>
      <c r="H19" s="14"/>
      <c r="I19" s="14"/>
      <c r="J19" s="14"/>
      <c r="K19" s="17">
        <f>SUM(H19:J19)</f>
        <v>0</v>
      </c>
      <c r="L19" s="14"/>
      <c r="M19" s="14"/>
      <c r="N19" s="14"/>
      <c r="O19" s="17">
        <f>SUM(L19:N19)</f>
        <v>0</v>
      </c>
      <c r="P19" s="36"/>
    </row>
    <row r="20" spans="1:16" ht="23.25" customHeight="1">
      <c r="A20" s="64" t="s">
        <v>119</v>
      </c>
      <c r="B20" s="67" t="s">
        <v>40</v>
      </c>
      <c r="C20" s="66" t="s">
        <v>45</v>
      </c>
      <c r="D20" s="14"/>
      <c r="E20" s="14"/>
      <c r="F20" s="14"/>
      <c r="G20" s="17">
        <f>SUM(D20:F20)</f>
        <v>0</v>
      </c>
      <c r="H20" s="14"/>
      <c r="I20" s="14"/>
      <c r="J20" s="14"/>
      <c r="K20" s="17">
        <f>SUM(H20:J20)</f>
        <v>0</v>
      </c>
      <c r="L20" s="14"/>
      <c r="M20" s="14"/>
      <c r="N20" s="14"/>
      <c r="O20" s="17">
        <f>SUM(L20:N20)</f>
        <v>0</v>
      </c>
      <c r="P20" s="36"/>
    </row>
    <row r="21" spans="1:16" ht="26.25" customHeight="1">
      <c r="A21" s="64" t="s">
        <v>120</v>
      </c>
      <c r="B21" s="67" t="s">
        <v>41</v>
      </c>
      <c r="C21" s="66" t="s">
        <v>46</v>
      </c>
      <c r="D21" s="14"/>
      <c r="E21" s="14"/>
      <c r="F21" s="14"/>
      <c r="G21" s="17">
        <f>SUM(D21:F21)</f>
        <v>0</v>
      </c>
      <c r="H21" s="14">
        <v>70159713</v>
      </c>
      <c r="I21" s="14"/>
      <c r="J21" s="14"/>
      <c r="K21" s="17">
        <f>SUM(H21:J21)</f>
        <v>70159713</v>
      </c>
      <c r="L21" s="14">
        <v>70159713</v>
      </c>
      <c r="M21" s="14"/>
      <c r="N21" s="14"/>
      <c r="O21" s="17">
        <f>SUM(L21:N21)</f>
        <v>70159713</v>
      </c>
      <c r="P21" s="45">
        <f>SUM(O21/K21*100)</f>
        <v>100</v>
      </c>
    </row>
    <row r="22" spans="1:16" ht="12.75" customHeight="1">
      <c r="A22" s="68" t="s">
        <v>121</v>
      </c>
      <c r="B22" s="69" t="s">
        <v>151</v>
      </c>
      <c r="C22" s="70" t="s">
        <v>47</v>
      </c>
      <c r="D22" s="16">
        <f>SUM(D17:D21)</f>
        <v>0</v>
      </c>
      <c r="E22" s="16">
        <f>SUM(E17:E21)</f>
        <v>0</v>
      </c>
      <c r="F22" s="16">
        <f t="shared" ref="F22:O22" si="6">SUM(F17:F21)</f>
        <v>0</v>
      </c>
      <c r="G22" s="17">
        <f t="shared" si="6"/>
        <v>0</v>
      </c>
      <c r="H22" s="16">
        <f t="shared" si="6"/>
        <v>70159713</v>
      </c>
      <c r="I22" s="16">
        <f t="shared" si="6"/>
        <v>0</v>
      </c>
      <c r="J22" s="16">
        <f t="shared" si="6"/>
        <v>0</v>
      </c>
      <c r="K22" s="17">
        <f t="shared" si="6"/>
        <v>70159713</v>
      </c>
      <c r="L22" s="16">
        <f t="shared" si="6"/>
        <v>70159713</v>
      </c>
      <c r="M22" s="16">
        <f t="shared" si="6"/>
        <v>0</v>
      </c>
      <c r="N22" s="16">
        <f t="shared" si="6"/>
        <v>0</v>
      </c>
      <c r="O22" s="17">
        <f t="shared" si="6"/>
        <v>70159713</v>
      </c>
      <c r="P22" s="40">
        <f>SUM(O22/K22*100)</f>
        <v>100</v>
      </c>
    </row>
    <row r="23" spans="1:16" ht="12.75" customHeight="1">
      <c r="A23" s="64" t="s">
        <v>122</v>
      </c>
      <c r="B23" s="67" t="s">
        <v>48</v>
      </c>
      <c r="C23" s="66" t="s">
        <v>59</v>
      </c>
      <c r="D23" s="14"/>
      <c r="E23" s="14"/>
      <c r="F23" s="14"/>
      <c r="G23" s="15">
        <f>SUM(D23:F23)</f>
        <v>0</v>
      </c>
      <c r="H23" s="14"/>
      <c r="I23" s="14"/>
      <c r="J23" s="14"/>
      <c r="K23" s="15">
        <f>SUM(H23:J23)</f>
        <v>0</v>
      </c>
      <c r="L23" s="14"/>
      <c r="M23" s="14"/>
      <c r="N23" s="14"/>
      <c r="O23" s="15">
        <f>SUM(L23:N23)</f>
        <v>0</v>
      </c>
      <c r="P23" s="36"/>
    </row>
    <row r="24" spans="1:16" ht="12.75" customHeight="1">
      <c r="A24" s="64" t="s">
        <v>123</v>
      </c>
      <c r="B24" s="67" t="s">
        <v>49</v>
      </c>
      <c r="C24" s="66" t="s">
        <v>60</v>
      </c>
      <c r="D24" s="14"/>
      <c r="E24" s="14"/>
      <c r="F24" s="14"/>
      <c r="G24" s="15">
        <f>SUM(D24:F24)</f>
        <v>0</v>
      </c>
      <c r="H24" s="14"/>
      <c r="I24" s="14"/>
      <c r="J24" s="14"/>
      <c r="K24" s="15">
        <f>SUM(H24:J24)</f>
        <v>0</v>
      </c>
      <c r="L24" s="14"/>
      <c r="M24" s="14"/>
      <c r="N24" s="14"/>
      <c r="O24" s="15">
        <f>SUM(L24:N24)</f>
        <v>0</v>
      </c>
      <c r="P24" s="36"/>
    </row>
    <row r="25" spans="1:16" ht="12.75" customHeight="1">
      <c r="A25" s="68" t="s">
        <v>124</v>
      </c>
      <c r="B25" s="69" t="s">
        <v>152</v>
      </c>
      <c r="C25" s="70" t="s">
        <v>61</v>
      </c>
      <c r="D25" s="16">
        <f>SUM(D23:D24)</f>
        <v>0</v>
      </c>
      <c r="E25" s="16">
        <f>SUM(E23:E24)</f>
        <v>0</v>
      </c>
      <c r="F25" s="16">
        <f t="shared" ref="F25:O25" si="7">SUM(F23:F24)</f>
        <v>0</v>
      </c>
      <c r="G25" s="17">
        <f t="shared" si="7"/>
        <v>0</v>
      </c>
      <c r="H25" s="16">
        <f t="shared" si="7"/>
        <v>0</v>
      </c>
      <c r="I25" s="16">
        <f t="shared" si="7"/>
        <v>0</v>
      </c>
      <c r="J25" s="16">
        <f t="shared" si="7"/>
        <v>0</v>
      </c>
      <c r="K25" s="17">
        <f t="shared" si="7"/>
        <v>0</v>
      </c>
      <c r="L25" s="16">
        <f t="shared" si="7"/>
        <v>0</v>
      </c>
      <c r="M25" s="16">
        <f t="shared" si="7"/>
        <v>0</v>
      </c>
      <c r="N25" s="16">
        <f t="shared" si="7"/>
        <v>0</v>
      </c>
      <c r="O25" s="17">
        <f t="shared" si="7"/>
        <v>0</v>
      </c>
      <c r="P25" s="36"/>
    </row>
    <row r="26" spans="1:16" ht="12.75" customHeight="1">
      <c r="A26" s="64" t="s">
        <v>125</v>
      </c>
      <c r="B26" s="67" t="s">
        <v>50</v>
      </c>
      <c r="C26" s="66" t="s">
        <v>64</v>
      </c>
      <c r="D26" s="14"/>
      <c r="E26" s="14"/>
      <c r="F26" s="14"/>
      <c r="G26" s="15">
        <f>SUM(D26:F26)</f>
        <v>0</v>
      </c>
      <c r="H26" s="14"/>
      <c r="I26" s="14"/>
      <c r="J26" s="14"/>
      <c r="K26" s="15">
        <f>SUM(H26:J26)</f>
        <v>0</v>
      </c>
      <c r="L26" s="14"/>
      <c r="M26" s="14"/>
      <c r="N26" s="14"/>
      <c r="O26" s="15">
        <f>SUM(L26:N26)</f>
        <v>0</v>
      </c>
      <c r="P26" s="36"/>
    </row>
    <row r="27" spans="1:16" ht="12.75" customHeight="1">
      <c r="A27" s="64" t="s">
        <v>126</v>
      </c>
      <c r="B27" s="67" t="s">
        <v>51</v>
      </c>
      <c r="C27" s="66" t="s">
        <v>65</v>
      </c>
      <c r="D27" s="14"/>
      <c r="E27" s="14"/>
      <c r="F27" s="14"/>
      <c r="G27" s="15">
        <f t="shared" ref="G27:G33" si="8">SUM(D27:F27)</f>
        <v>0</v>
      </c>
      <c r="H27" s="14"/>
      <c r="I27" s="14"/>
      <c r="J27" s="14"/>
      <c r="K27" s="15">
        <f t="shared" ref="K27:K33" si="9">SUM(H27:J27)</f>
        <v>0</v>
      </c>
      <c r="L27" s="14"/>
      <c r="M27" s="14"/>
      <c r="N27" s="14"/>
      <c r="O27" s="15">
        <f t="shared" ref="O27:O33" si="10">SUM(L27:N27)</f>
        <v>0</v>
      </c>
      <c r="P27" s="36"/>
    </row>
    <row r="28" spans="1:16" ht="12.75" customHeight="1">
      <c r="A28" s="64" t="s">
        <v>127</v>
      </c>
      <c r="B28" s="67" t="s">
        <v>52</v>
      </c>
      <c r="C28" s="66" t="s">
        <v>66</v>
      </c>
      <c r="D28" s="14"/>
      <c r="E28" s="14"/>
      <c r="F28" s="14"/>
      <c r="G28" s="15">
        <f t="shared" si="8"/>
        <v>0</v>
      </c>
      <c r="H28" s="14"/>
      <c r="I28" s="14"/>
      <c r="J28" s="14"/>
      <c r="K28" s="15">
        <f t="shared" si="9"/>
        <v>0</v>
      </c>
      <c r="L28" s="14"/>
      <c r="M28" s="14"/>
      <c r="N28" s="14"/>
      <c r="O28" s="15">
        <f t="shared" si="10"/>
        <v>0</v>
      </c>
      <c r="P28" s="44"/>
    </row>
    <row r="29" spans="1:16" ht="12.75" customHeight="1">
      <c r="A29" s="64" t="s">
        <v>128</v>
      </c>
      <c r="B29" s="67" t="s">
        <v>53</v>
      </c>
      <c r="C29" s="66" t="s">
        <v>67</v>
      </c>
      <c r="D29" s="14">
        <v>150000000</v>
      </c>
      <c r="E29" s="14"/>
      <c r="F29" s="14"/>
      <c r="G29" s="15">
        <f t="shared" si="8"/>
        <v>150000000</v>
      </c>
      <c r="H29" s="14">
        <v>150000000</v>
      </c>
      <c r="I29" s="14"/>
      <c r="J29" s="14"/>
      <c r="K29" s="15">
        <f t="shared" si="9"/>
        <v>150000000</v>
      </c>
      <c r="L29" s="14">
        <v>135002378</v>
      </c>
      <c r="M29" s="14"/>
      <c r="N29" s="14"/>
      <c r="O29" s="15">
        <f t="shared" si="10"/>
        <v>135002378</v>
      </c>
      <c r="P29" s="45">
        <f>SUM(O29/K29*100)</f>
        <v>90.001585333333338</v>
      </c>
    </row>
    <row r="30" spans="1:16" ht="12.75" customHeight="1">
      <c r="A30" s="64" t="s">
        <v>129</v>
      </c>
      <c r="B30" s="67" t="s">
        <v>54</v>
      </c>
      <c r="C30" s="66" t="s">
        <v>68</v>
      </c>
      <c r="D30" s="14"/>
      <c r="E30" s="14"/>
      <c r="F30" s="14"/>
      <c r="G30" s="15">
        <f t="shared" si="8"/>
        <v>0</v>
      </c>
      <c r="H30" s="14"/>
      <c r="I30" s="14"/>
      <c r="J30" s="14"/>
      <c r="K30" s="15">
        <f t="shared" si="9"/>
        <v>0</v>
      </c>
      <c r="L30" s="14"/>
      <c r="M30" s="14"/>
      <c r="N30" s="14"/>
      <c r="O30" s="15">
        <f t="shared" si="10"/>
        <v>0</v>
      </c>
      <c r="P30" s="44"/>
    </row>
    <row r="31" spans="1:16" ht="12.75" customHeight="1">
      <c r="A31" s="64" t="s">
        <v>130</v>
      </c>
      <c r="B31" s="67" t="s">
        <v>55</v>
      </c>
      <c r="C31" s="66" t="s">
        <v>69</v>
      </c>
      <c r="D31" s="14"/>
      <c r="E31" s="14"/>
      <c r="F31" s="14"/>
      <c r="G31" s="15">
        <f t="shared" si="8"/>
        <v>0</v>
      </c>
      <c r="H31" s="14"/>
      <c r="I31" s="14"/>
      <c r="J31" s="14"/>
      <c r="K31" s="15">
        <f t="shared" si="9"/>
        <v>0</v>
      </c>
      <c r="L31" s="14"/>
      <c r="M31" s="14"/>
      <c r="N31" s="14"/>
      <c r="O31" s="15">
        <f t="shared" si="10"/>
        <v>0</v>
      </c>
      <c r="P31" s="44"/>
    </row>
    <row r="32" spans="1:16" ht="12.75" customHeight="1">
      <c r="A32" s="64" t="s">
        <v>131</v>
      </c>
      <c r="B32" s="67" t="s">
        <v>56</v>
      </c>
      <c r="C32" s="66" t="s">
        <v>70</v>
      </c>
      <c r="D32" s="14">
        <v>18000000</v>
      </c>
      <c r="E32" s="14"/>
      <c r="F32" s="14"/>
      <c r="G32" s="15">
        <f t="shared" si="8"/>
        <v>18000000</v>
      </c>
      <c r="H32" s="14">
        <v>0</v>
      </c>
      <c r="I32" s="14"/>
      <c r="J32" s="14"/>
      <c r="K32" s="15">
        <f t="shared" si="9"/>
        <v>0</v>
      </c>
      <c r="L32" s="14">
        <v>359889</v>
      </c>
      <c r="M32" s="14"/>
      <c r="N32" s="14"/>
      <c r="O32" s="15">
        <f t="shared" si="10"/>
        <v>359889</v>
      </c>
      <c r="P32" s="45"/>
    </row>
    <row r="33" spans="1:16" ht="12.75" customHeight="1">
      <c r="A33" s="64" t="s">
        <v>132</v>
      </c>
      <c r="B33" s="67" t="s">
        <v>57</v>
      </c>
      <c r="C33" s="66" t="s">
        <v>71</v>
      </c>
      <c r="D33" s="14"/>
      <c r="E33" s="14"/>
      <c r="F33" s="14"/>
      <c r="G33" s="15">
        <f t="shared" si="8"/>
        <v>0</v>
      </c>
      <c r="H33" s="14"/>
      <c r="I33" s="14"/>
      <c r="J33" s="14"/>
      <c r="K33" s="15">
        <f t="shared" si="9"/>
        <v>0</v>
      </c>
      <c r="L33" s="14"/>
      <c r="M33" s="14"/>
      <c r="N33" s="14"/>
      <c r="O33" s="15">
        <f t="shared" si="10"/>
        <v>0</v>
      </c>
      <c r="P33" s="45"/>
    </row>
    <row r="34" spans="1:16" ht="12.75" customHeight="1">
      <c r="A34" s="68" t="s">
        <v>133</v>
      </c>
      <c r="B34" s="69" t="s">
        <v>274</v>
      </c>
      <c r="C34" s="70" t="s">
        <v>63</v>
      </c>
      <c r="D34" s="16">
        <f>SUM(D26:D33)</f>
        <v>168000000</v>
      </c>
      <c r="E34" s="16">
        <f>SUM(E26:E33)</f>
        <v>0</v>
      </c>
      <c r="F34" s="16">
        <f t="shared" ref="F34:O34" si="11">SUM(F26:F33)</f>
        <v>0</v>
      </c>
      <c r="G34" s="17">
        <f t="shared" si="11"/>
        <v>168000000</v>
      </c>
      <c r="H34" s="16">
        <f t="shared" si="11"/>
        <v>150000000</v>
      </c>
      <c r="I34" s="16">
        <f t="shared" si="11"/>
        <v>0</v>
      </c>
      <c r="J34" s="16">
        <f t="shared" si="11"/>
        <v>0</v>
      </c>
      <c r="K34" s="17">
        <f t="shared" si="11"/>
        <v>150000000</v>
      </c>
      <c r="L34" s="16">
        <f t="shared" si="11"/>
        <v>135362267</v>
      </c>
      <c r="M34" s="16">
        <f t="shared" si="11"/>
        <v>0</v>
      </c>
      <c r="N34" s="16">
        <f t="shared" si="11"/>
        <v>0</v>
      </c>
      <c r="O34" s="17">
        <f t="shared" si="11"/>
        <v>135362267</v>
      </c>
      <c r="P34" s="45">
        <f>SUM(O34/K34*100)</f>
        <v>90.241511333333335</v>
      </c>
    </row>
    <row r="35" spans="1:16" ht="12.75" customHeight="1">
      <c r="A35" s="64" t="s">
        <v>134</v>
      </c>
      <c r="B35" s="67" t="s">
        <v>58</v>
      </c>
      <c r="C35" s="66" t="s">
        <v>72</v>
      </c>
      <c r="D35" s="14"/>
      <c r="E35" s="14"/>
      <c r="F35" s="14"/>
      <c r="G35" s="15">
        <f>SUM(D35:F35)</f>
        <v>0</v>
      </c>
      <c r="H35" s="14"/>
      <c r="I35" s="14"/>
      <c r="J35" s="14"/>
      <c r="K35" s="15">
        <f>SUM(H35:J35)</f>
        <v>0</v>
      </c>
      <c r="L35" s="14">
        <v>546873</v>
      </c>
      <c r="M35" s="14"/>
      <c r="N35" s="14"/>
      <c r="O35" s="15">
        <f>SUM(L35:N35)</f>
        <v>546873</v>
      </c>
      <c r="P35" s="45"/>
    </row>
    <row r="36" spans="1:16" ht="12.75" customHeight="1">
      <c r="A36" s="68" t="s">
        <v>135</v>
      </c>
      <c r="B36" s="69" t="s">
        <v>275</v>
      </c>
      <c r="C36" s="70" t="s">
        <v>62</v>
      </c>
      <c r="D36" s="16">
        <f>SUM(D34+D35)</f>
        <v>168000000</v>
      </c>
      <c r="E36" s="16">
        <f>SUM(E34+E35)</f>
        <v>0</v>
      </c>
      <c r="F36" s="16">
        <f t="shared" ref="F36:O36" si="12">SUM(F34+F35)</f>
        <v>0</v>
      </c>
      <c r="G36" s="17">
        <f t="shared" si="12"/>
        <v>168000000</v>
      </c>
      <c r="H36" s="16">
        <f t="shared" si="12"/>
        <v>150000000</v>
      </c>
      <c r="I36" s="16">
        <f t="shared" si="12"/>
        <v>0</v>
      </c>
      <c r="J36" s="16">
        <f t="shared" si="12"/>
        <v>0</v>
      </c>
      <c r="K36" s="17">
        <f t="shared" si="12"/>
        <v>150000000</v>
      </c>
      <c r="L36" s="16">
        <f>SUM(L34+L35)</f>
        <v>135909140</v>
      </c>
      <c r="M36" s="16">
        <f t="shared" si="12"/>
        <v>0</v>
      </c>
      <c r="N36" s="16">
        <f t="shared" si="12"/>
        <v>0</v>
      </c>
      <c r="O36" s="17">
        <f t="shared" si="12"/>
        <v>135909140</v>
      </c>
      <c r="P36" s="40">
        <f>SUM(O36/K36*100)</f>
        <v>90.606093333333334</v>
      </c>
    </row>
    <row r="37" spans="1:16" ht="12.75" customHeight="1">
      <c r="A37" s="64" t="s">
        <v>136</v>
      </c>
      <c r="B37" s="71" t="s">
        <v>198</v>
      </c>
      <c r="C37" s="66" t="s">
        <v>80</v>
      </c>
      <c r="D37" s="14"/>
      <c r="E37" s="14"/>
      <c r="F37" s="14"/>
      <c r="G37" s="15">
        <f>SUM(D37:F37)</f>
        <v>0</v>
      </c>
      <c r="H37" s="14"/>
      <c r="I37" s="14"/>
      <c r="J37" s="14"/>
      <c r="K37" s="15">
        <f t="shared" ref="K37:K43" si="13">SUM(H37:J37)</f>
        <v>0</v>
      </c>
      <c r="L37" s="14"/>
      <c r="M37" s="14"/>
      <c r="N37" s="14"/>
      <c r="O37" s="15">
        <f t="shared" ref="O37:O43" si="14">SUM(L37:N37)</f>
        <v>0</v>
      </c>
      <c r="P37" s="36"/>
    </row>
    <row r="38" spans="1:16" ht="12.75" customHeight="1">
      <c r="A38" s="64" t="s">
        <v>137</v>
      </c>
      <c r="B38" s="71" t="s">
        <v>73</v>
      </c>
      <c r="C38" s="66" t="s">
        <v>81</v>
      </c>
      <c r="D38" s="14">
        <v>4325000</v>
      </c>
      <c r="E38" s="14"/>
      <c r="F38" s="14"/>
      <c r="G38" s="15">
        <f t="shared" ref="G38:G51" si="15">SUM(D38:F38)</f>
        <v>4325000</v>
      </c>
      <c r="H38" s="14">
        <v>4325000</v>
      </c>
      <c r="I38" s="14"/>
      <c r="J38" s="14"/>
      <c r="K38" s="15">
        <f t="shared" si="13"/>
        <v>4325000</v>
      </c>
      <c r="L38" s="14">
        <v>1183420</v>
      </c>
      <c r="M38" s="14"/>
      <c r="N38" s="14"/>
      <c r="O38" s="15">
        <f t="shared" si="14"/>
        <v>1183420</v>
      </c>
      <c r="P38" s="45">
        <f>SUM(O38/K38*100)</f>
        <v>27.362312138728324</v>
      </c>
    </row>
    <row r="39" spans="1:16" ht="12.75" customHeight="1">
      <c r="A39" s="64" t="s">
        <v>138</v>
      </c>
      <c r="B39" s="71" t="s">
        <v>290</v>
      </c>
      <c r="C39" s="66" t="s">
        <v>82</v>
      </c>
      <c r="D39" s="14"/>
      <c r="E39" s="14"/>
      <c r="F39" s="14"/>
      <c r="G39" s="15">
        <f t="shared" si="15"/>
        <v>0</v>
      </c>
      <c r="H39" s="14"/>
      <c r="I39" s="14"/>
      <c r="J39" s="14"/>
      <c r="K39" s="15">
        <f t="shared" si="13"/>
        <v>0</v>
      </c>
      <c r="L39" s="14">
        <v>20001</v>
      </c>
      <c r="M39" s="14"/>
      <c r="N39" s="14"/>
      <c r="O39" s="15">
        <f t="shared" si="14"/>
        <v>20001</v>
      </c>
      <c r="P39" s="44"/>
    </row>
    <row r="40" spans="1:16" ht="12.75" customHeight="1">
      <c r="A40" s="64" t="s">
        <v>139</v>
      </c>
      <c r="B40" s="71" t="s">
        <v>74</v>
      </c>
      <c r="C40" s="66" t="s">
        <v>83</v>
      </c>
      <c r="D40" s="14">
        <v>9049180</v>
      </c>
      <c r="E40" s="14"/>
      <c r="F40" s="14"/>
      <c r="G40" s="15">
        <f t="shared" si="15"/>
        <v>9049180</v>
      </c>
      <c r="H40" s="14">
        <v>9049180</v>
      </c>
      <c r="I40" s="14"/>
      <c r="J40" s="14"/>
      <c r="K40" s="15">
        <f t="shared" si="13"/>
        <v>9049180</v>
      </c>
      <c r="L40" s="14">
        <v>8694117</v>
      </c>
      <c r="M40" s="14"/>
      <c r="N40" s="14"/>
      <c r="O40" s="15">
        <f t="shared" si="14"/>
        <v>8694117</v>
      </c>
      <c r="P40" s="45">
        <f>SUM(O40/K40*100)</f>
        <v>96.076296415807832</v>
      </c>
    </row>
    <row r="41" spans="1:16" ht="12.75" customHeight="1">
      <c r="A41" s="64" t="s">
        <v>140</v>
      </c>
      <c r="B41" s="71" t="s">
        <v>75</v>
      </c>
      <c r="C41" s="66" t="s">
        <v>84</v>
      </c>
      <c r="D41" s="14"/>
      <c r="E41" s="14"/>
      <c r="F41" s="14"/>
      <c r="G41" s="15">
        <f t="shared" si="15"/>
        <v>0</v>
      </c>
      <c r="H41" s="14"/>
      <c r="I41" s="14"/>
      <c r="J41" s="14"/>
      <c r="K41" s="15">
        <f t="shared" si="13"/>
        <v>0</v>
      </c>
      <c r="L41" s="14"/>
      <c r="M41" s="14"/>
      <c r="N41" s="14"/>
      <c r="O41" s="15">
        <f t="shared" si="14"/>
        <v>0</v>
      </c>
      <c r="P41" s="45"/>
    </row>
    <row r="42" spans="1:16" ht="12.75" customHeight="1">
      <c r="A42" s="64" t="s">
        <v>141</v>
      </c>
      <c r="B42" s="71" t="s">
        <v>76</v>
      </c>
      <c r="C42" s="66" t="s">
        <v>85</v>
      </c>
      <c r="D42" s="100">
        <v>46837620</v>
      </c>
      <c r="E42" s="14"/>
      <c r="F42" s="14"/>
      <c r="G42" s="15">
        <f t="shared" si="15"/>
        <v>46837620</v>
      </c>
      <c r="H42" s="14">
        <v>46837620</v>
      </c>
      <c r="I42" s="14"/>
      <c r="J42" s="14"/>
      <c r="K42" s="15">
        <f t="shared" si="13"/>
        <v>46837620</v>
      </c>
      <c r="L42" s="14">
        <v>61010145</v>
      </c>
      <c r="M42" s="14"/>
      <c r="N42" s="14"/>
      <c r="O42" s="15">
        <f t="shared" si="14"/>
        <v>61010145</v>
      </c>
      <c r="P42" s="45">
        <f>SUM(O42/K42*100)</f>
        <v>130.25884961703861</v>
      </c>
    </row>
    <row r="43" spans="1:16" ht="12.75" customHeight="1">
      <c r="A43" s="64" t="s">
        <v>142</v>
      </c>
      <c r="B43" s="71" t="s">
        <v>77</v>
      </c>
      <c r="C43" s="66" t="s">
        <v>86</v>
      </c>
      <c r="D43" s="14"/>
      <c r="E43" s="14"/>
      <c r="F43" s="14"/>
      <c r="G43" s="15">
        <f t="shared" si="15"/>
        <v>0</v>
      </c>
      <c r="H43" s="14"/>
      <c r="I43" s="14"/>
      <c r="J43" s="14"/>
      <c r="K43" s="15">
        <f t="shared" si="13"/>
        <v>0</v>
      </c>
      <c r="L43" s="14"/>
      <c r="M43" s="14"/>
      <c r="N43" s="14"/>
      <c r="O43" s="15">
        <f t="shared" si="14"/>
        <v>0</v>
      </c>
      <c r="P43" s="45"/>
    </row>
    <row r="44" spans="1:16" ht="12.75" customHeight="1">
      <c r="A44" s="64" t="s">
        <v>143</v>
      </c>
      <c r="B44" s="71" t="s">
        <v>291</v>
      </c>
      <c r="C44" s="66" t="s">
        <v>292</v>
      </c>
      <c r="D44" s="14"/>
      <c r="E44" s="14"/>
      <c r="F44" s="14"/>
      <c r="G44" s="15"/>
      <c r="H44" s="14"/>
      <c r="I44" s="14"/>
      <c r="J44" s="14"/>
      <c r="K44" s="15"/>
      <c r="L44" s="14"/>
      <c r="M44" s="14"/>
      <c r="N44" s="14"/>
      <c r="O44" s="15"/>
      <c r="P44" s="45"/>
    </row>
    <row r="45" spans="1:16" ht="12.75" customHeight="1">
      <c r="A45" s="64" t="s">
        <v>144</v>
      </c>
      <c r="B45" s="71" t="s">
        <v>293</v>
      </c>
      <c r="C45" s="66" t="s">
        <v>294</v>
      </c>
      <c r="D45" s="14"/>
      <c r="E45" s="14"/>
      <c r="F45" s="14"/>
      <c r="G45" s="15"/>
      <c r="H45" s="14"/>
      <c r="I45" s="14"/>
      <c r="J45" s="14"/>
      <c r="K45" s="15"/>
      <c r="L45" s="14">
        <v>174</v>
      </c>
      <c r="M45" s="14"/>
      <c r="N45" s="14"/>
      <c r="O45" s="15">
        <f>SUM(L45:N45)</f>
        <v>174</v>
      </c>
      <c r="P45" s="45"/>
    </row>
    <row r="46" spans="1:16" ht="12.75" customHeight="1">
      <c r="A46" s="64" t="s">
        <v>145</v>
      </c>
      <c r="B46" s="71" t="s">
        <v>295</v>
      </c>
      <c r="C46" s="66" t="s">
        <v>87</v>
      </c>
      <c r="D46" s="14"/>
      <c r="E46" s="14"/>
      <c r="F46" s="14"/>
      <c r="G46" s="15">
        <f t="shared" si="15"/>
        <v>0</v>
      </c>
      <c r="H46" s="14"/>
      <c r="I46" s="14"/>
      <c r="J46" s="14"/>
      <c r="K46" s="15">
        <f>SUM(H46:J46)</f>
        <v>0</v>
      </c>
      <c r="L46" s="14">
        <f>SUM(L45)</f>
        <v>174</v>
      </c>
      <c r="M46" s="14"/>
      <c r="N46" s="14"/>
      <c r="O46" s="15">
        <f>SUM(L46:N46)</f>
        <v>174</v>
      </c>
      <c r="P46" s="45"/>
    </row>
    <row r="47" spans="1:16" ht="12.75" customHeight="1">
      <c r="A47" s="64" t="s">
        <v>146</v>
      </c>
      <c r="B47" s="71" t="s">
        <v>296</v>
      </c>
      <c r="C47" s="66" t="s">
        <v>297</v>
      </c>
      <c r="D47" s="14"/>
      <c r="E47" s="14"/>
      <c r="F47" s="14"/>
      <c r="G47" s="15"/>
      <c r="H47" s="14"/>
      <c r="I47" s="14"/>
      <c r="J47" s="14"/>
      <c r="K47" s="15"/>
      <c r="L47" s="14"/>
      <c r="M47" s="14"/>
      <c r="N47" s="14"/>
      <c r="O47" s="15"/>
      <c r="P47" s="45"/>
    </row>
    <row r="48" spans="1:16" ht="12.75" customHeight="1">
      <c r="A48" s="64" t="s">
        <v>205</v>
      </c>
      <c r="B48" s="71" t="s">
        <v>298</v>
      </c>
      <c r="C48" s="66" t="s">
        <v>299</v>
      </c>
      <c r="D48" s="14"/>
      <c r="E48" s="14"/>
      <c r="F48" s="14"/>
      <c r="G48" s="15"/>
      <c r="H48" s="14"/>
      <c r="I48" s="14"/>
      <c r="J48" s="14"/>
      <c r="K48" s="15"/>
      <c r="L48" s="14"/>
      <c r="M48" s="14"/>
      <c r="N48" s="14"/>
      <c r="O48" s="15"/>
      <c r="P48" s="45"/>
    </row>
    <row r="49" spans="1:16" ht="12.75" customHeight="1">
      <c r="A49" s="68" t="s">
        <v>206</v>
      </c>
      <c r="B49" s="72" t="s">
        <v>78</v>
      </c>
      <c r="C49" s="70" t="s">
        <v>88</v>
      </c>
      <c r="D49" s="16"/>
      <c r="E49" s="16"/>
      <c r="F49" s="16"/>
      <c r="G49" s="17">
        <f t="shared" si="15"/>
        <v>0</v>
      </c>
      <c r="H49" s="16"/>
      <c r="I49" s="16"/>
      <c r="J49" s="16"/>
      <c r="K49" s="17">
        <f>SUM(H49:J49)</f>
        <v>0</v>
      </c>
      <c r="L49" s="16"/>
      <c r="M49" s="16"/>
      <c r="N49" s="16"/>
      <c r="O49" s="17">
        <f>SUM(L49:N49)</f>
        <v>0</v>
      </c>
      <c r="P49" s="45"/>
    </row>
    <row r="50" spans="1:16" ht="12.75" customHeight="1">
      <c r="A50" s="64" t="s">
        <v>207</v>
      </c>
      <c r="B50" s="71" t="s">
        <v>199</v>
      </c>
      <c r="C50" s="66" t="s">
        <v>89</v>
      </c>
      <c r="D50" s="14"/>
      <c r="E50" s="14"/>
      <c r="F50" s="14"/>
      <c r="G50" s="15"/>
      <c r="H50" s="14"/>
      <c r="I50" s="14"/>
      <c r="J50" s="14"/>
      <c r="K50" s="15"/>
      <c r="L50" s="14"/>
      <c r="M50" s="14"/>
      <c r="N50" s="14"/>
      <c r="O50" s="15">
        <f>SUM(L50:N50)</f>
        <v>0</v>
      </c>
      <c r="P50" s="45"/>
    </row>
    <row r="51" spans="1:16" ht="12.75" customHeight="1">
      <c r="A51" s="64" t="s">
        <v>208</v>
      </c>
      <c r="B51" s="71" t="s">
        <v>79</v>
      </c>
      <c r="C51" s="66" t="s">
        <v>200</v>
      </c>
      <c r="D51" s="14">
        <v>200000</v>
      </c>
      <c r="E51" s="14"/>
      <c r="F51" s="14"/>
      <c r="G51" s="15">
        <f t="shared" si="15"/>
        <v>200000</v>
      </c>
      <c r="H51" s="14">
        <v>200000</v>
      </c>
      <c r="I51" s="14"/>
      <c r="J51" s="14"/>
      <c r="K51" s="15">
        <f>SUM(H51:J51)</f>
        <v>200000</v>
      </c>
      <c r="L51" s="14">
        <v>3012351</v>
      </c>
      <c r="M51" s="14"/>
      <c r="N51" s="14"/>
      <c r="O51" s="15">
        <f>SUM(L51:N51)</f>
        <v>3012351</v>
      </c>
      <c r="P51" s="45">
        <f>SUM(O51/K51*100)</f>
        <v>1506.1755000000001</v>
      </c>
    </row>
    <row r="52" spans="1:16" ht="12.75" customHeight="1">
      <c r="A52" s="68" t="s">
        <v>209</v>
      </c>
      <c r="B52" s="72" t="s">
        <v>276</v>
      </c>
      <c r="C52" s="70" t="s">
        <v>90</v>
      </c>
      <c r="D52" s="16">
        <f>SUM(D38:D51)</f>
        <v>60411800</v>
      </c>
      <c r="E52" s="16">
        <f>SUM(E38:E51)</f>
        <v>0</v>
      </c>
      <c r="F52" s="16">
        <f t="shared" ref="F52:K52" si="16">SUM(F38:F51)</f>
        <v>0</v>
      </c>
      <c r="G52" s="17">
        <f t="shared" si="16"/>
        <v>60411800</v>
      </c>
      <c r="H52" s="16">
        <f t="shared" si="16"/>
        <v>60411800</v>
      </c>
      <c r="I52" s="16">
        <f t="shared" si="16"/>
        <v>0</v>
      </c>
      <c r="J52" s="16">
        <f t="shared" si="16"/>
        <v>0</v>
      </c>
      <c r="K52" s="17">
        <f t="shared" si="16"/>
        <v>60411800</v>
      </c>
      <c r="L52" s="16">
        <f>L38+L40+L39+L42+L46+L50+L51</f>
        <v>73920208</v>
      </c>
      <c r="M52" s="16">
        <f>M38+M40+M39+M42+M46+M50+M51</f>
        <v>0</v>
      </c>
      <c r="N52" s="16">
        <f>N38+N40+N39+N42+N46+N50+N51</f>
        <v>0</v>
      </c>
      <c r="O52" s="16">
        <f>O38+O40+O39+O42+O46+O50+O51</f>
        <v>73920208</v>
      </c>
      <c r="P52" s="40">
        <f>SUM(O52/K52*100)</f>
        <v>122.36054545635125</v>
      </c>
    </row>
    <row r="53" spans="1:16" ht="12.75" customHeight="1">
      <c r="A53" s="64" t="s">
        <v>210</v>
      </c>
      <c r="B53" s="71" t="s">
        <v>91</v>
      </c>
      <c r="C53" s="66" t="s">
        <v>96</v>
      </c>
      <c r="D53" s="14"/>
      <c r="E53" s="14"/>
      <c r="F53" s="14"/>
      <c r="G53" s="15">
        <f>SUM(D53:F53)</f>
        <v>0</v>
      </c>
      <c r="H53" s="14"/>
      <c r="I53" s="14"/>
      <c r="J53" s="14"/>
      <c r="K53" s="15">
        <f>SUM(H53:J53)</f>
        <v>0</v>
      </c>
      <c r="L53" s="14"/>
      <c r="M53" s="14"/>
      <c r="N53" s="14"/>
      <c r="O53" s="15">
        <f>SUM(L53:N53)</f>
        <v>0</v>
      </c>
      <c r="P53" s="36"/>
    </row>
    <row r="54" spans="1:16" ht="12.75" customHeight="1">
      <c r="A54" s="64" t="s">
        <v>211</v>
      </c>
      <c r="B54" s="71" t="s">
        <v>92</v>
      </c>
      <c r="C54" s="66" t="s">
        <v>97</v>
      </c>
      <c r="D54" s="100">
        <v>274793474</v>
      </c>
      <c r="E54" s="14"/>
      <c r="F54" s="14"/>
      <c r="G54" s="15">
        <f>SUM(D54:F54)</f>
        <v>274793474</v>
      </c>
      <c r="H54" s="14">
        <v>274793474</v>
      </c>
      <c r="I54" s="14"/>
      <c r="J54" s="14"/>
      <c r="K54" s="15">
        <f>SUM(H54:J54)</f>
        <v>274793474</v>
      </c>
      <c r="L54" s="14">
        <v>216941573</v>
      </c>
      <c r="M54" s="14"/>
      <c r="N54" s="14"/>
      <c r="O54" s="15">
        <f>SUM(L54:N54)</f>
        <v>216941573</v>
      </c>
      <c r="P54" s="45">
        <f>SUM(O54/K54*100)</f>
        <v>78.947134312221692</v>
      </c>
    </row>
    <row r="55" spans="1:16" ht="24" customHeight="1">
      <c r="A55" s="64" t="s">
        <v>212</v>
      </c>
      <c r="B55" s="71" t="s">
        <v>93</v>
      </c>
      <c r="C55" s="66" t="s">
        <v>98</v>
      </c>
      <c r="D55" s="14"/>
      <c r="E55" s="14"/>
      <c r="F55" s="14"/>
      <c r="G55" s="15">
        <f>SUM(D55:F55)</f>
        <v>0</v>
      </c>
      <c r="H55" s="14"/>
      <c r="I55" s="14"/>
      <c r="J55" s="14"/>
      <c r="K55" s="15">
        <f>SUM(H55:J55)</f>
        <v>0</v>
      </c>
      <c r="L55" s="14"/>
      <c r="M55" s="14"/>
      <c r="N55" s="14"/>
      <c r="O55" s="15">
        <f>SUM(L55:N55)</f>
        <v>0</v>
      </c>
      <c r="P55" s="45"/>
    </row>
    <row r="56" spans="1:16" ht="24" customHeight="1">
      <c r="A56" s="64" t="s">
        <v>213</v>
      </c>
      <c r="B56" s="71" t="s">
        <v>94</v>
      </c>
      <c r="C56" s="66" t="s">
        <v>99</v>
      </c>
      <c r="D56" s="14"/>
      <c r="E56" s="14"/>
      <c r="F56" s="14"/>
      <c r="G56" s="15">
        <f>SUM(D56:F56)</f>
        <v>0</v>
      </c>
      <c r="H56" s="14"/>
      <c r="I56" s="14"/>
      <c r="J56" s="14"/>
      <c r="K56" s="15">
        <f>SUM(H56:J56)</f>
        <v>0</v>
      </c>
      <c r="L56" s="14"/>
      <c r="M56" s="14"/>
      <c r="N56" s="14"/>
      <c r="O56" s="15">
        <f>SUM(L56:N56)</f>
        <v>0</v>
      </c>
      <c r="P56" s="45"/>
    </row>
    <row r="57" spans="1:16" ht="27" customHeight="1">
      <c r="A57" s="64" t="s">
        <v>214</v>
      </c>
      <c r="B57" s="71" t="s">
        <v>95</v>
      </c>
      <c r="C57" s="66" t="s">
        <v>100</v>
      </c>
      <c r="D57" s="14"/>
      <c r="E57" s="14"/>
      <c r="F57" s="14"/>
      <c r="G57" s="15">
        <f>SUM(D57:F57)</f>
        <v>0</v>
      </c>
      <c r="H57" s="14"/>
      <c r="I57" s="14"/>
      <c r="J57" s="14"/>
      <c r="K57" s="15">
        <f>SUM(H57:J57)</f>
        <v>0</v>
      </c>
      <c r="L57" s="14"/>
      <c r="M57" s="14"/>
      <c r="N57" s="14"/>
      <c r="O57" s="15">
        <f>SUM(L57:N57)</f>
        <v>0</v>
      </c>
      <c r="P57" s="45"/>
    </row>
    <row r="58" spans="1:16" ht="27" customHeight="1">
      <c r="A58" s="68" t="s">
        <v>215</v>
      </c>
      <c r="B58" s="69" t="s">
        <v>277</v>
      </c>
      <c r="C58" s="70" t="s">
        <v>101</v>
      </c>
      <c r="D58" s="16">
        <f>SUM(D53:D57)</f>
        <v>274793474</v>
      </c>
      <c r="E58" s="16">
        <f>SUM(E53:E57)</f>
        <v>0</v>
      </c>
      <c r="F58" s="16">
        <f t="shared" ref="F58:O58" si="17">SUM(F53:F57)</f>
        <v>0</v>
      </c>
      <c r="G58" s="17">
        <f t="shared" si="17"/>
        <v>274793474</v>
      </c>
      <c r="H58" s="16">
        <f t="shared" si="17"/>
        <v>274793474</v>
      </c>
      <c r="I58" s="16">
        <f t="shared" si="17"/>
        <v>0</v>
      </c>
      <c r="J58" s="16">
        <f t="shared" si="17"/>
        <v>0</v>
      </c>
      <c r="K58" s="17">
        <f t="shared" si="17"/>
        <v>274793474</v>
      </c>
      <c r="L58" s="16">
        <f t="shared" si="17"/>
        <v>216941573</v>
      </c>
      <c r="M58" s="16">
        <f t="shared" si="17"/>
        <v>0</v>
      </c>
      <c r="N58" s="16">
        <f t="shared" si="17"/>
        <v>0</v>
      </c>
      <c r="O58" s="17">
        <f t="shared" si="17"/>
        <v>216941573</v>
      </c>
      <c r="P58" s="40">
        <f>SUM(O58/K58*100)</f>
        <v>78.947134312221692</v>
      </c>
    </row>
    <row r="59" spans="1:16" ht="12.75" customHeight="1">
      <c r="A59" s="64" t="s">
        <v>216</v>
      </c>
      <c r="B59" s="71" t="s">
        <v>102</v>
      </c>
      <c r="C59" s="66" t="s">
        <v>105</v>
      </c>
      <c r="D59" s="14"/>
      <c r="E59" s="14"/>
      <c r="F59" s="14"/>
      <c r="G59" s="15">
        <f>SUM(D59:F59)</f>
        <v>0</v>
      </c>
      <c r="H59" s="14"/>
      <c r="I59" s="14"/>
      <c r="J59" s="14"/>
      <c r="K59" s="15">
        <f>SUM(H59:J59)</f>
        <v>0</v>
      </c>
      <c r="L59" s="14"/>
      <c r="M59" s="14"/>
      <c r="N59" s="14"/>
      <c r="O59" s="15">
        <f>SUM(L59:N59)</f>
        <v>0</v>
      </c>
      <c r="P59" s="39"/>
    </row>
    <row r="60" spans="1:16" ht="12.75" customHeight="1">
      <c r="A60" s="64" t="s">
        <v>217</v>
      </c>
      <c r="B60" s="67" t="s">
        <v>201</v>
      </c>
      <c r="C60" s="66" t="s">
        <v>106</v>
      </c>
      <c r="D60" s="14"/>
      <c r="E60" s="14"/>
      <c r="F60" s="14"/>
      <c r="G60" s="15">
        <f>SUM(D60:F60)</f>
        <v>0</v>
      </c>
      <c r="H60" s="14"/>
      <c r="I60" s="14"/>
      <c r="J60" s="14"/>
      <c r="K60" s="15">
        <f>SUM(H60:J60)</f>
        <v>0</v>
      </c>
      <c r="L60" s="14"/>
      <c r="M60" s="14"/>
      <c r="N60" s="14"/>
      <c r="O60" s="15">
        <f>SUM(L60:N60)</f>
        <v>0</v>
      </c>
      <c r="P60" s="40"/>
    </row>
    <row r="61" spans="1:16" ht="24.75" customHeight="1">
      <c r="A61" s="64" t="s">
        <v>220</v>
      </c>
      <c r="B61" s="67" t="s">
        <v>202</v>
      </c>
      <c r="C61" s="66" t="s">
        <v>107</v>
      </c>
      <c r="D61" s="14"/>
      <c r="E61" s="14"/>
      <c r="F61" s="14"/>
      <c r="G61" s="15">
        <f>SUM(D61:F61)</f>
        <v>0</v>
      </c>
      <c r="H61" s="14"/>
      <c r="I61" s="14"/>
      <c r="J61" s="14"/>
      <c r="K61" s="15">
        <f>SUM(H61:J61)</f>
        <v>0</v>
      </c>
      <c r="L61" s="14"/>
      <c r="M61" s="14"/>
      <c r="N61" s="14"/>
      <c r="O61" s="15">
        <f>SUM(L61:N61)</f>
        <v>0</v>
      </c>
      <c r="P61" s="36"/>
    </row>
    <row r="62" spans="1:16" ht="35.25" customHeight="1">
      <c r="A62" s="64" t="s">
        <v>221</v>
      </c>
      <c r="B62" s="67" t="s">
        <v>103</v>
      </c>
      <c r="C62" s="66" t="s">
        <v>203</v>
      </c>
      <c r="D62" s="14">
        <v>1756890</v>
      </c>
      <c r="E62" s="14"/>
      <c r="F62" s="14"/>
      <c r="G62" s="15">
        <f>SUM(D62:F62)</f>
        <v>1756890</v>
      </c>
      <c r="H62" s="14">
        <v>1756890</v>
      </c>
      <c r="I62" s="14"/>
      <c r="J62" s="14"/>
      <c r="K62" s="15">
        <f>SUM(H62:J62)</f>
        <v>1756890</v>
      </c>
      <c r="L62" s="14">
        <v>1230771</v>
      </c>
      <c r="M62" s="14"/>
      <c r="N62" s="14"/>
      <c r="O62" s="15">
        <f>SUM(L62:N62)</f>
        <v>1230771</v>
      </c>
      <c r="P62" s="39">
        <f>SUM(O62/K62*100)</f>
        <v>70.053958984341648</v>
      </c>
    </row>
    <row r="63" spans="1:16" ht="35.25" customHeight="1">
      <c r="A63" s="64" t="s">
        <v>222</v>
      </c>
      <c r="B63" s="71" t="s">
        <v>104</v>
      </c>
      <c r="C63" s="66" t="s">
        <v>204</v>
      </c>
      <c r="D63" s="14"/>
      <c r="E63" s="14"/>
      <c r="F63" s="14"/>
      <c r="G63" s="15">
        <f>SUM(D63:F63)</f>
        <v>0</v>
      </c>
      <c r="H63" s="14"/>
      <c r="I63" s="14"/>
      <c r="J63" s="14"/>
      <c r="K63" s="15">
        <f>SUM(H63:J63)</f>
        <v>0</v>
      </c>
      <c r="L63" s="14"/>
      <c r="M63" s="14"/>
      <c r="N63" s="14"/>
      <c r="O63" s="15">
        <f>SUM(L63:N63)</f>
        <v>0</v>
      </c>
      <c r="P63" s="39"/>
    </row>
    <row r="64" spans="1:16" ht="35.25" customHeight="1">
      <c r="A64" s="68" t="s">
        <v>223</v>
      </c>
      <c r="B64" s="69" t="s">
        <v>278</v>
      </c>
      <c r="C64" s="70" t="s">
        <v>108</v>
      </c>
      <c r="D64" s="16">
        <f>SUM(D62:D63)</f>
        <v>1756890</v>
      </c>
      <c r="E64" s="16">
        <f>SUM(E59:E63)</f>
        <v>0</v>
      </c>
      <c r="F64" s="16">
        <f>SUM(F59:F63)</f>
        <v>0</v>
      </c>
      <c r="G64" s="17">
        <f>SUM(G59:G63)</f>
        <v>1756890</v>
      </c>
      <c r="H64" s="16">
        <f>SUM(H62:H63)</f>
        <v>1756890</v>
      </c>
      <c r="I64" s="16">
        <f>SUM(I59:I63)</f>
        <v>0</v>
      </c>
      <c r="J64" s="16">
        <f>SUM(J59:J63)</f>
        <v>0</v>
      </c>
      <c r="K64" s="17">
        <f>SUM(K59:K63)</f>
        <v>1756890</v>
      </c>
      <c r="L64" s="16">
        <f>SUM(L62:L63)</f>
        <v>1230771</v>
      </c>
      <c r="M64" s="16">
        <f>SUM(M59:M63)</f>
        <v>0</v>
      </c>
      <c r="N64" s="16">
        <f>SUM(N59:N63)</f>
        <v>0</v>
      </c>
      <c r="O64" s="17">
        <f>SUM(O59:O63)</f>
        <v>1230771</v>
      </c>
      <c r="P64" s="39">
        <f>SUM(O64/K64*100)</f>
        <v>70.053958984341648</v>
      </c>
    </row>
    <row r="65" spans="1:16" ht="12.75" customHeight="1">
      <c r="A65" s="64" t="s">
        <v>224</v>
      </c>
      <c r="B65" s="67" t="s">
        <v>109</v>
      </c>
      <c r="C65" s="66" t="s">
        <v>112</v>
      </c>
      <c r="D65" s="14"/>
      <c r="E65" s="14"/>
      <c r="F65" s="14"/>
      <c r="G65" s="15">
        <f>SUM(D65:F65)</f>
        <v>0</v>
      </c>
      <c r="H65" s="14"/>
      <c r="I65" s="14"/>
      <c r="J65" s="14"/>
      <c r="K65" s="15">
        <f>SUM(H65:J65)</f>
        <v>0</v>
      </c>
      <c r="L65" s="14"/>
      <c r="M65" s="14"/>
      <c r="N65" s="14"/>
      <c r="O65" s="15">
        <f>SUM(L65:N65)</f>
        <v>0</v>
      </c>
      <c r="P65" s="39"/>
    </row>
    <row r="66" spans="1:16" ht="12.75" customHeight="1">
      <c r="A66" s="64" t="s">
        <v>225</v>
      </c>
      <c r="B66" s="67" t="s">
        <v>218</v>
      </c>
      <c r="C66" s="66" t="s">
        <v>113</v>
      </c>
      <c r="D66" s="14"/>
      <c r="E66" s="14"/>
      <c r="F66" s="14"/>
      <c r="G66" s="15">
        <f>SUM(D66:F66)</f>
        <v>0</v>
      </c>
      <c r="H66" s="14"/>
      <c r="I66" s="14"/>
      <c r="J66" s="14"/>
      <c r="K66" s="15">
        <f>SUM(H66:J66)</f>
        <v>0</v>
      </c>
      <c r="L66" s="14"/>
      <c r="M66" s="14"/>
      <c r="N66" s="14"/>
      <c r="O66" s="15">
        <f>SUM(L66:N66)</f>
        <v>0</v>
      </c>
      <c r="P66" s="39"/>
    </row>
    <row r="67" spans="1:16" ht="12.75" customHeight="1">
      <c r="A67" s="64" t="s">
        <v>226</v>
      </c>
      <c r="B67" s="67" t="s">
        <v>219</v>
      </c>
      <c r="C67" s="66" t="s">
        <v>114</v>
      </c>
      <c r="D67" s="14"/>
      <c r="E67" s="14"/>
      <c r="F67" s="14"/>
      <c r="G67" s="15">
        <f>SUM(D67:F67)</f>
        <v>0</v>
      </c>
      <c r="H67" s="14"/>
      <c r="I67" s="14"/>
      <c r="J67" s="14"/>
      <c r="K67" s="15">
        <f>SUM(H67:J67)</f>
        <v>0</v>
      </c>
      <c r="L67" s="14"/>
      <c r="M67" s="14"/>
      <c r="N67" s="14"/>
      <c r="O67" s="15">
        <f>SUM(L67:N67)</f>
        <v>0</v>
      </c>
      <c r="P67" s="39"/>
    </row>
    <row r="68" spans="1:16" ht="18.75" customHeight="1">
      <c r="A68" s="64" t="s">
        <v>227</v>
      </c>
      <c r="B68" s="67" t="s">
        <v>110</v>
      </c>
      <c r="C68" s="66" t="s">
        <v>253</v>
      </c>
      <c r="D68" s="14"/>
      <c r="E68" s="14"/>
      <c r="F68" s="14"/>
      <c r="G68" s="15">
        <f>SUM(D68:F68)</f>
        <v>0</v>
      </c>
      <c r="H68" s="14"/>
      <c r="I68" s="14"/>
      <c r="J68" s="14"/>
      <c r="K68" s="15">
        <f>SUM(H68:J68)</f>
        <v>0</v>
      </c>
      <c r="L68" s="14"/>
      <c r="M68" s="14"/>
      <c r="N68" s="14"/>
      <c r="O68" s="15">
        <f>SUM(L68:N68)</f>
        <v>0</v>
      </c>
      <c r="P68" s="39"/>
    </row>
    <row r="69" spans="1:16" ht="21.75" customHeight="1">
      <c r="A69" s="64" t="s">
        <v>228</v>
      </c>
      <c r="B69" s="71" t="s">
        <v>111</v>
      </c>
      <c r="C69" s="66" t="s">
        <v>254</v>
      </c>
      <c r="D69" s="14">
        <v>1050138</v>
      </c>
      <c r="E69" s="14"/>
      <c r="F69" s="14"/>
      <c r="G69" s="15">
        <f>SUM(D69:F69)</f>
        <v>1050138</v>
      </c>
      <c r="H69" s="14">
        <v>13735638</v>
      </c>
      <c r="I69" s="14"/>
      <c r="J69" s="14"/>
      <c r="K69" s="15">
        <f>SUM(H69:J69)</f>
        <v>13735638</v>
      </c>
      <c r="L69" s="14">
        <v>12705500</v>
      </c>
      <c r="M69" s="14"/>
      <c r="N69" s="14"/>
      <c r="O69" s="15">
        <f>SUM(L69:N69)</f>
        <v>12705500</v>
      </c>
      <c r="P69" s="39">
        <f>SUM(O69/K69*100)</f>
        <v>92.500253719557833</v>
      </c>
    </row>
    <row r="70" spans="1:16" ht="15.75" customHeight="1">
      <c r="A70" s="68" t="s">
        <v>229</v>
      </c>
      <c r="B70" s="69" t="s">
        <v>285</v>
      </c>
      <c r="C70" s="70" t="s">
        <v>115</v>
      </c>
      <c r="D70" s="16">
        <f>SUM(D65:D69)</f>
        <v>1050138</v>
      </c>
      <c r="E70" s="16">
        <f>SUM(E65:E69)</f>
        <v>0</v>
      </c>
      <c r="F70" s="16">
        <f t="shared" ref="F70:O70" si="18">SUM(F65:F69)</f>
        <v>0</v>
      </c>
      <c r="G70" s="17">
        <f t="shared" si="18"/>
        <v>1050138</v>
      </c>
      <c r="H70" s="16">
        <f t="shared" si="18"/>
        <v>13735638</v>
      </c>
      <c r="I70" s="16">
        <f t="shared" si="18"/>
        <v>0</v>
      </c>
      <c r="J70" s="16">
        <f t="shared" si="18"/>
        <v>0</v>
      </c>
      <c r="K70" s="17">
        <f t="shared" si="18"/>
        <v>13735638</v>
      </c>
      <c r="L70" s="16">
        <f t="shared" si="18"/>
        <v>12705500</v>
      </c>
      <c r="M70" s="16">
        <f t="shared" si="18"/>
        <v>0</v>
      </c>
      <c r="N70" s="16">
        <f t="shared" si="18"/>
        <v>0</v>
      </c>
      <c r="O70" s="17">
        <f t="shared" si="18"/>
        <v>12705500</v>
      </c>
      <c r="P70" s="40">
        <f>SUM(O70/K70*100)</f>
        <v>92.500253719557833</v>
      </c>
    </row>
    <row r="71" spans="1:16" ht="13.5" thickBot="1">
      <c r="A71" s="68" t="s">
        <v>230</v>
      </c>
      <c r="B71" s="73" t="s">
        <v>279</v>
      </c>
      <c r="C71" s="74" t="s">
        <v>116</v>
      </c>
      <c r="D71" s="18">
        <f>SUM(D16+D22+D36+D52+D58+D64+D70)</f>
        <v>878859747</v>
      </c>
      <c r="E71" s="18">
        <f>SUM(E16+E22+E36+E52+E58+E64+E70)</f>
        <v>28302500</v>
      </c>
      <c r="F71" s="18">
        <f t="shared" ref="F71:N71" si="19">SUM(F16+F22+F36+F52+F58+F64+F70)</f>
        <v>0</v>
      </c>
      <c r="G71" s="19">
        <f t="shared" si="19"/>
        <v>907162247</v>
      </c>
      <c r="H71" s="18">
        <f t="shared" si="19"/>
        <v>967607432</v>
      </c>
      <c r="I71" s="18">
        <f t="shared" si="19"/>
        <v>28989500</v>
      </c>
      <c r="J71" s="18">
        <f t="shared" si="19"/>
        <v>0</v>
      </c>
      <c r="K71" s="19">
        <f t="shared" si="19"/>
        <v>996596932</v>
      </c>
      <c r="L71" s="18">
        <f>SUM(L16+L22+L36+L52+L58+L64+L70)</f>
        <v>908674853</v>
      </c>
      <c r="M71" s="18">
        <f t="shared" si="19"/>
        <v>28989500</v>
      </c>
      <c r="N71" s="18">
        <f t="shared" si="19"/>
        <v>0</v>
      </c>
      <c r="O71" s="19">
        <f>SUM(O16+O22+O36+O52+O58+O64+O70)</f>
        <v>937664353</v>
      </c>
      <c r="P71" s="43">
        <f>SUM(O71/K71*100)</f>
        <v>94.086618460511175</v>
      </c>
    </row>
    <row r="72" spans="1:16" ht="14.25" thickTop="1" thickBot="1">
      <c r="A72" s="64" t="s">
        <v>231</v>
      </c>
      <c r="B72" s="75" t="s">
        <v>255</v>
      </c>
      <c r="C72" s="76" t="s">
        <v>157</v>
      </c>
      <c r="D72" s="20"/>
      <c r="E72" s="20"/>
      <c r="F72" s="20"/>
      <c r="G72" s="21">
        <f>SUM(D72:F72)</f>
        <v>0</v>
      </c>
      <c r="H72" s="20"/>
      <c r="I72" s="20"/>
      <c r="J72" s="20"/>
      <c r="K72" s="21">
        <f>SUM(H72:J72)</f>
        <v>0</v>
      </c>
      <c r="L72" s="20"/>
      <c r="M72" s="20"/>
      <c r="N72" s="20"/>
      <c r="O72" s="21">
        <f>SUM(L72:N72)</f>
        <v>0</v>
      </c>
      <c r="P72" s="43"/>
    </row>
    <row r="73" spans="1:16" ht="15.75" customHeight="1" thickTop="1">
      <c r="A73" s="64" t="s">
        <v>232</v>
      </c>
      <c r="B73" s="77" t="s">
        <v>158</v>
      </c>
      <c r="C73" s="76" t="s">
        <v>159</v>
      </c>
      <c r="D73" s="20"/>
      <c r="E73" s="20"/>
      <c r="F73" s="20"/>
      <c r="G73" s="21">
        <f t="shared" ref="G73:G99" si="20">SUM(D73:F73)</f>
        <v>0</v>
      </c>
      <c r="H73" s="20"/>
      <c r="I73" s="20"/>
      <c r="J73" s="20"/>
      <c r="K73" s="21">
        <f t="shared" ref="K73:K90" si="21">SUM(H73:J73)</f>
        <v>0</v>
      </c>
      <c r="L73" s="20"/>
      <c r="M73" s="20"/>
      <c r="N73" s="20"/>
      <c r="O73" s="21">
        <f t="shared" ref="O73:O90" si="22">SUM(L73:N73)</f>
        <v>0</v>
      </c>
      <c r="P73" s="85"/>
    </row>
    <row r="74" spans="1:16">
      <c r="A74" s="64" t="s">
        <v>233</v>
      </c>
      <c r="B74" s="75" t="s">
        <v>256</v>
      </c>
      <c r="C74" s="76" t="s">
        <v>160</v>
      </c>
      <c r="D74" s="20"/>
      <c r="E74" s="20"/>
      <c r="F74" s="20"/>
      <c r="G74" s="21">
        <f t="shared" si="20"/>
        <v>0</v>
      </c>
      <c r="H74" s="20"/>
      <c r="I74" s="20"/>
      <c r="J74" s="20"/>
      <c r="K74" s="21">
        <f t="shared" si="21"/>
        <v>0</v>
      </c>
      <c r="L74" s="20"/>
      <c r="M74" s="20"/>
      <c r="N74" s="20"/>
      <c r="O74" s="21">
        <f t="shared" si="22"/>
        <v>0</v>
      </c>
      <c r="P74" s="40"/>
    </row>
    <row r="75" spans="1:16">
      <c r="A75" s="68" t="s">
        <v>234</v>
      </c>
      <c r="B75" s="78" t="s">
        <v>300</v>
      </c>
      <c r="C75" s="79" t="s">
        <v>161</v>
      </c>
      <c r="D75" s="22">
        <f>SUM(D72:D74)</f>
        <v>0</v>
      </c>
      <c r="E75" s="22">
        <f>SUM(E72:E74)</f>
        <v>0</v>
      </c>
      <c r="F75" s="22">
        <f>SUM(F72:F74)</f>
        <v>0</v>
      </c>
      <c r="G75" s="23">
        <f t="shared" si="20"/>
        <v>0</v>
      </c>
      <c r="H75" s="22">
        <f>SUM(H72:H74)</f>
        <v>0</v>
      </c>
      <c r="I75" s="22">
        <f>SUM(I72:I74)</f>
        <v>0</v>
      </c>
      <c r="J75" s="22">
        <f>SUM(J72:J74)</f>
        <v>0</v>
      </c>
      <c r="K75" s="23">
        <f t="shared" si="21"/>
        <v>0</v>
      </c>
      <c r="L75" s="22">
        <f>SUM(L72:L74)</f>
        <v>0</v>
      </c>
      <c r="M75" s="22">
        <f>SUM(M72:M74)</f>
        <v>0</v>
      </c>
      <c r="N75" s="22">
        <f>SUM(N72:N74)</f>
        <v>0</v>
      </c>
      <c r="O75" s="23">
        <f t="shared" si="22"/>
        <v>0</v>
      </c>
      <c r="P75" s="40"/>
    </row>
    <row r="76" spans="1:16">
      <c r="A76" s="64" t="s">
        <v>235</v>
      </c>
      <c r="B76" s="77" t="s">
        <v>162</v>
      </c>
      <c r="C76" s="76" t="s">
        <v>163</v>
      </c>
      <c r="D76" s="20"/>
      <c r="E76" s="20"/>
      <c r="F76" s="20"/>
      <c r="G76" s="21">
        <f t="shared" si="20"/>
        <v>0</v>
      </c>
      <c r="H76" s="20"/>
      <c r="I76" s="20"/>
      <c r="J76" s="20"/>
      <c r="K76" s="21">
        <f t="shared" si="21"/>
        <v>0</v>
      </c>
      <c r="L76" s="20"/>
      <c r="M76" s="20"/>
      <c r="N76" s="20"/>
      <c r="O76" s="21">
        <f t="shared" si="22"/>
        <v>0</v>
      </c>
      <c r="P76" s="40"/>
    </row>
    <row r="77" spans="1:16">
      <c r="A77" s="64" t="s">
        <v>236</v>
      </c>
      <c r="B77" s="75" t="s">
        <v>257</v>
      </c>
      <c r="C77" s="76" t="s">
        <v>164</v>
      </c>
      <c r="D77" s="20"/>
      <c r="E77" s="20"/>
      <c r="F77" s="20"/>
      <c r="G77" s="21">
        <f t="shared" si="20"/>
        <v>0</v>
      </c>
      <c r="H77" s="20"/>
      <c r="I77" s="20"/>
      <c r="J77" s="20"/>
      <c r="K77" s="21">
        <f t="shared" si="21"/>
        <v>0</v>
      </c>
      <c r="L77" s="20"/>
      <c r="M77" s="20"/>
      <c r="N77" s="20"/>
      <c r="O77" s="21">
        <f t="shared" si="22"/>
        <v>0</v>
      </c>
      <c r="P77" s="40"/>
    </row>
    <row r="78" spans="1:16">
      <c r="A78" s="64" t="s">
        <v>237</v>
      </c>
      <c r="B78" s="77" t="s">
        <v>165</v>
      </c>
      <c r="C78" s="76" t="s">
        <v>166</v>
      </c>
      <c r="D78" s="20"/>
      <c r="E78" s="20"/>
      <c r="F78" s="20"/>
      <c r="G78" s="21">
        <f t="shared" si="20"/>
        <v>0</v>
      </c>
      <c r="H78" s="20"/>
      <c r="I78" s="20"/>
      <c r="J78" s="20"/>
      <c r="K78" s="21">
        <f t="shared" si="21"/>
        <v>0</v>
      </c>
      <c r="L78" s="20"/>
      <c r="M78" s="20"/>
      <c r="N78" s="20"/>
      <c r="O78" s="21">
        <f t="shared" si="22"/>
        <v>0</v>
      </c>
      <c r="P78" s="40"/>
    </row>
    <row r="79" spans="1:16">
      <c r="A79" s="64" t="s">
        <v>238</v>
      </c>
      <c r="B79" s="75" t="s">
        <v>258</v>
      </c>
      <c r="C79" s="76" t="s">
        <v>167</v>
      </c>
      <c r="D79" s="20"/>
      <c r="E79" s="20"/>
      <c r="F79" s="20"/>
      <c r="G79" s="21">
        <f t="shared" si="20"/>
        <v>0</v>
      </c>
      <c r="H79" s="20"/>
      <c r="I79" s="20"/>
      <c r="J79" s="20"/>
      <c r="K79" s="21">
        <f t="shared" si="21"/>
        <v>0</v>
      </c>
      <c r="L79" s="20"/>
      <c r="M79" s="20"/>
      <c r="N79" s="20"/>
      <c r="O79" s="21">
        <f t="shared" si="22"/>
        <v>0</v>
      </c>
      <c r="P79" s="40"/>
    </row>
    <row r="80" spans="1:16">
      <c r="A80" s="68" t="s">
        <v>239</v>
      </c>
      <c r="B80" s="80" t="s">
        <v>280</v>
      </c>
      <c r="C80" s="79" t="s">
        <v>168</v>
      </c>
      <c r="D80" s="22">
        <f>SUM(D76:D79)</f>
        <v>0</v>
      </c>
      <c r="E80" s="22">
        <f>SUM(E76:E79)</f>
        <v>0</v>
      </c>
      <c r="F80" s="22">
        <f>SUM(F76:F79)</f>
        <v>0</v>
      </c>
      <c r="G80" s="23">
        <f t="shared" si="20"/>
        <v>0</v>
      </c>
      <c r="H80" s="22">
        <f>SUM(H76:H79)</f>
        <v>0</v>
      </c>
      <c r="I80" s="22">
        <f>SUM(I76:I79)</f>
        <v>0</v>
      </c>
      <c r="J80" s="22">
        <f>SUM(J76:J79)</f>
        <v>0</v>
      </c>
      <c r="K80" s="23">
        <f t="shared" si="21"/>
        <v>0</v>
      </c>
      <c r="L80" s="22">
        <f>SUM(L76:L79)</f>
        <v>0</v>
      </c>
      <c r="M80" s="22">
        <f>SUM(M76:M79)</f>
        <v>0</v>
      </c>
      <c r="N80" s="22">
        <f>SUM(N76:N79)</f>
        <v>0</v>
      </c>
      <c r="O80" s="23">
        <f t="shared" si="22"/>
        <v>0</v>
      </c>
      <c r="P80" s="40"/>
    </row>
    <row r="81" spans="1:16">
      <c r="A81" s="64" t="s">
        <v>240</v>
      </c>
      <c r="B81" s="76" t="s">
        <v>169</v>
      </c>
      <c r="C81" s="76" t="s">
        <v>170</v>
      </c>
      <c r="D81" s="20">
        <v>282492643</v>
      </c>
      <c r="E81" s="20"/>
      <c r="F81" s="20"/>
      <c r="G81" s="21">
        <f t="shared" si="20"/>
        <v>282492643</v>
      </c>
      <c r="H81" s="20">
        <v>282492643</v>
      </c>
      <c r="I81" s="20"/>
      <c r="J81" s="20"/>
      <c r="K81" s="21">
        <f t="shared" si="21"/>
        <v>282492643</v>
      </c>
      <c r="L81" s="20">
        <v>282492643</v>
      </c>
      <c r="M81" s="20"/>
      <c r="N81" s="20"/>
      <c r="O81" s="21">
        <f t="shared" si="22"/>
        <v>282492643</v>
      </c>
      <c r="P81" s="40">
        <f>SUM(O81/K81*100)</f>
        <v>100</v>
      </c>
    </row>
    <row r="82" spans="1:16">
      <c r="A82" s="64" t="s">
        <v>241</v>
      </c>
      <c r="B82" s="76" t="s">
        <v>171</v>
      </c>
      <c r="C82" s="76" t="s">
        <v>172</v>
      </c>
      <c r="D82" s="20"/>
      <c r="E82" s="20"/>
      <c r="F82" s="20"/>
      <c r="G82" s="21">
        <f t="shared" si="20"/>
        <v>0</v>
      </c>
      <c r="H82" s="20"/>
      <c r="I82" s="20"/>
      <c r="J82" s="20"/>
      <c r="K82" s="21">
        <f t="shared" si="21"/>
        <v>0</v>
      </c>
      <c r="L82" s="20"/>
      <c r="M82" s="20"/>
      <c r="N82" s="20"/>
      <c r="O82" s="21">
        <f t="shared" si="22"/>
        <v>0</v>
      </c>
      <c r="P82" s="40"/>
    </row>
    <row r="83" spans="1:16">
      <c r="A83" s="68" t="s">
        <v>242</v>
      </c>
      <c r="B83" s="79" t="s">
        <v>281</v>
      </c>
      <c r="C83" s="79" t="s">
        <v>173</v>
      </c>
      <c r="D83" s="22">
        <f>SUM(D81:D82)</f>
        <v>282492643</v>
      </c>
      <c r="E83" s="22">
        <f>SUM(E81:E82)</f>
        <v>0</v>
      </c>
      <c r="F83" s="22">
        <f>SUM(F81:F82)</f>
        <v>0</v>
      </c>
      <c r="G83" s="23">
        <f t="shared" si="20"/>
        <v>282492643</v>
      </c>
      <c r="H83" s="22">
        <f>SUM(H81:H82)</f>
        <v>282492643</v>
      </c>
      <c r="I83" s="22">
        <f>SUM(I81:I82)</f>
        <v>0</v>
      </c>
      <c r="J83" s="22">
        <f>SUM(J81:J82)</f>
        <v>0</v>
      </c>
      <c r="K83" s="23">
        <f t="shared" si="21"/>
        <v>282492643</v>
      </c>
      <c r="L83" s="22">
        <f>SUM(L81:L82)</f>
        <v>282492643</v>
      </c>
      <c r="M83" s="22">
        <f>SUM(M81:M82)</f>
        <v>0</v>
      </c>
      <c r="N83" s="22">
        <f>SUM(N81:N82)</f>
        <v>0</v>
      </c>
      <c r="O83" s="23">
        <f t="shared" si="22"/>
        <v>282492643</v>
      </c>
      <c r="P83" s="40">
        <f>SUM(O83/K83*100)</f>
        <v>100</v>
      </c>
    </row>
    <row r="84" spans="1:16">
      <c r="A84" s="64" t="s">
        <v>243</v>
      </c>
      <c r="B84" s="75" t="s">
        <v>174</v>
      </c>
      <c r="C84" s="76" t="s">
        <v>175</v>
      </c>
      <c r="D84" s="20"/>
      <c r="E84" s="20"/>
      <c r="F84" s="20"/>
      <c r="G84" s="21">
        <f t="shared" si="20"/>
        <v>0</v>
      </c>
      <c r="H84" s="20">
        <v>18133616</v>
      </c>
      <c r="I84" s="20"/>
      <c r="J84" s="20"/>
      <c r="K84" s="21">
        <f t="shared" si="21"/>
        <v>18133616</v>
      </c>
      <c r="L84" s="20">
        <v>18133616</v>
      </c>
      <c r="M84" s="20"/>
      <c r="N84" s="20"/>
      <c r="O84" s="21">
        <f t="shared" si="22"/>
        <v>18133616</v>
      </c>
      <c r="P84" s="40">
        <f>SUM(O84/K84*100)</f>
        <v>100</v>
      </c>
    </row>
    <row r="85" spans="1:16">
      <c r="A85" s="64" t="s">
        <v>244</v>
      </c>
      <c r="B85" s="75" t="s">
        <v>176</v>
      </c>
      <c r="C85" s="76" t="s">
        <v>177</v>
      </c>
      <c r="D85" s="20"/>
      <c r="E85" s="20"/>
      <c r="F85" s="20"/>
      <c r="G85" s="21">
        <f t="shared" si="20"/>
        <v>0</v>
      </c>
      <c r="H85" s="20"/>
      <c r="I85" s="20"/>
      <c r="J85" s="20"/>
      <c r="K85" s="21">
        <f t="shared" si="21"/>
        <v>0</v>
      </c>
      <c r="L85" s="20"/>
      <c r="M85" s="20"/>
      <c r="N85" s="20"/>
      <c r="O85" s="21">
        <f t="shared" si="22"/>
        <v>0</v>
      </c>
      <c r="P85" s="40"/>
    </row>
    <row r="86" spans="1:16">
      <c r="A86" s="64" t="s">
        <v>245</v>
      </c>
      <c r="B86" s="75" t="s">
        <v>178</v>
      </c>
      <c r="C86" s="76" t="s">
        <v>179</v>
      </c>
      <c r="D86" s="20"/>
      <c r="E86" s="20"/>
      <c r="F86" s="20"/>
      <c r="G86" s="21">
        <f t="shared" si="20"/>
        <v>0</v>
      </c>
      <c r="H86" s="20"/>
      <c r="I86" s="20"/>
      <c r="J86" s="20"/>
      <c r="K86" s="21">
        <f t="shared" si="21"/>
        <v>0</v>
      </c>
      <c r="L86" s="20"/>
      <c r="M86" s="20"/>
      <c r="N86" s="20"/>
      <c r="O86" s="21">
        <f t="shared" si="22"/>
        <v>0</v>
      </c>
      <c r="P86" s="40"/>
    </row>
    <row r="87" spans="1:16">
      <c r="A87" s="64" t="s">
        <v>246</v>
      </c>
      <c r="B87" s="75" t="s">
        <v>259</v>
      </c>
      <c r="C87" s="76" t="s">
        <v>180</v>
      </c>
      <c r="D87" s="20"/>
      <c r="E87" s="20"/>
      <c r="F87" s="20"/>
      <c r="G87" s="21">
        <f t="shared" si="20"/>
        <v>0</v>
      </c>
      <c r="H87" s="20"/>
      <c r="I87" s="20"/>
      <c r="J87" s="20"/>
      <c r="K87" s="21">
        <f t="shared" si="21"/>
        <v>0</v>
      </c>
      <c r="L87" s="20"/>
      <c r="M87" s="20"/>
      <c r="N87" s="20"/>
      <c r="O87" s="21">
        <f t="shared" si="22"/>
        <v>0</v>
      </c>
      <c r="P87" s="40"/>
    </row>
    <row r="88" spans="1:16">
      <c r="A88" s="64" t="s">
        <v>247</v>
      </c>
      <c r="B88" s="77" t="s">
        <v>181</v>
      </c>
      <c r="C88" s="76" t="s">
        <v>182</v>
      </c>
      <c r="D88" s="20"/>
      <c r="E88" s="20"/>
      <c r="F88" s="20"/>
      <c r="G88" s="21">
        <f t="shared" si="20"/>
        <v>0</v>
      </c>
      <c r="H88" s="20"/>
      <c r="I88" s="20"/>
      <c r="J88" s="20"/>
      <c r="K88" s="21">
        <f t="shared" si="21"/>
        <v>0</v>
      </c>
      <c r="L88" s="20"/>
      <c r="M88" s="20"/>
      <c r="N88" s="20"/>
      <c r="O88" s="21">
        <f t="shared" si="22"/>
        <v>0</v>
      </c>
      <c r="P88" s="40"/>
    </row>
    <row r="89" spans="1:16">
      <c r="A89" s="64" t="s">
        <v>248</v>
      </c>
      <c r="B89" s="77" t="s">
        <v>262</v>
      </c>
      <c r="C89" s="76" t="s">
        <v>263</v>
      </c>
      <c r="D89" s="20"/>
      <c r="E89" s="20"/>
      <c r="F89" s="20"/>
      <c r="G89" s="21">
        <f t="shared" si="20"/>
        <v>0</v>
      </c>
      <c r="H89" s="20"/>
      <c r="I89" s="20"/>
      <c r="J89" s="20"/>
      <c r="K89" s="21">
        <f t="shared" si="21"/>
        <v>0</v>
      </c>
      <c r="L89" s="20"/>
      <c r="M89" s="20"/>
      <c r="N89" s="20"/>
      <c r="O89" s="21">
        <f t="shared" si="22"/>
        <v>0</v>
      </c>
      <c r="P89" s="40"/>
    </row>
    <row r="90" spans="1:16">
      <c r="A90" s="64" t="s">
        <v>249</v>
      </c>
      <c r="B90" s="77" t="s">
        <v>265</v>
      </c>
      <c r="C90" s="76" t="s">
        <v>264</v>
      </c>
      <c r="D90" s="20"/>
      <c r="E90" s="20"/>
      <c r="F90" s="20"/>
      <c r="G90" s="21">
        <f t="shared" si="20"/>
        <v>0</v>
      </c>
      <c r="H90" s="20"/>
      <c r="I90" s="20"/>
      <c r="J90" s="20"/>
      <c r="K90" s="21">
        <f t="shared" si="21"/>
        <v>0</v>
      </c>
      <c r="L90" s="20"/>
      <c r="M90" s="20"/>
      <c r="N90" s="20"/>
      <c r="O90" s="21">
        <f t="shared" si="22"/>
        <v>0</v>
      </c>
      <c r="P90" s="40"/>
    </row>
    <row r="91" spans="1:16">
      <c r="A91" s="68" t="s">
        <v>250</v>
      </c>
      <c r="B91" s="78" t="s">
        <v>301</v>
      </c>
      <c r="C91" s="79" t="s">
        <v>302</v>
      </c>
      <c r="D91" s="22"/>
      <c r="E91" s="22"/>
      <c r="F91" s="22"/>
      <c r="G91" s="63"/>
      <c r="H91" s="22"/>
      <c r="I91" s="22"/>
      <c r="J91" s="22"/>
      <c r="K91" s="63"/>
      <c r="L91" s="22"/>
      <c r="M91" s="22"/>
      <c r="N91" s="22"/>
      <c r="O91" s="63"/>
      <c r="P91" s="40"/>
    </row>
    <row r="92" spans="1:16">
      <c r="A92" s="68" t="s">
        <v>251</v>
      </c>
      <c r="B92" s="78" t="s">
        <v>282</v>
      </c>
      <c r="C92" s="79" t="s">
        <v>183</v>
      </c>
      <c r="D92" s="22">
        <f>SUM(D75+D80+D83+D84+D85+D86+D87+D88+D89+D90)</f>
        <v>282492643</v>
      </c>
      <c r="E92" s="22">
        <f>SUM(E75+E80+E83+E84+E85+E86+E87+E88+E89+E90)</f>
        <v>0</v>
      </c>
      <c r="F92" s="22">
        <f t="shared" ref="F92:O92" si="23">SUM(F75+F80+F83+F84+F85+F86+F87+F88+F89+F90)</f>
        <v>0</v>
      </c>
      <c r="G92" s="26">
        <f t="shared" si="23"/>
        <v>282492643</v>
      </c>
      <c r="H92" s="22">
        <f t="shared" si="23"/>
        <v>300626259</v>
      </c>
      <c r="I92" s="22">
        <f t="shared" si="23"/>
        <v>0</v>
      </c>
      <c r="J92" s="22">
        <f t="shared" si="23"/>
        <v>0</v>
      </c>
      <c r="K92" s="26">
        <f t="shared" si="23"/>
        <v>300626259</v>
      </c>
      <c r="L92" s="22">
        <f t="shared" si="23"/>
        <v>300626259</v>
      </c>
      <c r="M92" s="22">
        <f t="shared" si="23"/>
        <v>0</v>
      </c>
      <c r="N92" s="22">
        <f t="shared" si="23"/>
        <v>0</v>
      </c>
      <c r="O92" s="26">
        <f t="shared" si="23"/>
        <v>300626259</v>
      </c>
      <c r="P92" s="40">
        <f>SUM(O92/K92*100)</f>
        <v>100</v>
      </c>
    </row>
    <row r="93" spans="1:16">
      <c r="A93" s="64" t="s">
        <v>252</v>
      </c>
      <c r="B93" s="77" t="s">
        <v>184</v>
      </c>
      <c r="C93" s="76" t="s">
        <v>185</v>
      </c>
      <c r="D93" s="20"/>
      <c r="E93" s="20"/>
      <c r="F93" s="20"/>
      <c r="G93" s="21">
        <f t="shared" si="20"/>
        <v>0</v>
      </c>
      <c r="H93" s="20"/>
      <c r="I93" s="20"/>
      <c r="J93" s="20"/>
      <c r="K93" s="21">
        <f>SUM(H93:J93)</f>
        <v>0</v>
      </c>
      <c r="L93" s="20"/>
      <c r="M93" s="20"/>
      <c r="N93" s="20"/>
      <c r="O93" s="21">
        <f>SUM(L93:N93)</f>
        <v>0</v>
      </c>
      <c r="P93" s="40"/>
    </row>
    <row r="94" spans="1:16">
      <c r="A94" s="64" t="s">
        <v>260</v>
      </c>
      <c r="B94" s="77" t="s">
        <v>186</v>
      </c>
      <c r="C94" s="76" t="s">
        <v>187</v>
      </c>
      <c r="D94" s="20"/>
      <c r="E94" s="20"/>
      <c r="F94" s="20"/>
      <c r="G94" s="21">
        <f t="shared" si="20"/>
        <v>0</v>
      </c>
      <c r="H94" s="20"/>
      <c r="I94" s="20"/>
      <c r="J94" s="20"/>
      <c r="K94" s="21">
        <f>SUM(H94:J94)</f>
        <v>0</v>
      </c>
      <c r="L94" s="20"/>
      <c r="M94" s="20"/>
      <c r="N94" s="20"/>
      <c r="O94" s="21">
        <f>SUM(L94:N94)</f>
        <v>0</v>
      </c>
      <c r="P94" s="40"/>
    </row>
    <row r="95" spans="1:16">
      <c r="A95" s="64" t="s">
        <v>261</v>
      </c>
      <c r="B95" s="75" t="s">
        <v>188</v>
      </c>
      <c r="C95" s="76" t="s">
        <v>189</v>
      </c>
      <c r="D95" s="20"/>
      <c r="E95" s="20"/>
      <c r="F95" s="20"/>
      <c r="G95" s="21">
        <f t="shared" si="20"/>
        <v>0</v>
      </c>
      <c r="H95" s="20"/>
      <c r="I95" s="20"/>
      <c r="J95" s="20"/>
      <c r="K95" s="21">
        <f>SUM(H95:J95)</f>
        <v>0</v>
      </c>
      <c r="L95" s="20"/>
      <c r="M95" s="20"/>
      <c r="N95" s="20"/>
      <c r="O95" s="21">
        <f>SUM(L95:N95)</f>
        <v>0</v>
      </c>
      <c r="P95" s="40"/>
    </row>
    <row r="96" spans="1:16" ht="25.5">
      <c r="A96" s="64" t="s">
        <v>271</v>
      </c>
      <c r="B96" s="77" t="s">
        <v>269</v>
      </c>
      <c r="C96" s="76" t="s">
        <v>190</v>
      </c>
      <c r="D96" s="20"/>
      <c r="E96" s="20"/>
      <c r="F96" s="20"/>
      <c r="G96" s="21"/>
      <c r="H96" s="20"/>
      <c r="I96" s="20"/>
      <c r="J96" s="20"/>
      <c r="K96" s="21"/>
      <c r="L96" s="20"/>
      <c r="M96" s="20"/>
      <c r="N96" s="20"/>
      <c r="O96" s="21"/>
      <c r="P96" s="40"/>
    </row>
    <row r="97" spans="1:16" s="7" customFormat="1" ht="30" customHeight="1">
      <c r="A97" s="64" t="s">
        <v>272</v>
      </c>
      <c r="B97" s="75" t="s">
        <v>266</v>
      </c>
      <c r="C97" s="76" t="s">
        <v>268</v>
      </c>
      <c r="D97" s="20"/>
      <c r="E97" s="20"/>
      <c r="F97" s="20"/>
      <c r="G97" s="21"/>
      <c r="H97" s="20"/>
      <c r="I97" s="20"/>
      <c r="J97" s="20"/>
      <c r="K97" s="21"/>
      <c r="L97" s="20"/>
      <c r="M97" s="20"/>
      <c r="N97" s="20"/>
      <c r="O97" s="21"/>
      <c r="P97" s="40"/>
    </row>
    <row r="98" spans="1:16">
      <c r="A98" s="68" t="s">
        <v>303</v>
      </c>
      <c r="B98" s="80" t="s">
        <v>283</v>
      </c>
      <c r="C98" s="79" t="s">
        <v>191</v>
      </c>
      <c r="D98" s="22">
        <f>SUM(D93:D97)</f>
        <v>0</v>
      </c>
      <c r="E98" s="22">
        <f>SUM(E93:E97)</f>
        <v>0</v>
      </c>
      <c r="F98" s="22">
        <f>SUM(F93:F97)</f>
        <v>0</v>
      </c>
      <c r="G98" s="23">
        <f t="shared" si="20"/>
        <v>0</v>
      </c>
      <c r="H98" s="22">
        <f>SUM(H93:H97)</f>
        <v>0</v>
      </c>
      <c r="I98" s="22">
        <f>SUM(I93:I97)</f>
        <v>0</v>
      </c>
      <c r="J98" s="22">
        <f>SUM(J93:J97)</f>
        <v>0</v>
      </c>
      <c r="K98" s="23">
        <f>SUM(H98:J98)</f>
        <v>0</v>
      </c>
      <c r="L98" s="22">
        <f>SUM(L93:L97)</f>
        <v>0</v>
      </c>
      <c r="M98" s="22">
        <f>SUM(M93:M97)</f>
        <v>0</v>
      </c>
      <c r="N98" s="22">
        <f>SUM(N93:N97)</f>
        <v>0</v>
      </c>
      <c r="O98" s="23">
        <f>SUM(L98:N98)</f>
        <v>0</v>
      </c>
      <c r="P98" s="40"/>
    </row>
    <row r="99" spans="1:16">
      <c r="A99" s="64" t="s">
        <v>304</v>
      </c>
      <c r="B99" s="75" t="s">
        <v>192</v>
      </c>
      <c r="C99" s="76" t="s">
        <v>193</v>
      </c>
      <c r="D99" s="20"/>
      <c r="E99" s="20"/>
      <c r="F99" s="20"/>
      <c r="G99" s="21">
        <f t="shared" si="20"/>
        <v>0</v>
      </c>
      <c r="H99" s="20"/>
      <c r="I99" s="20"/>
      <c r="J99" s="20"/>
      <c r="K99" s="21">
        <f>SUM(H99:J99)</f>
        <v>0</v>
      </c>
      <c r="L99" s="20"/>
      <c r="M99" s="20"/>
      <c r="N99" s="20"/>
      <c r="O99" s="21">
        <f>SUM(L99:N99)</f>
        <v>0</v>
      </c>
      <c r="P99" s="40"/>
    </row>
    <row r="100" spans="1:16" ht="13.5" thickBot="1">
      <c r="A100" s="64" t="s">
        <v>305</v>
      </c>
      <c r="B100" s="75" t="s">
        <v>267</v>
      </c>
      <c r="C100" s="76" t="s">
        <v>270</v>
      </c>
      <c r="D100" s="32"/>
      <c r="E100" s="32"/>
      <c r="F100" s="32"/>
      <c r="G100" s="33"/>
      <c r="H100" s="32"/>
      <c r="I100" s="32"/>
      <c r="J100" s="32"/>
      <c r="K100" s="33"/>
      <c r="L100" s="32"/>
      <c r="M100" s="32"/>
      <c r="N100" s="32"/>
      <c r="O100" s="33"/>
      <c r="P100" s="43"/>
    </row>
    <row r="101" spans="1:16" ht="14.25" thickTop="1" thickBot="1">
      <c r="A101" s="81">
        <v>98</v>
      </c>
      <c r="B101" s="82" t="s">
        <v>284</v>
      </c>
      <c r="C101" s="83" t="s">
        <v>194</v>
      </c>
      <c r="D101" s="24">
        <f>SUM(D92+D98+D99+D100)</f>
        <v>282492643</v>
      </c>
      <c r="E101" s="24">
        <f>SUM(E92+E98+E99+E100)</f>
        <v>0</v>
      </c>
      <c r="F101" s="24">
        <f t="shared" ref="F101:O101" si="24">SUM(F92+F98+F99+F100)</f>
        <v>0</v>
      </c>
      <c r="G101" s="30">
        <f t="shared" si="24"/>
        <v>282492643</v>
      </c>
      <c r="H101" s="24">
        <f t="shared" si="24"/>
        <v>300626259</v>
      </c>
      <c r="I101" s="24">
        <f t="shared" si="24"/>
        <v>0</v>
      </c>
      <c r="J101" s="24">
        <f t="shared" si="24"/>
        <v>0</v>
      </c>
      <c r="K101" s="30">
        <f t="shared" si="24"/>
        <v>300626259</v>
      </c>
      <c r="L101" s="24">
        <f t="shared" si="24"/>
        <v>300626259</v>
      </c>
      <c r="M101" s="24">
        <f t="shared" si="24"/>
        <v>0</v>
      </c>
      <c r="N101" s="24">
        <f t="shared" si="24"/>
        <v>0</v>
      </c>
      <c r="O101" s="30">
        <f t="shared" si="24"/>
        <v>300626259</v>
      </c>
      <c r="P101" s="43">
        <f>SUM(O101/K101*100)</f>
        <v>100</v>
      </c>
    </row>
    <row r="102" spans="1:16" ht="14.25" thickTop="1" thickBot="1">
      <c r="A102" s="84">
        <v>99</v>
      </c>
      <c r="B102" s="6" t="s">
        <v>195</v>
      </c>
      <c r="C102" s="8"/>
      <c r="D102" s="8">
        <f>SUM(D71+D101)</f>
        <v>1161352390</v>
      </c>
      <c r="E102" s="8">
        <f>SUM(E71+E101)</f>
        <v>28302500</v>
      </c>
      <c r="F102" s="8">
        <f t="shared" ref="F102:N102" si="25">SUM(F71+F101)</f>
        <v>0</v>
      </c>
      <c r="G102" s="31">
        <f t="shared" si="25"/>
        <v>1189654890</v>
      </c>
      <c r="H102" s="8">
        <f t="shared" si="25"/>
        <v>1268233691</v>
      </c>
      <c r="I102" s="8">
        <f t="shared" si="25"/>
        <v>28989500</v>
      </c>
      <c r="J102" s="8">
        <f t="shared" si="25"/>
        <v>0</v>
      </c>
      <c r="K102" s="31">
        <f t="shared" si="25"/>
        <v>1297223191</v>
      </c>
      <c r="L102" s="8">
        <f>SUM(L71+L101)</f>
        <v>1209301112</v>
      </c>
      <c r="M102" s="8">
        <f t="shared" si="25"/>
        <v>28989500</v>
      </c>
      <c r="N102" s="8">
        <f t="shared" si="25"/>
        <v>0</v>
      </c>
      <c r="O102" s="31">
        <f>SUM(O71+O101)</f>
        <v>1238290612</v>
      </c>
      <c r="P102" s="43">
        <f>SUM(O102/K102*100)</f>
        <v>95.457020857407727</v>
      </c>
    </row>
    <row r="103" spans="1:16" ht="13.5" thickTop="1">
      <c r="O103" s="101"/>
    </row>
  </sheetData>
  <mergeCells count="4">
    <mergeCell ref="L2:O2"/>
    <mergeCell ref="P2:P3"/>
    <mergeCell ref="H2:K2"/>
    <mergeCell ref="D2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>
    <oddHeader>&amp;CHelvécia Nagyközség Önkormányzatának 2020. évi költségvetési bevételei
&amp;R1. melléklet</oddHeader>
  </headerFooter>
  <rowBreaks count="1" manualBreakCount="1">
    <brk id="4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104"/>
  <sheetViews>
    <sheetView topLeftCell="A73" zoomScaleNormal="100" workbookViewId="0">
      <selection activeCell="O103" sqref="O103"/>
    </sheetView>
  </sheetViews>
  <sheetFormatPr defaultRowHeight="12.75"/>
  <cols>
    <col min="1" max="1" width="6.42578125" style="1" customWidth="1"/>
    <col min="2" max="2" width="60.5703125" style="1" customWidth="1"/>
    <col min="3" max="3" width="7.28515625" customWidth="1"/>
    <col min="4" max="4" width="13.7109375" style="9" customWidth="1"/>
    <col min="5" max="6" width="9.140625" style="9" customWidth="1"/>
    <col min="7" max="7" width="13.7109375" style="10" customWidth="1"/>
    <col min="8" max="8" width="13.7109375" bestFit="1" customWidth="1"/>
    <col min="11" max="12" width="13.7109375" bestFit="1" customWidth="1"/>
    <col min="15" max="15" width="13.7109375" bestFit="1" customWidth="1"/>
    <col min="16" max="16" width="9.7109375" customWidth="1"/>
  </cols>
  <sheetData>
    <row r="1" spans="1:16" ht="13.5" thickBot="1">
      <c r="P1" s="10" t="s">
        <v>286</v>
      </c>
    </row>
    <row r="2" spans="1:16" ht="36.75" customHeight="1" thickTop="1">
      <c r="A2" s="2" t="s">
        <v>147</v>
      </c>
      <c r="B2" s="3" t="s">
        <v>14</v>
      </c>
      <c r="C2" s="3" t="s">
        <v>148</v>
      </c>
      <c r="D2" s="108" t="s">
        <v>149</v>
      </c>
      <c r="E2" s="103"/>
      <c r="F2" s="103"/>
      <c r="G2" s="104"/>
      <c r="H2" s="107" t="s">
        <v>287</v>
      </c>
      <c r="I2" s="103"/>
      <c r="J2" s="103"/>
      <c r="K2" s="104"/>
      <c r="L2" s="102" t="s">
        <v>289</v>
      </c>
      <c r="M2" s="103"/>
      <c r="N2" s="103"/>
      <c r="O2" s="104"/>
      <c r="P2" s="109" t="s">
        <v>288</v>
      </c>
    </row>
    <row r="3" spans="1:16" ht="54.75" customHeight="1">
      <c r="A3" s="4"/>
      <c r="B3" s="5"/>
      <c r="C3" s="5"/>
      <c r="D3" s="11" t="s">
        <v>153</v>
      </c>
      <c r="E3" s="11" t="s">
        <v>154</v>
      </c>
      <c r="F3" s="12" t="s">
        <v>155</v>
      </c>
      <c r="G3" s="13" t="s">
        <v>156</v>
      </c>
      <c r="H3" s="49" t="s">
        <v>153</v>
      </c>
      <c r="I3" s="27" t="s">
        <v>154</v>
      </c>
      <c r="J3" s="28" t="s">
        <v>155</v>
      </c>
      <c r="K3" s="29" t="s">
        <v>156</v>
      </c>
      <c r="L3" s="46" t="s">
        <v>153</v>
      </c>
      <c r="M3" s="27" t="s">
        <v>154</v>
      </c>
      <c r="N3" s="28" t="s">
        <v>155</v>
      </c>
      <c r="O3" s="29" t="s">
        <v>156</v>
      </c>
      <c r="P3" s="110"/>
    </row>
    <row r="4" spans="1:16" ht="12.75" customHeight="1">
      <c r="A4" s="64" t="s">
        <v>0</v>
      </c>
      <c r="B4" s="65" t="s">
        <v>15</v>
      </c>
      <c r="C4" s="66" t="s">
        <v>16</v>
      </c>
      <c r="D4" s="14"/>
      <c r="E4" s="14"/>
      <c r="F4" s="14"/>
      <c r="G4" s="15">
        <f t="shared" ref="G4:G9" si="0">SUM(D4:F4)</f>
        <v>0</v>
      </c>
      <c r="H4" s="14"/>
      <c r="I4" s="14"/>
      <c r="J4" s="14"/>
      <c r="K4" s="15">
        <f t="shared" ref="K4:K9" si="1">SUM(H4:J4)</f>
        <v>0</v>
      </c>
      <c r="L4" s="14"/>
      <c r="M4" s="14"/>
      <c r="N4" s="14"/>
      <c r="O4" s="15">
        <f t="shared" ref="O4:O9" si="2">SUM(L4:N4)</f>
        <v>0</v>
      </c>
      <c r="P4" s="40"/>
    </row>
    <row r="5" spans="1:16" ht="12.75" customHeight="1">
      <c r="A5" s="64" t="s">
        <v>1</v>
      </c>
      <c r="B5" s="67" t="s">
        <v>17</v>
      </c>
      <c r="C5" s="66" t="s">
        <v>18</v>
      </c>
      <c r="D5" s="14"/>
      <c r="E5" s="14"/>
      <c r="F5" s="14"/>
      <c r="G5" s="15"/>
      <c r="H5" s="14"/>
      <c r="I5" s="14"/>
      <c r="J5" s="14"/>
      <c r="K5" s="15"/>
      <c r="L5" s="14"/>
      <c r="M5" s="14"/>
      <c r="N5" s="14"/>
      <c r="O5" s="15"/>
      <c r="P5" s="40"/>
    </row>
    <row r="6" spans="1:16" ht="26.25" customHeight="1">
      <c r="A6" s="64" t="s">
        <v>2</v>
      </c>
      <c r="B6" s="67" t="s">
        <v>19</v>
      </c>
      <c r="C6" s="66" t="s">
        <v>20</v>
      </c>
      <c r="D6" s="14"/>
      <c r="E6" s="14"/>
      <c r="F6" s="14"/>
      <c r="G6" s="15">
        <f t="shared" si="0"/>
        <v>0</v>
      </c>
      <c r="H6" s="14"/>
      <c r="I6" s="14"/>
      <c r="J6" s="14"/>
      <c r="K6" s="15">
        <f t="shared" si="1"/>
        <v>0</v>
      </c>
      <c r="L6" s="14"/>
      <c r="M6" s="14"/>
      <c r="N6" s="14"/>
      <c r="O6" s="15">
        <f t="shared" si="2"/>
        <v>0</v>
      </c>
      <c r="P6" s="40"/>
    </row>
    <row r="7" spans="1:16" ht="12.75" customHeight="1">
      <c r="A7" s="64" t="s">
        <v>3</v>
      </c>
      <c r="B7" s="67" t="s">
        <v>21</v>
      </c>
      <c r="C7" s="66" t="s">
        <v>22</v>
      </c>
      <c r="D7" s="14"/>
      <c r="E7" s="14"/>
      <c r="F7" s="14"/>
      <c r="G7" s="15">
        <f t="shared" si="0"/>
        <v>0</v>
      </c>
      <c r="H7" s="14"/>
      <c r="I7" s="14"/>
      <c r="J7" s="14"/>
      <c r="K7" s="15">
        <f t="shared" si="1"/>
        <v>0</v>
      </c>
      <c r="L7" s="14"/>
      <c r="M7" s="14"/>
      <c r="N7" s="14"/>
      <c r="O7" s="15">
        <f t="shared" si="2"/>
        <v>0</v>
      </c>
      <c r="P7" s="40"/>
    </row>
    <row r="8" spans="1:16" ht="15" customHeight="1">
      <c r="A8" s="64" t="s">
        <v>4</v>
      </c>
      <c r="B8" s="67" t="s">
        <v>196</v>
      </c>
      <c r="C8" s="66" t="s">
        <v>23</v>
      </c>
      <c r="D8" s="14"/>
      <c r="E8" s="14"/>
      <c r="F8" s="14"/>
      <c r="G8" s="15">
        <f t="shared" si="0"/>
        <v>0</v>
      </c>
      <c r="H8" s="14"/>
      <c r="I8" s="14"/>
      <c r="J8" s="14"/>
      <c r="K8" s="15">
        <f t="shared" si="1"/>
        <v>0</v>
      </c>
      <c r="L8" s="14"/>
      <c r="M8" s="14"/>
      <c r="N8" s="14"/>
      <c r="O8" s="15">
        <f t="shared" si="2"/>
        <v>0</v>
      </c>
      <c r="P8" s="40"/>
    </row>
    <row r="9" spans="1:16" ht="12.75" customHeight="1">
      <c r="A9" s="64" t="s">
        <v>5</v>
      </c>
      <c r="B9" s="67" t="s">
        <v>197</v>
      </c>
      <c r="C9" s="66" t="s">
        <v>24</v>
      </c>
      <c r="D9" s="14"/>
      <c r="E9" s="14"/>
      <c r="F9" s="14"/>
      <c r="G9" s="15">
        <f t="shared" si="0"/>
        <v>0</v>
      </c>
      <c r="H9" s="14"/>
      <c r="I9" s="14"/>
      <c r="J9" s="14"/>
      <c r="K9" s="15">
        <f t="shared" si="1"/>
        <v>0</v>
      </c>
      <c r="L9" s="14"/>
      <c r="M9" s="14"/>
      <c r="N9" s="14"/>
      <c r="O9" s="15">
        <f t="shared" si="2"/>
        <v>0</v>
      </c>
      <c r="P9" s="40"/>
    </row>
    <row r="10" spans="1:16" ht="12.75" customHeight="1">
      <c r="A10" s="68" t="s">
        <v>6</v>
      </c>
      <c r="B10" s="69" t="s">
        <v>273</v>
      </c>
      <c r="C10" s="70" t="s">
        <v>25</v>
      </c>
      <c r="D10" s="16">
        <f>SUM(D4:D9)</f>
        <v>0</v>
      </c>
      <c r="E10" s="16">
        <f t="shared" ref="E10:O10" si="3">SUM(E4:E9)</f>
        <v>0</v>
      </c>
      <c r="F10" s="16">
        <f t="shared" si="3"/>
        <v>0</v>
      </c>
      <c r="G10" s="17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7">
        <f t="shared" si="3"/>
        <v>0</v>
      </c>
      <c r="L10" s="16">
        <f t="shared" si="3"/>
        <v>0</v>
      </c>
      <c r="M10" s="16">
        <f t="shared" si="3"/>
        <v>0</v>
      </c>
      <c r="N10" s="16">
        <f t="shared" si="3"/>
        <v>0</v>
      </c>
      <c r="O10" s="17">
        <f t="shared" si="3"/>
        <v>0</v>
      </c>
      <c r="P10" s="40"/>
    </row>
    <row r="11" spans="1:16" ht="12.75" customHeight="1">
      <c r="A11" s="64" t="s">
        <v>7</v>
      </c>
      <c r="B11" s="67" t="s">
        <v>26</v>
      </c>
      <c r="C11" s="66" t="s">
        <v>27</v>
      </c>
      <c r="D11" s="14"/>
      <c r="E11" s="14"/>
      <c r="F11" s="14"/>
      <c r="G11" s="15">
        <f>SUM(D11:F11)</f>
        <v>0</v>
      </c>
      <c r="H11" s="14"/>
      <c r="I11" s="14"/>
      <c r="J11" s="14"/>
      <c r="K11" s="15">
        <f>SUM(H11:J11)</f>
        <v>0</v>
      </c>
      <c r="L11" s="14"/>
      <c r="M11" s="14"/>
      <c r="N11" s="14"/>
      <c r="O11" s="15">
        <f>SUM(L11:N11)</f>
        <v>0</v>
      </c>
      <c r="P11" s="40"/>
    </row>
    <row r="12" spans="1:16" ht="24" customHeight="1">
      <c r="A12" s="64" t="s">
        <v>8</v>
      </c>
      <c r="B12" s="67" t="s">
        <v>28</v>
      </c>
      <c r="C12" s="66" t="s">
        <v>29</v>
      </c>
      <c r="D12" s="14"/>
      <c r="E12" s="14"/>
      <c r="F12" s="14"/>
      <c r="G12" s="15">
        <f>SUM(D12:F12)</f>
        <v>0</v>
      </c>
      <c r="H12" s="14"/>
      <c r="I12" s="14"/>
      <c r="J12" s="14"/>
      <c r="K12" s="15">
        <f>SUM(H12:J12)</f>
        <v>0</v>
      </c>
      <c r="L12" s="14"/>
      <c r="M12" s="14"/>
      <c r="N12" s="14"/>
      <c r="O12" s="15">
        <f>SUM(L12:N12)</f>
        <v>0</v>
      </c>
      <c r="P12" s="40"/>
    </row>
    <row r="13" spans="1:16" ht="21" customHeight="1">
      <c r="A13" s="64" t="s">
        <v>9</v>
      </c>
      <c r="B13" s="67" t="s">
        <v>30</v>
      </c>
      <c r="C13" s="66" t="s">
        <v>31</v>
      </c>
      <c r="D13" s="14"/>
      <c r="E13" s="14"/>
      <c r="F13" s="14"/>
      <c r="G13" s="15">
        <f>SUM(D13:F13)</f>
        <v>0</v>
      </c>
      <c r="H13" s="14"/>
      <c r="I13" s="14"/>
      <c r="J13" s="14"/>
      <c r="K13" s="15">
        <f>SUM(H13:J13)</f>
        <v>0</v>
      </c>
      <c r="L13" s="14"/>
      <c r="M13" s="14"/>
      <c r="N13" s="14"/>
      <c r="O13" s="15">
        <f>SUM(L13:N13)</f>
        <v>0</v>
      </c>
      <c r="P13" s="40"/>
    </row>
    <row r="14" spans="1:16" ht="21" customHeight="1">
      <c r="A14" s="64" t="s">
        <v>10</v>
      </c>
      <c r="B14" s="67" t="s">
        <v>32</v>
      </c>
      <c r="C14" s="66" t="s">
        <v>33</v>
      </c>
      <c r="D14" s="14"/>
      <c r="E14" s="14"/>
      <c r="F14" s="14"/>
      <c r="G14" s="15">
        <f>SUM(D14:F14)</f>
        <v>0</v>
      </c>
      <c r="H14" s="14"/>
      <c r="I14" s="14"/>
      <c r="J14" s="14"/>
      <c r="K14" s="15">
        <f>SUM(H14:J14)</f>
        <v>0</v>
      </c>
      <c r="L14" s="14"/>
      <c r="M14" s="14"/>
      <c r="N14" s="14"/>
      <c r="O14" s="15">
        <f>SUM(L14:N14)</f>
        <v>0</v>
      </c>
      <c r="P14" s="40"/>
    </row>
    <row r="15" spans="1:16" ht="12.75" customHeight="1">
      <c r="A15" s="64" t="s">
        <v>11</v>
      </c>
      <c r="B15" s="67" t="s">
        <v>34</v>
      </c>
      <c r="C15" s="66" t="s">
        <v>35</v>
      </c>
      <c r="D15" s="14"/>
      <c r="E15" s="14"/>
      <c r="F15" s="14"/>
      <c r="G15" s="15">
        <f>SUM(D15:F15)</f>
        <v>0</v>
      </c>
      <c r="H15" s="14"/>
      <c r="I15" s="14"/>
      <c r="J15" s="14"/>
      <c r="K15" s="15"/>
      <c r="L15" s="14"/>
      <c r="M15" s="14"/>
      <c r="N15" s="14"/>
      <c r="O15" s="15"/>
      <c r="P15" s="45"/>
    </row>
    <row r="16" spans="1:16" ht="12.75" customHeight="1">
      <c r="A16" s="68" t="s">
        <v>12</v>
      </c>
      <c r="B16" s="69" t="s">
        <v>150</v>
      </c>
      <c r="C16" s="70" t="s">
        <v>36</v>
      </c>
      <c r="D16" s="16">
        <f>SUM(D10:D15)</f>
        <v>0</v>
      </c>
      <c r="E16" s="16">
        <f t="shared" ref="E16:O16" si="4">SUM(E10:E15)</f>
        <v>0</v>
      </c>
      <c r="F16" s="16">
        <f t="shared" si="4"/>
        <v>0</v>
      </c>
      <c r="G16" s="17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7">
        <f t="shared" si="4"/>
        <v>0</v>
      </c>
      <c r="L16" s="16">
        <f t="shared" si="4"/>
        <v>0</v>
      </c>
      <c r="M16" s="16">
        <f t="shared" si="4"/>
        <v>0</v>
      </c>
      <c r="N16" s="16">
        <f t="shared" si="4"/>
        <v>0</v>
      </c>
      <c r="O16" s="17">
        <f t="shared" si="4"/>
        <v>0</v>
      </c>
      <c r="P16" s="40"/>
    </row>
    <row r="17" spans="1:16" ht="12.75" customHeight="1">
      <c r="A17" s="64" t="s">
        <v>13</v>
      </c>
      <c r="B17" s="67" t="s">
        <v>37</v>
      </c>
      <c r="C17" s="66" t="s">
        <v>42</v>
      </c>
      <c r="D17" s="14"/>
      <c r="E17" s="14"/>
      <c r="F17" s="14"/>
      <c r="G17" s="17">
        <f>SUM(D17:F17)</f>
        <v>0</v>
      </c>
      <c r="H17" s="14"/>
      <c r="I17" s="14"/>
      <c r="J17" s="14"/>
      <c r="K17" s="17">
        <f>SUM(H17:J17)</f>
        <v>0</v>
      </c>
      <c r="L17" s="14"/>
      <c r="M17" s="14"/>
      <c r="N17" s="14"/>
      <c r="O17" s="17">
        <f>SUM(L17:N17)</f>
        <v>0</v>
      </c>
      <c r="P17" s="40"/>
    </row>
    <row r="18" spans="1:16" ht="25.5" customHeight="1">
      <c r="A18" s="64" t="s">
        <v>117</v>
      </c>
      <c r="B18" s="67" t="s">
        <v>38</v>
      </c>
      <c r="C18" s="66" t="s">
        <v>43</v>
      </c>
      <c r="D18" s="14"/>
      <c r="E18" s="14"/>
      <c r="F18" s="14"/>
      <c r="G18" s="17">
        <f>SUM(D18:F18)</f>
        <v>0</v>
      </c>
      <c r="H18" s="14"/>
      <c r="I18" s="14"/>
      <c r="J18" s="14"/>
      <c r="K18" s="17">
        <f>SUM(H18:J18)</f>
        <v>0</v>
      </c>
      <c r="L18" s="14"/>
      <c r="M18" s="14"/>
      <c r="N18" s="14"/>
      <c r="O18" s="17">
        <f>SUM(L18:N18)</f>
        <v>0</v>
      </c>
      <c r="P18" s="40"/>
    </row>
    <row r="19" spans="1:16" ht="24" customHeight="1">
      <c r="A19" s="64" t="s">
        <v>118</v>
      </c>
      <c r="B19" s="67" t="s">
        <v>39</v>
      </c>
      <c r="C19" s="66" t="s">
        <v>44</v>
      </c>
      <c r="D19" s="14"/>
      <c r="E19" s="14"/>
      <c r="F19" s="14"/>
      <c r="G19" s="17">
        <f>SUM(D19:F19)</f>
        <v>0</v>
      </c>
      <c r="H19" s="14"/>
      <c r="I19" s="14"/>
      <c r="J19" s="14"/>
      <c r="K19" s="17">
        <f>SUM(H19:J19)</f>
        <v>0</v>
      </c>
      <c r="L19" s="14"/>
      <c r="M19" s="14"/>
      <c r="N19" s="14"/>
      <c r="O19" s="17">
        <f>SUM(L19:N19)</f>
        <v>0</v>
      </c>
      <c r="P19" s="40"/>
    </row>
    <row r="20" spans="1:16" ht="23.25" customHeight="1">
      <c r="A20" s="64" t="s">
        <v>119</v>
      </c>
      <c r="B20" s="67" t="s">
        <v>40</v>
      </c>
      <c r="C20" s="66" t="s">
        <v>45</v>
      </c>
      <c r="D20" s="14"/>
      <c r="E20" s="14"/>
      <c r="F20" s="14"/>
      <c r="G20" s="17">
        <f>SUM(D20:F20)</f>
        <v>0</v>
      </c>
      <c r="H20" s="14"/>
      <c r="I20" s="14"/>
      <c r="J20" s="14"/>
      <c r="K20" s="17">
        <f>SUM(H20:J20)</f>
        <v>0</v>
      </c>
      <c r="L20" s="14"/>
      <c r="M20" s="14"/>
      <c r="N20" s="14"/>
      <c r="O20" s="17">
        <f>SUM(L20:N20)</f>
        <v>0</v>
      </c>
      <c r="P20" s="40"/>
    </row>
    <row r="21" spans="1:16" ht="26.25" customHeight="1">
      <c r="A21" s="64" t="s">
        <v>120</v>
      </c>
      <c r="B21" s="67" t="s">
        <v>41</v>
      </c>
      <c r="C21" s="66" t="s">
        <v>46</v>
      </c>
      <c r="D21" s="14"/>
      <c r="E21" s="14"/>
      <c r="F21" s="14"/>
      <c r="G21" s="17">
        <f>SUM(D21:F21)</f>
        <v>0</v>
      </c>
      <c r="H21" s="14"/>
      <c r="I21" s="14"/>
      <c r="J21" s="14"/>
      <c r="K21" s="17">
        <f>SUM(H21:J21)</f>
        <v>0</v>
      </c>
      <c r="L21" s="14"/>
      <c r="M21" s="14"/>
      <c r="N21" s="14"/>
      <c r="O21" s="17">
        <f>SUM(L21:N21)</f>
        <v>0</v>
      </c>
      <c r="P21" s="40"/>
    </row>
    <row r="22" spans="1:16" ht="12.75" customHeight="1">
      <c r="A22" s="68" t="s">
        <v>121</v>
      </c>
      <c r="B22" s="69" t="s">
        <v>151</v>
      </c>
      <c r="C22" s="70" t="s">
        <v>47</v>
      </c>
      <c r="D22" s="16">
        <f>SUM(D17:D21)</f>
        <v>0</v>
      </c>
      <c r="E22" s="16">
        <f t="shared" ref="E22:O22" si="5">SUM(E17:E21)</f>
        <v>0</v>
      </c>
      <c r="F22" s="16">
        <f t="shared" si="5"/>
        <v>0</v>
      </c>
      <c r="G22" s="17">
        <f t="shared" si="5"/>
        <v>0</v>
      </c>
      <c r="H22" s="16">
        <f t="shared" si="5"/>
        <v>0</v>
      </c>
      <c r="I22" s="16">
        <f t="shared" si="5"/>
        <v>0</v>
      </c>
      <c r="J22" s="16">
        <f t="shared" si="5"/>
        <v>0</v>
      </c>
      <c r="K22" s="17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7">
        <f t="shared" si="5"/>
        <v>0</v>
      </c>
      <c r="P22" s="40"/>
    </row>
    <row r="23" spans="1:16" ht="12.75" customHeight="1">
      <c r="A23" s="64" t="s">
        <v>122</v>
      </c>
      <c r="B23" s="67" t="s">
        <v>48</v>
      </c>
      <c r="C23" s="66" t="s">
        <v>59</v>
      </c>
      <c r="D23" s="14"/>
      <c r="E23" s="14"/>
      <c r="F23" s="14"/>
      <c r="G23" s="15">
        <f>SUM(D23:F23)</f>
        <v>0</v>
      </c>
      <c r="H23" s="14"/>
      <c r="I23" s="14"/>
      <c r="J23" s="14"/>
      <c r="K23" s="15">
        <f>SUM(H23:J23)</f>
        <v>0</v>
      </c>
      <c r="L23" s="14"/>
      <c r="M23" s="14"/>
      <c r="N23" s="14"/>
      <c r="O23" s="15">
        <f>SUM(L23:N23)</f>
        <v>0</v>
      </c>
      <c r="P23" s="40"/>
    </row>
    <row r="24" spans="1:16" ht="12.75" customHeight="1">
      <c r="A24" s="64" t="s">
        <v>123</v>
      </c>
      <c r="B24" s="67" t="s">
        <v>49</v>
      </c>
      <c r="C24" s="66" t="s">
        <v>60</v>
      </c>
      <c r="D24" s="14"/>
      <c r="E24" s="14"/>
      <c r="F24" s="14"/>
      <c r="G24" s="15">
        <f>SUM(D24:F24)</f>
        <v>0</v>
      </c>
      <c r="H24" s="14"/>
      <c r="I24" s="14"/>
      <c r="J24" s="14"/>
      <c r="K24" s="15">
        <f>SUM(H24:J24)</f>
        <v>0</v>
      </c>
      <c r="L24" s="14"/>
      <c r="M24" s="14"/>
      <c r="N24" s="14"/>
      <c r="O24" s="15">
        <f>SUM(L24:N24)</f>
        <v>0</v>
      </c>
      <c r="P24" s="40"/>
    </row>
    <row r="25" spans="1:16" ht="12.75" customHeight="1">
      <c r="A25" s="68" t="s">
        <v>124</v>
      </c>
      <c r="B25" s="69" t="s">
        <v>152</v>
      </c>
      <c r="C25" s="70" t="s">
        <v>61</v>
      </c>
      <c r="D25" s="16">
        <f>SUM(D23:D24)</f>
        <v>0</v>
      </c>
      <c r="E25" s="16">
        <f t="shared" ref="E25:O25" si="6">SUM(E23:E24)</f>
        <v>0</v>
      </c>
      <c r="F25" s="16">
        <f t="shared" si="6"/>
        <v>0</v>
      </c>
      <c r="G25" s="17">
        <f t="shared" si="6"/>
        <v>0</v>
      </c>
      <c r="H25" s="16">
        <f t="shared" si="6"/>
        <v>0</v>
      </c>
      <c r="I25" s="16">
        <f t="shared" si="6"/>
        <v>0</v>
      </c>
      <c r="J25" s="16">
        <f t="shared" si="6"/>
        <v>0</v>
      </c>
      <c r="K25" s="17">
        <f t="shared" si="6"/>
        <v>0</v>
      </c>
      <c r="L25" s="16">
        <f t="shared" si="6"/>
        <v>0</v>
      </c>
      <c r="M25" s="16">
        <f t="shared" si="6"/>
        <v>0</v>
      </c>
      <c r="N25" s="16">
        <f t="shared" si="6"/>
        <v>0</v>
      </c>
      <c r="O25" s="17">
        <f t="shared" si="6"/>
        <v>0</v>
      </c>
      <c r="P25" s="40"/>
    </row>
    <row r="26" spans="1:16" ht="12.75" customHeight="1">
      <c r="A26" s="64" t="s">
        <v>125</v>
      </c>
      <c r="B26" s="67" t="s">
        <v>50</v>
      </c>
      <c r="C26" s="66" t="s">
        <v>64</v>
      </c>
      <c r="D26" s="14"/>
      <c r="E26" s="14"/>
      <c r="F26" s="14"/>
      <c r="G26" s="15">
        <f>SUM(D26:F26)</f>
        <v>0</v>
      </c>
      <c r="H26" s="14"/>
      <c r="I26" s="14"/>
      <c r="J26" s="14"/>
      <c r="K26" s="15">
        <f>SUM(H26:J26)</f>
        <v>0</v>
      </c>
      <c r="L26" s="14"/>
      <c r="M26" s="14"/>
      <c r="N26" s="14"/>
      <c r="O26" s="15">
        <f>SUM(L26:N26)</f>
        <v>0</v>
      </c>
      <c r="P26" s="40"/>
    </row>
    <row r="27" spans="1:16" ht="12.75" customHeight="1">
      <c r="A27" s="64" t="s">
        <v>126</v>
      </c>
      <c r="B27" s="67" t="s">
        <v>51</v>
      </c>
      <c r="C27" s="66" t="s">
        <v>65</v>
      </c>
      <c r="D27" s="14"/>
      <c r="E27" s="14"/>
      <c r="F27" s="14"/>
      <c r="G27" s="15">
        <f t="shared" ref="G27:G33" si="7">SUM(D27:F27)</f>
        <v>0</v>
      </c>
      <c r="H27" s="14"/>
      <c r="I27" s="14"/>
      <c r="J27" s="14"/>
      <c r="K27" s="15">
        <f t="shared" ref="K27:K33" si="8">SUM(H27:J27)</f>
        <v>0</v>
      </c>
      <c r="L27" s="14"/>
      <c r="M27" s="14"/>
      <c r="N27" s="14"/>
      <c r="O27" s="15">
        <f t="shared" ref="O27:O33" si="9">SUM(L27:N27)</f>
        <v>0</v>
      </c>
      <c r="P27" s="40"/>
    </row>
    <row r="28" spans="1:16" ht="12.75" customHeight="1">
      <c r="A28" s="64" t="s">
        <v>127</v>
      </c>
      <c r="B28" s="67" t="s">
        <v>52</v>
      </c>
      <c r="C28" s="66" t="s">
        <v>66</v>
      </c>
      <c r="D28" s="14"/>
      <c r="E28" s="14"/>
      <c r="F28" s="14"/>
      <c r="G28" s="15">
        <f t="shared" si="7"/>
        <v>0</v>
      </c>
      <c r="H28" s="14"/>
      <c r="I28" s="14"/>
      <c r="J28" s="14"/>
      <c r="K28" s="15">
        <f t="shared" si="8"/>
        <v>0</v>
      </c>
      <c r="L28" s="14"/>
      <c r="M28" s="14"/>
      <c r="N28" s="14"/>
      <c r="O28" s="15">
        <f t="shared" si="9"/>
        <v>0</v>
      </c>
      <c r="P28" s="40"/>
    </row>
    <row r="29" spans="1:16" ht="12.75" customHeight="1">
      <c r="A29" s="64" t="s">
        <v>128</v>
      </c>
      <c r="B29" s="67" t="s">
        <v>53</v>
      </c>
      <c r="C29" s="66" t="s">
        <v>67</v>
      </c>
      <c r="D29" s="14"/>
      <c r="E29" s="14"/>
      <c r="F29" s="14"/>
      <c r="G29" s="15">
        <f t="shared" si="7"/>
        <v>0</v>
      </c>
      <c r="H29" s="14"/>
      <c r="I29" s="14"/>
      <c r="J29" s="14"/>
      <c r="K29" s="15">
        <f t="shared" si="8"/>
        <v>0</v>
      </c>
      <c r="L29" s="14"/>
      <c r="M29" s="14"/>
      <c r="N29" s="14"/>
      <c r="O29" s="15">
        <f t="shared" si="9"/>
        <v>0</v>
      </c>
      <c r="P29" s="40"/>
    </row>
    <row r="30" spans="1:16" ht="12.75" customHeight="1">
      <c r="A30" s="64" t="s">
        <v>129</v>
      </c>
      <c r="B30" s="67" t="s">
        <v>54</v>
      </c>
      <c r="C30" s="66" t="s">
        <v>68</v>
      </c>
      <c r="D30" s="14"/>
      <c r="E30" s="14"/>
      <c r="F30" s="14"/>
      <c r="G30" s="15">
        <f t="shared" si="7"/>
        <v>0</v>
      </c>
      <c r="H30" s="14"/>
      <c r="I30" s="14"/>
      <c r="J30" s="14"/>
      <c r="K30" s="15">
        <f t="shared" si="8"/>
        <v>0</v>
      </c>
      <c r="L30" s="14"/>
      <c r="M30" s="14"/>
      <c r="N30" s="14"/>
      <c r="O30" s="15">
        <f t="shared" si="9"/>
        <v>0</v>
      </c>
      <c r="P30" s="40"/>
    </row>
    <row r="31" spans="1:16" ht="12.75" customHeight="1">
      <c r="A31" s="64" t="s">
        <v>130</v>
      </c>
      <c r="B31" s="67" t="s">
        <v>55</v>
      </c>
      <c r="C31" s="66" t="s">
        <v>69</v>
      </c>
      <c r="D31" s="14"/>
      <c r="E31" s="14"/>
      <c r="F31" s="14"/>
      <c r="G31" s="15">
        <f t="shared" si="7"/>
        <v>0</v>
      </c>
      <c r="H31" s="14"/>
      <c r="I31" s="14"/>
      <c r="J31" s="14"/>
      <c r="K31" s="15">
        <f t="shared" si="8"/>
        <v>0</v>
      </c>
      <c r="L31" s="14"/>
      <c r="M31" s="14"/>
      <c r="N31" s="14"/>
      <c r="O31" s="15">
        <f t="shared" si="9"/>
        <v>0</v>
      </c>
      <c r="P31" s="40"/>
    </row>
    <row r="32" spans="1:16" ht="12.75" customHeight="1">
      <c r="A32" s="64" t="s">
        <v>131</v>
      </c>
      <c r="B32" s="67" t="s">
        <v>56</v>
      </c>
      <c r="C32" s="66" t="s">
        <v>70</v>
      </c>
      <c r="D32" s="14"/>
      <c r="E32" s="14"/>
      <c r="F32" s="14"/>
      <c r="G32" s="15">
        <f t="shared" si="7"/>
        <v>0</v>
      </c>
      <c r="H32" s="14"/>
      <c r="I32" s="14"/>
      <c r="J32" s="14"/>
      <c r="K32" s="15">
        <f t="shared" si="8"/>
        <v>0</v>
      </c>
      <c r="L32" s="14"/>
      <c r="M32" s="14"/>
      <c r="N32" s="14"/>
      <c r="O32" s="15">
        <f t="shared" si="9"/>
        <v>0</v>
      </c>
      <c r="P32" s="40"/>
    </row>
    <row r="33" spans="1:16" ht="12.75" customHeight="1">
      <c r="A33" s="64" t="s">
        <v>132</v>
      </c>
      <c r="B33" s="67" t="s">
        <v>57</v>
      </c>
      <c r="C33" s="66" t="s">
        <v>71</v>
      </c>
      <c r="D33" s="14"/>
      <c r="E33" s="14"/>
      <c r="F33" s="14"/>
      <c r="G33" s="15">
        <f t="shared" si="7"/>
        <v>0</v>
      </c>
      <c r="H33" s="14"/>
      <c r="I33" s="14"/>
      <c r="J33" s="14"/>
      <c r="K33" s="15">
        <f t="shared" si="8"/>
        <v>0</v>
      </c>
      <c r="L33" s="14"/>
      <c r="M33" s="14"/>
      <c r="N33" s="14"/>
      <c r="O33" s="15">
        <f t="shared" si="9"/>
        <v>0</v>
      </c>
      <c r="P33" s="40"/>
    </row>
    <row r="34" spans="1:16" ht="12.75" customHeight="1">
      <c r="A34" s="68" t="s">
        <v>133</v>
      </c>
      <c r="B34" s="69" t="s">
        <v>274</v>
      </c>
      <c r="C34" s="70" t="s">
        <v>63</v>
      </c>
      <c r="D34" s="16">
        <f>SUM(D26:D33)</f>
        <v>0</v>
      </c>
      <c r="E34" s="16">
        <f t="shared" ref="E34:O34" si="10">SUM(E26:E33)</f>
        <v>0</v>
      </c>
      <c r="F34" s="16">
        <f t="shared" si="10"/>
        <v>0</v>
      </c>
      <c r="G34" s="17">
        <f t="shared" si="10"/>
        <v>0</v>
      </c>
      <c r="H34" s="16">
        <f t="shared" si="10"/>
        <v>0</v>
      </c>
      <c r="I34" s="16">
        <f t="shared" si="10"/>
        <v>0</v>
      </c>
      <c r="J34" s="16">
        <f t="shared" si="10"/>
        <v>0</v>
      </c>
      <c r="K34" s="17">
        <f t="shared" si="10"/>
        <v>0</v>
      </c>
      <c r="L34" s="16">
        <f t="shared" si="10"/>
        <v>0</v>
      </c>
      <c r="M34" s="16">
        <f t="shared" si="10"/>
        <v>0</v>
      </c>
      <c r="N34" s="16">
        <f t="shared" si="10"/>
        <v>0</v>
      </c>
      <c r="O34" s="17">
        <f t="shared" si="10"/>
        <v>0</v>
      </c>
      <c r="P34" s="40"/>
    </row>
    <row r="35" spans="1:16" ht="12.75" customHeight="1">
      <c r="A35" s="64" t="s">
        <v>134</v>
      </c>
      <c r="B35" s="67" t="s">
        <v>58</v>
      </c>
      <c r="C35" s="66" t="s">
        <v>72</v>
      </c>
      <c r="D35" s="14"/>
      <c r="E35" s="14"/>
      <c r="F35" s="14"/>
      <c r="G35" s="15">
        <f>SUM(D35:F35)</f>
        <v>0</v>
      </c>
      <c r="H35" s="14"/>
      <c r="I35" s="14"/>
      <c r="J35" s="14"/>
      <c r="K35" s="15">
        <f>SUM(H35:J35)</f>
        <v>0</v>
      </c>
      <c r="L35" s="14"/>
      <c r="M35" s="14"/>
      <c r="N35" s="14"/>
      <c r="O35" s="15">
        <f>SUM(L35:N35)</f>
        <v>0</v>
      </c>
      <c r="P35" s="40"/>
    </row>
    <row r="36" spans="1:16" ht="12.75" customHeight="1">
      <c r="A36" s="68" t="s">
        <v>135</v>
      </c>
      <c r="B36" s="69" t="s">
        <v>275</v>
      </c>
      <c r="C36" s="70" t="s">
        <v>62</v>
      </c>
      <c r="D36" s="16">
        <f>SUM(D34+D35)</f>
        <v>0</v>
      </c>
      <c r="E36" s="16">
        <f t="shared" ref="E36:O36" si="11">SUM(E34+E35)</f>
        <v>0</v>
      </c>
      <c r="F36" s="16">
        <f t="shared" si="11"/>
        <v>0</v>
      </c>
      <c r="G36" s="17">
        <f t="shared" si="11"/>
        <v>0</v>
      </c>
      <c r="H36" s="16">
        <f t="shared" si="11"/>
        <v>0</v>
      </c>
      <c r="I36" s="16">
        <f t="shared" si="11"/>
        <v>0</v>
      </c>
      <c r="J36" s="16">
        <f t="shared" si="11"/>
        <v>0</v>
      </c>
      <c r="K36" s="17">
        <f t="shared" si="11"/>
        <v>0</v>
      </c>
      <c r="L36" s="16">
        <f t="shared" si="11"/>
        <v>0</v>
      </c>
      <c r="M36" s="16">
        <f t="shared" si="11"/>
        <v>0</v>
      </c>
      <c r="N36" s="16">
        <f t="shared" si="11"/>
        <v>0</v>
      </c>
      <c r="O36" s="17">
        <f t="shared" si="11"/>
        <v>0</v>
      </c>
      <c r="P36" s="40"/>
    </row>
    <row r="37" spans="1:16" ht="12.75" customHeight="1">
      <c r="A37" s="64" t="s">
        <v>136</v>
      </c>
      <c r="B37" s="71" t="s">
        <v>198</v>
      </c>
      <c r="C37" s="66" t="s">
        <v>80</v>
      </c>
      <c r="D37" s="14"/>
      <c r="E37" s="14"/>
      <c r="F37" s="14"/>
      <c r="G37" s="15">
        <f>SUM(D37:F37)</f>
        <v>0</v>
      </c>
      <c r="H37" s="14"/>
      <c r="I37" s="14"/>
      <c r="J37" s="14"/>
      <c r="K37" s="15">
        <f>SUM(H37:J37)</f>
        <v>0</v>
      </c>
      <c r="L37" s="14"/>
      <c r="M37" s="14"/>
      <c r="N37" s="14"/>
      <c r="O37" s="15">
        <f>SUM(L37:N37)</f>
        <v>0</v>
      </c>
      <c r="P37" s="40"/>
    </row>
    <row r="38" spans="1:16" ht="12.75" customHeight="1">
      <c r="A38" s="64" t="s">
        <v>137</v>
      </c>
      <c r="B38" s="71" t="s">
        <v>73</v>
      </c>
      <c r="C38" s="66" t="s">
        <v>81</v>
      </c>
      <c r="D38" s="14"/>
      <c r="E38" s="14"/>
      <c r="F38" s="14"/>
      <c r="G38" s="15">
        <f t="shared" ref="G38:G51" si="12">SUM(D38:F38)</f>
        <v>0</v>
      </c>
      <c r="H38" s="14"/>
      <c r="I38" s="14"/>
      <c r="J38" s="14"/>
      <c r="K38" s="15">
        <f t="shared" ref="K38:K51" si="13">SUM(H38:J38)</f>
        <v>0</v>
      </c>
      <c r="L38" s="14"/>
      <c r="M38" s="14"/>
      <c r="N38" s="14"/>
      <c r="O38" s="15">
        <f t="shared" ref="O38:O51" si="14">SUM(L38:N38)</f>
        <v>0</v>
      </c>
      <c r="P38" s="40"/>
    </row>
    <row r="39" spans="1:16" ht="12.75" customHeight="1">
      <c r="A39" s="64" t="s">
        <v>138</v>
      </c>
      <c r="B39" s="71" t="s">
        <v>290</v>
      </c>
      <c r="C39" s="66" t="s">
        <v>82</v>
      </c>
      <c r="D39" s="14"/>
      <c r="E39" s="14"/>
      <c r="F39" s="14"/>
      <c r="G39" s="15">
        <f t="shared" si="12"/>
        <v>0</v>
      </c>
      <c r="H39" s="14"/>
      <c r="I39" s="14"/>
      <c r="J39" s="14"/>
      <c r="K39" s="15">
        <f t="shared" si="13"/>
        <v>0</v>
      </c>
      <c r="L39" s="14"/>
      <c r="M39" s="14"/>
      <c r="N39" s="14"/>
      <c r="O39" s="15">
        <f t="shared" si="14"/>
        <v>0</v>
      </c>
      <c r="P39" s="40"/>
    </row>
    <row r="40" spans="1:16" ht="12.75" customHeight="1">
      <c r="A40" s="64" t="s">
        <v>139</v>
      </c>
      <c r="B40" s="71" t="s">
        <v>74</v>
      </c>
      <c r="C40" s="66" t="s">
        <v>83</v>
      </c>
      <c r="D40" s="14"/>
      <c r="E40" s="14"/>
      <c r="F40" s="14"/>
      <c r="G40" s="15">
        <f t="shared" si="12"/>
        <v>0</v>
      </c>
      <c r="H40" s="14"/>
      <c r="I40" s="14"/>
      <c r="J40" s="14"/>
      <c r="K40" s="15">
        <f t="shared" si="13"/>
        <v>0</v>
      </c>
      <c r="L40" s="14"/>
      <c r="M40" s="14"/>
      <c r="N40" s="14"/>
      <c r="O40" s="15">
        <f t="shared" si="14"/>
        <v>0</v>
      </c>
      <c r="P40" s="40"/>
    </row>
    <row r="41" spans="1:16" ht="12.75" customHeight="1">
      <c r="A41" s="64" t="s">
        <v>140</v>
      </c>
      <c r="B41" s="71" t="s">
        <v>75</v>
      </c>
      <c r="C41" s="66" t="s">
        <v>84</v>
      </c>
      <c r="D41" s="14"/>
      <c r="E41" s="14"/>
      <c r="F41" s="14"/>
      <c r="G41" s="15">
        <f t="shared" si="12"/>
        <v>0</v>
      </c>
      <c r="H41" s="14"/>
      <c r="I41" s="14"/>
      <c r="J41" s="14"/>
      <c r="K41" s="15">
        <f t="shared" si="13"/>
        <v>0</v>
      </c>
      <c r="L41" s="14"/>
      <c r="M41" s="14"/>
      <c r="N41" s="14"/>
      <c r="O41" s="15">
        <f t="shared" si="14"/>
        <v>0</v>
      </c>
      <c r="P41" s="40"/>
    </row>
    <row r="42" spans="1:16" ht="12.75" customHeight="1">
      <c r="A42" s="64" t="s">
        <v>141</v>
      </c>
      <c r="B42" s="71" t="s">
        <v>76</v>
      </c>
      <c r="C42" s="66" t="s">
        <v>85</v>
      </c>
      <c r="D42" s="14"/>
      <c r="E42" s="14"/>
      <c r="F42" s="14"/>
      <c r="G42" s="15">
        <f t="shared" si="12"/>
        <v>0</v>
      </c>
      <c r="H42" s="14"/>
      <c r="I42" s="14"/>
      <c r="J42" s="14"/>
      <c r="K42" s="15">
        <f t="shared" si="13"/>
        <v>0</v>
      </c>
      <c r="L42" s="14"/>
      <c r="M42" s="14"/>
      <c r="N42" s="14"/>
      <c r="O42" s="15">
        <f t="shared" si="14"/>
        <v>0</v>
      </c>
      <c r="P42" s="40"/>
    </row>
    <row r="43" spans="1:16" ht="12.75" customHeight="1">
      <c r="A43" s="64" t="s">
        <v>142</v>
      </c>
      <c r="B43" s="71" t="s">
        <v>77</v>
      </c>
      <c r="C43" s="66" t="s">
        <v>86</v>
      </c>
      <c r="D43" s="14"/>
      <c r="E43" s="14"/>
      <c r="F43" s="14"/>
      <c r="G43" s="15">
        <f t="shared" si="12"/>
        <v>0</v>
      </c>
      <c r="H43" s="14"/>
      <c r="I43" s="14"/>
      <c r="J43" s="14"/>
      <c r="K43" s="15">
        <f t="shared" si="13"/>
        <v>0</v>
      </c>
      <c r="L43" s="14"/>
      <c r="M43" s="14"/>
      <c r="N43" s="14"/>
      <c r="O43" s="15">
        <f t="shared" si="14"/>
        <v>0</v>
      </c>
      <c r="P43" s="40"/>
    </row>
    <row r="44" spans="1:16" ht="12.75" customHeight="1">
      <c r="A44" s="64" t="s">
        <v>143</v>
      </c>
      <c r="B44" s="71" t="s">
        <v>291</v>
      </c>
      <c r="C44" s="66" t="s">
        <v>292</v>
      </c>
      <c r="D44" s="14"/>
      <c r="E44" s="14"/>
      <c r="F44" s="14"/>
      <c r="G44" s="15"/>
      <c r="H44" s="14"/>
      <c r="I44" s="14"/>
      <c r="J44" s="14"/>
      <c r="K44" s="15"/>
      <c r="L44" s="14"/>
      <c r="M44" s="14"/>
      <c r="N44" s="14"/>
      <c r="O44" s="15"/>
      <c r="P44" s="40"/>
    </row>
    <row r="45" spans="1:16" ht="12.75" customHeight="1">
      <c r="A45" s="64" t="s">
        <v>144</v>
      </c>
      <c r="B45" s="71" t="s">
        <v>293</v>
      </c>
      <c r="C45" s="66" t="s">
        <v>294</v>
      </c>
      <c r="D45" s="14"/>
      <c r="E45" s="14"/>
      <c r="F45" s="14"/>
      <c r="G45" s="15"/>
      <c r="H45" s="14"/>
      <c r="I45" s="14"/>
      <c r="J45" s="14"/>
      <c r="K45" s="15"/>
      <c r="L45" s="14">
        <v>2</v>
      </c>
      <c r="M45" s="14"/>
      <c r="N45" s="14"/>
      <c r="O45" s="15">
        <f>SUM(L45:N45)</f>
        <v>2</v>
      </c>
      <c r="P45" s="40"/>
    </row>
    <row r="46" spans="1:16" ht="12.75" customHeight="1">
      <c r="A46" s="64" t="s">
        <v>145</v>
      </c>
      <c r="B46" s="71" t="s">
        <v>295</v>
      </c>
      <c r="C46" s="66" t="s">
        <v>87</v>
      </c>
      <c r="D46" s="14"/>
      <c r="E46" s="14"/>
      <c r="F46" s="14"/>
      <c r="G46" s="15">
        <f t="shared" si="12"/>
        <v>0</v>
      </c>
      <c r="H46" s="14"/>
      <c r="I46" s="14"/>
      <c r="J46" s="14"/>
      <c r="K46" s="15">
        <f t="shared" si="13"/>
        <v>0</v>
      </c>
      <c r="L46" s="14">
        <f>SUM(L45)</f>
        <v>2</v>
      </c>
      <c r="M46" s="14"/>
      <c r="N46" s="14"/>
      <c r="O46" s="15">
        <f t="shared" si="14"/>
        <v>2</v>
      </c>
      <c r="P46" s="40"/>
    </row>
    <row r="47" spans="1:16" ht="12.75" customHeight="1">
      <c r="A47" s="64" t="s">
        <v>146</v>
      </c>
      <c r="B47" s="71" t="s">
        <v>296</v>
      </c>
      <c r="C47" s="66" t="s">
        <v>297</v>
      </c>
      <c r="D47" s="14"/>
      <c r="E47" s="14"/>
      <c r="F47" s="14"/>
      <c r="G47" s="15"/>
      <c r="H47" s="14"/>
      <c r="I47" s="14"/>
      <c r="J47" s="14"/>
      <c r="K47" s="15"/>
      <c r="L47" s="14"/>
      <c r="M47" s="14"/>
      <c r="N47" s="14"/>
      <c r="O47" s="15"/>
      <c r="P47" s="40"/>
    </row>
    <row r="48" spans="1:16" ht="12.75" customHeight="1">
      <c r="A48" s="64" t="s">
        <v>205</v>
      </c>
      <c r="B48" s="71" t="s">
        <v>298</v>
      </c>
      <c r="C48" s="66" t="s">
        <v>299</v>
      </c>
      <c r="D48" s="14"/>
      <c r="E48" s="14"/>
      <c r="F48" s="14"/>
      <c r="G48" s="15"/>
      <c r="H48" s="14"/>
      <c r="I48" s="14"/>
      <c r="J48" s="14"/>
      <c r="K48" s="15"/>
      <c r="L48" s="14"/>
      <c r="M48" s="14"/>
      <c r="N48" s="14"/>
      <c r="O48" s="15"/>
      <c r="P48" s="40"/>
    </row>
    <row r="49" spans="1:16" ht="12.75" customHeight="1">
      <c r="A49" s="68" t="s">
        <v>206</v>
      </c>
      <c r="B49" s="72" t="s">
        <v>78</v>
      </c>
      <c r="C49" s="70" t="s">
        <v>88</v>
      </c>
      <c r="D49" s="16"/>
      <c r="E49" s="16"/>
      <c r="F49" s="16"/>
      <c r="G49" s="17">
        <f t="shared" si="12"/>
        <v>0</v>
      </c>
      <c r="H49" s="16"/>
      <c r="I49" s="16"/>
      <c r="J49" s="16"/>
      <c r="K49" s="17">
        <f t="shared" si="13"/>
        <v>0</v>
      </c>
      <c r="L49" s="16"/>
      <c r="M49" s="16"/>
      <c r="N49" s="16"/>
      <c r="O49" s="17">
        <f t="shared" si="14"/>
        <v>0</v>
      </c>
      <c r="P49" s="40"/>
    </row>
    <row r="50" spans="1:16" ht="12.75" customHeight="1">
      <c r="A50" s="64" t="s">
        <v>207</v>
      </c>
      <c r="B50" s="71" t="s">
        <v>199</v>
      </c>
      <c r="C50" s="66" t="s">
        <v>89</v>
      </c>
      <c r="D50" s="14"/>
      <c r="E50" s="14"/>
      <c r="F50" s="14"/>
      <c r="G50" s="15"/>
      <c r="H50" s="14"/>
      <c r="I50" s="14"/>
      <c r="J50" s="14"/>
      <c r="K50" s="15"/>
      <c r="L50" s="14"/>
      <c r="M50" s="14"/>
      <c r="N50" s="14"/>
      <c r="O50" s="15"/>
      <c r="P50" s="40"/>
    </row>
    <row r="51" spans="1:16" ht="12.75" customHeight="1">
      <c r="A51" s="64" t="s">
        <v>208</v>
      </c>
      <c r="B51" s="71" t="s">
        <v>79</v>
      </c>
      <c r="C51" s="66" t="s">
        <v>200</v>
      </c>
      <c r="D51" s="14">
        <v>816149</v>
      </c>
      <c r="E51" s="14"/>
      <c r="F51" s="14"/>
      <c r="G51" s="15">
        <f t="shared" si="12"/>
        <v>816149</v>
      </c>
      <c r="H51" s="14">
        <v>816149</v>
      </c>
      <c r="I51" s="14"/>
      <c r="J51" s="14"/>
      <c r="K51" s="15">
        <f t="shared" si="13"/>
        <v>816149</v>
      </c>
      <c r="L51" s="14">
        <v>370784</v>
      </c>
      <c r="M51" s="14"/>
      <c r="N51" s="14"/>
      <c r="O51" s="15">
        <f t="shared" si="14"/>
        <v>370784</v>
      </c>
      <c r="P51" s="45">
        <f>SUM(O51/K51*100)</f>
        <v>45.430920089346429</v>
      </c>
    </row>
    <row r="52" spans="1:16" ht="12.75" customHeight="1">
      <c r="A52" s="68" t="s">
        <v>209</v>
      </c>
      <c r="B52" s="72" t="s">
        <v>276</v>
      </c>
      <c r="C52" s="70" t="s">
        <v>90</v>
      </c>
      <c r="D52" s="16">
        <f>SUM(D38:D51)</f>
        <v>816149</v>
      </c>
      <c r="E52" s="16">
        <f t="shared" ref="E52:K52" si="15">SUM(E38:E51)</f>
        <v>0</v>
      </c>
      <c r="F52" s="16">
        <f t="shared" si="15"/>
        <v>0</v>
      </c>
      <c r="G52" s="17">
        <f t="shared" si="15"/>
        <v>816149</v>
      </c>
      <c r="H52" s="16">
        <f t="shared" si="15"/>
        <v>816149</v>
      </c>
      <c r="I52" s="16">
        <f t="shared" si="15"/>
        <v>0</v>
      </c>
      <c r="J52" s="16">
        <f t="shared" si="15"/>
        <v>0</v>
      </c>
      <c r="K52" s="17">
        <f t="shared" si="15"/>
        <v>816149</v>
      </c>
      <c r="L52" s="16">
        <f>L46+L51</f>
        <v>370786</v>
      </c>
      <c r="M52" s="16">
        <f>M46+M51</f>
        <v>0</v>
      </c>
      <c r="N52" s="16">
        <f>N46+N51</f>
        <v>0</v>
      </c>
      <c r="O52" s="16">
        <f>O46+O51</f>
        <v>370786</v>
      </c>
      <c r="P52" s="40">
        <f>SUM(O52/K52*100)</f>
        <v>45.431165142639394</v>
      </c>
    </row>
    <row r="53" spans="1:16" ht="12.75" customHeight="1">
      <c r="A53" s="64" t="s">
        <v>210</v>
      </c>
      <c r="B53" s="71" t="s">
        <v>91</v>
      </c>
      <c r="C53" s="66" t="s">
        <v>96</v>
      </c>
      <c r="D53" s="14"/>
      <c r="E53" s="14"/>
      <c r="F53" s="14"/>
      <c r="G53" s="15">
        <f>SUM(D53:F53)</f>
        <v>0</v>
      </c>
      <c r="H53" s="14"/>
      <c r="I53" s="14"/>
      <c r="J53" s="14"/>
      <c r="K53" s="15">
        <f>SUM(H53:J53)</f>
        <v>0</v>
      </c>
      <c r="L53" s="14"/>
      <c r="M53" s="14"/>
      <c r="N53" s="14"/>
      <c r="O53" s="15">
        <f>SUM(L53:N53)</f>
        <v>0</v>
      </c>
      <c r="P53" s="40"/>
    </row>
    <row r="54" spans="1:16" ht="12.75" customHeight="1">
      <c r="A54" s="64" t="s">
        <v>211</v>
      </c>
      <c r="B54" s="71" t="s">
        <v>92</v>
      </c>
      <c r="C54" s="66" t="s">
        <v>97</v>
      </c>
      <c r="D54" s="14"/>
      <c r="E54" s="14"/>
      <c r="F54" s="14"/>
      <c r="G54" s="15">
        <f>SUM(D54:F54)</f>
        <v>0</v>
      </c>
      <c r="H54" s="14"/>
      <c r="I54" s="14"/>
      <c r="J54" s="14"/>
      <c r="K54" s="15">
        <f>SUM(H54:J54)</f>
        <v>0</v>
      </c>
      <c r="L54" s="14"/>
      <c r="M54" s="14"/>
      <c r="N54" s="14"/>
      <c r="O54" s="15">
        <f>SUM(L54:N54)</f>
        <v>0</v>
      </c>
      <c r="P54" s="40"/>
    </row>
    <row r="55" spans="1:16" ht="22.5" customHeight="1">
      <c r="A55" s="64" t="s">
        <v>212</v>
      </c>
      <c r="B55" s="71" t="s">
        <v>93</v>
      </c>
      <c r="C55" s="66" t="s">
        <v>98</v>
      </c>
      <c r="D55" s="14"/>
      <c r="E55" s="14"/>
      <c r="F55" s="14"/>
      <c r="G55" s="15">
        <f>SUM(D55:F55)</f>
        <v>0</v>
      </c>
      <c r="H55" s="14"/>
      <c r="I55" s="14"/>
      <c r="J55" s="14"/>
      <c r="K55" s="15">
        <f>SUM(H55:J55)</f>
        <v>0</v>
      </c>
      <c r="L55" s="14"/>
      <c r="M55" s="14"/>
      <c r="N55" s="14"/>
      <c r="O55" s="15">
        <f>SUM(L55:N55)</f>
        <v>0</v>
      </c>
      <c r="P55" s="40"/>
    </row>
    <row r="56" spans="1:16" ht="27" customHeight="1">
      <c r="A56" s="64" t="s">
        <v>213</v>
      </c>
      <c r="B56" s="71" t="s">
        <v>94</v>
      </c>
      <c r="C56" s="66" t="s">
        <v>99</v>
      </c>
      <c r="D56" s="14"/>
      <c r="E56" s="14"/>
      <c r="F56" s="14"/>
      <c r="G56" s="15">
        <f>SUM(D56:F56)</f>
        <v>0</v>
      </c>
      <c r="H56" s="14"/>
      <c r="I56" s="14"/>
      <c r="J56" s="14"/>
      <c r="K56" s="15">
        <f>SUM(H56:J56)</f>
        <v>0</v>
      </c>
      <c r="L56" s="14"/>
      <c r="M56" s="14"/>
      <c r="N56" s="14"/>
      <c r="O56" s="15">
        <f>SUM(L56:N56)</f>
        <v>0</v>
      </c>
      <c r="P56" s="40"/>
    </row>
    <row r="57" spans="1:16" ht="27" customHeight="1">
      <c r="A57" s="64" t="s">
        <v>214</v>
      </c>
      <c r="B57" s="71" t="s">
        <v>95</v>
      </c>
      <c r="C57" s="66" t="s">
        <v>100</v>
      </c>
      <c r="D57" s="14"/>
      <c r="E57" s="14"/>
      <c r="F57" s="14"/>
      <c r="G57" s="15">
        <f>SUM(D57:F57)</f>
        <v>0</v>
      </c>
      <c r="H57" s="14"/>
      <c r="I57" s="14"/>
      <c r="J57" s="14"/>
      <c r="K57" s="15">
        <f>SUM(H57:J57)</f>
        <v>0</v>
      </c>
      <c r="L57" s="14"/>
      <c r="M57" s="14"/>
      <c r="N57" s="14"/>
      <c r="O57" s="15">
        <f>SUM(L57:N57)</f>
        <v>0</v>
      </c>
      <c r="P57" s="40"/>
    </row>
    <row r="58" spans="1:16" ht="27" customHeight="1">
      <c r="A58" s="68" t="s">
        <v>215</v>
      </c>
      <c r="B58" s="69" t="s">
        <v>277</v>
      </c>
      <c r="C58" s="70" t="s">
        <v>101</v>
      </c>
      <c r="D58" s="16">
        <f>SUM(D53:D57)</f>
        <v>0</v>
      </c>
      <c r="E58" s="16">
        <f t="shared" ref="E58:O58" si="16">SUM(E53:E57)</f>
        <v>0</v>
      </c>
      <c r="F58" s="16">
        <f t="shared" si="16"/>
        <v>0</v>
      </c>
      <c r="G58" s="17">
        <f t="shared" si="16"/>
        <v>0</v>
      </c>
      <c r="H58" s="16">
        <f t="shared" si="16"/>
        <v>0</v>
      </c>
      <c r="I58" s="16">
        <f t="shared" si="16"/>
        <v>0</v>
      </c>
      <c r="J58" s="16">
        <f t="shared" si="16"/>
        <v>0</v>
      </c>
      <c r="K58" s="17">
        <f t="shared" si="16"/>
        <v>0</v>
      </c>
      <c r="L58" s="16">
        <f t="shared" si="16"/>
        <v>0</v>
      </c>
      <c r="M58" s="16">
        <f t="shared" si="16"/>
        <v>0</v>
      </c>
      <c r="N58" s="16">
        <f t="shared" si="16"/>
        <v>0</v>
      </c>
      <c r="O58" s="17">
        <f t="shared" si="16"/>
        <v>0</v>
      </c>
      <c r="P58" s="40"/>
    </row>
    <row r="59" spans="1:16" ht="12.75" customHeight="1">
      <c r="A59" s="64" t="s">
        <v>216</v>
      </c>
      <c r="B59" s="71" t="s">
        <v>102</v>
      </c>
      <c r="C59" s="66" t="s">
        <v>105</v>
      </c>
      <c r="D59" s="14"/>
      <c r="E59" s="14"/>
      <c r="F59" s="14"/>
      <c r="G59" s="15">
        <f>SUM(D59:F59)</f>
        <v>0</v>
      </c>
      <c r="H59" s="14"/>
      <c r="I59" s="14"/>
      <c r="J59" s="14"/>
      <c r="K59" s="15">
        <f>SUM(H59:J59)</f>
        <v>0</v>
      </c>
      <c r="L59" s="14"/>
      <c r="M59" s="14"/>
      <c r="N59" s="14"/>
      <c r="O59" s="15">
        <f>SUM(L59:N59)</f>
        <v>0</v>
      </c>
      <c r="P59" s="40"/>
    </row>
    <row r="60" spans="1:16" ht="12.75" customHeight="1">
      <c r="A60" s="64" t="s">
        <v>217</v>
      </c>
      <c r="B60" s="67" t="s">
        <v>201</v>
      </c>
      <c r="C60" s="66" t="s">
        <v>106</v>
      </c>
      <c r="D60" s="14"/>
      <c r="E60" s="14"/>
      <c r="F60" s="14"/>
      <c r="G60" s="15">
        <f>SUM(D60:F60)</f>
        <v>0</v>
      </c>
      <c r="H60" s="14"/>
      <c r="I60" s="14"/>
      <c r="J60" s="14"/>
      <c r="K60" s="15">
        <f>SUM(H60:J60)</f>
        <v>0</v>
      </c>
      <c r="L60" s="14"/>
      <c r="M60" s="14"/>
      <c r="N60" s="14"/>
      <c r="O60" s="15">
        <f>SUM(L60:N60)</f>
        <v>0</v>
      </c>
      <c r="P60" s="40"/>
    </row>
    <row r="61" spans="1:16" ht="24.75" customHeight="1">
      <c r="A61" s="64" t="s">
        <v>220</v>
      </c>
      <c r="B61" s="67" t="s">
        <v>202</v>
      </c>
      <c r="C61" s="66" t="s">
        <v>107</v>
      </c>
      <c r="D61" s="14"/>
      <c r="E61" s="14"/>
      <c r="F61" s="14"/>
      <c r="G61" s="15">
        <f>SUM(D61:F61)</f>
        <v>0</v>
      </c>
      <c r="H61" s="14"/>
      <c r="I61" s="14"/>
      <c r="J61" s="14"/>
      <c r="K61" s="15">
        <f>SUM(H61:J61)</f>
        <v>0</v>
      </c>
      <c r="L61" s="14"/>
      <c r="M61" s="14"/>
      <c r="N61" s="14"/>
      <c r="O61" s="15">
        <f>SUM(L61:N61)</f>
        <v>0</v>
      </c>
      <c r="P61" s="40"/>
    </row>
    <row r="62" spans="1:16" ht="27" customHeight="1">
      <c r="A62" s="64" t="s">
        <v>221</v>
      </c>
      <c r="B62" s="67" t="s">
        <v>103</v>
      </c>
      <c r="C62" s="66" t="s">
        <v>203</v>
      </c>
      <c r="D62" s="14"/>
      <c r="E62" s="14"/>
      <c r="F62" s="14"/>
      <c r="G62" s="15">
        <f>SUM(D62:F62)</f>
        <v>0</v>
      </c>
      <c r="H62" s="14"/>
      <c r="I62" s="14"/>
      <c r="J62" s="14"/>
      <c r="K62" s="15">
        <f>SUM(H62:J62)</f>
        <v>0</v>
      </c>
      <c r="L62" s="14"/>
      <c r="M62" s="14"/>
      <c r="N62" s="14"/>
      <c r="O62" s="15">
        <f>SUM(L62:N62)</f>
        <v>0</v>
      </c>
      <c r="P62" s="40"/>
    </row>
    <row r="63" spans="1:16" ht="22.5" customHeight="1">
      <c r="A63" s="64" t="s">
        <v>222</v>
      </c>
      <c r="B63" s="71" t="s">
        <v>104</v>
      </c>
      <c r="C63" s="66" t="s">
        <v>204</v>
      </c>
      <c r="D63" s="14"/>
      <c r="E63" s="14"/>
      <c r="F63" s="14"/>
      <c r="G63" s="15">
        <f>SUM(D63:F63)</f>
        <v>0</v>
      </c>
      <c r="H63" s="14"/>
      <c r="I63" s="14"/>
      <c r="J63" s="14"/>
      <c r="K63" s="15">
        <f>SUM(H63:J63)</f>
        <v>0</v>
      </c>
      <c r="L63" s="14"/>
      <c r="M63" s="14"/>
      <c r="N63" s="14"/>
      <c r="O63" s="15">
        <f>SUM(L63:N63)</f>
        <v>0</v>
      </c>
      <c r="P63" s="40"/>
    </row>
    <row r="64" spans="1:16" ht="22.5" customHeight="1">
      <c r="A64" s="68" t="s">
        <v>223</v>
      </c>
      <c r="B64" s="69" t="s">
        <v>278</v>
      </c>
      <c r="C64" s="70" t="s">
        <v>108</v>
      </c>
      <c r="D64" s="16"/>
      <c r="E64" s="16">
        <f>SUM(E59:E63)</f>
        <v>0</v>
      </c>
      <c r="F64" s="16">
        <f>SUM(F59:F63)</f>
        <v>0</v>
      </c>
      <c r="G64" s="17">
        <f>SUM(G59:G63)</f>
        <v>0</v>
      </c>
      <c r="H64" s="16"/>
      <c r="I64" s="16">
        <f>SUM(I59:I63)</f>
        <v>0</v>
      </c>
      <c r="J64" s="16">
        <f>SUM(J59:J63)</f>
        <v>0</v>
      </c>
      <c r="K64" s="17">
        <f>SUM(K59:K63)</f>
        <v>0</v>
      </c>
      <c r="L64" s="16"/>
      <c r="M64" s="16">
        <f>SUM(M59:M63)</f>
        <v>0</v>
      </c>
      <c r="N64" s="16">
        <f>SUM(N59:N63)</f>
        <v>0</v>
      </c>
      <c r="O64" s="17">
        <f>SUM(O59:O63)</f>
        <v>0</v>
      </c>
      <c r="P64" s="40"/>
    </row>
    <row r="65" spans="1:16" ht="12.75" customHeight="1">
      <c r="A65" s="64" t="s">
        <v>224</v>
      </c>
      <c r="B65" s="67" t="s">
        <v>109</v>
      </c>
      <c r="C65" s="66" t="s">
        <v>112</v>
      </c>
      <c r="D65" s="14"/>
      <c r="E65" s="14"/>
      <c r="F65" s="14"/>
      <c r="G65" s="15">
        <f>SUM(D65:F65)</f>
        <v>0</v>
      </c>
      <c r="H65" s="14"/>
      <c r="I65" s="14"/>
      <c r="J65" s="14"/>
      <c r="K65" s="15">
        <f>SUM(H65:J65)</f>
        <v>0</v>
      </c>
      <c r="L65" s="14"/>
      <c r="M65" s="14"/>
      <c r="N65" s="14"/>
      <c r="O65" s="15">
        <f>SUM(L65:N65)</f>
        <v>0</v>
      </c>
      <c r="P65" s="40"/>
    </row>
    <row r="66" spans="1:16" ht="12.75" customHeight="1">
      <c r="A66" s="64" t="s">
        <v>225</v>
      </c>
      <c r="B66" s="67" t="s">
        <v>218</v>
      </c>
      <c r="C66" s="66" t="s">
        <v>113</v>
      </c>
      <c r="D66" s="14"/>
      <c r="E66" s="14"/>
      <c r="F66" s="14"/>
      <c r="G66" s="15">
        <f>SUM(D66:F66)</f>
        <v>0</v>
      </c>
      <c r="H66" s="14"/>
      <c r="I66" s="14"/>
      <c r="J66" s="14"/>
      <c r="K66" s="15">
        <f>SUM(H66:J66)</f>
        <v>0</v>
      </c>
      <c r="L66" s="14"/>
      <c r="M66" s="14"/>
      <c r="N66" s="14"/>
      <c r="O66" s="15">
        <f>SUM(L66:N66)</f>
        <v>0</v>
      </c>
      <c r="P66" s="40"/>
    </row>
    <row r="67" spans="1:16" ht="12.75" customHeight="1">
      <c r="A67" s="64" t="s">
        <v>226</v>
      </c>
      <c r="B67" s="67" t="s">
        <v>219</v>
      </c>
      <c r="C67" s="66" t="s">
        <v>114</v>
      </c>
      <c r="D67" s="14"/>
      <c r="E67" s="14"/>
      <c r="F67" s="14"/>
      <c r="G67" s="15">
        <f>SUM(D67:F67)</f>
        <v>0</v>
      </c>
      <c r="H67" s="14"/>
      <c r="I67" s="14"/>
      <c r="J67" s="14"/>
      <c r="K67" s="15">
        <f>SUM(H67:J67)</f>
        <v>0</v>
      </c>
      <c r="L67" s="14"/>
      <c r="M67" s="14"/>
      <c r="N67" s="14"/>
      <c r="O67" s="15">
        <f>SUM(L67:N67)</f>
        <v>0</v>
      </c>
      <c r="P67" s="40"/>
    </row>
    <row r="68" spans="1:16" ht="25.5">
      <c r="A68" s="64" t="s">
        <v>227</v>
      </c>
      <c r="B68" s="67" t="s">
        <v>110</v>
      </c>
      <c r="C68" s="66" t="s">
        <v>253</v>
      </c>
      <c r="D68" s="14"/>
      <c r="E68" s="14"/>
      <c r="F68" s="14"/>
      <c r="G68" s="15">
        <f>SUM(D68:F68)</f>
        <v>0</v>
      </c>
      <c r="H68" s="14"/>
      <c r="I68" s="14"/>
      <c r="J68" s="14"/>
      <c r="K68" s="15">
        <f>SUM(H68:J68)</f>
        <v>0</v>
      </c>
      <c r="L68" s="14"/>
      <c r="M68" s="14"/>
      <c r="N68" s="14"/>
      <c r="O68" s="15">
        <f>SUM(L68:N68)</f>
        <v>0</v>
      </c>
      <c r="P68" s="36"/>
    </row>
    <row r="69" spans="1:16">
      <c r="A69" s="64" t="s">
        <v>228</v>
      </c>
      <c r="B69" s="71" t="s">
        <v>111</v>
      </c>
      <c r="C69" s="66" t="s">
        <v>254</v>
      </c>
      <c r="D69" s="14"/>
      <c r="E69" s="14"/>
      <c r="F69" s="14"/>
      <c r="G69" s="15">
        <f>SUM(D69:F69)</f>
        <v>0</v>
      </c>
      <c r="H69" s="14"/>
      <c r="I69" s="14"/>
      <c r="J69" s="14"/>
      <c r="K69" s="15">
        <f>SUM(H69:J69)</f>
        <v>0</v>
      </c>
      <c r="L69" s="14"/>
      <c r="M69" s="14"/>
      <c r="N69" s="14"/>
      <c r="O69" s="15">
        <f>SUM(L69:N69)</f>
        <v>0</v>
      </c>
      <c r="P69" s="36"/>
    </row>
    <row r="70" spans="1:16">
      <c r="A70" s="68" t="s">
        <v>229</v>
      </c>
      <c r="B70" s="69" t="s">
        <v>285</v>
      </c>
      <c r="C70" s="70" t="s">
        <v>115</v>
      </c>
      <c r="D70" s="16">
        <f>SUM(D65:D69)</f>
        <v>0</v>
      </c>
      <c r="E70" s="16">
        <f t="shared" ref="E70:O70" si="17">SUM(E65:E69)</f>
        <v>0</v>
      </c>
      <c r="F70" s="16">
        <f t="shared" si="17"/>
        <v>0</v>
      </c>
      <c r="G70" s="17">
        <f t="shared" si="17"/>
        <v>0</v>
      </c>
      <c r="H70" s="16">
        <f t="shared" si="17"/>
        <v>0</v>
      </c>
      <c r="I70" s="16">
        <f t="shared" si="17"/>
        <v>0</v>
      </c>
      <c r="J70" s="16">
        <f t="shared" si="17"/>
        <v>0</v>
      </c>
      <c r="K70" s="17">
        <f t="shared" si="17"/>
        <v>0</v>
      </c>
      <c r="L70" s="16">
        <f t="shared" si="17"/>
        <v>0</v>
      </c>
      <c r="M70" s="16">
        <f t="shared" si="17"/>
        <v>0</v>
      </c>
      <c r="N70" s="16">
        <f t="shared" si="17"/>
        <v>0</v>
      </c>
      <c r="O70" s="17">
        <f t="shared" si="17"/>
        <v>0</v>
      </c>
      <c r="P70" s="36"/>
    </row>
    <row r="71" spans="1:16" ht="13.5" thickBot="1">
      <c r="A71" s="68" t="s">
        <v>230</v>
      </c>
      <c r="B71" s="73" t="s">
        <v>279</v>
      </c>
      <c r="C71" s="74" t="s">
        <v>116</v>
      </c>
      <c r="D71" s="18">
        <f>SUM(D16+D22+D36+D52+D58+D64+D70)</f>
        <v>816149</v>
      </c>
      <c r="E71" s="18">
        <f t="shared" ref="E71:O71" si="18">SUM(E16+E22+E36+E52+E58+E64+E70)</f>
        <v>0</v>
      </c>
      <c r="F71" s="18">
        <f t="shared" si="18"/>
        <v>0</v>
      </c>
      <c r="G71" s="19">
        <f t="shared" si="18"/>
        <v>816149</v>
      </c>
      <c r="H71" s="18">
        <f t="shared" si="18"/>
        <v>816149</v>
      </c>
      <c r="I71" s="18">
        <f t="shared" si="18"/>
        <v>0</v>
      </c>
      <c r="J71" s="18">
        <f t="shared" si="18"/>
        <v>0</v>
      </c>
      <c r="K71" s="19">
        <f t="shared" si="18"/>
        <v>816149</v>
      </c>
      <c r="L71" s="18">
        <f t="shared" si="18"/>
        <v>370786</v>
      </c>
      <c r="M71" s="18">
        <f t="shared" si="18"/>
        <v>0</v>
      </c>
      <c r="N71" s="18">
        <f t="shared" si="18"/>
        <v>0</v>
      </c>
      <c r="O71" s="19">
        <f t="shared" si="18"/>
        <v>370786</v>
      </c>
      <c r="P71" s="43">
        <f>SUM(O71/K71*100)</f>
        <v>45.431165142639394</v>
      </c>
    </row>
    <row r="72" spans="1:16" ht="13.5" thickTop="1">
      <c r="A72" s="64" t="s">
        <v>231</v>
      </c>
      <c r="B72" s="75" t="s">
        <v>255</v>
      </c>
      <c r="C72" s="76" t="s">
        <v>157</v>
      </c>
      <c r="D72" s="20"/>
      <c r="E72" s="20"/>
      <c r="F72" s="20"/>
      <c r="G72" s="21">
        <f>SUM(D72:F72)</f>
        <v>0</v>
      </c>
      <c r="H72" s="20"/>
      <c r="I72" s="20"/>
      <c r="J72" s="20"/>
      <c r="K72" s="21">
        <f>SUM(H72:J72)</f>
        <v>0</v>
      </c>
      <c r="L72" s="20"/>
      <c r="M72" s="20"/>
      <c r="N72" s="20"/>
      <c r="O72" s="21">
        <f>SUM(L72:N72)</f>
        <v>0</v>
      </c>
      <c r="P72" s="86"/>
    </row>
    <row r="73" spans="1:16">
      <c r="A73" s="64" t="s">
        <v>232</v>
      </c>
      <c r="B73" s="77" t="s">
        <v>158</v>
      </c>
      <c r="C73" s="76" t="s">
        <v>159</v>
      </c>
      <c r="D73" s="20"/>
      <c r="E73" s="20"/>
      <c r="F73" s="20"/>
      <c r="G73" s="21">
        <f t="shared" ref="G73:G99" si="19">SUM(D73:F73)</f>
        <v>0</v>
      </c>
      <c r="H73" s="20"/>
      <c r="I73" s="20"/>
      <c r="J73" s="20"/>
      <c r="K73" s="21">
        <f t="shared" ref="K73:K99" si="20">SUM(H73:J73)</f>
        <v>0</v>
      </c>
      <c r="L73" s="20"/>
      <c r="M73" s="20"/>
      <c r="N73" s="20"/>
      <c r="O73" s="21">
        <f t="shared" ref="O73:O99" si="21">SUM(L73:N73)</f>
        <v>0</v>
      </c>
      <c r="P73" s="39"/>
    </row>
    <row r="74" spans="1:16">
      <c r="A74" s="64" t="s">
        <v>233</v>
      </c>
      <c r="B74" s="75" t="s">
        <v>256</v>
      </c>
      <c r="C74" s="76" t="s">
        <v>160</v>
      </c>
      <c r="D74" s="20"/>
      <c r="E74" s="20"/>
      <c r="F74" s="20"/>
      <c r="G74" s="21">
        <f t="shared" si="19"/>
        <v>0</v>
      </c>
      <c r="H74" s="20"/>
      <c r="I74" s="20"/>
      <c r="J74" s="20"/>
      <c r="K74" s="21">
        <f t="shared" si="20"/>
        <v>0</v>
      </c>
      <c r="L74" s="20"/>
      <c r="M74" s="20"/>
      <c r="N74" s="20"/>
      <c r="O74" s="21">
        <f t="shared" si="21"/>
        <v>0</v>
      </c>
      <c r="P74" s="39"/>
    </row>
    <row r="75" spans="1:16">
      <c r="A75" s="68" t="s">
        <v>234</v>
      </c>
      <c r="B75" s="78" t="s">
        <v>300</v>
      </c>
      <c r="C75" s="79" t="s">
        <v>161</v>
      </c>
      <c r="D75" s="22">
        <f>SUM(D72:D74)</f>
        <v>0</v>
      </c>
      <c r="E75" s="22">
        <f>SUM(E72:E74)</f>
        <v>0</v>
      </c>
      <c r="F75" s="22">
        <f>SUM(F72:F74)</f>
        <v>0</v>
      </c>
      <c r="G75" s="23">
        <f t="shared" si="19"/>
        <v>0</v>
      </c>
      <c r="H75" s="22">
        <f>SUM(H72:H74)</f>
        <v>0</v>
      </c>
      <c r="I75" s="22">
        <f>SUM(I72:I74)</f>
        <v>0</v>
      </c>
      <c r="J75" s="22">
        <f>SUM(J72:J74)</f>
        <v>0</v>
      </c>
      <c r="K75" s="23">
        <f t="shared" si="20"/>
        <v>0</v>
      </c>
      <c r="L75" s="22">
        <f>SUM(L72:L74)</f>
        <v>0</v>
      </c>
      <c r="M75" s="22">
        <f>SUM(M72:M74)</f>
        <v>0</v>
      </c>
      <c r="N75" s="22">
        <f>SUM(N72:N74)</f>
        <v>0</v>
      </c>
      <c r="O75" s="23">
        <f t="shared" si="21"/>
        <v>0</v>
      </c>
      <c r="P75" s="39"/>
    </row>
    <row r="76" spans="1:16">
      <c r="A76" s="64" t="s">
        <v>235</v>
      </c>
      <c r="B76" s="77" t="s">
        <v>162</v>
      </c>
      <c r="C76" s="76" t="s">
        <v>163</v>
      </c>
      <c r="D76" s="20"/>
      <c r="E76" s="20"/>
      <c r="F76" s="20"/>
      <c r="G76" s="21">
        <f t="shared" si="19"/>
        <v>0</v>
      </c>
      <c r="H76" s="20"/>
      <c r="I76" s="20"/>
      <c r="J76" s="20"/>
      <c r="K76" s="21">
        <f t="shared" si="20"/>
        <v>0</v>
      </c>
      <c r="L76" s="20"/>
      <c r="M76" s="20"/>
      <c r="N76" s="20"/>
      <c r="O76" s="21">
        <f t="shared" si="21"/>
        <v>0</v>
      </c>
      <c r="P76" s="39"/>
    </row>
    <row r="77" spans="1:16">
      <c r="A77" s="64" t="s">
        <v>236</v>
      </c>
      <c r="B77" s="75" t="s">
        <v>257</v>
      </c>
      <c r="C77" s="76" t="s">
        <v>164</v>
      </c>
      <c r="D77" s="20"/>
      <c r="E77" s="20"/>
      <c r="F77" s="20"/>
      <c r="G77" s="21">
        <f t="shared" si="19"/>
        <v>0</v>
      </c>
      <c r="H77" s="20"/>
      <c r="I77" s="20"/>
      <c r="J77" s="20"/>
      <c r="K77" s="21">
        <f t="shared" si="20"/>
        <v>0</v>
      </c>
      <c r="L77" s="20"/>
      <c r="M77" s="20"/>
      <c r="N77" s="20"/>
      <c r="O77" s="21">
        <f t="shared" si="21"/>
        <v>0</v>
      </c>
      <c r="P77" s="39"/>
    </row>
    <row r="78" spans="1:16">
      <c r="A78" s="64" t="s">
        <v>237</v>
      </c>
      <c r="B78" s="77" t="s">
        <v>165</v>
      </c>
      <c r="C78" s="76" t="s">
        <v>166</v>
      </c>
      <c r="D78" s="20"/>
      <c r="E78" s="20"/>
      <c r="F78" s="20"/>
      <c r="G78" s="21">
        <f t="shared" si="19"/>
        <v>0</v>
      </c>
      <c r="H78" s="20"/>
      <c r="I78" s="20"/>
      <c r="J78" s="20"/>
      <c r="K78" s="21">
        <f t="shared" si="20"/>
        <v>0</v>
      </c>
      <c r="L78" s="20"/>
      <c r="M78" s="20"/>
      <c r="N78" s="20"/>
      <c r="O78" s="21">
        <f t="shared" si="21"/>
        <v>0</v>
      </c>
      <c r="P78" s="39"/>
    </row>
    <row r="79" spans="1:16">
      <c r="A79" s="64" t="s">
        <v>238</v>
      </c>
      <c r="B79" s="75" t="s">
        <v>258</v>
      </c>
      <c r="C79" s="76" t="s">
        <v>167</v>
      </c>
      <c r="D79" s="20"/>
      <c r="E79" s="20"/>
      <c r="F79" s="20"/>
      <c r="G79" s="21">
        <f t="shared" si="19"/>
        <v>0</v>
      </c>
      <c r="H79" s="20"/>
      <c r="I79" s="20"/>
      <c r="J79" s="20"/>
      <c r="K79" s="21">
        <f t="shared" si="20"/>
        <v>0</v>
      </c>
      <c r="L79" s="20"/>
      <c r="M79" s="20"/>
      <c r="N79" s="20"/>
      <c r="O79" s="21">
        <f t="shared" si="21"/>
        <v>0</v>
      </c>
      <c r="P79" s="39"/>
    </row>
    <row r="80" spans="1:16">
      <c r="A80" s="68" t="s">
        <v>239</v>
      </c>
      <c r="B80" s="80" t="s">
        <v>280</v>
      </c>
      <c r="C80" s="79" t="s">
        <v>168</v>
      </c>
      <c r="D80" s="22">
        <f>SUM(D76:D79)</f>
        <v>0</v>
      </c>
      <c r="E80" s="22">
        <f>SUM(E76:E79)</f>
        <v>0</v>
      </c>
      <c r="F80" s="22">
        <f>SUM(F76:F79)</f>
        <v>0</v>
      </c>
      <c r="G80" s="23">
        <f t="shared" si="19"/>
        <v>0</v>
      </c>
      <c r="H80" s="22">
        <f>SUM(H76:H79)</f>
        <v>0</v>
      </c>
      <c r="I80" s="22">
        <f>SUM(I76:I79)</f>
        <v>0</v>
      </c>
      <c r="J80" s="22">
        <f>SUM(J76:J79)</f>
        <v>0</v>
      </c>
      <c r="K80" s="23">
        <f t="shared" si="20"/>
        <v>0</v>
      </c>
      <c r="L80" s="22">
        <f>SUM(L76:L79)</f>
        <v>0</v>
      </c>
      <c r="M80" s="22">
        <f>SUM(M76:M79)</f>
        <v>0</v>
      </c>
      <c r="N80" s="22">
        <f>SUM(N76:N79)</f>
        <v>0</v>
      </c>
      <c r="O80" s="23">
        <f t="shared" si="21"/>
        <v>0</v>
      </c>
      <c r="P80" s="39"/>
    </row>
    <row r="81" spans="1:16">
      <c r="A81" s="64" t="s">
        <v>240</v>
      </c>
      <c r="B81" s="76" t="s">
        <v>169</v>
      </c>
      <c r="C81" s="76" t="s">
        <v>170</v>
      </c>
      <c r="D81" s="20">
        <v>6831895</v>
      </c>
      <c r="E81" s="20"/>
      <c r="F81" s="20"/>
      <c r="G81" s="21">
        <f t="shared" si="19"/>
        <v>6831895</v>
      </c>
      <c r="H81" s="20">
        <f>D81</f>
        <v>6831895</v>
      </c>
      <c r="I81" s="20"/>
      <c r="J81" s="20"/>
      <c r="K81" s="21">
        <f t="shared" si="20"/>
        <v>6831895</v>
      </c>
      <c r="L81" s="20">
        <v>6831895</v>
      </c>
      <c r="M81" s="20"/>
      <c r="N81" s="20"/>
      <c r="O81" s="21">
        <f t="shared" si="21"/>
        <v>6831895</v>
      </c>
      <c r="P81" s="39">
        <f>SUM(O81/K81*100)</f>
        <v>100</v>
      </c>
    </row>
    <row r="82" spans="1:16">
      <c r="A82" s="64" t="s">
        <v>241</v>
      </c>
      <c r="B82" s="76" t="s">
        <v>171</v>
      </c>
      <c r="C82" s="76" t="s">
        <v>172</v>
      </c>
      <c r="D82" s="20"/>
      <c r="E82" s="20"/>
      <c r="F82" s="20"/>
      <c r="G82" s="21">
        <f t="shared" si="19"/>
        <v>0</v>
      </c>
      <c r="H82" s="20"/>
      <c r="I82" s="20"/>
      <c r="J82" s="20"/>
      <c r="K82" s="21">
        <f t="shared" si="20"/>
        <v>0</v>
      </c>
      <c r="L82" s="20"/>
      <c r="M82" s="20"/>
      <c r="N82" s="20"/>
      <c r="O82" s="21">
        <f t="shared" si="21"/>
        <v>0</v>
      </c>
      <c r="P82" s="39"/>
    </row>
    <row r="83" spans="1:16">
      <c r="A83" s="68" t="s">
        <v>242</v>
      </c>
      <c r="B83" s="79" t="s">
        <v>281</v>
      </c>
      <c r="C83" s="79" t="s">
        <v>173</v>
      </c>
      <c r="D83" s="22">
        <f>SUM(D81:D82)</f>
        <v>6831895</v>
      </c>
      <c r="E83" s="22">
        <f>SUM(E81:E82)</f>
        <v>0</v>
      </c>
      <c r="F83" s="22">
        <f>SUM(F81:F82)</f>
        <v>0</v>
      </c>
      <c r="G83" s="23">
        <f t="shared" si="19"/>
        <v>6831895</v>
      </c>
      <c r="H83" s="22">
        <f>SUM(H81:H82)</f>
        <v>6831895</v>
      </c>
      <c r="I83" s="22">
        <f>SUM(I81:I82)</f>
        <v>0</v>
      </c>
      <c r="J83" s="22">
        <f>SUM(J81:J82)</f>
        <v>0</v>
      </c>
      <c r="K83" s="23">
        <f t="shared" si="20"/>
        <v>6831895</v>
      </c>
      <c r="L83" s="22">
        <f>SUM(L81:L82)</f>
        <v>6831895</v>
      </c>
      <c r="M83" s="22">
        <f>SUM(M81:M82)</f>
        <v>0</v>
      </c>
      <c r="N83" s="22">
        <f>SUM(N81:N82)</f>
        <v>0</v>
      </c>
      <c r="O83" s="23">
        <f t="shared" si="21"/>
        <v>6831895</v>
      </c>
      <c r="P83" s="40">
        <f>SUM(O83/K83*100)</f>
        <v>100</v>
      </c>
    </row>
    <row r="84" spans="1:16">
      <c r="A84" s="64" t="s">
        <v>243</v>
      </c>
      <c r="B84" s="75" t="s">
        <v>174</v>
      </c>
      <c r="C84" s="76" t="s">
        <v>175</v>
      </c>
      <c r="D84" s="20"/>
      <c r="E84" s="20"/>
      <c r="F84" s="20"/>
      <c r="G84" s="21">
        <f t="shared" si="19"/>
        <v>0</v>
      </c>
      <c r="H84" s="20"/>
      <c r="I84" s="20"/>
      <c r="J84" s="20"/>
      <c r="K84" s="21">
        <f t="shared" si="20"/>
        <v>0</v>
      </c>
      <c r="L84" s="20"/>
      <c r="M84" s="20"/>
      <c r="N84" s="20"/>
      <c r="O84" s="21">
        <f t="shared" si="21"/>
        <v>0</v>
      </c>
      <c r="P84" s="39"/>
    </row>
    <row r="85" spans="1:16">
      <c r="A85" s="64" t="s">
        <v>244</v>
      </c>
      <c r="B85" s="75" t="s">
        <v>176</v>
      </c>
      <c r="C85" s="76" t="s">
        <v>177</v>
      </c>
      <c r="D85" s="20"/>
      <c r="E85" s="20"/>
      <c r="F85" s="20"/>
      <c r="G85" s="21">
        <f t="shared" si="19"/>
        <v>0</v>
      </c>
      <c r="H85" s="20"/>
      <c r="I85" s="20"/>
      <c r="J85" s="20"/>
      <c r="K85" s="21">
        <f t="shared" si="20"/>
        <v>0</v>
      </c>
      <c r="L85" s="20"/>
      <c r="M85" s="20"/>
      <c r="N85" s="20"/>
      <c r="O85" s="21">
        <f t="shared" si="21"/>
        <v>0</v>
      </c>
      <c r="P85" s="39"/>
    </row>
    <row r="86" spans="1:16">
      <c r="A86" s="64" t="s">
        <v>245</v>
      </c>
      <c r="B86" s="75" t="s">
        <v>178</v>
      </c>
      <c r="C86" s="76" t="s">
        <v>179</v>
      </c>
      <c r="D86" s="20">
        <v>85084956</v>
      </c>
      <c r="E86" s="20"/>
      <c r="F86" s="20"/>
      <c r="G86" s="21">
        <f t="shared" si="19"/>
        <v>85084956</v>
      </c>
      <c r="H86" s="20">
        <v>85427206</v>
      </c>
      <c r="I86" s="20"/>
      <c r="J86" s="20"/>
      <c r="K86" s="21">
        <f t="shared" si="20"/>
        <v>85427206</v>
      </c>
      <c r="L86" s="20">
        <v>65858719</v>
      </c>
      <c r="M86" s="20"/>
      <c r="N86" s="20"/>
      <c r="O86" s="21">
        <f t="shared" si="21"/>
        <v>65858719</v>
      </c>
      <c r="P86" s="39">
        <f>SUM(O86/K86*100)</f>
        <v>77.09337819148621</v>
      </c>
    </row>
    <row r="87" spans="1:16">
      <c r="A87" s="64" t="s">
        <v>246</v>
      </c>
      <c r="B87" s="75" t="s">
        <v>259</v>
      </c>
      <c r="C87" s="76" t="s">
        <v>180</v>
      </c>
      <c r="D87" s="20"/>
      <c r="E87" s="20"/>
      <c r="F87" s="20"/>
      <c r="G87" s="21">
        <f t="shared" si="19"/>
        <v>0</v>
      </c>
      <c r="H87" s="20"/>
      <c r="I87" s="20"/>
      <c r="J87" s="20"/>
      <c r="K87" s="21">
        <f t="shared" si="20"/>
        <v>0</v>
      </c>
      <c r="L87" s="20"/>
      <c r="M87" s="20"/>
      <c r="N87" s="20"/>
      <c r="O87" s="21">
        <f t="shared" si="21"/>
        <v>0</v>
      </c>
      <c r="P87" s="39"/>
    </row>
    <row r="88" spans="1:16">
      <c r="A88" s="64" t="s">
        <v>247</v>
      </c>
      <c r="B88" s="77" t="s">
        <v>181</v>
      </c>
      <c r="C88" s="76" t="s">
        <v>182</v>
      </c>
      <c r="D88" s="20"/>
      <c r="E88" s="20"/>
      <c r="F88" s="20"/>
      <c r="G88" s="21">
        <f t="shared" si="19"/>
        <v>0</v>
      </c>
      <c r="H88" s="20"/>
      <c r="I88" s="20"/>
      <c r="J88" s="20"/>
      <c r="K88" s="21">
        <f t="shared" si="20"/>
        <v>0</v>
      </c>
      <c r="L88" s="20"/>
      <c r="M88" s="20"/>
      <c r="N88" s="20"/>
      <c r="O88" s="21">
        <f t="shared" si="21"/>
        <v>0</v>
      </c>
      <c r="P88" s="39"/>
    </row>
    <row r="89" spans="1:16">
      <c r="A89" s="64" t="s">
        <v>248</v>
      </c>
      <c r="B89" s="77" t="s">
        <v>262</v>
      </c>
      <c r="C89" s="76" t="s">
        <v>263</v>
      </c>
      <c r="D89" s="20"/>
      <c r="E89" s="20"/>
      <c r="F89" s="20"/>
      <c r="G89" s="21">
        <f t="shared" si="19"/>
        <v>0</v>
      </c>
      <c r="H89" s="20"/>
      <c r="I89" s="20"/>
      <c r="J89" s="20"/>
      <c r="K89" s="21">
        <f t="shared" si="20"/>
        <v>0</v>
      </c>
      <c r="L89" s="20"/>
      <c r="M89" s="20"/>
      <c r="N89" s="20"/>
      <c r="O89" s="21">
        <f t="shared" si="21"/>
        <v>0</v>
      </c>
      <c r="P89" s="39"/>
    </row>
    <row r="90" spans="1:16">
      <c r="A90" s="64" t="s">
        <v>249</v>
      </c>
      <c r="B90" s="77" t="s">
        <v>265</v>
      </c>
      <c r="C90" s="76" t="s">
        <v>264</v>
      </c>
      <c r="D90" s="20"/>
      <c r="E90" s="20"/>
      <c r="F90" s="20"/>
      <c r="G90" s="21">
        <f t="shared" si="19"/>
        <v>0</v>
      </c>
      <c r="H90" s="20"/>
      <c r="I90" s="20"/>
      <c r="J90" s="20"/>
      <c r="K90" s="21">
        <f t="shared" si="20"/>
        <v>0</v>
      </c>
      <c r="L90" s="20"/>
      <c r="M90" s="20"/>
      <c r="N90" s="20"/>
      <c r="O90" s="21">
        <f t="shared" si="21"/>
        <v>0</v>
      </c>
      <c r="P90" s="39"/>
    </row>
    <row r="91" spans="1:16">
      <c r="A91" s="68" t="s">
        <v>250</v>
      </c>
      <c r="B91" s="78" t="s">
        <v>301</v>
      </c>
      <c r="C91" s="79" t="s">
        <v>302</v>
      </c>
      <c r="D91" s="22"/>
      <c r="E91" s="22"/>
      <c r="F91" s="22"/>
      <c r="G91" s="63"/>
      <c r="H91" s="22"/>
      <c r="I91" s="22"/>
      <c r="J91" s="22"/>
      <c r="K91" s="63"/>
      <c r="L91" s="22"/>
      <c r="M91" s="22"/>
      <c r="N91" s="22"/>
      <c r="O91" s="63"/>
      <c r="P91" s="39"/>
    </row>
    <row r="92" spans="1:16">
      <c r="A92" s="68" t="s">
        <v>251</v>
      </c>
      <c r="B92" s="78" t="s">
        <v>282</v>
      </c>
      <c r="C92" s="79" t="s">
        <v>183</v>
      </c>
      <c r="D92" s="22">
        <f>SUM(D75+D80+D83+D84+D85+D86+D87+D88+D89+D90)</f>
        <v>91916851</v>
      </c>
      <c r="E92" s="22">
        <f t="shared" ref="E92:O92" si="22">SUM(E75+E80+E83+E84+E85+E86+E87+E88+E89+E90)</f>
        <v>0</v>
      </c>
      <c r="F92" s="22">
        <f t="shared" si="22"/>
        <v>0</v>
      </c>
      <c r="G92" s="26">
        <f t="shared" si="22"/>
        <v>91916851</v>
      </c>
      <c r="H92" s="22">
        <f t="shared" si="22"/>
        <v>92259101</v>
      </c>
      <c r="I92" s="22">
        <f t="shared" si="22"/>
        <v>0</v>
      </c>
      <c r="J92" s="22">
        <f t="shared" si="22"/>
        <v>0</v>
      </c>
      <c r="K92" s="26">
        <f t="shared" si="22"/>
        <v>92259101</v>
      </c>
      <c r="L92" s="22">
        <f t="shared" si="22"/>
        <v>72690614</v>
      </c>
      <c r="M92" s="22">
        <f t="shared" si="22"/>
        <v>0</v>
      </c>
      <c r="N92" s="22">
        <f t="shared" si="22"/>
        <v>0</v>
      </c>
      <c r="O92" s="26">
        <f t="shared" si="22"/>
        <v>72690614</v>
      </c>
      <c r="P92" s="40">
        <f>SUM(O92/K92*100)</f>
        <v>78.789640493028429</v>
      </c>
    </row>
    <row r="93" spans="1:16">
      <c r="A93" s="64" t="s">
        <v>252</v>
      </c>
      <c r="B93" s="77" t="s">
        <v>184</v>
      </c>
      <c r="C93" s="76" t="s">
        <v>185</v>
      </c>
      <c r="D93" s="20"/>
      <c r="E93" s="20"/>
      <c r="F93" s="20"/>
      <c r="G93" s="21">
        <f t="shared" si="19"/>
        <v>0</v>
      </c>
      <c r="H93" s="20"/>
      <c r="I93" s="20"/>
      <c r="J93" s="20"/>
      <c r="K93" s="21">
        <f t="shared" si="20"/>
        <v>0</v>
      </c>
      <c r="L93" s="20"/>
      <c r="M93" s="20"/>
      <c r="N93" s="20"/>
      <c r="O93" s="21">
        <f t="shared" si="21"/>
        <v>0</v>
      </c>
      <c r="P93" s="39"/>
    </row>
    <row r="94" spans="1:16">
      <c r="A94" s="64" t="s">
        <v>260</v>
      </c>
      <c r="B94" s="77" t="s">
        <v>186</v>
      </c>
      <c r="C94" s="76" t="s">
        <v>187</v>
      </c>
      <c r="D94" s="20"/>
      <c r="E94" s="20"/>
      <c r="F94" s="20"/>
      <c r="G94" s="21">
        <f t="shared" si="19"/>
        <v>0</v>
      </c>
      <c r="H94" s="20"/>
      <c r="I94" s="20"/>
      <c r="J94" s="20"/>
      <c r="K94" s="21">
        <f t="shared" si="20"/>
        <v>0</v>
      </c>
      <c r="L94" s="20"/>
      <c r="M94" s="20"/>
      <c r="N94" s="20"/>
      <c r="O94" s="21">
        <f t="shared" si="21"/>
        <v>0</v>
      </c>
      <c r="P94" s="39"/>
    </row>
    <row r="95" spans="1:16" s="25" customFormat="1" ht="22.5" customHeight="1">
      <c r="A95" s="64" t="s">
        <v>261</v>
      </c>
      <c r="B95" s="75" t="s">
        <v>188</v>
      </c>
      <c r="C95" s="76" t="s">
        <v>189</v>
      </c>
      <c r="D95" s="20"/>
      <c r="E95" s="20"/>
      <c r="F95" s="20"/>
      <c r="G95" s="21">
        <f t="shared" si="19"/>
        <v>0</v>
      </c>
      <c r="H95" s="20"/>
      <c r="I95" s="20"/>
      <c r="J95" s="20"/>
      <c r="K95" s="21">
        <f t="shared" si="20"/>
        <v>0</v>
      </c>
      <c r="L95" s="20"/>
      <c r="M95" s="20"/>
      <c r="N95" s="20"/>
      <c r="O95" s="21">
        <f t="shared" si="21"/>
        <v>0</v>
      </c>
      <c r="P95" s="39"/>
    </row>
    <row r="96" spans="1:16" ht="25.5">
      <c r="A96" s="64" t="s">
        <v>271</v>
      </c>
      <c r="B96" s="77" t="s">
        <v>269</v>
      </c>
      <c r="C96" s="76" t="s">
        <v>190</v>
      </c>
      <c r="D96" s="20"/>
      <c r="E96" s="20"/>
      <c r="F96" s="20"/>
      <c r="G96" s="21"/>
      <c r="H96" s="20"/>
      <c r="I96" s="20"/>
      <c r="J96" s="20"/>
      <c r="K96" s="21"/>
      <c r="L96" s="20"/>
      <c r="M96" s="20"/>
      <c r="N96" s="20"/>
      <c r="O96" s="21"/>
      <c r="P96" s="39"/>
    </row>
    <row r="97" spans="1:16">
      <c r="A97" s="64" t="s">
        <v>272</v>
      </c>
      <c r="B97" s="75" t="s">
        <v>266</v>
      </c>
      <c r="C97" s="76" t="s">
        <v>268</v>
      </c>
      <c r="D97" s="20"/>
      <c r="E97" s="20"/>
      <c r="F97" s="20"/>
      <c r="G97" s="21"/>
      <c r="H97" s="20"/>
      <c r="I97" s="20"/>
      <c r="J97" s="20"/>
      <c r="K97" s="21"/>
      <c r="L97" s="20"/>
      <c r="M97" s="20"/>
      <c r="N97" s="20"/>
      <c r="O97" s="21"/>
      <c r="P97" s="39"/>
    </row>
    <row r="98" spans="1:16">
      <c r="A98" s="68" t="s">
        <v>303</v>
      </c>
      <c r="B98" s="80" t="s">
        <v>283</v>
      </c>
      <c r="C98" s="79" t="s">
        <v>191</v>
      </c>
      <c r="D98" s="22">
        <f>SUM(D93:D97)</f>
        <v>0</v>
      </c>
      <c r="E98" s="22">
        <f>SUM(E93:E97)</f>
        <v>0</v>
      </c>
      <c r="F98" s="22">
        <f>SUM(F93:F97)</f>
        <v>0</v>
      </c>
      <c r="G98" s="23">
        <f t="shared" si="19"/>
        <v>0</v>
      </c>
      <c r="H98" s="22">
        <f>SUM(H93:H97)</f>
        <v>0</v>
      </c>
      <c r="I98" s="22">
        <f>SUM(I93:I97)</f>
        <v>0</v>
      </c>
      <c r="J98" s="22">
        <f>SUM(J93:J97)</f>
        <v>0</v>
      </c>
      <c r="K98" s="23">
        <f t="shared" si="20"/>
        <v>0</v>
      </c>
      <c r="L98" s="22">
        <f>SUM(L93:L97)</f>
        <v>0</v>
      </c>
      <c r="M98" s="22">
        <f>SUM(M93:M97)</f>
        <v>0</v>
      </c>
      <c r="N98" s="22">
        <f>SUM(N93:N97)</f>
        <v>0</v>
      </c>
      <c r="O98" s="23">
        <f t="shared" si="21"/>
        <v>0</v>
      </c>
      <c r="P98" s="39"/>
    </row>
    <row r="99" spans="1:16">
      <c r="A99" s="64" t="s">
        <v>304</v>
      </c>
      <c r="B99" s="75" t="s">
        <v>192</v>
      </c>
      <c r="C99" s="76" t="s">
        <v>193</v>
      </c>
      <c r="D99" s="20"/>
      <c r="E99" s="20"/>
      <c r="F99" s="20"/>
      <c r="G99" s="21">
        <f t="shared" si="19"/>
        <v>0</v>
      </c>
      <c r="H99" s="20"/>
      <c r="I99" s="20"/>
      <c r="J99" s="20"/>
      <c r="K99" s="21">
        <f t="shared" si="20"/>
        <v>0</v>
      </c>
      <c r="L99" s="20"/>
      <c r="M99" s="20"/>
      <c r="N99" s="20"/>
      <c r="O99" s="21">
        <f t="shared" si="21"/>
        <v>0</v>
      </c>
      <c r="P99" s="39"/>
    </row>
    <row r="100" spans="1:16">
      <c r="A100" s="64" t="s">
        <v>305</v>
      </c>
      <c r="B100" s="75" t="s">
        <v>267</v>
      </c>
      <c r="C100" s="76" t="s">
        <v>270</v>
      </c>
      <c r="D100" s="32"/>
      <c r="E100" s="32"/>
      <c r="F100" s="32"/>
      <c r="G100" s="33"/>
      <c r="H100" s="32"/>
      <c r="I100" s="32"/>
      <c r="J100" s="32"/>
      <c r="K100" s="33"/>
      <c r="L100" s="32"/>
      <c r="M100" s="32"/>
      <c r="N100" s="32"/>
      <c r="O100" s="33"/>
      <c r="P100" s="39"/>
    </row>
    <row r="101" spans="1:16" ht="13.5" thickBot="1">
      <c r="A101" s="81">
        <v>98</v>
      </c>
      <c r="B101" s="82" t="s">
        <v>284</v>
      </c>
      <c r="C101" s="83" t="s">
        <v>194</v>
      </c>
      <c r="D101" s="24">
        <f>SUM(D92+D98+D99+D100)</f>
        <v>91916851</v>
      </c>
      <c r="E101" s="24">
        <f t="shared" ref="E101:O101" si="23">SUM(E92+E98+E99+E100)</f>
        <v>0</v>
      </c>
      <c r="F101" s="24">
        <f t="shared" si="23"/>
        <v>0</v>
      </c>
      <c r="G101" s="30">
        <f t="shared" si="23"/>
        <v>91916851</v>
      </c>
      <c r="H101" s="24">
        <f t="shared" si="23"/>
        <v>92259101</v>
      </c>
      <c r="I101" s="24">
        <f t="shared" si="23"/>
        <v>0</v>
      </c>
      <c r="J101" s="24">
        <f t="shared" si="23"/>
        <v>0</v>
      </c>
      <c r="K101" s="30">
        <f t="shared" si="23"/>
        <v>92259101</v>
      </c>
      <c r="L101" s="24">
        <f t="shared" si="23"/>
        <v>72690614</v>
      </c>
      <c r="M101" s="24">
        <f t="shared" si="23"/>
        <v>0</v>
      </c>
      <c r="N101" s="24">
        <f t="shared" si="23"/>
        <v>0</v>
      </c>
      <c r="O101" s="30">
        <f t="shared" si="23"/>
        <v>72690614</v>
      </c>
      <c r="P101" s="41">
        <f>SUM(O101/K101*100)</f>
        <v>78.789640493028429</v>
      </c>
    </row>
    <row r="102" spans="1:16" ht="14.25" thickTop="1" thickBot="1">
      <c r="A102" s="84">
        <v>99</v>
      </c>
      <c r="B102" s="6" t="s">
        <v>195</v>
      </c>
      <c r="C102" s="8"/>
      <c r="D102" s="8">
        <f>SUM(D71+D101)</f>
        <v>92733000</v>
      </c>
      <c r="E102" s="8">
        <f t="shared" ref="E102:O102" si="24">SUM(E71+E101)</f>
        <v>0</v>
      </c>
      <c r="F102" s="8">
        <f t="shared" si="24"/>
        <v>0</v>
      </c>
      <c r="G102" s="31">
        <f t="shared" si="24"/>
        <v>92733000</v>
      </c>
      <c r="H102" s="8">
        <f t="shared" si="24"/>
        <v>93075250</v>
      </c>
      <c r="I102" s="8">
        <f t="shared" si="24"/>
        <v>0</v>
      </c>
      <c r="J102" s="8">
        <f t="shared" si="24"/>
        <v>0</v>
      </c>
      <c r="K102" s="31">
        <f t="shared" si="24"/>
        <v>93075250</v>
      </c>
      <c r="L102" s="8">
        <f t="shared" si="24"/>
        <v>73061400</v>
      </c>
      <c r="M102" s="8">
        <f t="shared" si="24"/>
        <v>0</v>
      </c>
      <c r="N102" s="8">
        <f t="shared" si="24"/>
        <v>0</v>
      </c>
      <c r="O102" s="31">
        <f t="shared" si="24"/>
        <v>73061400</v>
      </c>
      <c r="P102" s="42">
        <f>SUM(O102/K102*100)</f>
        <v>78.497130010394812</v>
      </c>
    </row>
    <row r="103" spans="1:16" ht="13.5" thickTop="1"/>
    <row r="104" spans="1:16">
      <c r="B104" s="34"/>
    </row>
  </sheetData>
  <mergeCells count="4">
    <mergeCell ref="L2:O2"/>
    <mergeCell ref="P2:P3"/>
    <mergeCell ref="H2:K2"/>
    <mergeCell ref="D2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>
    <oddHeader>&amp;CHelvéciai Polgármesteri Hivatal 2020. évi költségvetési bevételei 
&amp;R1.melléklet</oddHeader>
  </headerFooter>
  <rowBreaks count="1" manualBreakCount="1">
    <brk id="4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103"/>
  <sheetViews>
    <sheetView topLeftCell="A70" zoomScaleNormal="100" workbookViewId="0">
      <selection activeCell="O103" sqref="O103"/>
    </sheetView>
  </sheetViews>
  <sheetFormatPr defaultRowHeight="12.75"/>
  <cols>
    <col min="1" max="1" width="6.7109375" style="1" customWidth="1"/>
    <col min="2" max="2" width="53.28515625" style="1" customWidth="1"/>
    <col min="3" max="3" width="7" customWidth="1"/>
    <col min="4" max="4" width="14.7109375" style="9" customWidth="1"/>
    <col min="5" max="6" width="9.140625" style="9" customWidth="1"/>
    <col min="7" max="7" width="14.7109375" style="10" customWidth="1"/>
    <col min="8" max="8" width="14.7109375" bestFit="1" customWidth="1"/>
    <col min="11" max="12" width="14.7109375" bestFit="1" customWidth="1"/>
    <col min="15" max="15" width="14.7109375" bestFit="1" customWidth="1"/>
    <col min="16" max="16" width="9.140625" style="87"/>
  </cols>
  <sheetData>
    <row r="1" spans="1:16" ht="13.5" thickBot="1">
      <c r="P1" s="10" t="s">
        <v>286</v>
      </c>
    </row>
    <row r="2" spans="1:16" ht="36.75" customHeight="1" thickTop="1">
      <c r="A2" s="2" t="s">
        <v>147</v>
      </c>
      <c r="B2" s="3" t="s">
        <v>14</v>
      </c>
      <c r="C2" s="3" t="s">
        <v>148</v>
      </c>
      <c r="D2" s="108" t="s">
        <v>149</v>
      </c>
      <c r="E2" s="103"/>
      <c r="F2" s="103"/>
      <c r="G2" s="103"/>
      <c r="H2" s="111" t="s">
        <v>287</v>
      </c>
      <c r="I2" s="112"/>
      <c r="J2" s="112"/>
      <c r="K2" s="113"/>
      <c r="L2" s="102" t="s">
        <v>289</v>
      </c>
      <c r="M2" s="103"/>
      <c r="N2" s="103"/>
      <c r="O2" s="104"/>
      <c r="P2" s="109" t="s">
        <v>288</v>
      </c>
    </row>
    <row r="3" spans="1:16" ht="48.75" customHeight="1">
      <c r="A3" s="4"/>
      <c r="B3" s="5"/>
      <c r="C3" s="5"/>
      <c r="D3" s="11" t="s">
        <v>153</v>
      </c>
      <c r="E3" s="11" t="s">
        <v>154</v>
      </c>
      <c r="F3" s="12" t="s">
        <v>155</v>
      </c>
      <c r="G3" s="50" t="s">
        <v>156</v>
      </c>
      <c r="H3" s="51" t="s">
        <v>153</v>
      </c>
      <c r="I3" s="52" t="s">
        <v>154</v>
      </c>
      <c r="J3" s="53" t="s">
        <v>155</v>
      </c>
      <c r="K3" s="29" t="s">
        <v>156</v>
      </c>
      <c r="L3" s="46" t="s">
        <v>153</v>
      </c>
      <c r="M3" s="27" t="s">
        <v>154</v>
      </c>
      <c r="N3" s="28" t="s">
        <v>155</v>
      </c>
      <c r="O3" s="29" t="s">
        <v>156</v>
      </c>
      <c r="P3" s="110"/>
    </row>
    <row r="4" spans="1:16">
      <c r="A4" s="64" t="s">
        <v>0</v>
      </c>
      <c r="B4" s="65" t="s">
        <v>15</v>
      </c>
      <c r="C4" s="66" t="s">
        <v>16</v>
      </c>
      <c r="D4" s="14"/>
      <c r="E4" s="14"/>
      <c r="F4" s="14"/>
      <c r="G4" s="15">
        <f t="shared" ref="G4:G9" si="0">SUM(D4:F4)</f>
        <v>0</v>
      </c>
      <c r="H4" s="14"/>
      <c r="I4" s="14"/>
      <c r="J4" s="14"/>
      <c r="K4" s="15">
        <f t="shared" ref="K4:K9" si="1">SUM(H4:J4)</f>
        <v>0</v>
      </c>
      <c r="L4" s="14"/>
      <c r="M4" s="14"/>
      <c r="N4" s="14"/>
      <c r="O4" s="15">
        <f t="shared" ref="O4:O9" si="2">SUM(L4:N4)</f>
        <v>0</v>
      </c>
      <c r="P4" s="88"/>
    </row>
    <row r="5" spans="1:16" ht="25.5">
      <c r="A5" s="64" t="s">
        <v>1</v>
      </c>
      <c r="B5" s="67" t="s">
        <v>17</v>
      </c>
      <c r="C5" s="66" t="s">
        <v>18</v>
      </c>
      <c r="D5" s="14"/>
      <c r="E5" s="14"/>
      <c r="F5" s="14"/>
      <c r="G5" s="15">
        <f t="shared" si="0"/>
        <v>0</v>
      </c>
      <c r="H5" s="14"/>
      <c r="I5" s="14"/>
      <c r="J5" s="14"/>
      <c r="K5" s="15">
        <f t="shared" si="1"/>
        <v>0</v>
      </c>
      <c r="L5" s="14"/>
      <c r="M5" s="14"/>
      <c r="N5" s="14"/>
      <c r="O5" s="15">
        <f t="shared" si="2"/>
        <v>0</v>
      </c>
      <c r="P5" s="88"/>
    </row>
    <row r="6" spans="1:16" ht="25.5">
      <c r="A6" s="64" t="s">
        <v>2</v>
      </c>
      <c r="B6" s="67" t="s">
        <v>19</v>
      </c>
      <c r="C6" s="66" t="s">
        <v>20</v>
      </c>
      <c r="D6" s="14"/>
      <c r="E6" s="14"/>
      <c r="F6" s="14"/>
      <c r="G6" s="15">
        <f t="shared" si="0"/>
        <v>0</v>
      </c>
      <c r="H6" s="14"/>
      <c r="I6" s="14"/>
      <c r="J6" s="14"/>
      <c r="K6" s="15">
        <f t="shared" si="1"/>
        <v>0</v>
      </c>
      <c r="L6" s="14"/>
      <c r="M6" s="14"/>
      <c r="N6" s="14"/>
      <c r="O6" s="15">
        <f t="shared" si="2"/>
        <v>0</v>
      </c>
      <c r="P6" s="88"/>
    </row>
    <row r="7" spans="1:16" ht="25.5">
      <c r="A7" s="64" t="s">
        <v>3</v>
      </c>
      <c r="B7" s="67" t="s">
        <v>21</v>
      </c>
      <c r="C7" s="66" t="s">
        <v>22</v>
      </c>
      <c r="D7" s="14"/>
      <c r="E7" s="14"/>
      <c r="F7" s="14"/>
      <c r="G7" s="15">
        <f t="shared" si="0"/>
        <v>0</v>
      </c>
      <c r="H7" s="14"/>
      <c r="I7" s="14"/>
      <c r="J7" s="14"/>
      <c r="K7" s="15">
        <f t="shared" si="1"/>
        <v>0</v>
      </c>
      <c r="L7" s="14"/>
      <c r="M7" s="14"/>
      <c r="N7" s="14"/>
      <c r="O7" s="15">
        <f t="shared" si="2"/>
        <v>0</v>
      </c>
      <c r="P7" s="88"/>
    </row>
    <row r="8" spans="1:16" ht="25.5">
      <c r="A8" s="64" t="s">
        <v>4</v>
      </c>
      <c r="B8" s="67" t="s">
        <v>196</v>
      </c>
      <c r="C8" s="66" t="s">
        <v>23</v>
      </c>
      <c r="D8" s="14"/>
      <c r="E8" s="14"/>
      <c r="F8" s="14"/>
      <c r="G8" s="15">
        <f t="shared" si="0"/>
        <v>0</v>
      </c>
      <c r="H8" s="14"/>
      <c r="I8" s="14"/>
      <c r="J8" s="14"/>
      <c r="K8" s="15">
        <f t="shared" si="1"/>
        <v>0</v>
      </c>
      <c r="L8" s="14"/>
      <c r="M8" s="14"/>
      <c r="N8" s="14"/>
      <c r="O8" s="15">
        <f t="shared" si="2"/>
        <v>0</v>
      </c>
      <c r="P8" s="88"/>
    </row>
    <row r="9" spans="1:16">
      <c r="A9" s="64" t="s">
        <v>5</v>
      </c>
      <c r="B9" s="67" t="s">
        <v>197</v>
      </c>
      <c r="C9" s="66" t="s">
        <v>24</v>
      </c>
      <c r="D9" s="14"/>
      <c r="E9" s="14"/>
      <c r="F9" s="14"/>
      <c r="G9" s="15">
        <f t="shared" si="0"/>
        <v>0</v>
      </c>
      <c r="H9" s="14"/>
      <c r="I9" s="14"/>
      <c r="J9" s="14"/>
      <c r="K9" s="15">
        <f t="shared" si="1"/>
        <v>0</v>
      </c>
      <c r="L9" s="14"/>
      <c r="M9" s="14"/>
      <c r="N9" s="14"/>
      <c r="O9" s="15">
        <f t="shared" si="2"/>
        <v>0</v>
      </c>
      <c r="P9" s="88"/>
    </row>
    <row r="10" spans="1:16" ht="12.75" customHeight="1">
      <c r="A10" s="68" t="s">
        <v>6</v>
      </c>
      <c r="B10" s="69" t="s">
        <v>273</v>
      </c>
      <c r="C10" s="70" t="s">
        <v>25</v>
      </c>
      <c r="D10" s="16">
        <f>SUM(D4:D9)</f>
        <v>0</v>
      </c>
      <c r="E10" s="16">
        <f t="shared" ref="E10:O10" si="3">SUM(E4:E9)</f>
        <v>0</v>
      </c>
      <c r="F10" s="16">
        <f t="shared" si="3"/>
        <v>0</v>
      </c>
      <c r="G10" s="17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7">
        <f t="shared" si="3"/>
        <v>0</v>
      </c>
      <c r="L10" s="16">
        <f t="shared" si="3"/>
        <v>0</v>
      </c>
      <c r="M10" s="16">
        <f t="shared" si="3"/>
        <v>0</v>
      </c>
      <c r="N10" s="16">
        <f t="shared" si="3"/>
        <v>0</v>
      </c>
      <c r="O10" s="17">
        <f t="shared" si="3"/>
        <v>0</v>
      </c>
      <c r="P10" s="88"/>
    </row>
    <row r="11" spans="1:16" ht="12.75" customHeight="1">
      <c r="A11" s="64" t="s">
        <v>7</v>
      </c>
      <c r="B11" s="67" t="s">
        <v>26</v>
      </c>
      <c r="C11" s="66" t="s">
        <v>27</v>
      </c>
      <c r="D11" s="14"/>
      <c r="E11" s="14"/>
      <c r="F11" s="14"/>
      <c r="G11" s="15">
        <f>SUM(D11:F11)</f>
        <v>0</v>
      </c>
      <c r="H11" s="14"/>
      <c r="I11" s="14"/>
      <c r="J11" s="14"/>
      <c r="K11" s="15">
        <f>SUM(H11:J11)</f>
        <v>0</v>
      </c>
      <c r="L11" s="14"/>
      <c r="M11" s="14"/>
      <c r="N11" s="14"/>
      <c r="O11" s="15">
        <f>SUM(L11:N11)</f>
        <v>0</v>
      </c>
      <c r="P11" s="88"/>
    </row>
    <row r="12" spans="1:16" ht="24" customHeight="1">
      <c r="A12" s="64" t="s">
        <v>8</v>
      </c>
      <c r="B12" s="67" t="s">
        <v>28</v>
      </c>
      <c r="C12" s="66" t="s">
        <v>29</v>
      </c>
      <c r="D12" s="14"/>
      <c r="E12" s="14"/>
      <c r="F12" s="14"/>
      <c r="G12" s="15">
        <f>SUM(D12:F12)</f>
        <v>0</v>
      </c>
      <c r="H12" s="14"/>
      <c r="I12" s="14"/>
      <c r="J12" s="14"/>
      <c r="K12" s="15">
        <f>SUM(H12:J12)</f>
        <v>0</v>
      </c>
      <c r="L12" s="14"/>
      <c r="M12" s="14"/>
      <c r="N12" s="14"/>
      <c r="O12" s="15">
        <f>SUM(L12:N12)</f>
        <v>0</v>
      </c>
      <c r="P12" s="88"/>
    </row>
    <row r="13" spans="1:16" ht="21" customHeight="1">
      <c r="A13" s="64" t="s">
        <v>9</v>
      </c>
      <c r="B13" s="67" t="s">
        <v>30</v>
      </c>
      <c r="C13" s="66" t="s">
        <v>31</v>
      </c>
      <c r="D13" s="14"/>
      <c r="E13" s="14"/>
      <c r="F13" s="14"/>
      <c r="G13" s="15">
        <f>SUM(D13:F13)</f>
        <v>0</v>
      </c>
      <c r="H13" s="14"/>
      <c r="I13" s="14"/>
      <c r="J13" s="14"/>
      <c r="K13" s="15">
        <f>SUM(H13:J13)</f>
        <v>0</v>
      </c>
      <c r="L13" s="14"/>
      <c r="M13" s="14"/>
      <c r="N13" s="14"/>
      <c r="O13" s="15">
        <f>SUM(L13:N13)</f>
        <v>0</v>
      </c>
      <c r="P13" s="88"/>
    </row>
    <row r="14" spans="1:16" ht="25.5">
      <c r="A14" s="64" t="s">
        <v>10</v>
      </c>
      <c r="B14" s="67" t="s">
        <v>32</v>
      </c>
      <c r="C14" s="66" t="s">
        <v>33</v>
      </c>
      <c r="D14" s="14"/>
      <c r="E14" s="14"/>
      <c r="F14" s="14"/>
      <c r="G14" s="15">
        <f>SUM(D14:F14)</f>
        <v>0</v>
      </c>
      <c r="H14" s="14"/>
      <c r="I14" s="14"/>
      <c r="J14" s="14"/>
      <c r="K14" s="15">
        <f>SUM(H14:J14)</f>
        <v>0</v>
      </c>
      <c r="L14" s="14"/>
      <c r="M14" s="14"/>
      <c r="N14" s="14"/>
      <c r="O14" s="15">
        <f>SUM(L14:N14)</f>
        <v>0</v>
      </c>
      <c r="P14" s="88"/>
    </row>
    <row r="15" spans="1:16" ht="25.5">
      <c r="A15" s="64" t="s">
        <v>11</v>
      </c>
      <c r="B15" s="67" t="s">
        <v>34</v>
      </c>
      <c r="C15" s="66" t="s">
        <v>35</v>
      </c>
      <c r="D15" s="14"/>
      <c r="E15" s="14"/>
      <c r="F15" s="14"/>
      <c r="G15" s="15">
        <f>SUM(D15:F15)</f>
        <v>0</v>
      </c>
      <c r="H15" s="14"/>
      <c r="I15" s="14"/>
      <c r="J15" s="14"/>
      <c r="K15" s="15">
        <f>SUM(H15:J15)</f>
        <v>0</v>
      </c>
      <c r="L15" s="14"/>
      <c r="M15" s="14"/>
      <c r="N15" s="14"/>
      <c r="O15" s="15">
        <f>SUM(L15:N15)</f>
        <v>0</v>
      </c>
      <c r="P15" s="88"/>
    </row>
    <row r="16" spans="1:16" ht="12.75" customHeight="1">
      <c r="A16" s="68" t="s">
        <v>12</v>
      </c>
      <c r="B16" s="69" t="s">
        <v>150</v>
      </c>
      <c r="C16" s="70" t="s">
        <v>36</v>
      </c>
      <c r="D16" s="16">
        <f>SUM(D10:D15)</f>
        <v>0</v>
      </c>
      <c r="E16" s="16">
        <f t="shared" ref="E16:O16" si="4">SUM(E10:E15)</f>
        <v>0</v>
      </c>
      <c r="F16" s="16">
        <f t="shared" si="4"/>
        <v>0</v>
      </c>
      <c r="G16" s="17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7">
        <f t="shared" si="4"/>
        <v>0</v>
      </c>
      <c r="L16" s="16">
        <f t="shared" si="4"/>
        <v>0</v>
      </c>
      <c r="M16" s="16">
        <f t="shared" si="4"/>
        <v>0</v>
      </c>
      <c r="N16" s="16">
        <f t="shared" si="4"/>
        <v>0</v>
      </c>
      <c r="O16" s="17">
        <f t="shared" si="4"/>
        <v>0</v>
      </c>
      <c r="P16" s="88"/>
    </row>
    <row r="17" spans="1:16">
      <c r="A17" s="64" t="s">
        <v>13</v>
      </c>
      <c r="B17" s="67" t="s">
        <v>37</v>
      </c>
      <c r="C17" s="66" t="s">
        <v>42</v>
      </c>
      <c r="D17" s="14"/>
      <c r="E17" s="14"/>
      <c r="F17" s="14"/>
      <c r="G17" s="17">
        <f>SUM(D17:F17)</f>
        <v>0</v>
      </c>
      <c r="H17" s="14"/>
      <c r="I17" s="14"/>
      <c r="J17" s="14"/>
      <c r="K17" s="17">
        <f>SUM(H17:J17)</f>
        <v>0</v>
      </c>
      <c r="L17" s="14"/>
      <c r="M17" s="14"/>
      <c r="N17" s="14"/>
      <c r="O17" s="17">
        <f>SUM(L17:N17)</f>
        <v>0</v>
      </c>
      <c r="P17" s="88"/>
    </row>
    <row r="18" spans="1:16" ht="12.75" customHeight="1">
      <c r="A18" s="64" t="s">
        <v>117</v>
      </c>
      <c r="B18" s="67" t="s">
        <v>38</v>
      </c>
      <c r="C18" s="66" t="s">
        <v>43</v>
      </c>
      <c r="D18" s="14"/>
      <c r="E18" s="14"/>
      <c r="F18" s="14"/>
      <c r="G18" s="17">
        <f>SUM(D18:F18)</f>
        <v>0</v>
      </c>
      <c r="H18" s="14"/>
      <c r="I18" s="14"/>
      <c r="J18" s="14"/>
      <c r="K18" s="17">
        <f>SUM(H18:J18)</f>
        <v>0</v>
      </c>
      <c r="L18" s="14"/>
      <c r="M18" s="14"/>
      <c r="N18" s="14"/>
      <c r="O18" s="17">
        <f>SUM(L18:N18)</f>
        <v>0</v>
      </c>
      <c r="P18" s="88"/>
    </row>
    <row r="19" spans="1:16" ht="24" customHeight="1">
      <c r="A19" s="64" t="s">
        <v>118</v>
      </c>
      <c r="B19" s="67" t="s">
        <v>39</v>
      </c>
      <c r="C19" s="66" t="s">
        <v>44</v>
      </c>
      <c r="D19" s="14"/>
      <c r="E19" s="14"/>
      <c r="F19" s="14"/>
      <c r="G19" s="17">
        <f>SUM(D19:F19)</f>
        <v>0</v>
      </c>
      <c r="H19" s="14"/>
      <c r="I19" s="14"/>
      <c r="J19" s="14"/>
      <c r="K19" s="17">
        <f>SUM(H19:J19)</f>
        <v>0</v>
      </c>
      <c r="L19" s="14"/>
      <c r="M19" s="14"/>
      <c r="N19" s="14"/>
      <c r="O19" s="17">
        <f>SUM(L19:N19)</f>
        <v>0</v>
      </c>
      <c r="P19" s="88"/>
    </row>
    <row r="20" spans="1:16" ht="23.25" customHeight="1">
      <c r="A20" s="64" t="s">
        <v>119</v>
      </c>
      <c r="B20" s="67" t="s">
        <v>40</v>
      </c>
      <c r="C20" s="66" t="s">
        <v>45</v>
      </c>
      <c r="D20" s="14"/>
      <c r="E20" s="14"/>
      <c r="F20" s="14"/>
      <c r="G20" s="17">
        <f>SUM(D20:F20)</f>
        <v>0</v>
      </c>
      <c r="H20" s="14"/>
      <c r="I20" s="14"/>
      <c r="J20" s="14"/>
      <c r="K20" s="17">
        <f>SUM(H20:J20)</f>
        <v>0</v>
      </c>
      <c r="L20" s="14"/>
      <c r="M20" s="14"/>
      <c r="N20" s="14"/>
      <c r="O20" s="17">
        <f>SUM(L20:N20)</f>
        <v>0</v>
      </c>
      <c r="P20" s="88"/>
    </row>
    <row r="21" spans="1:16" ht="25.5">
      <c r="A21" s="64" t="s">
        <v>120</v>
      </c>
      <c r="B21" s="67" t="s">
        <v>41</v>
      </c>
      <c r="C21" s="66" t="s">
        <v>46</v>
      </c>
      <c r="D21" s="14"/>
      <c r="E21" s="14"/>
      <c r="F21" s="14"/>
      <c r="G21" s="17">
        <f>SUM(D21:F21)</f>
        <v>0</v>
      </c>
      <c r="H21" s="14"/>
      <c r="I21" s="14"/>
      <c r="J21" s="14"/>
      <c r="K21" s="17">
        <f>SUM(H21:J21)</f>
        <v>0</v>
      </c>
      <c r="L21" s="14"/>
      <c r="M21" s="14"/>
      <c r="N21" s="14"/>
      <c r="O21" s="17">
        <f>SUM(L21:N21)</f>
        <v>0</v>
      </c>
      <c r="P21" s="88"/>
    </row>
    <row r="22" spans="1:16" ht="12.75" customHeight="1">
      <c r="A22" s="68" t="s">
        <v>121</v>
      </c>
      <c r="B22" s="69" t="s">
        <v>151</v>
      </c>
      <c r="C22" s="70" t="s">
        <v>47</v>
      </c>
      <c r="D22" s="16">
        <f>SUM(D17:D21)</f>
        <v>0</v>
      </c>
      <c r="E22" s="16">
        <f t="shared" ref="E22:O22" si="5">SUM(E17:E21)</f>
        <v>0</v>
      </c>
      <c r="F22" s="16">
        <f t="shared" si="5"/>
        <v>0</v>
      </c>
      <c r="G22" s="17">
        <f t="shared" si="5"/>
        <v>0</v>
      </c>
      <c r="H22" s="16">
        <f t="shared" si="5"/>
        <v>0</v>
      </c>
      <c r="I22" s="16">
        <f t="shared" si="5"/>
        <v>0</v>
      </c>
      <c r="J22" s="16">
        <f t="shared" si="5"/>
        <v>0</v>
      </c>
      <c r="K22" s="17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7">
        <f t="shared" si="5"/>
        <v>0</v>
      </c>
      <c r="P22" s="88"/>
    </row>
    <row r="23" spans="1:16" ht="12.75" customHeight="1">
      <c r="A23" s="64" t="s">
        <v>122</v>
      </c>
      <c r="B23" s="67" t="s">
        <v>48</v>
      </c>
      <c r="C23" s="66" t="s">
        <v>59</v>
      </c>
      <c r="D23" s="14"/>
      <c r="E23" s="14"/>
      <c r="F23" s="14"/>
      <c r="G23" s="15">
        <f>SUM(D23:F23)</f>
        <v>0</v>
      </c>
      <c r="H23" s="14"/>
      <c r="I23" s="14"/>
      <c r="J23" s="14"/>
      <c r="K23" s="15">
        <f>SUM(H23:J23)</f>
        <v>0</v>
      </c>
      <c r="L23" s="14"/>
      <c r="M23" s="14"/>
      <c r="N23" s="14"/>
      <c r="O23" s="15">
        <f>SUM(L23:N23)</f>
        <v>0</v>
      </c>
      <c r="P23" s="88"/>
    </row>
    <row r="24" spans="1:16" ht="12.75" customHeight="1">
      <c r="A24" s="64" t="s">
        <v>123</v>
      </c>
      <c r="B24" s="67" t="s">
        <v>49</v>
      </c>
      <c r="C24" s="66" t="s">
        <v>60</v>
      </c>
      <c r="D24" s="14"/>
      <c r="E24" s="14"/>
      <c r="F24" s="14"/>
      <c r="G24" s="15">
        <f>SUM(D24:F24)</f>
        <v>0</v>
      </c>
      <c r="H24" s="14"/>
      <c r="I24" s="14"/>
      <c r="J24" s="14"/>
      <c r="K24" s="15">
        <f>SUM(H24:J24)</f>
        <v>0</v>
      </c>
      <c r="L24" s="14"/>
      <c r="M24" s="14"/>
      <c r="N24" s="14"/>
      <c r="O24" s="15">
        <f>SUM(L24:N24)</f>
        <v>0</v>
      </c>
      <c r="P24" s="88"/>
    </row>
    <row r="25" spans="1:16" ht="12.75" customHeight="1">
      <c r="A25" s="68" t="s">
        <v>124</v>
      </c>
      <c r="B25" s="69" t="s">
        <v>152</v>
      </c>
      <c r="C25" s="70" t="s">
        <v>61</v>
      </c>
      <c r="D25" s="16">
        <f>SUM(D23:D24)</f>
        <v>0</v>
      </c>
      <c r="E25" s="16">
        <f t="shared" ref="E25:O25" si="6">SUM(E23:E24)</f>
        <v>0</v>
      </c>
      <c r="F25" s="16">
        <f t="shared" si="6"/>
        <v>0</v>
      </c>
      <c r="G25" s="17">
        <f t="shared" si="6"/>
        <v>0</v>
      </c>
      <c r="H25" s="16">
        <f t="shared" si="6"/>
        <v>0</v>
      </c>
      <c r="I25" s="16">
        <f t="shared" si="6"/>
        <v>0</v>
      </c>
      <c r="J25" s="16">
        <f t="shared" si="6"/>
        <v>0</v>
      </c>
      <c r="K25" s="17">
        <f t="shared" si="6"/>
        <v>0</v>
      </c>
      <c r="L25" s="16">
        <f t="shared" si="6"/>
        <v>0</v>
      </c>
      <c r="M25" s="16">
        <f t="shared" si="6"/>
        <v>0</v>
      </c>
      <c r="N25" s="16">
        <f t="shared" si="6"/>
        <v>0</v>
      </c>
      <c r="O25" s="17">
        <f t="shared" si="6"/>
        <v>0</v>
      </c>
      <c r="P25" s="88"/>
    </row>
    <row r="26" spans="1:16" ht="12.75" customHeight="1">
      <c r="A26" s="64" t="s">
        <v>125</v>
      </c>
      <c r="B26" s="67" t="s">
        <v>50</v>
      </c>
      <c r="C26" s="66" t="s">
        <v>64</v>
      </c>
      <c r="D26" s="14"/>
      <c r="E26" s="14"/>
      <c r="F26" s="14"/>
      <c r="G26" s="15">
        <f>SUM(D26:F26)</f>
        <v>0</v>
      </c>
      <c r="H26" s="14"/>
      <c r="I26" s="14"/>
      <c r="J26" s="14"/>
      <c r="K26" s="15">
        <f>SUM(H26:J26)</f>
        <v>0</v>
      </c>
      <c r="L26" s="14"/>
      <c r="M26" s="14"/>
      <c r="N26" s="14"/>
      <c r="O26" s="15">
        <f>SUM(L26:N26)</f>
        <v>0</v>
      </c>
      <c r="P26" s="88"/>
    </row>
    <row r="27" spans="1:16" ht="12.75" customHeight="1">
      <c r="A27" s="64" t="s">
        <v>126</v>
      </c>
      <c r="B27" s="67" t="s">
        <v>51</v>
      </c>
      <c r="C27" s="66" t="s">
        <v>65</v>
      </c>
      <c r="D27" s="14"/>
      <c r="E27" s="14"/>
      <c r="F27" s="14"/>
      <c r="G27" s="15">
        <f t="shared" ref="G27:G33" si="7">SUM(D27:F27)</f>
        <v>0</v>
      </c>
      <c r="H27" s="14"/>
      <c r="I27" s="14"/>
      <c r="J27" s="14"/>
      <c r="K27" s="15">
        <f t="shared" ref="K27:K33" si="8">SUM(H27:J27)</f>
        <v>0</v>
      </c>
      <c r="L27" s="14"/>
      <c r="M27" s="14"/>
      <c r="N27" s="14"/>
      <c r="O27" s="15">
        <f t="shared" ref="O27:O33" si="9">SUM(L27:N27)</f>
        <v>0</v>
      </c>
      <c r="P27" s="88"/>
    </row>
    <row r="28" spans="1:16" ht="12.75" customHeight="1">
      <c r="A28" s="64" t="s">
        <v>127</v>
      </c>
      <c r="B28" s="67" t="s">
        <v>52</v>
      </c>
      <c r="C28" s="66" t="s">
        <v>66</v>
      </c>
      <c r="D28" s="14"/>
      <c r="E28" s="14"/>
      <c r="F28" s="14"/>
      <c r="G28" s="15">
        <f t="shared" si="7"/>
        <v>0</v>
      </c>
      <c r="H28" s="14"/>
      <c r="I28" s="14"/>
      <c r="J28" s="14"/>
      <c r="K28" s="15">
        <f t="shared" si="8"/>
        <v>0</v>
      </c>
      <c r="L28" s="14"/>
      <c r="M28" s="14"/>
      <c r="N28" s="14"/>
      <c r="O28" s="15">
        <f t="shared" si="9"/>
        <v>0</v>
      </c>
      <c r="P28" s="88"/>
    </row>
    <row r="29" spans="1:16" ht="12.75" customHeight="1">
      <c r="A29" s="64" t="s">
        <v>128</v>
      </c>
      <c r="B29" s="67" t="s">
        <v>53</v>
      </c>
      <c r="C29" s="66" t="s">
        <v>67</v>
      </c>
      <c r="D29" s="14"/>
      <c r="E29" s="14"/>
      <c r="F29" s="14"/>
      <c r="G29" s="15">
        <f t="shared" si="7"/>
        <v>0</v>
      </c>
      <c r="H29" s="14"/>
      <c r="I29" s="14"/>
      <c r="J29" s="14"/>
      <c r="K29" s="15">
        <f t="shared" si="8"/>
        <v>0</v>
      </c>
      <c r="L29" s="14"/>
      <c r="M29" s="14"/>
      <c r="N29" s="14"/>
      <c r="O29" s="15">
        <f t="shared" si="9"/>
        <v>0</v>
      </c>
      <c r="P29" s="88"/>
    </row>
    <row r="30" spans="1:16" ht="12.75" customHeight="1">
      <c r="A30" s="64" t="s">
        <v>129</v>
      </c>
      <c r="B30" s="67" t="s">
        <v>54</v>
      </c>
      <c r="C30" s="66" t="s">
        <v>68</v>
      </c>
      <c r="D30" s="14"/>
      <c r="E30" s="14"/>
      <c r="F30" s="14"/>
      <c r="G30" s="15">
        <f t="shared" si="7"/>
        <v>0</v>
      </c>
      <c r="H30" s="14"/>
      <c r="I30" s="14"/>
      <c r="J30" s="14"/>
      <c r="K30" s="15">
        <f t="shared" si="8"/>
        <v>0</v>
      </c>
      <c r="L30" s="14"/>
      <c r="M30" s="14"/>
      <c r="N30" s="14"/>
      <c r="O30" s="15">
        <f t="shared" si="9"/>
        <v>0</v>
      </c>
      <c r="P30" s="88"/>
    </row>
    <row r="31" spans="1:16" ht="12.75" customHeight="1">
      <c r="A31" s="64" t="s">
        <v>130</v>
      </c>
      <c r="B31" s="67" t="s">
        <v>55</v>
      </c>
      <c r="C31" s="66" t="s">
        <v>69</v>
      </c>
      <c r="D31" s="14"/>
      <c r="E31" s="14"/>
      <c r="F31" s="14"/>
      <c r="G31" s="15">
        <f t="shared" si="7"/>
        <v>0</v>
      </c>
      <c r="H31" s="14"/>
      <c r="I31" s="14"/>
      <c r="J31" s="14"/>
      <c r="K31" s="15">
        <f t="shared" si="8"/>
        <v>0</v>
      </c>
      <c r="L31" s="14"/>
      <c r="M31" s="14"/>
      <c r="N31" s="14"/>
      <c r="O31" s="15">
        <f t="shared" si="9"/>
        <v>0</v>
      </c>
      <c r="P31" s="88"/>
    </row>
    <row r="32" spans="1:16" ht="12.75" customHeight="1">
      <c r="A32" s="64" t="s">
        <v>131</v>
      </c>
      <c r="B32" s="67" t="s">
        <v>56</v>
      </c>
      <c r="C32" s="66" t="s">
        <v>70</v>
      </c>
      <c r="D32" s="14"/>
      <c r="E32" s="14"/>
      <c r="F32" s="14"/>
      <c r="G32" s="15">
        <f t="shared" si="7"/>
        <v>0</v>
      </c>
      <c r="H32" s="14"/>
      <c r="I32" s="14"/>
      <c r="J32" s="14"/>
      <c r="K32" s="15">
        <f t="shared" si="8"/>
        <v>0</v>
      </c>
      <c r="L32" s="14"/>
      <c r="M32" s="14"/>
      <c r="N32" s="14"/>
      <c r="O32" s="15">
        <f t="shared" si="9"/>
        <v>0</v>
      </c>
      <c r="P32" s="88"/>
    </row>
    <row r="33" spans="1:16" ht="12.75" customHeight="1">
      <c r="A33" s="64" t="s">
        <v>132</v>
      </c>
      <c r="B33" s="67" t="s">
        <v>57</v>
      </c>
      <c r="C33" s="66" t="s">
        <v>71</v>
      </c>
      <c r="D33" s="14"/>
      <c r="E33" s="14"/>
      <c r="F33" s="14"/>
      <c r="G33" s="15">
        <f t="shared" si="7"/>
        <v>0</v>
      </c>
      <c r="H33" s="14"/>
      <c r="I33" s="14"/>
      <c r="J33" s="14"/>
      <c r="K33" s="15">
        <f t="shared" si="8"/>
        <v>0</v>
      </c>
      <c r="L33" s="14"/>
      <c r="M33" s="14"/>
      <c r="N33" s="14"/>
      <c r="O33" s="15">
        <f t="shared" si="9"/>
        <v>0</v>
      </c>
      <c r="P33" s="88"/>
    </row>
    <row r="34" spans="1:16" ht="12.75" customHeight="1">
      <c r="A34" s="68" t="s">
        <v>133</v>
      </c>
      <c r="B34" s="69" t="s">
        <v>274</v>
      </c>
      <c r="C34" s="70" t="s">
        <v>63</v>
      </c>
      <c r="D34" s="16">
        <f>SUM(D26:D33)</f>
        <v>0</v>
      </c>
      <c r="E34" s="16">
        <f t="shared" ref="E34:O34" si="10">SUM(E26:E33)</f>
        <v>0</v>
      </c>
      <c r="F34" s="16">
        <f t="shared" si="10"/>
        <v>0</v>
      </c>
      <c r="G34" s="17">
        <f t="shared" si="10"/>
        <v>0</v>
      </c>
      <c r="H34" s="16">
        <f t="shared" si="10"/>
        <v>0</v>
      </c>
      <c r="I34" s="16">
        <f t="shared" si="10"/>
        <v>0</v>
      </c>
      <c r="J34" s="16">
        <f t="shared" si="10"/>
        <v>0</v>
      </c>
      <c r="K34" s="17">
        <f t="shared" si="10"/>
        <v>0</v>
      </c>
      <c r="L34" s="16">
        <f t="shared" si="10"/>
        <v>0</v>
      </c>
      <c r="M34" s="16">
        <f t="shared" si="10"/>
        <v>0</v>
      </c>
      <c r="N34" s="16">
        <f t="shared" si="10"/>
        <v>0</v>
      </c>
      <c r="O34" s="17">
        <f t="shared" si="10"/>
        <v>0</v>
      </c>
      <c r="P34" s="88"/>
    </row>
    <row r="35" spans="1:16" ht="12.75" customHeight="1">
      <c r="A35" s="64" t="s">
        <v>134</v>
      </c>
      <c r="B35" s="67" t="s">
        <v>58</v>
      </c>
      <c r="C35" s="66" t="s">
        <v>72</v>
      </c>
      <c r="D35" s="14"/>
      <c r="E35" s="14"/>
      <c r="F35" s="14"/>
      <c r="G35" s="15">
        <f>SUM(D35:F35)</f>
        <v>0</v>
      </c>
      <c r="H35" s="14"/>
      <c r="I35" s="14"/>
      <c r="J35" s="14"/>
      <c r="K35" s="15">
        <f>SUM(H35:J35)</f>
        <v>0</v>
      </c>
      <c r="L35" s="14"/>
      <c r="M35" s="14"/>
      <c r="N35" s="14"/>
      <c r="O35" s="15">
        <f>SUM(L35:N35)</f>
        <v>0</v>
      </c>
      <c r="P35" s="88"/>
    </row>
    <row r="36" spans="1:16" ht="12.75" customHeight="1">
      <c r="A36" s="68" t="s">
        <v>135</v>
      </c>
      <c r="B36" s="69" t="s">
        <v>275</v>
      </c>
      <c r="C36" s="70" t="s">
        <v>62</v>
      </c>
      <c r="D36" s="16">
        <f>SUM(D34+D35)</f>
        <v>0</v>
      </c>
      <c r="E36" s="16">
        <f t="shared" ref="E36:O36" si="11">SUM(E34+E35)</f>
        <v>0</v>
      </c>
      <c r="F36" s="16">
        <f t="shared" si="11"/>
        <v>0</v>
      </c>
      <c r="G36" s="17">
        <f t="shared" si="11"/>
        <v>0</v>
      </c>
      <c r="H36" s="16">
        <f t="shared" si="11"/>
        <v>0</v>
      </c>
      <c r="I36" s="16">
        <f t="shared" si="11"/>
        <v>0</v>
      </c>
      <c r="J36" s="16">
        <f t="shared" si="11"/>
        <v>0</v>
      </c>
      <c r="K36" s="17">
        <f t="shared" si="11"/>
        <v>0</v>
      </c>
      <c r="L36" s="16">
        <f t="shared" si="11"/>
        <v>0</v>
      </c>
      <c r="M36" s="16">
        <f t="shared" si="11"/>
        <v>0</v>
      </c>
      <c r="N36" s="16">
        <f t="shared" si="11"/>
        <v>0</v>
      </c>
      <c r="O36" s="17">
        <f t="shared" si="11"/>
        <v>0</v>
      </c>
      <c r="P36" s="88"/>
    </row>
    <row r="37" spans="1:16" ht="12.75" customHeight="1">
      <c r="A37" s="64" t="s">
        <v>136</v>
      </c>
      <c r="B37" s="71" t="s">
        <v>198</v>
      </c>
      <c r="C37" s="66" t="s">
        <v>80</v>
      </c>
      <c r="D37" s="14"/>
      <c r="E37" s="14"/>
      <c r="F37" s="14"/>
      <c r="G37" s="15">
        <f>SUM(D37:F37)</f>
        <v>0</v>
      </c>
      <c r="H37" s="14"/>
      <c r="I37" s="14"/>
      <c r="J37" s="14"/>
      <c r="K37" s="15">
        <f>SUM(H37:J37)</f>
        <v>0</v>
      </c>
      <c r="L37" s="14"/>
      <c r="M37" s="14"/>
      <c r="N37" s="14"/>
      <c r="O37" s="15">
        <f>SUM(L37:N37)</f>
        <v>0</v>
      </c>
      <c r="P37" s="88"/>
    </row>
    <row r="38" spans="1:16" ht="12.75" customHeight="1">
      <c r="A38" s="64" t="s">
        <v>137</v>
      </c>
      <c r="B38" s="71" t="s">
        <v>73</v>
      </c>
      <c r="C38" s="66" t="s">
        <v>81</v>
      </c>
      <c r="D38" s="14"/>
      <c r="E38" s="14"/>
      <c r="F38" s="14"/>
      <c r="G38" s="15">
        <f t="shared" ref="G38:G51" si="12">SUM(D38:F38)</f>
        <v>0</v>
      </c>
      <c r="H38" s="14"/>
      <c r="I38" s="14"/>
      <c r="J38" s="14"/>
      <c r="K38" s="15">
        <f t="shared" ref="K38:K51" si="13">SUM(H38:J38)</f>
        <v>0</v>
      </c>
      <c r="L38" s="14"/>
      <c r="M38" s="14"/>
      <c r="N38" s="14"/>
      <c r="O38" s="15">
        <f t="shared" ref="O38:O51" si="14">SUM(L38:N38)</f>
        <v>0</v>
      </c>
      <c r="P38" s="88"/>
    </row>
    <row r="39" spans="1:16" ht="12.75" customHeight="1">
      <c r="A39" s="64" t="s">
        <v>138</v>
      </c>
      <c r="B39" s="71" t="s">
        <v>290</v>
      </c>
      <c r="C39" s="66" t="s">
        <v>82</v>
      </c>
      <c r="D39" s="14"/>
      <c r="E39" s="14"/>
      <c r="F39" s="14"/>
      <c r="G39" s="15">
        <f t="shared" si="12"/>
        <v>0</v>
      </c>
      <c r="H39" s="14"/>
      <c r="I39" s="14"/>
      <c r="J39" s="14"/>
      <c r="K39" s="15">
        <f t="shared" si="13"/>
        <v>0</v>
      </c>
      <c r="L39" s="14"/>
      <c r="M39" s="14"/>
      <c r="N39" s="14"/>
      <c r="O39" s="15">
        <f t="shared" si="14"/>
        <v>0</v>
      </c>
      <c r="P39" s="88"/>
    </row>
    <row r="40" spans="1:16" ht="12.75" customHeight="1">
      <c r="A40" s="64" t="s">
        <v>139</v>
      </c>
      <c r="B40" s="71" t="s">
        <v>74</v>
      </c>
      <c r="C40" s="66" t="s">
        <v>83</v>
      </c>
      <c r="D40" s="14"/>
      <c r="E40" s="14"/>
      <c r="F40" s="14"/>
      <c r="G40" s="15">
        <f t="shared" si="12"/>
        <v>0</v>
      </c>
      <c r="H40" s="14"/>
      <c r="I40" s="14"/>
      <c r="J40" s="14"/>
      <c r="K40" s="15">
        <f t="shared" si="13"/>
        <v>0</v>
      </c>
      <c r="L40" s="14"/>
      <c r="M40" s="14"/>
      <c r="N40" s="14"/>
      <c r="O40" s="15">
        <f t="shared" si="14"/>
        <v>0</v>
      </c>
      <c r="P40" s="88"/>
    </row>
    <row r="41" spans="1:16" ht="12.75" customHeight="1">
      <c r="A41" s="64" t="s">
        <v>140</v>
      </c>
      <c r="B41" s="71" t="s">
        <v>75</v>
      </c>
      <c r="C41" s="66" t="s">
        <v>84</v>
      </c>
      <c r="D41" s="14">
        <v>14587375</v>
      </c>
      <c r="E41" s="14"/>
      <c r="F41" s="14"/>
      <c r="G41" s="15">
        <f t="shared" si="12"/>
        <v>14587375</v>
      </c>
      <c r="H41" s="14">
        <f>D41</f>
        <v>14587375</v>
      </c>
      <c r="I41" s="14"/>
      <c r="J41" s="14"/>
      <c r="K41" s="15">
        <f t="shared" si="13"/>
        <v>14587375</v>
      </c>
      <c r="L41" s="14">
        <v>9946695</v>
      </c>
      <c r="M41" s="14"/>
      <c r="N41" s="14"/>
      <c r="O41" s="15">
        <f t="shared" si="14"/>
        <v>9946695</v>
      </c>
      <c r="P41" s="89">
        <f>SUM(O41/K41*100)</f>
        <v>68.18701102837214</v>
      </c>
    </row>
    <row r="42" spans="1:16" ht="12.75" customHeight="1">
      <c r="A42" s="64" t="s">
        <v>141</v>
      </c>
      <c r="B42" s="71" t="s">
        <v>76</v>
      </c>
      <c r="C42" s="66" t="s">
        <v>85</v>
      </c>
      <c r="D42" s="14">
        <v>3938591</v>
      </c>
      <c r="E42" s="14"/>
      <c r="F42" s="14"/>
      <c r="G42" s="15">
        <f t="shared" si="12"/>
        <v>3938591</v>
      </c>
      <c r="H42" s="14">
        <f>D42</f>
        <v>3938591</v>
      </c>
      <c r="I42" s="14"/>
      <c r="J42" s="14"/>
      <c r="K42" s="15">
        <f t="shared" si="13"/>
        <v>3938591</v>
      </c>
      <c r="L42" s="14">
        <v>2685642</v>
      </c>
      <c r="M42" s="14"/>
      <c r="N42" s="14"/>
      <c r="O42" s="15">
        <f t="shared" si="14"/>
        <v>2685642</v>
      </c>
      <c r="P42" s="89">
        <f>SUM(O42/K42*100)</f>
        <v>68.187887495807502</v>
      </c>
    </row>
    <row r="43" spans="1:16" ht="12.75" customHeight="1">
      <c r="A43" s="64" t="s">
        <v>142</v>
      </c>
      <c r="B43" s="71" t="s">
        <v>77</v>
      </c>
      <c r="C43" s="66" t="s">
        <v>86</v>
      </c>
      <c r="D43" s="14">
        <v>4678000</v>
      </c>
      <c r="E43" s="14"/>
      <c r="F43" s="14"/>
      <c r="G43" s="15">
        <f t="shared" si="12"/>
        <v>4678000</v>
      </c>
      <c r="H43" s="14">
        <f>D43</f>
        <v>4678000</v>
      </c>
      <c r="I43" s="14"/>
      <c r="J43" s="14"/>
      <c r="K43" s="15">
        <f t="shared" si="13"/>
        <v>4678000</v>
      </c>
      <c r="L43" s="14">
        <v>4678000</v>
      </c>
      <c r="M43" s="14"/>
      <c r="N43" s="14"/>
      <c r="O43" s="15">
        <f t="shared" si="14"/>
        <v>4678000</v>
      </c>
      <c r="P43" s="89">
        <f>SUM(O43/K43*100)</f>
        <v>100</v>
      </c>
    </row>
    <row r="44" spans="1:16" ht="12.75" customHeight="1">
      <c r="A44" s="64" t="s">
        <v>143</v>
      </c>
      <c r="B44" s="71" t="s">
        <v>291</v>
      </c>
      <c r="C44" s="66" t="s">
        <v>292</v>
      </c>
      <c r="D44" s="14"/>
      <c r="E44" s="14"/>
      <c r="F44" s="14"/>
      <c r="G44" s="15"/>
      <c r="H44" s="14"/>
      <c r="I44" s="14"/>
      <c r="J44" s="14"/>
      <c r="K44" s="15"/>
      <c r="L44" s="14"/>
      <c r="M44" s="14"/>
      <c r="N44" s="14"/>
      <c r="O44" s="15"/>
      <c r="P44" s="89"/>
    </row>
    <row r="45" spans="1:16" ht="12.75" customHeight="1">
      <c r="A45" s="64" t="s">
        <v>144</v>
      </c>
      <c r="B45" s="71" t="s">
        <v>293</v>
      </c>
      <c r="C45" s="66" t="s">
        <v>294</v>
      </c>
      <c r="D45" s="14"/>
      <c r="E45" s="14"/>
      <c r="F45" s="14"/>
      <c r="G45" s="15"/>
      <c r="H45" s="14"/>
      <c r="I45" s="14"/>
      <c r="J45" s="14"/>
      <c r="K45" s="15"/>
      <c r="L45" s="14">
        <v>3</v>
      </c>
      <c r="M45" s="14"/>
      <c r="N45" s="14"/>
      <c r="O45" s="15">
        <f>SUM(L45:N45)</f>
        <v>3</v>
      </c>
      <c r="P45" s="89"/>
    </row>
    <row r="46" spans="1:16" ht="12.75" customHeight="1">
      <c r="A46" s="64" t="s">
        <v>145</v>
      </c>
      <c r="B46" s="71" t="s">
        <v>295</v>
      </c>
      <c r="C46" s="66" t="s">
        <v>87</v>
      </c>
      <c r="D46" s="14"/>
      <c r="E46" s="14"/>
      <c r="F46" s="14"/>
      <c r="G46" s="15">
        <f t="shared" si="12"/>
        <v>0</v>
      </c>
      <c r="H46" s="14"/>
      <c r="I46" s="14"/>
      <c r="J46" s="14"/>
      <c r="K46" s="15">
        <f t="shared" si="13"/>
        <v>0</v>
      </c>
      <c r="L46" s="14">
        <f>SUM(L45)</f>
        <v>3</v>
      </c>
      <c r="M46" s="14"/>
      <c r="N46" s="14"/>
      <c r="O46" s="15">
        <f t="shared" si="14"/>
        <v>3</v>
      </c>
      <c r="P46" s="89"/>
    </row>
    <row r="47" spans="1:16" ht="12.75" customHeight="1">
      <c r="A47" s="64" t="s">
        <v>146</v>
      </c>
      <c r="B47" s="71" t="s">
        <v>296</v>
      </c>
      <c r="C47" s="66" t="s">
        <v>297</v>
      </c>
      <c r="D47" s="14"/>
      <c r="E47" s="14"/>
      <c r="F47" s="14"/>
      <c r="G47" s="15"/>
      <c r="H47" s="14"/>
      <c r="I47" s="14"/>
      <c r="J47" s="14"/>
      <c r="K47" s="15"/>
      <c r="L47" s="14"/>
      <c r="M47" s="14"/>
      <c r="N47" s="14"/>
      <c r="O47" s="15"/>
      <c r="P47" s="89"/>
    </row>
    <row r="48" spans="1:16" ht="12.75" customHeight="1">
      <c r="A48" s="64" t="s">
        <v>205</v>
      </c>
      <c r="B48" s="71" t="s">
        <v>298</v>
      </c>
      <c r="C48" s="66" t="s">
        <v>299</v>
      </c>
      <c r="D48" s="14"/>
      <c r="E48" s="14"/>
      <c r="F48" s="14"/>
      <c r="G48" s="15"/>
      <c r="H48" s="14"/>
      <c r="I48" s="14"/>
      <c r="J48" s="14"/>
      <c r="K48" s="15"/>
      <c r="L48" s="14"/>
      <c r="M48" s="14"/>
      <c r="N48" s="14"/>
      <c r="O48" s="15"/>
      <c r="P48" s="89"/>
    </row>
    <row r="49" spans="1:16" ht="12.75" customHeight="1">
      <c r="A49" s="68" t="s">
        <v>206</v>
      </c>
      <c r="B49" s="72" t="s">
        <v>78</v>
      </c>
      <c r="C49" s="70" t="s">
        <v>88</v>
      </c>
      <c r="D49" s="16"/>
      <c r="E49" s="16"/>
      <c r="F49" s="16"/>
      <c r="G49" s="17">
        <f t="shared" si="12"/>
        <v>0</v>
      </c>
      <c r="H49" s="16"/>
      <c r="I49" s="16"/>
      <c r="J49" s="16"/>
      <c r="K49" s="17">
        <f t="shared" si="13"/>
        <v>0</v>
      </c>
      <c r="L49" s="16"/>
      <c r="M49" s="16"/>
      <c r="N49" s="16"/>
      <c r="O49" s="17">
        <f t="shared" si="14"/>
        <v>0</v>
      </c>
      <c r="P49" s="89"/>
    </row>
    <row r="50" spans="1:16" ht="12.75" customHeight="1">
      <c r="A50" s="64" t="s">
        <v>207</v>
      </c>
      <c r="B50" s="71" t="s">
        <v>199</v>
      </c>
      <c r="C50" s="66" t="s">
        <v>89</v>
      </c>
      <c r="D50" s="14"/>
      <c r="E50" s="14"/>
      <c r="F50" s="14"/>
      <c r="G50" s="15"/>
      <c r="H50" s="14"/>
      <c r="I50" s="14"/>
      <c r="J50" s="14"/>
      <c r="K50" s="15"/>
      <c r="L50" s="14"/>
      <c r="M50" s="14"/>
      <c r="N50" s="14"/>
      <c r="O50" s="15"/>
      <c r="P50" s="89"/>
    </row>
    <row r="51" spans="1:16" ht="12.75" customHeight="1">
      <c r="A51" s="64" t="s">
        <v>208</v>
      </c>
      <c r="B51" s="71" t="s">
        <v>79</v>
      </c>
      <c r="C51" s="66" t="s">
        <v>200</v>
      </c>
      <c r="D51" s="14"/>
      <c r="E51" s="14"/>
      <c r="F51" s="14"/>
      <c r="G51" s="15">
        <f t="shared" si="12"/>
        <v>0</v>
      </c>
      <c r="H51" s="14"/>
      <c r="I51" s="14"/>
      <c r="J51" s="14"/>
      <c r="K51" s="15">
        <f t="shared" si="13"/>
        <v>0</v>
      </c>
      <c r="L51" s="14">
        <v>119469</v>
      </c>
      <c r="M51" s="14"/>
      <c r="N51" s="14"/>
      <c r="O51" s="15">
        <f t="shared" si="14"/>
        <v>119469</v>
      </c>
      <c r="P51" s="89"/>
    </row>
    <row r="52" spans="1:16" ht="12.75" customHeight="1">
      <c r="A52" s="68" t="s">
        <v>209</v>
      </c>
      <c r="B52" s="72" t="s">
        <v>276</v>
      </c>
      <c r="C52" s="70" t="s">
        <v>90</v>
      </c>
      <c r="D52" s="16">
        <f>SUM(D38:D51)</f>
        <v>23203966</v>
      </c>
      <c r="E52" s="16">
        <f t="shared" ref="E52:K52" si="15">SUM(E38:E51)</f>
        <v>0</v>
      </c>
      <c r="F52" s="16">
        <f t="shared" si="15"/>
        <v>0</v>
      </c>
      <c r="G52" s="17">
        <f t="shared" si="15"/>
        <v>23203966</v>
      </c>
      <c r="H52" s="16">
        <f t="shared" si="15"/>
        <v>23203966</v>
      </c>
      <c r="I52" s="16">
        <f t="shared" si="15"/>
        <v>0</v>
      </c>
      <c r="J52" s="16">
        <f t="shared" si="15"/>
        <v>0</v>
      </c>
      <c r="K52" s="17">
        <f t="shared" si="15"/>
        <v>23203966</v>
      </c>
      <c r="L52" s="16">
        <f>L41+L42+L43+L46+L51</f>
        <v>17429809</v>
      </c>
      <c r="M52" s="16">
        <f>M41+M42+M43+M46+M51</f>
        <v>0</v>
      </c>
      <c r="N52" s="16">
        <f>N41+N42+N43+N46+N51</f>
        <v>0</v>
      </c>
      <c r="O52" s="16">
        <f>O41+O42+O43+O46+O51</f>
        <v>17429809</v>
      </c>
      <c r="P52" s="90">
        <f>SUM(O52/K52*100)</f>
        <v>75.115646178760997</v>
      </c>
    </row>
    <row r="53" spans="1:16">
      <c r="A53" s="64" t="s">
        <v>210</v>
      </c>
      <c r="B53" s="71" t="s">
        <v>91</v>
      </c>
      <c r="C53" s="66" t="s">
        <v>96</v>
      </c>
      <c r="D53" s="14"/>
      <c r="E53" s="14"/>
      <c r="F53" s="14"/>
      <c r="G53" s="15">
        <f>SUM(D53:F53)</f>
        <v>0</v>
      </c>
      <c r="H53" s="14"/>
      <c r="I53" s="14"/>
      <c r="J53" s="14"/>
      <c r="K53" s="15">
        <f>SUM(H53:J53)</f>
        <v>0</v>
      </c>
      <c r="L53" s="14"/>
      <c r="M53" s="14"/>
      <c r="N53" s="14"/>
      <c r="O53" s="15">
        <f>SUM(L53:N53)</f>
        <v>0</v>
      </c>
      <c r="P53" s="89"/>
    </row>
    <row r="54" spans="1:16" ht="12.75" customHeight="1">
      <c r="A54" s="64" t="s">
        <v>211</v>
      </c>
      <c r="B54" s="71" t="s">
        <v>92</v>
      </c>
      <c r="C54" s="66" t="s">
        <v>97</v>
      </c>
      <c r="D54" s="14"/>
      <c r="E54" s="14"/>
      <c r="F54" s="14"/>
      <c r="G54" s="15">
        <f>SUM(D54:F54)</f>
        <v>0</v>
      </c>
      <c r="H54" s="14"/>
      <c r="I54" s="14"/>
      <c r="J54" s="14"/>
      <c r="K54" s="15">
        <f>SUM(H54:J54)</f>
        <v>0</v>
      </c>
      <c r="L54" s="14"/>
      <c r="M54" s="14"/>
      <c r="N54" s="14"/>
      <c r="O54" s="15">
        <f>SUM(L54:N54)</f>
        <v>0</v>
      </c>
      <c r="P54" s="89"/>
    </row>
    <row r="55" spans="1:16" ht="22.5" customHeight="1">
      <c r="A55" s="64" t="s">
        <v>212</v>
      </c>
      <c r="B55" s="71" t="s">
        <v>93</v>
      </c>
      <c r="C55" s="66" t="s">
        <v>98</v>
      </c>
      <c r="D55" s="14"/>
      <c r="E55" s="14"/>
      <c r="F55" s="14"/>
      <c r="G55" s="15">
        <f>SUM(D55:F55)</f>
        <v>0</v>
      </c>
      <c r="H55" s="14"/>
      <c r="I55" s="14"/>
      <c r="J55" s="14"/>
      <c r="K55" s="15">
        <f>SUM(H55:J55)</f>
        <v>0</v>
      </c>
      <c r="L55" s="14"/>
      <c r="M55" s="14"/>
      <c r="N55" s="14"/>
      <c r="O55" s="15">
        <f>SUM(L55:N55)</f>
        <v>0</v>
      </c>
      <c r="P55" s="89"/>
    </row>
    <row r="56" spans="1:16" ht="27" customHeight="1">
      <c r="A56" s="64" t="s">
        <v>213</v>
      </c>
      <c r="B56" s="71" t="s">
        <v>94</v>
      </c>
      <c r="C56" s="66" t="s">
        <v>99</v>
      </c>
      <c r="D56" s="14"/>
      <c r="E56" s="14"/>
      <c r="F56" s="14"/>
      <c r="G56" s="15">
        <f>SUM(D56:F56)</f>
        <v>0</v>
      </c>
      <c r="H56" s="14"/>
      <c r="I56" s="14"/>
      <c r="J56" s="14"/>
      <c r="K56" s="15">
        <f>SUM(H56:J56)</f>
        <v>0</v>
      </c>
      <c r="L56" s="14"/>
      <c r="M56" s="14"/>
      <c r="N56" s="14"/>
      <c r="O56" s="15">
        <f>SUM(L56:N56)</f>
        <v>0</v>
      </c>
      <c r="P56" s="89"/>
    </row>
    <row r="57" spans="1:16" ht="27" customHeight="1">
      <c r="A57" s="64" t="s">
        <v>214</v>
      </c>
      <c r="B57" s="71" t="s">
        <v>95</v>
      </c>
      <c r="C57" s="66" t="s">
        <v>100</v>
      </c>
      <c r="D57" s="14"/>
      <c r="E57" s="14"/>
      <c r="F57" s="14"/>
      <c r="G57" s="15">
        <f>SUM(D57:F57)</f>
        <v>0</v>
      </c>
      <c r="H57" s="14"/>
      <c r="I57" s="14"/>
      <c r="J57" s="14"/>
      <c r="K57" s="15">
        <f>SUM(H57:J57)</f>
        <v>0</v>
      </c>
      <c r="L57" s="14"/>
      <c r="M57" s="14"/>
      <c r="N57" s="14"/>
      <c r="O57" s="15">
        <f>SUM(L57:N57)</f>
        <v>0</v>
      </c>
      <c r="P57" s="89"/>
    </row>
    <row r="58" spans="1:16" ht="27" customHeight="1">
      <c r="A58" s="68" t="s">
        <v>215</v>
      </c>
      <c r="B58" s="69" t="s">
        <v>277</v>
      </c>
      <c r="C58" s="70" t="s">
        <v>101</v>
      </c>
      <c r="D58" s="16">
        <f>SUM(D53:D57)</f>
        <v>0</v>
      </c>
      <c r="E58" s="16">
        <f t="shared" ref="E58:O58" si="16">SUM(E53:E57)</f>
        <v>0</v>
      </c>
      <c r="F58" s="16">
        <f t="shared" si="16"/>
        <v>0</v>
      </c>
      <c r="G58" s="17">
        <f t="shared" si="16"/>
        <v>0</v>
      </c>
      <c r="H58" s="16">
        <f t="shared" si="16"/>
        <v>0</v>
      </c>
      <c r="I58" s="16">
        <f t="shared" si="16"/>
        <v>0</v>
      </c>
      <c r="J58" s="16">
        <f t="shared" si="16"/>
        <v>0</v>
      </c>
      <c r="K58" s="17">
        <f t="shared" si="16"/>
        <v>0</v>
      </c>
      <c r="L58" s="16">
        <f t="shared" si="16"/>
        <v>0</v>
      </c>
      <c r="M58" s="16">
        <f t="shared" si="16"/>
        <v>0</v>
      </c>
      <c r="N58" s="16">
        <f t="shared" si="16"/>
        <v>0</v>
      </c>
      <c r="O58" s="17">
        <f t="shared" si="16"/>
        <v>0</v>
      </c>
      <c r="P58" s="89"/>
    </row>
    <row r="59" spans="1:16" ht="12.75" customHeight="1">
      <c r="A59" s="64" t="s">
        <v>216</v>
      </c>
      <c r="B59" s="71" t="s">
        <v>102</v>
      </c>
      <c r="C59" s="66" t="s">
        <v>105</v>
      </c>
      <c r="D59" s="14"/>
      <c r="E59" s="14"/>
      <c r="F59" s="14"/>
      <c r="G59" s="15">
        <f>SUM(D59:F59)</f>
        <v>0</v>
      </c>
      <c r="H59" s="14"/>
      <c r="I59" s="14"/>
      <c r="J59" s="14"/>
      <c r="K59" s="15">
        <f>SUM(H59:J59)</f>
        <v>0</v>
      </c>
      <c r="L59" s="14"/>
      <c r="M59" s="14"/>
      <c r="N59" s="14"/>
      <c r="O59" s="15">
        <f>SUM(L59:N59)</f>
        <v>0</v>
      </c>
      <c r="P59" s="89"/>
    </row>
    <row r="60" spans="1:16" ht="12.75" customHeight="1">
      <c r="A60" s="64" t="s">
        <v>217</v>
      </c>
      <c r="B60" s="67" t="s">
        <v>201</v>
      </c>
      <c r="C60" s="66" t="s">
        <v>106</v>
      </c>
      <c r="D60" s="14"/>
      <c r="E60" s="14"/>
      <c r="F60" s="14"/>
      <c r="G60" s="15">
        <f>SUM(D60:F60)</f>
        <v>0</v>
      </c>
      <c r="H60" s="14"/>
      <c r="I60" s="14"/>
      <c r="J60" s="14"/>
      <c r="K60" s="15">
        <f>SUM(H60:J60)</f>
        <v>0</v>
      </c>
      <c r="L60" s="14"/>
      <c r="M60" s="14"/>
      <c r="N60" s="14"/>
      <c r="O60" s="15">
        <f>SUM(L60:N60)</f>
        <v>0</v>
      </c>
      <c r="P60" s="89"/>
    </row>
    <row r="61" spans="1:16" ht="24.75" customHeight="1">
      <c r="A61" s="64" t="s">
        <v>220</v>
      </c>
      <c r="B61" s="67" t="s">
        <v>202</v>
      </c>
      <c r="C61" s="66" t="s">
        <v>107</v>
      </c>
      <c r="D61" s="14"/>
      <c r="E61" s="14"/>
      <c r="F61" s="14"/>
      <c r="G61" s="15">
        <f>SUM(D61:F61)</f>
        <v>0</v>
      </c>
      <c r="H61" s="14"/>
      <c r="I61" s="14"/>
      <c r="J61" s="14"/>
      <c r="K61" s="15">
        <f>SUM(H61:J61)</f>
        <v>0</v>
      </c>
      <c r="L61" s="14"/>
      <c r="M61" s="14"/>
      <c r="N61" s="14"/>
      <c r="O61" s="15">
        <f>SUM(L61:N61)</f>
        <v>0</v>
      </c>
      <c r="P61" s="89"/>
    </row>
    <row r="62" spans="1:16" ht="22.5" customHeight="1">
      <c r="A62" s="64" t="s">
        <v>221</v>
      </c>
      <c r="B62" s="67" t="s">
        <v>103</v>
      </c>
      <c r="C62" s="66" t="s">
        <v>203</v>
      </c>
      <c r="D62" s="14"/>
      <c r="E62" s="14"/>
      <c r="F62" s="14"/>
      <c r="G62" s="15">
        <f>SUM(D62:F62)</f>
        <v>0</v>
      </c>
      <c r="H62" s="14"/>
      <c r="I62" s="14"/>
      <c r="J62" s="14"/>
      <c r="K62" s="15">
        <f>SUM(H62:J62)</f>
        <v>0</v>
      </c>
      <c r="L62" s="14"/>
      <c r="M62" s="14"/>
      <c r="N62" s="14"/>
      <c r="O62" s="15">
        <f>SUM(L62:N62)</f>
        <v>0</v>
      </c>
      <c r="P62" s="89"/>
    </row>
    <row r="63" spans="1:16" ht="22.5" customHeight="1">
      <c r="A63" s="64" t="s">
        <v>222</v>
      </c>
      <c r="B63" s="71" t="s">
        <v>104</v>
      </c>
      <c r="C63" s="66" t="s">
        <v>204</v>
      </c>
      <c r="D63" s="14">
        <v>400000</v>
      </c>
      <c r="E63" s="14"/>
      <c r="F63" s="14"/>
      <c r="G63" s="15">
        <f>SUM(D63:F63)</f>
        <v>400000</v>
      </c>
      <c r="H63" s="14">
        <v>400000</v>
      </c>
      <c r="I63" s="14"/>
      <c r="J63" s="14"/>
      <c r="K63" s="15">
        <f>SUM(H63:J63)</f>
        <v>400000</v>
      </c>
      <c r="L63" s="14">
        <v>400000</v>
      </c>
      <c r="M63" s="14"/>
      <c r="N63" s="14"/>
      <c r="O63" s="15">
        <f>SUM(L63:N63)</f>
        <v>400000</v>
      </c>
      <c r="P63" s="89">
        <f>SUM(O63/K63*100)</f>
        <v>100</v>
      </c>
    </row>
    <row r="64" spans="1:16" ht="22.5" customHeight="1">
      <c r="A64" s="68" t="s">
        <v>223</v>
      </c>
      <c r="B64" s="69" t="s">
        <v>278</v>
      </c>
      <c r="C64" s="70" t="s">
        <v>108</v>
      </c>
      <c r="D64" s="16">
        <f>SUM(D59:D63)</f>
        <v>400000</v>
      </c>
      <c r="E64" s="16">
        <f t="shared" ref="E64:O64" si="17">SUM(E59:E63)</f>
        <v>0</v>
      </c>
      <c r="F64" s="16">
        <f t="shared" si="17"/>
        <v>0</v>
      </c>
      <c r="G64" s="17">
        <f t="shared" si="17"/>
        <v>400000</v>
      </c>
      <c r="H64" s="16">
        <f t="shared" si="17"/>
        <v>400000</v>
      </c>
      <c r="I64" s="16">
        <f t="shared" si="17"/>
        <v>0</v>
      </c>
      <c r="J64" s="16">
        <f t="shared" si="17"/>
        <v>0</v>
      </c>
      <c r="K64" s="17">
        <f t="shared" si="17"/>
        <v>400000</v>
      </c>
      <c r="L64" s="16">
        <f t="shared" si="17"/>
        <v>400000</v>
      </c>
      <c r="M64" s="16">
        <f t="shared" si="17"/>
        <v>0</v>
      </c>
      <c r="N64" s="16">
        <f t="shared" si="17"/>
        <v>0</v>
      </c>
      <c r="O64" s="17">
        <f t="shared" si="17"/>
        <v>400000</v>
      </c>
      <c r="P64" s="90">
        <f>SUM(O64/K64*100)</f>
        <v>100</v>
      </c>
    </row>
    <row r="65" spans="1:16" ht="25.5">
      <c r="A65" s="64" t="s">
        <v>224</v>
      </c>
      <c r="B65" s="67" t="s">
        <v>109</v>
      </c>
      <c r="C65" s="66" t="s">
        <v>112</v>
      </c>
      <c r="D65" s="14"/>
      <c r="E65" s="14"/>
      <c r="F65" s="14"/>
      <c r="G65" s="15">
        <f>SUM(D65:F65)</f>
        <v>0</v>
      </c>
      <c r="H65" s="14"/>
      <c r="I65" s="14"/>
      <c r="J65" s="14"/>
      <c r="K65" s="15">
        <f>SUM(H65:J65)</f>
        <v>0</v>
      </c>
      <c r="L65" s="14"/>
      <c r="M65" s="14"/>
      <c r="N65" s="14"/>
      <c r="O65" s="15">
        <f>SUM(L65:N65)</f>
        <v>0</v>
      </c>
      <c r="P65" s="89"/>
    </row>
    <row r="66" spans="1:16" ht="25.5">
      <c r="A66" s="64" t="s">
        <v>225</v>
      </c>
      <c r="B66" s="67" t="s">
        <v>218</v>
      </c>
      <c r="C66" s="66" t="s">
        <v>113</v>
      </c>
      <c r="D66" s="14"/>
      <c r="E66" s="14"/>
      <c r="F66" s="14"/>
      <c r="G66" s="15">
        <f>SUM(D66:F66)</f>
        <v>0</v>
      </c>
      <c r="H66" s="14"/>
      <c r="I66" s="14"/>
      <c r="J66" s="14"/>
      <c r="K66" s="15">
        <f>SUM(H66:J66)</f>
        <v>0</v>
      </c>
      <c r="L66" s="14"/>
      <c r="M66" s="14"/>
      <c r="N66" s="14"/>
      <c r="O66" s="15">
        <f>SUM(L66:N66)</f>
        <v>0</v>
      </c>
      <c r="P66" s="89"/>
    </row>
    <row r="67" spans="1:16" ht="12.75" customHeight="1">
      <c r="A67" s="64" t="s">
        <v>226</v>
      </c>
      <c r="B67" s="67" t="s">
        <v>219</v>
      </c>
      <c r="C67" s="66" t="s">
        <v>114</v>
      </c>
      <c r="D67" s="14"/>
      <c r="E67" s="14"/>
      <c r="F67" s="14"/>
      <c r="G67" s="15">
        <f>SUM(D67:F67)</f>
        <v>0</v>
      </c>
      <c r="H67" s="14"/>
      <c r="I67" s="14"/>
      <c r="J67" s="14"/>
      <c r="K67" s="15">
        <f>SUM(H67:J67)</f>
        <v>0</v>
      </c>
      <c r="L67" s="14"/>
      <c r="M67" s="14"/>
      <c r="N67" s="14"/>
      <c r="O67" s="15">
        <f>SUM(L67:N67)</f>
        <v>0</v>
      </c>
      <c r="P67" s="89"/>
    </row>
    <row r="68" spans="1:16" ht="25.5">
      <c r="A68" s="64" t="s">
        <v>227</v>
      </c>
      <c r="B68" s="67" t="s">
        <v>110</v>
      </c>
      <c r="C68" s="66" t="s">
        <v>253</v>
      </c>
      <c r="D68" s="14"/>
      <c r="E68" s="14"/>
      <c r="F68" s="14"/>
      <c r="G68" s="15">
        <f>SUM(D68:F68)</f>
        <v>0</v>
      </c>
      <c r="H68" s="14"/>
      <c r="I68" s="14"/>
      <c r="J68" s="14"/>
      <c r="K68" s="15">
        <f>SUM(H68:J68)</f>
        <v>0</v>
      </c>
      <c r="L68" s="14"/>
      <c r="M68" s="14"/>
      <c r="N68" s="14"/>
      <c r="O68" s="15">
        <f>SUM(L68:N68)</f>
        <v>0</v>
      </c>
      <c r="P68" s="89"/>
    </row>
    <row r="69" spans="1:16">
      <c r="A69" s="64" t="s">
        <v>228</v>
      </c>
      <c r="B69" s="71" t="s">
        <v>111</v>
      </c>
      <c r="C69" s="66" t="s">
        <v>254</v>
      </c>
      <c r="D69" s="14"/>
      <c r="E69" s="14"/>
      <c r="F69" s="14"/>
      <c r="G69" s="15">
        <f>SUM(D69:F69)</f>
        <v>0</v>
      </c>
      <c r="H69" s="14"/>
      <c r="I69" s="14"/>
      <c r="J69" s="14"/>
      <c r="K69" s="15">
        <f>SUM(H69:J69)</f>
        <v>0</v>
      </c>
      <c r="L69" s="14"/>
      <c r="M69" s="14"/>
      <c r="N69" s="14"/>
      <c r="O69" s="15">
        <f>SUM(L69:N69)</f>
        <v>0</v>
      </c>
      <c r="P69" s="89"/>
    </row>
    <row r="70" spans="1:16">
      <c r="A70" s="68" t="s">
        <v>229</v>
      </c>
      <c r="B70" s="69" t="s">
        <v>285</v>
      </c>
      <c r="C70" s="70" t="s">
        <v>115</v>
      </c>
      <c r="D70" s="16">
        <f>SUM(D65:D69)</f>
        <v>0</v>
      </c>
      <c r="E70" s="16">
        <f t="shared" ref="E70:O70" si="18">SUM(E65:E69)</f>
        <v>0</v>
      </c>
      <c r="F70" s="16">
        <f t="shared" si="18"/>
        <v>0</v>
      </c>
      <c r="G70" s="17">
        <f t="shared" si="18"/>
        <v>0</v>
      </c>
      <c r="H70" s="16">
        <f t="shared" si="18"/>
        <v>0</v>
      </c>
      <c r="I70" s="16">
        <f t="shared" si="18"/>
        <v>0</v>
      </c>
      <c r="J70" s="16">
        <f t="shared" si="18"/>
        <v>0</v>
      </c>
      <c r="K70" s="17">
        <f t="shared" si="18"/>
        <v>0</v>
      </c>
      <c r="L70" s="16">
        <f t="shared" si="18"/>
        <v>0</v>
      </c>
      <c r="M70" s="16">
        <f t="shared" si="18"/>
        <v>0</v>
      </c>
      <c r="N70" s="16">
        <f t="shared" si="18"/>
        <v>0</v>
      </c>
      <c r="O70" s="17">
        <f t="shared" si="18"/>
        <v>0</v>
      </c>
      <c r="P70" s="89"/>
    </row>
    <row r="71" spans="1:16" ht="13.5" thickBot="1">
      <c r="A71" s="68" t="s">
        <v>230</v>
      </c>
      <c r="B71" s="73" t="s">
        <v>279</v>
      </c>
      <c r="C71" s="74" t="s">
        <v>116</v>
      </c>
      <c r="D71" s="18">
        <f>SUM(D16+D22+D36+D52+D58+D64+D70)</f>
        <v>23603966</v>
      </c>
      <c r="E71" s="18">
        <f t="shared" ref="E71:O71" si="19">SUM(E16+E22+E36+E52+E58+E64+E70)</f>
        <v>0</v>
      </c>
      <c r="F71" s="18">
        <f t="shared" si="19"/>
        <v>0</v>
      </c>
      <c r="G71" s="18">
        <f t="shared" si="19"/>
        <v>23603966</v>
      </c>
      <c r="H71" s="18">
        <f t="shared" si="19"/>
        <v>23603966</v>
      </c>
      <c r="I71" s="18">
        <f t="shared" si="19"/>
        <v>0</v>
      </c>
      <c r="J71" s="18">
        <f t="shared" si="19"/>
        <v>0</v>
      </c>
      <c r="K71" s="18">
        <f t="shared" si="19"/>
        <v>23603966</v>
      </c>
      <c r="L71" s="18">
        <f t="shared" si="19"/>
        <v>17829809</v>
      </c>
      <c r="M71" s="18">
        <f t="shared" si="19"/>
        <v>0</v>
      </c>
      <c r="N71" s="18">
        <f t="shared" si="19"/>
        <v>0</v>
      </c>
      <c r="O71" s="18">
        <f t="shared" si="19"/>
        <v>17829809</v>
      </c>
      <c r="P71" s="92">
        <f>SUM(O71/K71*100)</f>
        <v>75.53734402091581</v>
      </c>
    </row>
    <row r="72" spans="1:16" ht="13.5" thickTop="1">
      <c r="A72" s="64" t="s">
        <v>231</v>
      </c>
      <c r="B72" s="75" t="s">
        <v>255</v>
      </c>
      <c r="C72" s="76" t="s">
        <v>157</v>
      </c>
      <c r="D72" s="20"/>
      <c r="E72" s="20"/>
      <c r="F72" s="20"/>
      <c r="G72" s="21">
        <f>SUM(D72:F72)</f>
        <v>0</v>
      </c>
      <c r="H72" s="20"/>
      <c r="I72" s="20"/>
      <c r="J72" s="20"/>
      <c r="K72" s="21">
        <f>SUM(H72:J72)</f>
        <v>0</v>
      </c>
      <c r="L72" s="20"/>
      <c r="M72" s="20"/>
      <c r="N72" s="20"/>
      <c r="O72" s="21">
        <f>SUM(L72:N72)</f>
        <v>0</v>
      </c>
      <c r="P72" s="91"/>
    </row>
    <row r="73" spans="1:16" ht="25.5">
      <c r="A73" s="64" t="s">
        <v>232</v>
      </c>
      <c r="B73" s="77" t="s">
        <v>158</v>
      </c>
      <c r="C73" s="76" t="s">
        <v>159</v>
      </c>
      <c r="D73" s="20"/>
      <c r="E73" s="20"/>
      <c r="F73" s="20"/>
      <c r="G73" s="21">
        <f t="shared" ref="G73:G99" si="20">SUM(D73:F73)</f>
        <v>0</v>
      </c>
      <c r="H73" s="20"/>
      <c r="I73" s="20"/>
      <c r="J73" s="20"/>
      <c r="K73" s="21">
        <f t="shared" ref="K73:K99" si="21">SUM(H73:J73)</f>
        <v>0</v>
      </c>
      <c r="L73" s="20"/>
      <c r="M73" s="20"/>
      <c r="N73" s="20"/>
      <c r="O73" s="21">
        <f t="shared" ref="O73:O99" si="22">SUM(L73:N73)</f>
        <v>0</v>
      </c>
      <c r="P73" s="89"/>
    </row>
    <row r="74" spans="1:16">
      <c r="A74" s="64" t="s">
        <v>233</v>
      </c>
      <c r="B74" s="75" t="s">
        <v>256</v>
      </c>
      <c r="C74" s="76" t="s">
        <v>160</v>
      </c>
      <c r="D74" s="20"/>
      <c r="E74" s="20"/>
      <c r="F74" s="20"/>
      <c r="G74" s="21">
        <f t="shared" si="20"/>
        <v>0</v>
      </c>
      <c r="H74" s="20"/>
      <c r="I74" s="20"/>
      <c r="J74" s="20"/>
      <c r="K74" s="21">
        <f t="shared" si="21"/>
        <v>0</v>
      </c>
      <c r="L74" s="20"/>
      <c r="M74" s="20"/>
      <c r="N74" s="20"/>
      <c r="O74" s="21">
        <f t="shared" si="22"/>
        <v>0</v>
      </c>
      <c r="P74" s="89"/>
    </row>
    <row r="75" spans="1:16">
      <c r="A75" s="68" t="s">
        <v>234</v>
      </c>
      <c r="B75" s="78" t="s">
        <v>300</v>
      </c>
      <c r="C75" s="79" t="s">
        <v>161</v>
      </c>
      <c r="D75" s="22">
        <f>SUM(D72:D74)</f>
        <v>0</v>
      </c>
      <c r="E75" s="22">
        <f>SUM(E72:E74)</f>
        <v>0</v>
      </c>
      <c r="F75" s="22">
        <f>SUM(F72:F74)</f>
        <v>0</v>
      </c>
      <c r="G75" s="23">
        <f t="shared" si="20"/>
        <v>0</v>
      </c>
      <c r="H75" s="22">
        <f>SUM(H72:H74)</f>
        <v>0</v>
      </c>
      <c r="I75" s="22">
        <f>SUM(I72:I74)</f>
        <v>0</v>
      </c>
      <c r="J75" s="22">
        <f>SUM(J72:J74)</f>
        <v>0</v>
      </c>
      <c r="K75" s="23">
        <f t="shared" si="21"/>
        <v>0</v>
      </c>
      <c r="L75" s="22">
        <f>SUM(L72:L74)</f>
        <v>0</v>
      </c>
      <c r="M75" s="22">
        <f>SUM(M72:M74)</f>
        <v>0</v>
      </c>
      <c r="N75" s="22">
        <f>SUM(N72:N74)</f>
        <v>0</v>
      </c>
      <c r="O75" s="23">
        <f t="shared" si="22"/>
        <v>0</v>
      </c>
      <c r="P75" s="89"/>
    </row>
    <row r="76" spans="1:16">
      <c r="A76" s="64" t="s">
        <v>235</v>
      </c>
      <c r="B76" s="77" t="s">
        <v>162</v>
      </c>
      <c r="C76" s="76" t="s">
        <v>163</v>
      </c>
      <c r="D76" s="20"/>
      <c r="E76" s="20"/>
      <c r="F76" s="20"/>
      <c r="G76" s="21">
        <f t="shared" si="20"/>
        <v>0</v>
      </c>
      <c r="H76" s="20"/>
      <c r="I76" s="20"/>
      <c r="J76" s="20"/>
      <c r="K76" s="21">
        <f t="shared" si="21"/>
        <v>0</v>
      </c>
      <c r="L76" s="20"/>
      <c r="M76" s="20"/>
      <c r="N76" s="20"/>
      <c r="O76" s="21">
        <f t="shared" si="22"/>
        <v>0</v>
      </c>
      <c r="P76" s="89"/>
    </row>
    <row r="77" spans="1:16">
      <c r="A77" s="64" t="s">
        <v>236</v>
      </c>
      <c r="B77" s="75" t="s">
        <v>257</v>
      </c>
      <c r="C77" s="76" t="s">
        <v>164</v>
      </c>
      <c r="D77" s="20"/>
      <c r="E77" s="20"/>
      <c r="F77" s="20"/>
      <c r="G77" s="21">
        <f t="shared" si="20"/>
        <v>0</v>
      </c>
      <c r="H77" s="20"/>
      <c r="I77" s="20"/>
      <c r="J77" s="20"/>
      <c r="K77" s="21">
        <f t="shared" si="21"/>
        <v>0</v>
      </c>
      <c r="L77" s="20"/>
      <c r="M77" s="20"/>
      <c r="N77" s="20"/>
      <c r="O77" s="21">
        <f t="shared" si="22"/>
        <v>0</v>
      </c>
      <c r="P77" s="89"/>
    </row>
    <row r="78" spans="1:16">
      <c r="A78" s="64" t="s">
        <v>237</v>
      </c>
      <c r="B78" s="77" t="s">
        <v>165</v>
      </c>
      <c r="C78" s="76" t="s">
        <v>166</v>
      </c>
      <c r="D78" s="20"/>
      <c r="E78" s="20"/>
      <c r="F78" s="20"/>
      <c r="G78" s="21">
        <f t="shared" si="20"/>
        <v>0</v>
      </c>
      <c r="H78" s="20"/>
      <c r="I78" s="20"/>
      <c r="J78" s="20"/>
      <c r="K78" s="21">
        <f t="shared" si="21"/>
        <v>0</v>
      </c>
      <c r="L78" s="20"/>
      <c r="M78" s="20"/>
      <c r="N78" s="20"/>
      <c r="O78" s="21">
        <f t="shared" si="22"/>
        <v>0</v>
      </c>
      <c r="P78" s="89"/>
    </row>
    <row r="79" spans="1:16">
      <c r="A79" s="64" t="s">
        <v>238</v>
      </c>
      <c r="B79" s="75" t="s">
        <v>258</v>
      </c>
      <c r="C79" s="76" t="s">
        <v>167</v>
      </c>
      <c r="D79" s="20"/>
      <c r="E79" s="20"/>
      <c r="F79" s="20"/>
      <c r="G79" s="21">
        <f t="shared" si="20"/>
        <v>0</v>
      </c>
      <c r="H79" s="20"/>
      <c r="I79" s="20"/>
      <c r="J79" s="20"/>
      <c r="K79" s="21">
        <f t="shared" si="21"/>
        <v>0</v>
      </c>
      <c r="L79" s="20"/>
      <c r="M79" s="20"/>
      <c r="N79" s="20"/>
      <c r="O79" s="21">
        <f t="shared" si="22"/>
        <v>0</v>
      </c>
      <c r="P79" s="89"/>
    </row>
    <row r="80" spans="1:16">
      <c r="A80" s="68" t="s">
        <v>239</v>
      </c>
      <c r="B80" s="80" t="s">
        <v>280</v>
      </c>
      <c r="C80" s="79" t="s">
        <v>168</v>
      </c>
      <c r="D80" s="22">
        <f>SUM(D76:D79)</f>
        <v>0</v>
      </c>
      <c r="E80" s="22">
        <f>SUM(E76:E79)</f>
        <v>0</v>
      </c>
      <c r="F80" s="22">
        <f>SUM(F76:F79)</f>
        <v>0</v>
      </c>
      <c r="G80" s="23">
        <f t="shared" si="20"/>
        <v>0</v>
      </c>
      <c r="H80" s="22">
        <f>SUM(H76:H79)</f>
        <v>0</v>
      </c>
      <c r="I80" s="22">
        <f>SUM(I76:I79)</f>
        <v>0</v>
      </c>
      <c r="J80" s="22">
        <f>SUM(J76:J79)</f>
        <v>0</v>
      </c>
      <c r="K80" s="23">
        <f t="shared" si="21"/>
        <v>0</v>
      </c>
      <c r="L80" s="22">
        <f>SUM(L76:L79)</f>
        <v>0</v>
      </c>
      <c r="M80" s="22">
        <f>SUM(M76:M79)</f>
        <v>0</v>
      </c>
      <c r="N80" s="22">
        <f>SUM(N76:N79)</f>
        <v>0</v>
      </c>
      <c r="O80" s="23">
        <f t="shared" si="22"/>
        <v>0</v>
      </c>
      <c r="P80" s="89"/>
    </row>
    <row r="81" spans="1:16">
      <c r="A81" s="64" t="s">
        <v>240</v>
      </c>
      <c r="B81" s="76" t="s">
        <v>169</v>
      </c>
      <c r="C81" s="76" t="s">
        <v>170</v>
      </c>
      <c r="D81" s="20">
        <v>11736998</v>
      </c>
      <c r="E81" s="20"/>
      <c r="F81" s="20"/>
      <c r="G81" s="21">
        <f t="shared" si="20"/>
        <v>11736998</v>
      </c>
      <c r="H81" s="20">
        <f>D81</f>
        <v>11736998</v>
      </c>
      <c r="I81" s="20"/>
      <c r="J81" s="20"/>
      <c r="K81" s="21">
        <f t="shared" si="21"/>
        <v>11736998</v>
      </c>
      <c r="L81" s="20">
        <v>11736998</v>
      </c>
      <c r="M81" s="20"/>
      <c r="N81" s="20"/>
      <c r="O81" s="21">
        <f t="shared" si="22"/>
        <v>11736998</v>
      </c>
      <c r="P81" s="89">
        <f>SUM(O81/K81*100)</f>
        <v>100</v>
      </c>
    </row>
    <row r="82" spans="1:16">
      <c r="A82" s="64" t="s">
        <v>241</v>
      </c>
      <c r="B82" s="76" t="s">
        <v>171</v>
      </c>
      <c r="C82" s="76" t="s">
        <v>172</v>
      </c>
      <c r="D82" s="20"/>
      <c r="E82" s="20"/>
      <c r="F82" s="20"/>
      <c r="G82" s="21">
        <f t="shared" si="20"/>
        <v>0</v>
      </c>
      <c r="H82" s="20"/>
      <c r="I82" s="20"/>
      <c r="J82" s="20"/>
      <c r="K82" s="21">
        <f t="shared" si="21"/>
        <v>0</v>
      </c>
      <c r="L82" s="20"/>
      <c r="M82" s="20"/>
      <c r="N82" s="20"/>
      <c r="O82" s="21">
        <f t="shared" si="22"/>
        <v>0</v>
      </c>
      <c r="P82" s="89"/>
    </row>
    <row r="83" spans="1:16">
      <c r="A83" s="68" t="s">
        <v>242</v>
      </c>
      <c r="B83" s="79" t="s">
        <v>281</v>
      </c>
      <c r="C83" s="79" t="s">
        <v>173</v>
      </c>
      <c r="D83" s="22">
        <f>SUM(D81:D82)</f>
        <v>11736998</v>
      </c>
      <c r="E83" s="22">
        <f>SUM(E81:E82)</f>
        <v>0</v>
      </c>
      <c r="F83" s="22">
        <f>SUM(F81:F82)</f>
        <v>0</v>
      </c>
      <c r="G83" s="23">
        <f t="shared" si="20"/>
        <v>11736998</v>
      </c>
      <c r="H83" s="22">
        <f>SUM(H81:H82)</f>
        <v>11736998</v>
      </c>
      <c r="I83" s="22">
        <f>SUM(I81:I82)</f>
        <v>0</v>
      </c>
      <c r="J83" s="22">
        <f>SUM(J81:J82)</f>
        <v>0</v>
      </c>
      <c r="K83" s="23">
        <f t="shared" si="21"/>
        <v>11736998</v>
      </c>
      <c r="L83" s="22">
        <f>SUM(L81:L82)</f>
        <v>11736998</v>
      </c>
      <c r="M83" s="22">
        <f>SUM(M81:M82)</f>
        <v>0</v>
      </c>
      <c r="N83" s="22">
        <f>SUM(N81:N82)</f>
        <v>0</v>
      </c>
      <c r="O83" s="23">
        <f t="shared" si="22"/>
        <v>11736998</v>
      </c>
      <c r="P83" s="90">
        <f>SUM(O83/K83*100)</f>
        <v>100</v>
      </c>
    </row>
    <row r="84" spans="1:16">
      <c r="A84" s="64" t="s">
        <v>243</v>
      </c>
      <c r="B84" s="75" t="s">
        <v>174</v>
      </c>
      <c r="C84" s="76" t="s">
        <v>175</v>
      </c>
      <c r="D84" s="20"/>
      <c r="E84" s="20"/>
      <c r="F84" s="20"/>
      <c r="G84" s="21">
        <f t="shared" si="20"/>
        <v>0</v>
      </c>
      <c r="H84" s="20"/>
      <c r="I84" s="20"/>
      <c r="J84" s="20"/>
      <c r="K84" s="21">
        <f t="shared" si="21"/>
        <v>0</v>
      </c>
      <c r="L84" s="20"/>
      <c r="M84" s="20"/>
      <c r="N84" s="20"/>
      <c r="O84" s="21">
        <f t="shared" si="22"/>
        <v>0</v>
      </c>
      <c r="P84" s="89"/>
    </row>
    <row r="85" spans="1:16">
      <c r="A85" s="64" t="s">
        <v>244</v>
      </c>
      <c r="B85" s="75" t="s">
        <v>176</v>
      </c>
      <c r="C85" s="76" t="s">
        <v>177</v>
      </c>
      <c r="D85" s="20"/>
      <c r="E85" s="20"/>
      <c r="F85" s="20"/>
      <c r="G85" s="21">
        <f t="shared" si="20"/>
        <v>0</v>
      </c>
      <c r="H85" s="20"/>
      <c r="I85" s="20"/>
      <c r="J85" s="20"/>
      <c r="K85" s="21">
        <f t="shared" si="21"/>
        <v>0</v>
      </c>
      <c r="L85" s="20"/>
      <c r="M85" s="20"/>
      <c r="N85" s="20"/>
      <c r="O85" s="21">
        <f t="shared" si="22"/>
        <v>0</v>
      </c>
      <c r="P85" s="89"/>
    </row>
    <row r="86" spans="1:16">
      <c r="A86" s="64" t="s">
        <v>245</v>
      </c>
      <c r="B86" s="75" t="s">
        <v>178</v>
      </c>
      <c r="C86" s="76" t="s">
        <v>179</v>
      </c>
      <c r="D86" s="20">
        <v>265926036</v>
      </c>
      <c r="E86" s="20"/>
      <c r="F86" s="20"/>
      <c r="G86" s="21">
        <f t="shared" si="20"/>
        <v>265926036</v>
      </c>
      <c r="H86" s="20">
        <v>280433291</v>
      </c>
      <c r="I86" s="20"/>
      <c r="J86" s="20"/>
      <c r="K86" s="21">
        <f t="shared" si="21"/>
        <v>280433291</v>
      </c>
      <c r="L86" s="20">
        <v>212721929</v>
      </c>
      <c r="M86" s="20"/>
      <c r="N86" s="20"/>
      <c r="O86" s="21">
        <f t="shared" si="22"/>
        <v>212721929</v>
      </c>
      <c r="P86" s="89">
        <f>SUM(O86/K86*100)</f>
        <v>75.854734736183659</v>
      </c>
    </row>
    <row r="87" spans="1:16">
      <c r="A87" s="64" t="s">
        <v>246</v>
      </c>
      <c r="B87" s="75" t="s">
        <v>259</v>
      </c>
      <c r="C87" s="76" t="s">
        <v>180</v>
      </c>
      <c r="D87" s="20"/>
      <c r="E87" s="20"/>
      <c r="F87" s="20"/>
      <c r="G87" s="21">
        <f t="shared" si="20"/>
        <v>0</v>
      </c>
      <c r="H87" s="20"/>
      <c r="I87" s="20"/>
      <c r="J87" s="20"/>
      <c r="K87" s="21">
        <f t="shared" si="21"/>
        <v>0</v>
      </c>
      <c r="L87" s="20"/>
      <c r="M87" s="20"/>
      <c r="N87" s="20"/>
      <c r="O87" s="21">
        <f t="shared" si="22"/>
        <v>0</v>
      </c>
      <c r="P87" s="89"/>
    </row>
    <row r="88" spans="1:16">
      <c r="A88" s="64" t="s">
        <v>247</v>
      </c>
      <c r="B88" s="77" t="s">
        <v>181</v>
      </c>
      <c r="C88" s="76" t="s">
        <v>182</v>
      </c>
      <c r="D88" s="20"/>
      <c r="E88" s="20"/>
      <c r="F88" s="20"/>
      <c r="G88" s="21">
        <f t="shared" si="20"/>
        <v>0</v>
      </c>
      <c r="H88" s="20"/>
      <c r="I88" s="20"/>
      <c r="J88" s="20"/>
      <c r="K88" s="21">
        <f t="shared" si="21"/>
        <v>0</v>
      </c>
      <c r="L88" s="20"/>
      <c r="M88" s="20"/>
      <c r="N88" s="20"/>
      <c r="O88" s="21">
        <f t="shared" si="22"/>
        <v>0</v>
      </c>
      <c r="P88" s="89"/>
    </row>
    <row r="89" spans="1:16">
      <c r="A89" s="64" t="s">
        <v>248</v>
      </c>
      <c r="B89" s="77" t="s">
        <v>262</v>
      </c>
      <c r="C89" s="76" t="s">
        <v>263</v>
      </c>
      <c r="D89" s="20"/>
      <c r="E89" s="20"/>
      <c r="F89" s="20"/>
      <c r="G89" s="21">
        <f t="shared" si="20"/>
        <v>0</v>
      </c>
      <c r="H89" s="20"/>
      <c r="I89" s="20"/>
      <c r="J89" s="20"/>
      <c r="K89" s="21">
        <f t="shared" si="21"/>
        <v>0</v>
      </c>
      <c r="L89" s="20"/>
      <c r="M89" s="20"/>
      <c r="N89" s="20"/>
      <c r="O89" s="21">
        <f t="shared" si="22"/>
        <v>0</v>
      </c>
      <c r="P89" s="89"/>
    </row>
    <row r="90" spans="1:16">
      <c r="A90" s="64" t="s">
        <v>249</v>
      </c>
      <c r="B90" s="77" t="s">
        <v>265</v>
      </c>
      <c r="C90" s="76" t="s">
        <v>264</v>
      </c>
      <c r="D90" s="20"/>
      <c r="E90" s="20"/>
      <c r="F90" s="20"/>
      <c r="G90" s="21">
        <f t="shared" si="20"/>
        <v>0</v>
      </c>
      <c r="H90" s="20"/>
      <c r="I90" s="20"/>
      <c r="J90" s="20"/>
      <c r="K90" s="21">
        <f t="shared" si="21"/>
        <v>0</v>
      </c>
      <c r="L90" s="20"/>
      <c r="M90" s="20"/>
      <c r="N90" s="20"/>
      <c r="O90" s="21">
        <f t="shared" si="22"/>
        <v>0</v>
      </c>
      <c r="P90" s="89"/>
    </row>
    <row r="91" spans="1:16">
      <c r="A91" s="68" t="s">
        <v>250</v>
      </c>
      <c r="B91" s="78" t="s">
        <v>301</v>
      </c>
      <c r="C91" s="79" t="s">
        <v>302</v>
      </c>
      <c r="D91" s="22"/>
      <c r="E91" s="22"/>
      <c r="F91" s="22"/>
      <c r="G91" s="63"/>
      <c r="H91" s="22"/>
      <c r="I91" s="22"/>
      <c r="J91" s="22"/>
      <c r="K91" s="63"/>
      <c r="L91" s="22"/>
      <c r="M91" s="22"/>
      <c r="N91" s="22"/>
      <c r="O91" s="63"/>
      <c r="P91" s="89"/>
    </row>
    <row r="92" spans="1:16">
      <c r="A92" s="68" t="s">
        <v>251</v>
      </c>
      <c r="B92" s="78" t="s">
        <v>282</v>
      </c>
      <c r="C92" s="79" t="s">
        <v>183</v>
      </c>
      <c r="D92" s="22">
        <f>SUM(D75+D80+D83+D84+D85+D86+D87+D88+D89+D90)</f>
        <v>277663034</v>
      </c>
      <c r="E92" s="22">
        <f t="shared" ref="E92:O92" si="23">SUM(E75+E80+E83+E84+E85+E86+E87+E88+E89+E90)</f>
        <v>0</v>
      </c>
      <c r="F92" s="22">
        <f t="shared" si="23"/>
        <v>0</v>
      </c>
      <c r="G92" s="26">
        <f t="shared" si="23"/>
        <v>277663034</v>
      </c>
      <c r="H92" s="22">
        <f t="shared" si="23"/>
        <v>292170289</v>
      </c>
      <c r="I92" s="22">
        <f t="shared" si="23"/>
        <v>0</v>
      </c>
      <c r="J92" s="22">
        <f t="shared" si="23"/>
        <v>0</v>
      </c>
      <c r="K92" s="26">
        <f t="shared" si="23"/>
        <v>292170289</v>
      </c>
      <c r="L92" s="22">
        <f t="shared" si="23"/>
        <v>224458927</v>
      </c>
      <c r="M92" s="22">
        <f t="shared" si="23"/>
        <v>0</v>
      </c>
      <c r="N92" s="22">
        <f t="shared" si="23"/>
        <v>0</v>
      </c>
      <c r="O92" s="26">
        <f t="shared" si="23"/>
        <v>224458927</v>
      </c>
      <c r="P92" s="90">
        <f>SUM(O92/K92*100)</f>
        <v>76.824692807830303</v>
      </c>
    </row>
    <row r="93" spans="1:16">
      <c r="A93" s="64" t="s">
        <v>252</v>
      </c>
      <c r="B93" s="77" t="s">
        <v>184</v>
      </c>
      <c r="C93" s="76" t="s">
        <v>185</v>
      </c>
      <c r="D93" s="20"/>
      <c r="E93" s="20"/>
      <c r="F93" s="20"/>
      <c r="G93" s="21">
        <f t="shared" si="20"/>
        <v>0</v>
      </c>
      <c r="H93" s="20"/>
      <c r="I93" s="20"/>
      <c r="J93" s="20"/>
      <c r="K93" s="21">
        <f t="shared" si="21"/>
        <v>0</v>
      </c>
      <c r="L93" s="20"/>
      <c r="M93" s="20"/>
      <c r="N93" s="20"/>
      <c r="O93" s="21">
        <f t="shared" si="22"/>
        <v>0</v>
      </c>
      <c r="P93" s="89"/>
    </row>
    <row r="94" spans="1:16">
      <c r="A94" s="64" t="s">
        <v>260</v>
      </c>
      <c r="B94" s="77" t="s">
        <v>186</v>
      </c>
      <c r="C94" s="76" t="s">
        <v>187</v>
      </c>
      <c r="D94" s="20"/>
      <c r="E94" s="20"/>
      <c r="F94" s="20"/>
      <c r="G94" s="21">
        <f t="shared" si="20"/>
        <v>0</v>
      </c>
      <c r="H94" s="20"/>
      <c r="I94" s="20"/>
      <c r="J94" s="20"/>
      <c r="K94" s="21">
        <f t="shared" si="21"/>
        <v>0</v>
      </c>
      <c r="L94" s="20"/>
      <c r="M94" s="20"/>
      <c r="N94" s="20"/>
      <c r="O94" s="21">
        <f t="shared" si="22"/>
        <v>0</v>
      </c>
      <c r="P94" s="89"/>
    </row>
    <row r="95" spans="1:16" s="7" customFormat="1" ht="24" customHeight="1">
      <c r="A95" s="64" t="s">
        <v>261</v>
      </c>
      <c r="B95" s="75" t="s">
        <v>188</v>
      </c>
      <c r="C95" s="76" t="s">
        <v>189</v>
      </c>
      <c r="D95" s="20"/>
      <c r="E95" s="20"/>
      <c r="F95" s="20"/>
      <c r="G95" s="21">
        <f t="shared" si="20"/>
        <v>0</v>
      </c>
      <c r="H95" s="20"/>
      <c r="I95" s="20"/>
      <c r="J95" s="20"/>
      <c r="K95" s="21">
        <f t="shared" si="21"/>
        <v>0</v>
      </c>
      <c r="L95" s="20"/>
      <c r="M95" s="20"/>
      <c r="N95" s="20"/>
      <c r="O95" s="21">
        <f t="shared" si="22"/>
        <v>0</v>
      </c>
      <c r="P95" s="89"/>
    </row>
    <row r="96" spans="1:16" ht="25.5">
      <c r="A96" s="64" t="s">
        <v>271</v>
      </c>
      <c r="B96" s="77" t="s">
        <v>269</v>
      </c>
      <c r="C96" s="76" t="s">
        <v>190</v>
      </c>
      <c r="D96" s="20"/>
      <c r="E96" s="20"/>
      <c r="F96" s="20"/>
      <c r="G96" s="21"/>
      <c r="H96" s="20"/>
      <c r="I96" s="20"/>
      <c r="J96" s="20"/>
      <c r="K96" s="21"/>
      <c r="L96" s="20"/>
      <c r="M96" s="20"/>
      <c r="N96" s="20"/>
      <c r="O96" s="21"/>
      <c r="P96" s="89"/>
    </row>
    <row r="97" spans="1:16">
      <c r="A97" s="64" t="s">
        <v>272</v>
      </c>
      <c r="B97" s="75" t="s">
        <v>266</v>
      </c>
      <c r="C97" s="76" t="s">
        <v>268</v>
      </c>
      <c r="D97" s="20"/>
      <c r="E97" s="20"/>
      <c r="F97" s="20"/>
      <c r="G97" s="21"/>
      <c r="H97" s="20"/>
      <c r="I97" s="20"/>
      <c r="J97" s="20"/>
      <c r="K97" s="21"/>
      <c r="L97" s="20"/>
      <c r="M97" s="20"/>
      <c r="N97" s="20"/>
      <c r="O97" s="21"/>
      <c r="P97" s="89"/>
    </row>
    <row r="98" spans="1:16">
      <c r="A98" s="68" t="s">
        <v>303</v>
      </c>
      <c r="B98" s="80" t="s">
        <v>283</v>
      </c>
      <c r="C98" s="79" t="s">
        <v>191</v>
      </c>
      <c r="D98" s="22">
        <f>SUM(D93:D97)</f>
        <v>0</v>
      </c>
      <c r="E98" s="22">
        <f>SUM(E93:E97)</f>
        <v>0</v>
      </c>
      <c r="F98" s="22">
        <f>SUM(F93:F97)</f>
        <v>0</v>
      </c>
      <c r="G98" s="23">
        <f t="shared" si="20"/>
        <v>0</v>
      </c>
      <c r="H98" s="22">
        <f>SUM(H93:H97)</f>
        <v>0</v>
      </c>
      <c r="I98" s="22">
        <f>SUM(I93:I97)</f>
        <v>0</v>
      </c>
      <c r="J98" s="22">
        <f>SUM(J93:J97)</f>
        <v>0</v>
      </c>
      <c r="K98" s="23">
        <f t="shared" si="21"/>
        <v>0</v>
      </c>
      <c r="L98" s="22">
        <f>SUM(L93:L97)</f>
        <v>0</v>
      </c>
      <c r="M98" s="22">
        <f>SUM(M93:M97)</f>
        <v>0</v>
      </c>
      <c r="N98" s="22">
        <f>SUM(N93:N97)</f>
        <v>0</v>
      </c>
      <c r="O98" s="23">
        <f t="shared" si="22"/>
        <v>0</v>
      </c>
      <c r="P98" s="89"/>
    </row>
    <row r="99" spans="1:16">
      <c r="A99" s="64" t="s">
        <v>304</v>
      </c>
      <c r="B99" s="75" t="s">
        <v>192</v>
      </c>
      <c r="C99" s="76" t="s">
        <v>193</v>
      </c>
      <c r="D99" s="20"/>
      <c r="E99" s="20"/>
      <c r="F99" s="20"/>
      <c r="G99" s="21">
        <f t="shared" si="20"/>
        <v>0</v>
      </c>
      <c r="H99" s="20"/>
      <c r="I99" s="20"/>
      <c r="J99" s="20"/>
      <c r="K99" s="21">
        <f t="shared" si="21"/>
        <v>0</v>
      </c>
      <c r="L99" s="20"/>
      <c r="M99" s="20"/>
      <c r="N99" s="20"/>
      <c r="O99" s="21">
        <f t="shared" si="22"/>
        <v>0</v>
      </c>
      <c r="P99" s="89"/>
    </row>
    <row r="100" spans="1:16">
      <c r="A100" s="64" t="s">
        <v>305</v>
      </c>
      <c r="B100" s="75" t="s">
        <v>267</v>
      </c>
      <c r="C100" s="76" t="s">
        <v>270</v>
      </c>
      <c r="D100" s="32"/>
      <c r="E100" s="32"/>
      <c r="F100" s="32"/>
      <c r="G100" s="33"/>
      <c r="H100" s="32"/>
      <c r="I100" s="32"/>
      <c r="J100" s="32"/>
      <c r="K100" s="33"/>
      <c r="L100" s="32"/>
      <c r="M100" s="32"/>
      <c r="N100" s="32"/>
      <c r="O100" s="33"/>
      <c r="P100" s="89"/>
    </row>
    <row r="101" spans="1:16" ht="13.5" thickBot="1">
      <c r="A101" s="81">
        <v>98</v>
      </c>
      <c r="B101" s="82" t="s">
        <v>284</v>
      </c>
      <c r="C101" s="83" t="s">
        <v>194</v>
      </c>
      <c r="D101" s="24">
        <f>SUM(D92+D98+D99+D100)</f>
        <v>277663034</v>
      </c>
      <c r="E101" s="24">
        <f t="shared" ref="E101:O101" si="24">SUM(E92+E98+E99+E100)</f>
        <v>0</v>
      </c>
      <c r="F101" s="24">
        <f t="shared" si="24"/>
        <v>0</v>
      </c>
      <c r="G101" s="30">
        <f t="shared" si="24"/>
        <v>277663034</v>
      </c>
      <c r="H101" s="24">
        <f t="shared" si="24"/>
        <v>292170289</v>
      </c>
      <c r="I101" s="24">
        <f t="shared" si="24"/>
        <v>0</v>
      </c>
      <c r="J101" s="24">
        <f t="shared" si="24"/>
        <v>0</v>
      </c>
      <c r="K101" s="30">
        <f t="shared" si="24"/>
        <v>292170289</v>
      </c>
      <c r="L101" s="24">
        <f t="shared" si="24"/>
        <v>224458927</v>
      </c>
      <c r="M101" s="24">
        <f t="shared" si="24"/>
        <v>0</v>
      </c>
      <c r="N101" s="24">
        <f t="shared" si="24"/>
        <v>0</v>
      </c>
      <c r="O101" s="30">
        <f t="shared" si="24"/>
        <v>224458927</v>
      </c>
      <c r="P101" s="92">
        <f>SUM(O101/K101*100)</f>
        <v>76.824692807830303</v>
      </c>
    </row>
    <row r="102" spans="1:16" ht="14.25" thickTop="1" thickBot="1">
      <c r="A102" s="84">
        <v>99</v>
      </c>
      <c r="B102" s="6" t="s">
        <v>195</v>
      </c>
      <c r="C102" s="8"/>
      <c r="D102" s="8">
        <f>SUM(D71+D101)</f>
        <v>301267000</v>
      </c>
      <c r="E102" s="8">
        <f t="shared" ref="E102:O102" si="25">SUM(E71+E101)</f>
        <v>0</v>
      </c>
      <c r="F102" s="8">
        <f t="shared" si="25"/>
        <v>0</v>
      </c>
      <c r="G102" s="31">
        <f t="shared" si="25"/>
        <v>301267000</v>
      </c>
      <c r="H102" s="8">
        <f t="shared" si="25"/>
        <v>315774255</v>
      </c>
      <c r="I102" s="8">
        <f t="shared" si="25"/>
        <v>0</v>
      </c>
      <c r="J102" s="8">
        <f t="shared" si="25"/>
        <v>0</v>
      </c>
      <c r="K102" s="31">
        <f t="shared" si="25"/>
        <v>315774255</v>
      </c>
      <c r="L102" s="8">
        <f t="shared" si="25"/>
        <v>242288736</v>
      </c>
      <c r="M102" s="8">
        <f t="shared" si="25"/>
        <v>0</v>
      </c>
      <c r="N102" s="8">
        <f t="shared" si="25"/>
        <v>0</v>
      </c>
      <c r="O102" s="31">
        <f t="shared" si="25"/>
        <v>242288736</v>
      </c>
      <c r="P102" s="93">
        <f>SUM(O102/K102*100)</f>
        <v>76.728464136507895</v>
      </c>
    </row>
    <row r="103" spans="1:16" ht="13.5" thickTop="1">
      <c r="O103" s="101"/>
    </row>
  </sheetData>
  <mergeCells count="4">
    <mergeCell ref="L2:O2"/>
    <mergeCell ref="P2:P3"/>
    <mergeCell ref="H2:K2"/>
    <mergeCell ref="D2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>
    <oddHeader>&amp;C Napvirág Óvoda és Bölcsőde 
 2020. évi költségvetési bevételei
&amp;R1. melléklet</oddHead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104"/>
  <sheetViews>
    <sheetView tabSelected="1" topLeftCell="A67" zoomScaleNormal="100" workbookViewId="0">
      <selection activeCell="O103" sqref="O103:O104"/>
    </sheetView>
  </sheetViews>
  <sheetFormatPr defaultRowHeight="12.75"/>
  <cols>
    <col min="1" max="1" width="5.7109375" style="1" bestFit="1" customWidth="1"/>
    <col min="2" max="2" width="59.85546875" style="1" customWidth="1"/>
    <col min="3" max="3" width="6.85546875" bestFit="1" customWidth="1"/>
    <col min="4" max="4" width="16.28515625" style="9" bestFit="1" customWidth="1"/>
    <col min="5" max="5" width="13.7109375" style="9" customWidth="1"/>
    <col min="6" max="6" width="10.28515625" style="9" customWidth="1"/>
    <col min="7" max="7" width="16.28515625" style="10" bestFit="1" customWidth="1"/>
    <col min="8" max="8" width="16.28515625" bestFit="1" customWidth="1"/>
    <col min="9" max="9" width="13.7109375" bestFit="1" customWidth="1"/>
    <col min="11" max="12" width="16.28515625" bestFit="1" customWidth="1"/>
    <col min="13" max="13" width="13.7109375" bestFit="1" customWidth="1"/>
    <col min="14" max="14" width="11.28515625" customWidth="1"/>
    <col min="15" max="15" width="16.28515625" bestFit="1" customWidth="1"/>
    <col min="16" max="16" width="9.42578125" customWidth="1"/>
  </cols>
  <sheetData>
    <row r="1" spans="1:16" ht="13.5" thickBot="1">
      <c r="N1" s="115" t="s">
        <v>286</v>
      </c>
      <c r="O1" s="115"/>
      <c r="P1" s="115"/>
    </row>
    <row r="2" spans="1:16" ht="36.75" customHeight="1" thickTop="1">
      <c r="A2" s="2" t="s">
        <v>147</v>
      </c>
      <c r="B2" s="3" t="s">
        <v>14</v>
      </c>
      <c r="C2" s="3" t="s">
        <v>148</v>
      </c>
      <c r="D2" s="108" t="s">
        <v>149</v>
      </c>
      <c r="E2" s="102"/>
      <c r="F2" s="102"/>
      <c r="G2" s="114"/>
      <c r="H2" s="111" t="s">
        <v>287</v>
      </c>
      <c r="I2" s="112"/>
      <c r="J2" s="112"/>
      <c r="K2" s="113"/>
      <c r="L2" s="102" t="s">
        <v>289</v>
      </c>
      <c r="M2" s="103"/>
      <c r="N2" s="103"/>
      <c r="O2" s="104"/>
      <c r="P2" s="105" t="s">
        <v>288</v>
      </c>
    </row>
    <row r="3" spans="1:16" ht="50.25" customHeight="1">
      <c r="A3" s="4"/>
      <c r="B3" s="5"/>
      <c r="C3" s="5"/>
      <c r="D3" s="27" t="s">
        <v>153</v>
      </c>
      <c r="E3" s="27" t="s">
        <v>154</v>
      </c>
      <c r="F3" s="28" t="s">
        <v>155</v>
      </c>
      <c r="G3" s="29" t="s">
        <v>156</v>
      </c>
      <c r="H3" s="51" t="s">
        <v>153</v>
      </c>
      <c r="I3" s="52" t="s">
        <v>154</v>
      </c>
      <c r="J3" s="53" t="s">
        <v>155</v>
      </c>
      <c r="K3" s="29" t="s">
        <v>156</v>
      </c>
      <c r="L3" s="46" t="s">
        <v>153</v>
      </c>
      <c r="M3" s="27" t="s">
        <v>154</v>
      </c>
      <c r="N3" s="28" t="s">
        <v>155</v>
      </c>
      <c r="O3" s="29" t="s">
        <v>156</v>
      </c>
      <c r="P3" s="106"/>
    </row>
    <row r="4" spans="1:16" ht="12.75" customHeight="1">
      <c r="A4" s="64" t="s">
        <v>0</v>
      </c>
      <c r="B4" s="65" t="s">
        <v>15</v>
      </c>
      <c r="C4" s="66" t="s">
        <v>16</v>
      </c>
      <c r="D4" s="14">
        <f>SUM(Önkormányzat!D4+'Polgármesteri Hivatal'!D4+'Napvirág Óvoda'!D4)</f>
        <v>68370794</v>
      </c>
      <c r="E4" s="14">
        <f>SUM(Önkormányzat!E4+'Polgármesteri Hivatal'!E4+'Napvirág Óvoda'!E4)</f>
        <v>0</v>
      </c>
      <c r="F4" s="14">
        <f>SUM(Önkormányzat!F4+'Polgármesteri Hivatal'!F4+'Napvirág Óvoda'!F4)</f>
        <v>0</v>
      </c>
      <c r="G4" s="15">
        <f>SUM(Önkormányzat!G4+'Polgármesteri Hivatal'!G4+'Napvirág Óvoda'!G4)</f>
        <v>68370794</v>
      </c>
      <c r="H4" s="54">
        <f>Önkormányzat!H4+'Polgármesteri Hivatal'!H4+'Napvirág Óvoda'!H4</f>
        <v>83417571</v>
      </c>
      <c r="I4" s="38">
        <f>Önkormányzat!I4+'Polgármesteri Hivatal'!I4+'Napvirág Óvoda'!I4</f>
        <v>0</v>
      </c>
      <c r="J4" s="38">
        <f>Önkormányzat!J4+'Polgármesteri Hivatal'!J4+'Napvirág Óvoda'!J4</f>
        <v>0</v>
      </c>
      <c r="K4" s="15">
        <f>Önkormányzat!K4+'Polgármesteri Hivatal'!K4+'Napvirág Óvoda'!K4</f>
        <v>83417571</v>
      </c>
      <c r="L4" s="35">
        <f>SUM(Önkormányzat!L4+'Polgármesteri Hivatal'!L4+'Napvirág Óvoda'!L4)</f>
        <v>83417571</v>
      </c>
      <c r="M4" s="14">
        <f>SUM(Önkormányzat!M4+'Polgármesteri Hivatal'!M4+'Napvirág Óvoda'!M4)</f>
        <v>0</v>
      </c>
      <c r="N4" s="14">
        <f>SUM(Önkormányzat!N4+'Polgármesteri Hivatal'!N4+'Napvirág Óvoda'!N4)</f>
        <v>0</v>
      </c>
      <c r="O4" s="15">
        <f>SUM(L4:N4)</f>
        <v>83417571</v>
      </c>
      <c r="P4" s="39">
        <f t="shared" ref="P4:P10" si="0">SUM(O4/K4*100)</f>
        <v>100</v>
      </c>
    </row>
    <row r="5" spans="1:16" ht="12.75" customHeight="1">
      <c r="A5" s="64" t="s">
        <v>1</v>
      </c>
      <c r="B5" s="67" t="s">
        <v>17</v>
      </c>
      <c r="C5" s="66" t="s">
        <v>18</v>
      </c>
      <c r="D5" s="14">
        <f>SUM(Önkormányzat!D5+'Polgármesteri Hivatal'!D5+'Napvirág Óvoda'!D5)</f>
        <v>132652400</v>
      </c>
      <c r="E5" s="14">
        <f>SUM(Önkormányzat!E5+'Polgármesteri Hivatal'!E5+'Napvirág Óvoda'!E5)</f>
        <v>0</v>
      </c>
      <c r="F5" s="14">
        <f>SUM(Önkormányzat!F5+'Polgármesteri Hivatal'!F5+'Napvirág Óvoda'!F5)</f>
        <v>0</v>
      </c>
      <c r="G5" s="15">
        <f>SUM(Önkormányzat!G5+'Polgármesteri Hivatal'!G5+'Napvirág Óvoda'!G5)</f>
        <v>132652400</v>
      </c>
      <c r="H5" s="54">
        <f>Önkormányzat!H5+'Polgármesteri Hivatal'!H5+'Napvirág Óvoda'!H5</f>
        <v>144553445</v>
      </c>
      <c r="I5" s="38">
        <f>Önkormányzat!I5+'Polgármesteri Hivatal'!I5+'Napvirág Óvoda'!I5</f>
        <v>0</v>
      </c>
      <c r="J5" s="38">
        <f>Önkormányzat!J5+'Polgármesteri Hivatal'!J5+'Napvirág Óvoda'!J5</f>
        <v>0</v>
      </c>
      <c r="K5" s="15">
        <f>Önkormányzat!K5+'Polgármesteri Hivatal'!K5+'Napvirág Óvoda'!K5</f>
        <v>144553445</v>
      </c>
      <c r="L5" s="35">
        <f>SUM(Önkormányzat!L5+'Polgármesteri Hivatal'!L5+'Napvirág Óvoda'!L5)</f>
        <v>144553445</v>
      </c>
      <c r="M5" s="14">
        <f>SUM(Önkormányzat!M5+'Polgármesteri Hivatal'!M5+'Napvirág Óvoda'!M5)</f>
        <v>0</v>
      </c>
      <c r="N5" s="14">
        <f>SUM(Önkormányzat!N5+'Polgármesteri Hivatal'!N5+'Napvirág Óvoda'!N5)</f>
        <v>0</v>
      </c>
      <c r="O5" s="15">
        <f t="shared" ref="O5:O68" si="1">SUM(L5:N5)</f>
        <v>144553445</v>
      </c>
      <c r="P5" s="39">
        <f t="shared" si="0"/>
        <v>100</v>
      </c>
    </row>
    <row r="6" spans="1:16" ht="31.5" customHeight="1">
      <c r="A6" s="64" t="s">
        <v>2</v>
      </c>
      <c r="B6" s="67" t="s">
        <v>19</v>
      </c>
      <c r="C6" s="66" t="s">
        <v>20</v>
      </c>
      <c r="D6" s="14">
        <f>SUM(Önkormányzat!D6+'Polgármesteri Hivatal'!D6+'Napvirág Óvoda'!D6)</f>
        <v>105360231</v>
      </c>
      <c r="E6" s="14">
        <f>SUM(Önkormányzat!E6+'Polgármesteri Hivatal'!E6+'Napvirág Óvoda'!E6)</f>
        <v>28302500</v>
      </c>
      <c r="F6" s="14">
        <f>SUM(Önkormányzat!F6+'Polgármesteri Hivatal'!F6+'Napvirág Óvoda'!F6)</f>
        <v>0</v>
      </c>
      <c r="G6" s="15">
        <f>SUM(Önkormányzat!G6+'Polgármesteri Hivatal'!G6+'Napvirág Óvoda'!G6)</f>
        <v>133662731</v>
      </c>
      <c r="H6" s="54">
        <f>Önkormányzat!H6+'Polgármesteri Hivatal'!H6+'Napvirág Óvoda'!H6</f>
        <v>111761086</v>
      </c>
      <c r="I6" s="38">
        <f>Önkormányzat!I6+'Polgármesteri Hivatal'!I6+'Napvirág Óvoda'!I6</f>
        <v>28989500</v>
      </c>
      <c r="J6" s="38">
        <f>Önkormányzat!J6+'Polgármesteri Hivatal'!J6+'Napvirág Óvoda'!J6</f>
        <v>0</v>
      </c>
      <c r="K6" s="15">
        <f>Önkormányzat!K6+'Polgármesteri Hivatal'!K6+'Napvirág Óvoda'!K6</f>
        <v>140750586</v>
      </c>
      <c r="L6" s="35">
        <f>SUM(Önkormányzat!L6+'Polgármesteri Hivatal'!L6+'Napvirág Óvoda'!L6)</f>
        <v>111761086</v>
      </c>
      <c r="M6" s="14">
        <f>SUM(Önkormányzat!M6+'Polgármesteri Hivatal'!M6+'Napvirág Óvoda'!M6)</f>
        <v>28989500</v>
      </c>
      <c r="N6" s="14">
        <f>SUM(Önkormányzat!N6+'Polgármesteri Hivatal'!N6+'Napvirág Óvoda'!N6)</f>
        <v>0</v>
      </c>
      <c r="O6" s="15">
        <f t="shared" si="1"/>
        <v>140750586</v>
      </c>
      <c r="P6" s="39">
        <f t="shared" si="0"/>
        <v>100</v>
      </c>
    </row>
    <row r="7" spans="1:16" ht="12.75" customHeight="1">
      <c r="A7" s="64" t="s">
        <v>3</v>
      </c>
      <c r="B7" s="67" t="s">
        <v>21</v>
      </c>
      <c r="C7" s="66" t="s">
        <v>22</v>
      </c>
      <c r="D7" s="14">
        <f>SUM(Önkormányzat!D7+'Polgármesteri Hivatal'!D7+'Napvirág Óvoda'!D7)</f>
        <v>6126147</v>
      </c>
      <c r="E7" s="14">
        <f>SUM(Önkormányzat!E7+'Polgármesteri Hivatal'!E7+'Napvirág Óvoda'!E7)</f>
        <v>0</v>
      </c>
      <c r="F7" s="14">
        <f>SUM(Önkormányzat!F7+'Polgármesteri Hivatal'!F7+'Napvirág Óvoda'!F7)</f>
        <v>0</v>
      </c>
      <c r="G7" s="15">
        <f>SUM(Önkormányzat!G7+'Polgármesteri Hivatal'!G7+'Napvirág Óvoda'!G7)</f>
        <v>6126147</v>
      </c>
      <c r="H7" s="54">
        <f>Önkormányzat!H7+'Polgármesteri Hivatal'!H7+'Napvirág Óvoda'!H7</f>
        <v>8555719</v>
      </c>
      <c r="I7" s="38">
        <f>Önkormányzat!I7+'Polgármesteri Hivatal'!I7+'Napvirág Óvoda'!I7</f>
        <v>0</v>
      </c>
      <c r="J7" s="38">
        <f>Önkormányzat!J7+'Polgármesteri Hivatal'!J7+'Napvirág Óvoda'!J7</f>
        <v>0</v>
      </c>
      <c r="K7" s="15">
        <f>Önkormányzat!K7+'Polgármesteri Hivatal'!K7+'Napvirág Óvoda'!K7</f>
        <v>8555719</v>
      </c>
      <c r="L7" s="35">
        <f>SUM(Önkormányzat!L7+'Polgármesteri Hivatal'!L7+'Napvirág Óvoda'!L7)</f>
        <v>8555719</v>
      </c>
      <c r="M7" s="14">
        <f>SUM(Önkormányzat!M7+'Polgármesteri Hivatal'!M7+'Napvirág Óvoda'!M7)</f>
        <v>0</v>
      </c>
      <c r="N7" s="14">
        <f>SUM(Önkormányzat!N7+'Polgármesteri Hivatal'!N7+'Napvirág Óvoda'!N7)</f>
        <v>0</v>
      </c>
      <c r="O7" s="15">
        <f t="shared" si="1"/>
        <v>8555719</v>
      </c>
      <c r="P7" s="39">
        <f t="shared" si="0"/>
        <v>100</v>
      </c>
    </row>
    <row r="8" spans="1:16" ht="12.75" customHeight="1">
      <c r="A8" s="64" t="s">
        <v>4</v>
      </c>
      <c r="B8" s="67" t="s">
        <v>196</v>
      </c>
      <c r="C8" s="66" t="s">
        <v>23</v>
      </c>
      <c r="D8" s="14">
        <f>SUM(Önkormányzat!D8+'Polgármesteri Hivatal'!D8+'Napvirág Óvoda'!D8)</f>
        <v>0</v>
      </c>
      <c r="E8" s="14">
        <f>SUM(Önkormányzat!E8+'Polgármesteri Hivatal'!E8+'Napvirág Óvoda'!E8)</f>
        <v>0</v>
      </c>
      <c r="F8" s="14">
        <f>SUM(Önkormányzat!F8+'Polgármesteri Hivatal'!F8+'Napvirág Óvoda'!F8)</f>
        <v>0</v>
      </c>
      <c r="G8" s="15">
        <f>SUM(Önkormányzat!G8+'Polgármesteri Hivatal'!G8+'Napvirág Óvoda'!G8)</f>
        <v>0</v>
      </c>
      <c r="H8" s="54">
        <f>Önkormányzat!H8+'Polgármesteri Hivatal'!H8+'Napvirág Óvoda'!H8</f>
        <v>1924050</v>
      </c>
      <c r="I8" s="38">
        <f>Önkormányzat!I8+'Polgármesteri Hivatal'!I8+'Napvirág Óvoda'!I8</f>
        <v>0</v>
      </c>
      <c r="J8" s="38">
        <f>Önkormányzat!J8+'Polgármesteri Hivatal'!J8+'Napvirág Óvoda'!J8</f>
        <v>0</v>
      </c>
      <c r="K8" s="15">
        <f>Önkormányzat!K8+'Polgármesteri Hivatal'!K8+'Napvirág Óvoda'!K8</f>
        <v>1924050</v>
      </c>
      <c r="L8" s="35">
        <f>SUM(Önkormányzat!L8+'Polgármesteri Hivatal'!L8+'Napvirág Óvoda'!L8)</f>
        <v>1924050</v>
      </c>
      <c r="M8" s="14">
        <f>SUM(Önkormányzat!M8+'Polgármesteri Hivatal'!M8+'Napvirág Óvoda'!M8)</f>
        <v>0</v>
      </c>
      <c r="N8" s="14">
        <f>SUM(Önkormányzat!N8+'Polgármesteri Hivatal'!N8+'Napvirág Óvoda'!N8)</f>
        <v>0</v>
      </c>
      <c r="O8" s="15">
        <f t="shared" si="1"/>
        <v>1924050</v>
      </c>
      <c r="P8" s="39">
        <f t="shared" si="0"/>
        <v>100</v>
      </c>
    </row>
    <row r="9" spans="1:16" ht="12.75" customHeight="1">
      <c r="A9" s="64" t="s">
        <v>5</v>
      </c>
      <c r="B9" s="67" t="s">
        <v>197</v>
      </c>
      <c r="C9" s="66" t="s">
        <v>24</v>
      </c>
      <c r="D9" s="14">
        <f>SUM(Önkormányzat!D9+'Polgármesteri Hivatal'!D9+'Napvirág Óvoda'!D9)</f>
        <v>0</v>
      </c>
      <c r="E9" s="14">
        <f>SUM(Önkormányzat!E9+'Polgármesteri Hivatal'!E9+'Napvirág Óvoda'!E9)</f>
        <v>0</v>
      </c>
      <c r="F9" s="14">
        <f>SUM(Önkormányzat!F9+'Polgármesteri Hivatal'!F9+'Napvirág Óvoda'!F9)</f>
        <v>0</v>
      </c>
      <c r="G9" s="15">
        <f>SUM(Önkormányzat!G9+'Polgármesteri Hivatal'!G9+'Napvirág Óvoda'!G9)</f>
        <v>0</v>
      </c>
      <c r="H9" s="54">
        <f>Önkormányzat!H9+'Polgármesteri Hivatal'!H9+'Napvirág Óvoda'!H9</f>
        <v>1070952</v>
      </c>
      <c r="I9" s="38">
        <f>Önkormányzat!I9+'Polgármesteri Hivatal'!I9+'Napvirág Óvoda'!I9</f>
        <v>0</v>
      </c>
      <c r="J9" s="38">
        <f>Önkormányzat!J9+'Polgármesteri Hivatal'!J9+'Napvirág Óvoda'!J9</f>
        <v>0</v>
      </c>
      <c r="K9" s="15">
        <f>Önkormányzat!K9+'Polgármesteri Hivatal'!K9+'Napvirág Óvoda'!K9</f>
        <v>1070952</v>
      </c>
      <c r="L9" s="35">
        <f>SUM(Önkormányzat!L9+'Polgármesteri Hivatal'!L9+'Napvirág Óvoda'!L9)</f>
        <v>1070952</v>
      </c>
      <c r="M9" s="14">
        <f>SUM(Önkormányzat!M9+'Polgármesteri Hivatal'!M9+'Napvirág Óvoda'!M9)</f>
        <v>0</v>
      </c>
      <c r="N9" s="14">
        <f>SUM(Önkormányzat!N9+'Polgármesteri Hivatal'!N9+'Napvirág Óvoda'!N9)</f>
        <v>0</v>
      </c>
      <c r="O9" s="15">
        <f t="shared" si="1"/>
        <v>1070952</v>
      </c>
      <c r="P9" s="39">
        <f t="shared" si="0"/>
        <v>100</v>
      </c>
    </row>
    <row r="10" spans="1:16" ht="12.75" customHeight="1">
      <c r="A10" s="68" t="s">
        <v>6</v>
      </c>
      <c r="B10" s="69" t="s">
        <v>273</v>
      </c>
      <c r="C10" s="70" t="s">
        <v>25</v>
      </c>
      <c r="D10" s="16">
        <f>SUM(Önkormányzat!D10+'Polgármesteri Hivatal'!D10+'Napvirág Óvoda'!D10)</f>
        <v>312509572</v>
      </c>
      <c r="E10" s="16">
        <f>SUM(Önkormányzat!E10+'Polgármesteri Hivatal'!E10+'Napvirág Óvoda'!E10)</f>
        <v>28302500</v>
      </c>
      <c r="F10" s="16">
        <f>SUM(Önkormányzat!F10+'Polgármesteri Hivatal'!F10+'Napvirág Óvoda'!F10)</f>
        <v>0</v>
      </c>
      <c r="G10" s="17">
        <f>SUM(Önkormányzat!G10+'Polgármesteri Hivatal'!G10+'Napvirág Óvoda'!G10)</f>
        <v>340812072</v>
      </c>
      <c r="H10" s="55">
        <f>Önkormányzat!H10+'Polgármesteri Hivatal'!H10+'Napvirág Óvoda'!H10</f>
        <v>351282823</v>
      </c>
      <c r="I10" s="56">
        <f>Önkormányzat!I10+'Polgármesteri Hivatal'!I10+'Napvirág Óvoda'!I10</f>
        <v>28989500</v>
      </c>
      <c r="J10" s="56">
        <f>Önkormányzat!J10+'Polgármesteri Hivatal'!J10+'Napvirág Óvoda'!J10</f>
        <v>0</v>
      </c>
      <c r="K10" s="17">
        <f>Önkormányzat!K10+'Polgármesteri Hivatal'!K10+'Napvirág Óvoda'!K10</f>
        <v>380272323</v>
      </c>
      <c r="L10" s="47">
        <f>SUM(Önkormányzat!L10+'Polgármesteri Hivatal'!L10+'Napvirág Óvoda'!L10)</f>
        <v>351282823</v>
      </c>
      <c r="M10" s="16">
        <f>SUM(Önkormányzat!M10+'Polgármesteri Hivatal'!M10+'Napvirág Óvoda'!M10)</f>
        <v>28989500</v>
      </c>
      <c r="N10" s="16">
        <f>SUM(Önkormányzat!N10+'Polgármesteri Hivatal'!N10+'Napvirág Óvoda'!N10)</f>
        <v>0</v>
      </c>
      <c r="O10" s="17">
        <f t="shared" si="1"/>
        <v>380272323</v>
      </c>
      <c r="P10" s="40">
        <f t="shared" si="0"/>
        <v>100</v>
      </c>
    </row>
    <row r="11" spans="1:16" ht="12.75" customHeight="1">
      <c r="A11" s="64" t="s">
        <v>7</v>
      </c>
      <c r="B11" s="67" t="s">
        <v>26</v>
      </c>
      <c r="C11" s="66" t="s">
        <v>27</v>
      </c>
      <c r="D11" s="14">
        <f>SUM(Önkormányzat!D11+'Polgármesteri Hivatal'!D11+'Napvirág Óvoda'!D11)</f>
        <v>0</v>
      </c>
      <c r="E11" s="14">
        <f>SUM(Önkormányzat!E11+'Polgármesteri Hivatal'!E11+'Napvirág Óvoda'!E11)</f>
        <v>0</v>
      </c>
      <c r="F11" s="14">
        <f>SUM(Önkormányzat!F11+'Polgármesteri Hivatal'!F11+'Napvirág Óvoda'!F11)</f>
        <v>0</v>
      </c>
      <c r="G11" s="15">
        <f>SUM(Önkormányzat!G11+'Polgármesteri Hivatal'!G11+'Napvirág Óvoda'!G11)</f>
        <v>0</v>
      </c>
      <c r="H11" s="54">
        <f>Önkormányzat!H11+'Polgármesteri Hivatal'!H11+'Napvirág Óvoda'!H11</f>
        <v>0</v>
      </c>
      <c r="I11" s="38">
        <f>Önkormányzat!I11+'Polgármesteri Hivatal'!I11+'Napvirág Óvoda'!I11</f>
        <v>0</v>
      </c>
      <c r="J11" s="38">
        <f>Önkormányzat!J11+'Polgármesteri Hivatal'!J11+'Napvirág Óvoda'!J11</f>
        <v>0</v>
      </c>
      <c r="K11" s="15">
        <f>Önkormányzat!K11+'Polgármesteri Hivatal'!K11+'Napvirág Óvoda'!K11</f>
        <v>0</v>
      </c>
      <c r="L11" s="35">
        <f>SUM(Önkormányzat!L11+'Polgármesteri Hivatal'!L11+'Napvirág Óvoda'!L11)</f>
        <v>0</v>
      </c>
      <c r="M11" s="14">
        <f>SUM(Önkormányzat!M11+'Polgármesteri Hivatal'!M11+'Napvirág Óvoda'!M11)</f>
        <v>0</v>
      </c>
      <c r="N11" s="14">
        <f>SUM(Önkormányzat!N11+'Polgármesteri Hivatal'!N11+'Napvirág Óvoda'!N11)</f>
        <v>0</v>
      </c>
      <c r="O11" s="15">
        <f t="shared" si="1"/>
        <v>0</v>
      </c>
      <c r="P11" s="39"/>
    </row>
    <row r="12" spans="1:16" ht="24" customHeight="1">
      <c r="A12" s="64" t="s">
        <v>8</v>
      </c>
      <c r="B12" s="67" t="s">
        <v>28</v>
      </c>
      <c r="C12" s="66" t="s">
        <v>29</v>
      </c>
      <c r="D12" s="14">
        <f>SUM(Önkormányzat!D12+'Polgármesteri Hivatal'!D12+'Napvirág Óvoda'!D12)</f>
        <v>0</v>
      </c>
      <c r="E12" s="14">
        <f>SUM(Önkormányzat!E12+'Polgármesteri Hivatal'!E12+'Napvirág Óvoda'!E12)</f>
        <v>0</v>
      </c>
      <c r="F12" s="14">
        <f>SUM(Önkormányzat!F12+'Polgármesteri Hivatal'!F12+'Napvirág Óvoda'!F12)</f>
        <v>0</v>
      </c>
      <c r="G12" s="15">
        <f>SUM(Önkormányzat!G12+'Polgármesteri Hivatal'!G12+'Napvirág Óvoda'!G12)</f>
        <v>0</v>
      </c>
      <c r="H12" s="54">
        <f>Önkormányzat!H12+'Polgármesteri Hivatal'!H12+'Napvirág Óvoda'!H12</f>
        <v>0</v>
      </c>
      <c r="I12" s="38">
        <f>Önkormányzat!I12+'Polgármesteri Hivatal'!I12+'Napvirág Óvoda'!I12</f>
        <v>0</v>
      </c>
      <c r="J12" s="38">
        <f>Önkormányzat!J12+'Polgármesteri Hivatal'!J12+'Napvirág Óvoda'!J12</f>
        <v>0</v>
      </c>
      <c r="K12" s="15">
        <f>Önkormányzat!K12+'Polgármesteri Hivatal'!K12+'Napvirág Óvoda'!K12</f>
        <v>0</v>
      </c>
      <c r="L12" s="35">
        <f>SUM(Önkormányzat!L12+'Polgármesteri Hivatal'!L12+'Napvirág Óvoda'!L12)</f>
        <v>0</v>
      </c>
      <c r="M12" s="14">
        <f>SUM(Önkormányzat!M12+'Polgármesteri Hivatal'!M12+'Napvirág Óvoda'!M12)</f>
        <v>0</v>
      </c>
      <c r="N12" s="14">
        <f>SUM(Önkormányzat!N12+'Polgármesteri Hivatal'!N12+'Napvirág Óvoda'!N12)</f>
        <v>0</v>
      </c>
      <c r="O12" s="15">
        <f t="shared" si="1"/>
        <v>0</v>
      </c>
      <c r="P12" s="39"/>
    </row>
    <row r="13" spans="1:16" ht="27" customHeight="1">
      <c r="A13" s="64" t="s">
        <v>9</v>
      </c>
      <c r="B13" s="67" t="s">
        <v>30</v>
      </c>
      <c r="C13" s="66" t="s">
        <v>31</v>
      </c>
      <c r="D13" s="14">
        <f>SUM(Önkormányzat!D13+'Polgármesteri Hivatal'!D13+'Napvirág Óvoda'!D13)</f>
        <v>0</v>
      </c>
      <c r="E13" s="14">
        <f>SUM(Önkormányzat!E13+'Polgármesteri Hivatal'!E13+'Napvirág Óvoda'!E13)</f>
        <v>0</v>
      </c>
      <c r="F13" s="14">
        <f>SUM(Önkormányzat!F13+'Polgármesteri Hivatal'!F13+'Napvirág Óvoda'!F13)</f>
        <v>0</v>
      </c>
      <c r="G13" s="15">
        <f>SUM(Önkormányzat!G13+'Polgármesteri Hivatal'!G13+'Napvirág Óvoda'!G13)</f>
        <v>0</v>
      </c>
      <c r="H13" s="54">
        <f>Önkormányzat!H13+'Polgármesteri Hivatal'!H13+'Napvirág Óvoda'!H13</f>
        <v>0</v>
      </c>
      <c r="I13" s="38">
        <f>Önkormányzat!I13+'Polgármesteri Hivatal'!I13+'Napvirág Óvoda'!I13</f>
        <v>0</v>
      </c>
      <c r="J13" s="38">
        <f>Önkormányzat!J13+'Polgármesteri Hivatal'!J13+'Napvirág Óvoda'!J13</f>
        <v>0</v>
      </c>
      <c r="K13" s="15">
        <f>Önkormányzat!K13+'Polgármesteri Hivatal'!K13+'Napvirág Óvoda'!K13</f>
        <v>0</v>
      </c>
      <c r="L13" s="35">
        <f>SUM(Önkormányzat!L13+'Polgármesteri Hivatal'!L13+'Napvirág Óvoda'!L13)</f>
        <v>0</v>
      </c>
      <c r="M13" s="14">
        <f>SUM(Önkormányzat!M13+'Polgármesteri Hivatal'!M13+'Napvirág Óvoda'!M13)</f>
        <v>0</v>
      </c>
      <c r="N13" s="14">
        <f>SUM(Önkormányzat!N13+'Polgármesteri Hivatal'!N13+'Napvirág Óvoda'!N13)</f>
        <v>0</v>
      </c>
      <c r="O13" s="15">
        <f t="shared" si="1"/>
        <v>0</v>
      </c>
      <c r="P13" s="39"/>
    </row>
    <row r="14" spans="1:16" ht="26.25" customHeight="1">
      <c r="A14" s="64" t="s">
        <v>10</v>
      </c>
      <c r="B14" s="67" t="s">
        <v>32</v>
      </c>
      <c r="C14" s="66" t="s">
        <v>33</v>
      </c>
      <c r="D14" s="14">
        <f>SUM(Önkormányzat!D14+'Polgármesteri Hivatal'!D14+'Napvirág Óvoda'!D14)</f>
        <v>0</v>
      </c>
      <c r="E14" s="14">
        <f>SUM(Önkormányzat!E14+'Polgármesteri Hivatal'!E14+'Napvirág Óvoda'!E14)</f>
        <v>0</v>
      </c>
      <c r="F14" s="14">
        <f>SUM(Önkormányzat!F14+'Polgármesteri Hivatal'!F14+'Napvirág Óvoda'!F14)</f>
        <v>0</v>
      </c>
      <c r="G14" s="15">
        <f>SUM(Önkormányzat!G14+'Polgármesteri Hivatal'!G14+'Napvirág Óvoda'!G14)</f>
        <v>0</v>
      </c>
      <c r="H14" s="54">
        <f>Önkormányzat!H14+'Polgármesteri Hivatal'!H14+'Napvirág Óvoda'!H14</f>
        <v>0</v>
      </c>
      <c r="I14" s="38">
        <f>Önkormányzat!I14+'Polgármesteri Hivatal'!I14+'Napvirág Óvoda'!I14</f>
        <v>0</v>
      </c>
      <c r="J14" s="38">
        <f>Önkormányzat!J14+'Polgármesteri Hivatal'!J14+'Napvirág Óvoda'!J14</f>
        <v>0</v>
      </c>
      <c r="K14" s="15">
        <f>Önkormányzat!K14+'Polgármesteri Hivatal'!K14+'Napvirág Óvoda'!K14</f>
        <v>0</v>
      </c>
      <c r="L14" s="35">
        <f>SUM(Önkormányzat!L14+'Polgármesteri Hivatal'!L14+'Napvirág Óvoda'!L14)</f>
        <v>0</v>
      </c>
      <c r="M14" s="14">
        <f>SUM(Önkormányzat!M14+'Polgármesteri Hivatal'!M14+'Napvirág Óvoda'!M14)</f>
        <v>0</v>
      </c>
      <c r="N14" s="14">
        <f>SUM(Önkormányzat!N14+'Polgármesteri Hivatal'!N14+'Napvirág Óvoda'!N14)</f>
        <v>0</v>
      </c>
      <c r="O14" s="15">
        <f t="shared" si="1"/>
        <v>0</v>
      </c>
      <c r="P14" s="39"/>
    </row>
    <row r="15" spans="1:16" ht="12.75" customHeight="1">
      <c r="A15" s="64" t="s">
        <v>11</v>
      </c>
      <c r="B15" s="67" t="s">
        <v>34</v>
      </c>
      <c r="C15" s="66" t="s">
        <v>35</v>
      </c>
      <c r="D15" s="14">
        <f>SUM(Önkormányzat!D15+'Polgármesteri Hivatal'!D15+'Napvirág Óvoda'!D15)</f>
        <v>60337873</v>
      </c>
      <c r="E15" s="14">
        <f>SUM(Önkormányzat!E15+'Polgármesteri Hivatal'!E15+'Napvirág Óvoda'!E15)</f>
        <v>0</v>
      </c>
      <c r="F15" s="14">
        <f>SUM(Önkormányzat!F15+'Polgármesteri Hivatal'!F15+'Napvirág Óvoda'!F15)</f>
        <v>0</v>
      </c>
      <c r="G15" s="15">
        <f>SUM(Önkormányzat!G15+'Polgármesteri Hivatal'!G15+'Napvirág Óvoda'!G15)</f>
        <v>60337873</v>
      </c>
      <c r="H15" s="54">
        <f>Önkormányzat!H15+'Polgármesteri Hivatal'!H15+'Napvirág Óvoda'!H15</f>
        <v>45467094</v>
      </c>
      <c r="I15" s="38">
        <f>Önkormányzat!I15+'Polgármesteri Hivatal'!I15+'Napvirág Óvoda'!I15</f>
        <v>0</v>
      </c>
      <c r="J15" s="38">
        <f>Önkormányzat!J15+'Polgármesteri Hivatal'!J15+'Napvirág Óvoda'!J15</f>
        <v>0</v>
      </c>
      <c r="K15" s="15">
        <f>Önkormányzat!K15+'Polgármesteri Hivatal'!K15+'Napvirág Óvoda'!K15</f>
        <v>45467094</v>
      </c>
      <c r="L15" s="35">
        <f>SUM(Önkormányzat!L15+'Polgármesteri Hivatal'!L15+'Napvirág Óvoda'!L15)</f>
        <v>46525125</v>
      </c>
      <c r="M15" s="14">
        <f>SUM(Önkormányzat!M15+'Polgármesteri Hivatal'!M15+'Napvirág Óvoda'!M15)</f>
        <v>0</v>
      </c>
      <c r="N15" s="14">
        <f>SUM(Önkormányzat!N15+'Polgármesteri Hivatal'!N15+'Napvirág Óvoda'!N15)</f>
        <v>0</v>
      </c>
      <c r="O15" s="15">
        <f t="shared" si="1"/>
        <v>46525125</v>
      </c>
      <c r="P15" s="39">
        <f>SUM(O15/K15*100)</f>
        <v>102.32702578264623</v>
      </c>
    </row>
    <row r="16" spans="1:16" ht="12.75" customHeight="1">
      <c r="A16" s="68" t="s">
        <v>12</v>
      </c>
      <c r="B16" s="69" t="s">
        <v>150</v>
      </c>
      <c r="C16" s="70" t="s">
        <v>36</v>
      </c>
      <c r="D16" s="16">
        <f>SUM(Önkormányzat!D16+'Polgármesteri Hivatal'!D16+'Napvirág Óvoda'!D16)</f>
        <v>372847445</v>
      </c>
      <c r="E16" s="16">
        <f>SUM(Önkormányzat!E16+'Polgármesteri Hivatal'!E16+'Napvirág Óvoda'!E16)</f>
        <v>28302500</v>
      </c>
      <c r="F16" s="16">
        <f>SUM(Önkormányzat!F16+'Polgármesteri Hivatal'!F16+'Napvirág Óvoda'!F16)</f>
        <v>0</v>
      </c>
      <c r="G16" s="17">
        <f>SUM(Önkormányzat!G16+'Polgármesteri Hivatal'!G16+'Napvirág Óvoda'!G16)</f>
        <v>401149945</v>
      </c>
      <c r="H16" s="55">
        <f>Önkormányzat!H16+'Polgármesteri Hivatal'!H16+'Napvirág Óvoda'!H16</f>
        <v>396749917</v>
      </c>
      <c r="I16" s="56">
        <f>Önkormányzat!I16+'Polgármesteri Hivatal'!I16+'Napvirág Óvoda'!I16</f>
        <v>28989500</v>
      </c>
      <c r="J16" s="56">
        <f>Önkormányzat!J16+'Polgármesteri Hivatal'!J16+'Napvirág Óvoda'!J16</f>
        <v>0</v>
      </c>
      <c r="K16" s="17">
        <f>Önkormányzat!K16+'Polgármesteri Hivatal'!K16+'Napvirág Óvoda'!K16</f>
        <v>425739417</v>
      </c>
      <c r="L16" s="47">
        <f>SUM(Önkormányzat!L16+'Polgármesteri Hivatal'!L16+'Napvirág Óvoda'!L16)</f>
        <v>397807948</v>
      </c>
      <c r="M16" s="16">
        <f>SUM(Önkormányzat!M16+'Polgármesteri Hivatal'!M16+'Napvirág Óvoda'!M16)</f>
        <v>28989500</v>
      </c>
      <c r="N16" s="16">
        <f>SUM(Önkormányzat!N16+'Polgármesteri Hivatal'!N16+'Napvirág Óvoda'!N16)</f>
        <v>0</v>
      </c>
      <c r="O16" s="17">
        <f t="shared" si="1"/>
        <v>426797448</v>
      </c>
      <c r="P16" s="40">
        <f>SUM(O16/K16*100)</f>
        <v>100.24851610110603</v>
      </c>
    </row>
    <row r="17" spans="1:16" ht="12.75" customHeight="1">
      <c r="A17" s="64" t="s">
        <v>13</v>
      </c>
      <c r="B17" s="67" t="s">
        <v>37</v>
      </c>
      <c r="C17" s="66" t="s">
        <v>42</v>
      </c>
      <c r="D17" s="14">
        <f>SUM(Önkormányzat!D17+'Polgármesteri Hivatal'!D17+'Napvirág Óvoda'!D17)</f>
        <v>0</v>
      </c>
      <c r="E17" s="14">
        <f>SUM(Önkormányzat!E17+'Polgármesteri Hivatal'!E17+'Napvirág Óvoda'!E17)</f>
        <v>0</v>
      </c>
      <c r="F17" s="14">
        <f>SUM(Önkormányzat!F17+'Polgármesteri Hivatal'!F17+'Napvirág Óvoda'!F17)</f>
        <v>0</v>
      </c>
      <c r="G17" s="15">
        <f>SUM(Önkormányzat!G17+'Polgármesteri Hivatal'!G17+'Napvirág Óvoda'!G17)</f>
        <v>0</v>
      </c>
      <c r="H17" s="54">
        <f>Önkormányzat!H17+'Polgármesteri Hivatal'!H17+'Napvirág Óvoda'!H17</f>
        <v>0</v>
      </c>
      <c r="I17" s="38">
        <f>Önkormányzat!I17+'Polgármesteri Hivatal'!I17+'Napvirág Óvoda'!I17</f>
        <v>0</v>
      </c>
      <c r="J17" s="38">
        <f>Önkormányzat!J17+'Polgármesteri Hivatal'!J17+'Napvirág Óvoda'!J17</f>
        <v>0</v>
      </c>
      <c r="K17" s="15">
        <f>Önkormányzat!K17+'Polgármesteri Hivatal'!K17+'Napvirág Óvoda'!K17</f>
        <v>0</v>
      </c>
      <c r="L17" s="35">
        <f>SUM(Önkormányzat!L17+'Polgármesteri Hivatal'!L17+'Napvirág Óvoda'!L17)</f>
        <v>0</v>
      </c>
      <c r="M17" s="14">
        <f>SUM(Önkormányzat!M17+'Polgármesteri Hivatal'!M17+'Napvirág Óvoda'!M17)</f>
        <v>0</v>
      </c>
      <c r="N17" s="14">
        <f>SUM(Önkormányzat!N17+'Polgármesteri Hivatal'!N17+'Napvirág Óvoda'!N17)</f>
        <v>0</v>
      </c>
      <c r="O17" s="15">
        <f t="shared" si="1"/>
        <v>0</v>
      </c>
      <c r="P17" s="39"/>
    </row>
    <row r="18" spans="1:16" ht="25.5" customHeight="1">
      <c r="A18" s="64" t="s">
        <v>117</v>
      </c>
      <c r="B18" s="67" t="s">
        <v>38</v>
      </c>
      <c r="C18" s="66" t="s">
        <v>43</v>
      </c>
      <c r="D18" s="14">
        <f>SUM(Önkormányzat!D18+'Polgármesteri Hivatal'!D18+'Napvirág Óvoda'!D18)</f>
        <v>0</v>
      </c>
      <c r="E18" s="14">
        <f>SUM(Önkormányzat!E18+'Polgármesteri Hivatal'!E18+'Napvirág Óvoda'!E18)</f>
        <v>0</v>
      </c>
      <c r="F18" s="14">
        <f>SUM(Önkormányzat!F18+'Polgármesteri Hivatal'!F18+'Napvirág Óvoda'!F18)</f>
        <v>0</v>
      </c>
      <c r="G18" s="15">
        <f>SUM(Önkormányzat!G18+'Polgármesteri Hivatal'!G18+'Napvirág Óvoda'!G18)</f>
        <v>0</v>
      </c>
      <c r="H18" s="54">
        <f>Önkormányzat!H18+'Polgármesteri Hivatal'!H18+'Napvirág Óvoda'!H18</f>
        <v>0</v>
      </c>
      <c r="I18" s="38">
        <f>Önkormányzat!I18+'Polgármesteri Hivatal'!I18+'Napvirág Óvoda'!I18</f>
        <v>0</v>
      </c>
      <c r="J18" s="38">
        <f>Önkormányzat!J18+'Polgármesteri Hivatal'!J18+'Napvirág Óvoda'!J18</f>
        <v>0</v>
      </c>
      <c r="K18" s="15">
        <f>Önkormányzat!K18+'Polgármesteri Hivatal'!K18+'Napvirág Óvoda'!K18</f>
        <v>0</v>
      </c>
      <c r="L18" s="35">
        <f>SUM(Önkormányzat!L18+'Polgármesteri Hivatal'!L18+'Napvirág Óvoda'!L18)</f>
        <v>0</v>
      </c>
      <c r="M18" s="14">
        <f>SUM(Önkormányzat!M18+'Polgármesteri Hivatal'!M18+'Napvirág Óvoda'!M18)</f>
        <v>0</v>
      </c>
      <c r="N18" s="14">
        <f>SUM(Önkormányzat!N18+'Polgármesteri Hivatal'!N18+'Napvirág Óvoda'!N18)</f>
        <v>0</v>
      </c>
      <c r="O18" s="15">
        <f t="shared" si="1"/>
        <v>0</v>
      </c>
      <c r="P18" s="39"/>
    </row>
    <row r="19" spans="1:16" ht="24" customHeight="1">
      <c r="A19" s="64" t="s">
        <v>118</v>
      </c>
      <c r="B19" s="67" t="s">
        <v>39</v>
      </c>
      <c r="C19" s="66" t="s">
        <v>44</v>
      </c>
      <c r="D19" s="14">
        <f>SUM(Önkormányzat!D19+'Polgármesteri Hivatal'!D19+'Napvirág Óvoda'!D19)</f>
        <v>0</v>
      </c>
      <c r="E19" s="14">
        <f>SUM(Önkormányzat!E19+'Polgármesteri Hivatal'!E19+'Napvirág Óvoda'!E19)</f>
        <v>0</v>
      </c>
      <c r="F19" s="14">
        <f>SUM(Önkormányzat!F19+'Polgármesteri Hivatal'!F19+'Napvirág Óvoda'!F19)</f>
        <v>0</v>
      </c>
      <c r="G19" s="15">
        <f>SUM(Önkormányzat!G19+'Polgármesteri Hivatal'!G19+'Napvirág Óvoda'!G19)</f>
        <v>0</v>
      </c>
      <c r="H19" s="54">
        <f>Önkormányzat!H19+'Polgármesteri Hivatal'!H19+'Napvirág Óvoda'!H19</f>
        <v>0</v>
      </c>
      <c r="I19" s="38">
        <f>Önkormányzat!I19+'Polgármesteri Hivatal'!I19+'Napvirág Óvoda'!I19</f>
        <v>0</v>
      </c>
      <c r="J19" s="38">
        <f>Önkormányzat!J19+'Polgármesteri Hivatal'!J19+'Napvirág Óvoda'!J19</f>
        <v>0</v>
      </c>
      <c r="K19" s="15">
        <f>Önkormányzat!K19+'Polgármesteri Hivatal'!K19+'Napvirág Óvoda'!K19</f>
        <v>0</v>
      </c>
      <c r="L19" s="35">
        <f>SUM(Önkormányzat!L19+'Polgármesteri Hivatal'!L19+'Napvirág Óvoda'!L19)</f>
        <v>0</v>
      </c>
      <c r="M19" s="14">
        <f>SUM(Önkormányzat!M19+'Polgármesteri Hivatal'!M19+'Napvirág Óvoda'!M19)</f>
        <v>0</v>
      </c>
      <c r="N19" s="14">
        <f>SUM(Önkormányzat!N19+'Polgármesteri Hivatal'!N19+'Napvirág Óvoda'!N19)</f>
        <v>0</v>
      </c>
      <c r="O19" s="15">
        <f t="shared" si="1"/>
        <v>0</v>
      </c>
      <c r="P19" s="39"/>
    </row>
    <row r="20" spans="1:16" ht="23.25" customHeight="1">
      <c r="A20" s="64" t="s">
        <v>119</v>
      </c>
      <c r="B20" s="67" t="s">
        <v>40</v>
      </c>
      <c r="C20" s="66" t="s">
        <v>45</v>
      </c>
      <c r="D20" s="14">
        <f>SUM(Önkormányzat!D20+'Polgármesteri Hivatal'!D20+'Napvirág Óvoda'!D20)</f>
        <v>0</v>
      </c>
      <c r="E20" s="14">
        <f>SUM(Önkormányzat!E20+'Polgármesteri Hivatal'!E20+'Napvirág Óvoda'!E20)</f>
        <v>0</v>
      </c>
      <c r="F20" s="14">
        <f>SUM(Önkormányzat!F20+'Polgármesteri Hivatal'!F20+'Napvirág Óvoda'!F20)</f>
        <v>0</v>
      </c>
      <c r="G20" s="15">
        <f>SUM(Önkormányzat!G20+'Polgármesteri Hivatal'!G20+'Napvirág Óvoda'!G20)</f>
        <v>0</v>
      </c>
      <c r="H20" s="54">
        <f>Önkormányzat!H20+'Polgármesteri Hivatal'!H20+'Napvirág Óvoda'!H20</f>
        <v>0</v>
      </c>
      <c r="I20" s="38">
        <f>Önkormányzat!I20+'Polgármesteri Hivatal'!I20+'Napvirág Óvoda'!I20</f>
        <v>0</v>
      </c>
      <c r="J20" s="38">
        <f>Önkormányzat!J20+'Polgármesteri Hivatal'!J20+'Napvirág Óvoda'!J20</f>
        <v>0</v>
      </c>
      <c r="K20" s="15">
        <f>Önkormányzat!K20+'Polgármesteri Hivatal'!K20+'Napvirág Óvoda'!K20</f>
        <v>0</v>
      </c>
      <c r="L20" s="35">
        <f>SUM(Önkormányzat!L20+'Polgármesteri Hivatal'!L20+'Napvirág Óvoda'!L20)</f>
        <v>0</v>
      </c>
      <c r="M20" s="14">
        <f>SUM(Önkormányzat!M20+'Polgármesteri Hivatal'!M20+'Napvirág Óvoda'!M20)</f>
        <v>0</v>
      </c>
      <c r="N20" s="14">
        <f>SUM(Önkormányzat!N20+'Polgármesteri Hivatal'!N20+'Napvirág Óvoda'!N20)</f>
        <v>0</v>
      </c>
      <c r="O20" s="15">
        <f t="shared" si="1"/>
        <v>0</v>
      </c>
      <c r="P20" s="39"/>
    </row>
    <row r="21" spans="1:16" ht="23.25" customHeight="1">
      <c r="A21" s="64" t="s">
        <v>120</v>
      </c>
      <c r="B21" s="67" t="s">
        <v>41</v>
      </c>
      <c r="C21" s="66" t="s">
        <v>46</v>
      </c>
      <c r="D21" s="14">
        <f>SUM(Önkormányzat!D21+'Polgármesteri Hivatal'!D21+'Napvirág Óvoda'!D21)</f>
        <v>0</v>
      </c>
      <c r="E21" s="14">
        <f>SUM(Önkormányzat!E21+'Polgármesteri Hivatal'!E21+'Napvirág Óvoda'!E21)</f>
        <v>0</v>
      </c>
      <c r="F21" s="14">
        <f>SUM(Önkormányzat!F21+'Polgármesteri Hivatal'!F21+'Napvirág Óvoda'!F21)</f>
        <v>0</v>
      </c>
      <c r="G21" s="15">
        <f>SUM(Önkormányzat!G21+'Polgármesteri Hivatal'!G21+'Napvirág Óvoda'!G21)</f>
        <v>0</v>
      </c>
      <c r="H21" s="54">
        <f>Önkormányzat!H21+'Polgármesteri Hivatal'!H21+'Napvirág Óvoda'!H21</f>
        <v>70159713</v>
      </c>
      <c r="I21" s="38">
        <f>Önkormányzat!I21+'Polgármesteri Hivatal'!I21+'Napvirág Óvoda'!I21</f>
        <v>0</v>
      </c>
      <c r="J21" s="38">
        <f>Önkormányzat!J21+'Polgármesteri Hivatal'!J21+'Napvirág Óvoda'!J21</f>
        <v>0</v>
      </c>
      <c r="K21" s="15">
        <f>Önkormányzat!K21+'Polgármesteri Hivatal'!K21+'Napvirág Óvoda'!K21</f>
        <v>70159713</v>
      </c>
      <c r="L21" s="35">
        <f>SUM(Önkormányzat!L21+'Polgármesteri Hivatal'!L21+'Napvirág Óvoda'!L21)</f>
        <v>70159713</v>
      </c>
      <c r="M21" s="14">
        <f>SUM(Önkormányzat!M21+'Polgármesteri Hivatal'!M21+'Napvirág Óvoda'!M21)</f>
        <v>0</v>
      </c>
      <c r="N21" s="14">
        <f>SUM(Önkormányzat!N21+'Polgármesteri Hivatal'!N21+'Napvirág Óvoda'!N21)</f>
        <v>0</v>
      </c>
      <c r="O21" s="15">
        <f t="shared" si="1"/>
        <v>70159713</v>
      </c>
      <c r="P21" s="39">
        <f>SUM(O21/K21*100)</f>
        <v>100</v>
      </c>
    </row>
    <row r="22" spans="1:16" ht="12.75" customHeight="1">
      <c r="A22" s="68" t="s">
        <v>121</v>
      </c>
      <c r="B22" s="69" t="s">
        <v>151</v>
      </c>
      <c r="C22" s="70" t="s">
        <v>47</v>
      </c>
      <c r="D22" s="16">
        <f>SUM(Önkormányzat!D22+'Polgármesteri Hivatal'!D22+'Napvirág Óvoda'!D22)</f>
        <v>0</v>
      </c>
      <c r="E22" s="16">
        <f>SUM(Önkormányzat!E22+'Polgármesteri Hivatal'!E22+'Napvirág Óvoda'!E22)</f>
        <v>0</v>
      </c>
      <c r="F22" s="16">
        <f>SUM(Önkormányzat!F22+'Polgármesteri Hivatal'!F22+'Napvirág Óvoda'!F22)</f>
        <v>0</v>
      </c>
      <c r="G22" s="17">
        <f>SUM(Önkormányzat!G22+'Polgármesteri Hivatal'!G22+'Napvirág Óvoda'!G22)</f>
        <v>0</v>
      </c>
      <c r="H22" s="55">
        <f>Önkormányzat!H22+'Polgármesteri Hivatal'!H22+'Napvirág Óvoda'!H22</f>
        <v>70159713</v>
      </c>
      <c r="I22" s="56">
        <f>Önkormányzat!I22+'Polgármesteri Hivatal'!I22+'Napvirág Óvoda'!I22</f>
        <v>0</v>
      </c>
      <c r="J22" s="56">
        <f>Önkormányzat!J22+'Polgármesteri Hivatal'!J22+'Napvirág Óvoda'!J22</f>
        <v>0</v>
      </c>
      <c r="K22" s="17">
        <f>Önkormányzat!K22+'Polgármesteri Hivatal'!K22+'Napvirág Óvoda'!K22</f>
        <v>70159713</v>
      </c>
      <c r="L22" s="47">
        <f>SUM(Önkormányzat!L22+'Polgármesteri Hivatal'!L22+'Napvirág Óvoda'!L22)</f>
        <v>70159713</v>
      </c>
      <c r="M22" s="16">
        <f>SUM(Önkormányzat!M22+'Polgármesteri Hivatal'!M22+'Napvirág Óvoda'!M22)</f>
        <v>0</v>
      </c>
      <c r="N22" s="16">
        <f>SUM(Önkormányzat!N22+'Polgármesteri Hivatal'!N22+'Napvirág Óvoda'!N22)</f>
        <v>0</v>
      </c>
      <c r="O22" s="17">
        <f t="shared" si="1"/>
        <v>70159713</v>
      </c>
      <c r="P22" s="40">
        <f>SUM(O22/K22*100)</f>
        <v>100</v>
      </c>
    </row>
    <row r="23" spans="1:16" ht="12.75" customHeight="1">
      <c r="A23" s="64" t="s">
        <v>122</v>
      </c>
      <c r="B23" s="67" t="s">
        <v>48</v>
      </c>
      <c r="C23" s="66" t="s">
        <v>59</v>
      </c>
      <c r="D23" s="14">
        <f>SUM(Önkormányzat!D23+'Polgármesteri Hivatal'!D23+'Napvirág Óvoda'!D23)</f>
        <v>0</v>
      </c>
      <c r="E23" s="14">
        <f>SUM(Önkormányzat!E23+'Polgármesteri Hivatal'!E23+'Napvirág Óvoda'!E23)</f>
        <v>0</v>
      </c>
      <c r="F23" s="14">
        <f>SUM(Önkormányzat!F23+'Polgármesteri Hivatal'!F23+'Napvirág Óvoda'!F23)</f>
        <v>0</v>
      </c>
      <c r="G23" s="15">
        <f>SUM(Önkormányzat!G23+'Polgármesteri Hivatal'!G23+'Napvirág Óvoda'!G23)</f>
        <v>0</v>
      </c>
      <c r="H23" s="54">
        <f>Önkormányzat!H23+'Polgármesteri Hivatal'!H23+'Napvirág Óvoda'!H23</f>
        <v>0</v>
      </c>
      <c r="I23" s="38">
        <f>Önkormányzat!I23+'Polgármesteri Hivatal'!I23+'Napvirág Óvoda'!I23</f>
        <v>0</v>
      </c>
      <c r="J23" s="38">
        <f>Önkormányzat!J23+'Polgármesteri Hivatal'!J23+'Napvirág Óvoda'!J23</f>
        <v>0</v>
      </c>
      <c r="K23" s="15">
        <f>Önkormányzat!K23+'Polgármesteri Hivatal'!K23+'Napvirág Óvoda'!K23</f>
        <v>0</v>
      </c>
      <c r="L23" s="35">
        <f>SUM(Önkormányzat!L23+'Polgármesteri Hivatal'!L23+'Napvirág Óvoda'!L23)</f>
        <v>0</v>
      </c>
      <c r="M23" s="14">
        <f>SUM(Önkormányzat!M23+'Polgármesteri Hivatal'!M23+'Napvirág Óvoda'!M23)</f>
        <v>0</v>
      </c>
      <c r="N23" s="14">
        <f>SUM(Önkormányzat!N23+'Polgármesteri Hivatal'!N23+'Napvirág Óvoda'!N23)</f>
        <v>0</v>
      </c>
      <c r="O23" s="15">
        <f t="shared" si="1"/>
        <v>0</v>
      </c>
      <c r="P23" s="39"/>
    </row>
    <row r="24" spans="1:16" ht="12.75" customHeight="1">
      <c r="A24" s="64" t="s">
        <v>123</v>
      </c>
      <c r="B24" s="67" t="s">
        <v>49</v>
      </c>
      <c r="C24" s="66" t="s">
        <v>60</v>
      </c>
      <c r="D24" s="14">
        <f>SUM(Önkormányzat!D24+'Polgármesteri Hivatal'!D24+'Napvirág Óvoda'!D24)</f>
        <v>0</v>
      </c>
      <c r="E24" s="14">
        <f>SUM(Önkormányzat!E24+'Polgármesteri Hivatal'!E24+'Napvirág Óvoda'!E24)</f>
        <v>0</v>
      </c>
      <c r="F24" s="14">
        <f>SUM(Önkormányzat!F24+'Polgármesteri Hivatal'!F24+'Napvirág Óvoda'!F24)</f>
        <v>0</v>
      </c>
      <c r="G24" s="15">
        <f>SUM(Önkormányzat!G24+'Polgármesteri Hivatal'!G24+'Napvirág Óvoda'!G24)</f>
        <v>0</v>
      </c>
      <c r="H24" s="54">
        <f>Önkormányzat!H24+'Polgármesteri Hivatal'!H24+'Napvirág Óvoda'!H24</f>
        <v>0</v>
      </c>
      <c r="I24" s="38">
        <f>Önkormányzat!I24+'Polgármesteri Hivatal'!I24+'Napvirág Óvoda'!I24</f>
        <v>0</v>
      </c>
      <c r="J24" s="38">
        <f>Önkormányzat!J24+'Polgármesteri Hivatal'!J24+'Napvirág Óvoda'!J24</f>
        <v>0</v>
      </c>
      <c r="K24" s="15">
        <f>Önkormányzat!K24+'Polgármesteri Hivatal'!K24+'Napvirág Óvoda'!K24</f>
        <v>0</v>
      </c>
      <c r="L24" s="35">
        <f>SUM(Önkormányzat!L24+'Polgármesteri Hivatal'!L24+'Napvirág Óvoda'!L24)</f>
        <v>0</v>
      </c>
      <c r="M24" s="14">
        <f>SUM(Önkormányzat!M24+'Polgármesteri Hivatal'!M24+'Napvirág Óvoda'!M24)</f>
        <v>0</v>
      </c>
      <c r="N24" s="14">
        <f>SUM(Önkormányzat!N24+'Polgármesteri Hivatal'!N24+'Napvirág Óvoda'!N24)</f>
        <v>0</v>
      </c>
      <c r="O24" s="15">
        <f t="shared" si="1"/>
        <v>0</v>
      </c>
      <c r="P24" s="39"/>
    </row>
    <row r="25" spans="1:16" ht="12.75" customHeight="1">
      <c r="A25" s="68" t="s">
        <v>124</v>
      </c>
      <c r="B25" s="69" t="s">
        <v>152</v>
      </c>
      <c r="C25" s="70" t="s">
        <v>61</v>
      </c>
      <c r="D25" s="14">
        <f>SUM(Önkormányzat!D25+'Polgármesteri Hivatal'!D25+'Napvirág Óvoda'!D25)</f>
        <v>0</v>
      </c>
      <c r="E25" s="14">
        <f>SUM(Önkormányzat!E25+'Polgármesteri Hivatal'!E25+'Napvirág Óvoda'!E25)</f>
        <v>0</v>
      </c>
      <c r="F25" s="14">
        <f>SUM(Önkormányzat!F25+'Polgármesteri Hivatal'!F25+'Napvirág Óvoda'!F25)</f>
        <v>0</v>
      </c>
      <c r="G25" s="15">
        <f>SUM(Önkormányzat!G25+'Polgármesteri Hivatal'!G25+'Napvirág Óvoda'!G25)</f>
        <v>0</v>
      </c>
      <c r="H25" s="54">
        <f>Önkormányzat!H25+'Polgármesteri Hivatal'!H25+'Napvirág Óvoda'!H25</f>
        <v>0</v>
      </c>
      <c r="I25" s="38">
        <f>Önkormányzat!I25+'Polgármesteri Hivatal'!I25+'Napvirág Óvoda'!I25</f>
        <v>0</v>
      </c>
      <c r="J25" s="38">
        <f>Önkormányzat!J25+'Polgármesteri Hivatal'!J25+'Napvirág Óvoda'!J25</f>
        <v>0</v>
      </c>
      <c r="K25" s="15">
        <f>Önkormányzat!K25+'Polgármesteri Hivatal'!K25+'Napvirág Óvoda'!K25</f>
        <v>0</v>
      </c>
      <c r="L25" s="35">
        <f>SUM(Önkormányzat!L25+'Polgármesteri Hivatal'!L25+'Napvirág Óvoda'!L25)</f>
        <v>0</v>
      </c>
      <c r="M25" s="14">
        <f>SUM(Önkormányzat!M25+'Polgármesteri Hivatal'!M25+'Napvirág Óvoda'!M25)</f>
        <v>0</v>
      </c>
      <c r="N25" s="14">
        <f>SUM(Önkormányzat!N25+'Polgármesteri Hivatal'!N25+'Napvirág Óvoda'!N25)</f>
        <v>0</v>
      </c>
      <c r="O25" s="15">
        <f t="shared" si="1"/>
        <v>0</v>
      </c>
      <c r="P25" s="39"/>
    </row>
    <row r="26" spans="1:16" ht="12.75" customHeight="1">
      <c r="A26" s="64" t="s">
        <v>125</v>
      </c>
      <c r="B26" s="67" t="s">
        <v>50</v>
      </c>
      <c r="C26" s="66" t="s">
        <v>64</v>
      </c>
      <c r="D26" s="14">
        <f>SUM(Önkormányzat!D26+'Polgármesteri Hivatal'!D26+'Napvirág Óvoda'!D26)</f>
        <v>0</v>
      </c>
      <c r="E26" s="14">
        <f>SUM(Önkormányzat!E26+'Polgármesteri Hivatal'!E26+'Napvirág Óvoda'!E26)</f>
        <v>0</v>
      </c>
      <c r="F26" s="14">
        <f>SUM(Önkormányzat!F26+'Polgármesteri Hivatal'!F26+'Napvirág Óvoda'!F26)</f>
        <v>0</v>
      </c>
      <c r="G26" s="15">
        <f>SUM(Önkormányzat!G26+'Polgármesteri Hivatal'!G26+'Napvirág Óvoda'!G26)</f>
        <v>0</v>
      </c>
      <c r="H26" s="54">
        <f>Önkormányzat!H26+'Polgármesteri Hivatal'!H26+'Napvirág Óvoda'!H26</f>
        <v>0</v>
      </c>
      <c r="I26" s="38">
        <f>Önkormányzat!I26+'Polgármesteri Hivatal'!I26+'Napvirág Óvoda'!I26</f>
        <v>0</v>
      </c>
      <c r="J26" s="38">
        <f>Önkormányzat!J26+'Polgármesteri Hivatal'!J26+'Napvirág Óvoda'!J26</f>
        <v>0</v>
      </c>
      <c r="K26" s="15">
        <f>Önkormányzat!K26+'Polgármesteri Hivatal'!K26+'Napvirág Óvoda'!K26</f>
        <v>0</v>
      </c>
      <c r="L26" s="35">
        <f>SUM(Önkormányzat!L26+'Polgármesteri Hivatal'!L26+'Napvirág Óvoda'!L26)</f>
        <v>0</v>
      </c>
      <c r="M26" s="14">
        <f>SUM(Önkormányzat!M26+'Polgármesteri Hivatal'!M26+'Napvirág Óvoda'!M26)</f>
        <v>0</v>
      </c>
      <c r="N26" s="14">
        <f>SUM(Önkormányzat!N26+'Polgármesteri Hivatal'!N26+'Napvirág Óvoda'!N26)</f>
        <v>0</v>
      </c>
      <c r="O26" s="15">
        <f t="shared" si="1"/>
        <v>0</v>
      </c>
      <c r="P26" s="39"/>
    </row>
    <row r="27" spans="1:16" ht="12.75" customHeight="1">
      <c r="A27" s="64" t="s">
        <v>126</v>
      </c>
      <c r="B27" s="67" t="s">
        <v>51</v>
      </c>
      <c r="C27" s="66" t="s">
        <v>65</v>
      </c>
      <c r="D27" s="14">
        <f>SUM(Önkormányzat!D27+'Polgármesteri Hivatal'!D27+'Napvirág Óvoda'!D27)</f>
        <v>0</v>
      </c>
      <c r="E27" s="14">
        <f>SUM(Önkormányzat!E27+'Polgármesteri Hivatal'!E27+'Napvirág Óvoda'!E27)</f>
        <v>0</v>
      </c>
      <c r="F27" s="14">
        <f>SUM(Önkormányzat!F27+'Polgármesteri Hivatal'!F27+'Napvirág Óvoda'!F27)</f>
        <v>0</v>
      </c>
      <c r="G27" s="15">
        <f>SUM(Önkormányzat!G27+'Polgármesteri Hivatal'!G27+'Napvirág Óvoda'!G27)</f>
        <v>0</v>
      </c>
      <c r="H27" s="54">
        <f>Önkormányzat!H27+'Polgármesteri Hivatal'!H27+'Napvirág Óvoda'!H27</f>
        <v>0</v>
      </c>
      <c r="I27" s="38">
        <f>Önkormányzat!I27+'Polgármesteri Hivatal'!I27+'Napvirág Óvoda'!I27</f>
        <v>0</v>
      </c>
      <c r="J27" s="38">
        <f>Önkormányzat!J27+'Polgármesteri Hivatal'!J27+'Napvirág Óvoda'!J27</f>
        <v>0</v>
      </c>
      <c r="K27" s="15">
        <f>Önkormányzat!K27+'Polgármesteri Hivatal'!K27+'Napvirág Óvoda'!K27</f>
        <v>0</v>
      </c>
      <c r="L27" s="35">
        <f>SUM(Önkormányzat!L27+'Polgármesteri Hivatal'!L27+'Napvirág Óvoda'!L27)</f>
        <v>0</v>
      </c>
      <c r="M27" s="14">
        <f>SUM(Önkormányzat!M27+'Polgármesteri Hivatal'!M27+'Napvirág Óvoda'!M27)</f>
        <v>0</v>
      </c>
      <c r="N27" s="14">
        <f>SUM(Önkormányzat!N27+'Polgármesteri Hivatal'!N27+'Napvirág Óvoda'!N27)</f>
        <v>0</v>
      </c>
      <c r="O27" s="15">
        <f t="shared" si="1"/>
        <v>0</v>
      </c>
      <c r="P27" s="39"/>
    </row>
    <row r="28" spans="1:16" ht="12.75" customHeight="1">
      <c r="A28" s="64" t="s">
        <v>127</v>
      </c>
      <c r="B28" s="67" t="s">
        <v>52</v>
      </c>
      <c r="C28" s="66" t="s">
        <v>66</v>
      </c>
      <c r="D28" s="14">
        <f>SUM(Önkormányzat!D28+'Polgármesteri Hivatal'!D28+'Napvirág Óvoda'!D28)</f>
        <v>0</v>
      </c>
      <c r="E28" s="14">
        <f>SUM(Önkormányzat!E28+'Polgármesteri Hivatal'!E28+'Napvirág Óvoda'!E28)</f>
        <v>0</v>
      </c>
      <c r="F28" s="14">
        <f>SUM(Önkormányzat!F28+'Polgármesteri Hivatal'!F28+'Napvirág Óvoda'!F28)</f>
        <v>0</v>
      </c>
      <c r="G28" s="15">
        <f>SUM(Önkormányzat!G28+'Polgármesteri Hivatal'!G28+'Napvirág Óvoda'!G28)</f>
        <v>0</v>
      </c>
      <c r="H28" s="54">
        <f>Önkormányzat!H28+'Polgármesteri Hivatal'!H28+'Napvirág Óvoda'!H28</f>
        <v>0</v>
      </c>
      <c r="I28" s="38">
        <f>Önkormányzat!I28+'Polgármesteri Hivatal'!I28+'Napvirág Óvoda'!I28</f>
        <v>0</v>
      </c>
      <c r="J28" s="38">
        <f>Önkormányzat!J28+'Polgármesteri Hivatal'!J28+'Napvirág Óvoda'!J28</f>
        <v>0</v>
      </c>
      <c r="K28" s="15">
        <f>Önkormányzat!K28+'Polgármesteri Hivatal'!K28+'Napvirág Óvoda'!K28</f>
        <v>0</v>
      </c>
      <c r="L28" s="35">
        <f>SUM(Önkormányzat!L28+'Polgármesteri Hivatal'!L28+'Napvirág Óvoda'!L28)</f>
        <v>0</v>
      </c>
      <c r="M28" s="14">
        <f>SUM(Önkormányzat!M28+'Polgármesteri Hivatal'!M28+'Napvirág Óvoda'!M28)</f>
        <v>0</v>
      </c>
      <c r="N28" s="14">
        <f>SUM(Önkormányzat!N28+'Polgármesteri Hivatal'!N28+'Napvirág Óvoda'!N28)</f>
        <v>0</v>
      </c>
      <c r="O28" s="15">
        <f t="shared" si="1"/>
        <v>0</v>
      </c>
      <c r="P28" s="39"/>
    </row>
    <row r="29" spans="1:16" ht="12.75" customHeight="1">
      <c r="A29" s="64" t="s">
        <v>128</v>
      </c>
      <c r="B29" s="67" t="s">
        <v>53</v>
      </c>
      <c r="C29" s="66" t="s">
        <v>67</v>
      </c>
      <c r="D29" s="14">
        <f>SUM(Önkormányzat!D29+'Polgármesteri Hivatal'!D29+'Napvirág Óvoda'!D29)</f>
        <v>150000000</v>
      </c>
      <c r="E29" s="14">
        <f>SUM(Önkormányzat!E29+'Polgármesteri Hivatal'!E29+'Napvirág Óvoda'!E29)</f>
        <v>0</v>
      </c>
      <c r="F29" s="14">
        <f>SUM(Önkormányzat!F29+'Polgármesteri Hivatal'!F29+'Napvirág Óvoda'!F29)</f>
        <v>0</v>
      </c>
      <c r="G29" s="15">
        <f>SUM(Önkormányzat!G29+'Polgármesteri Hivatal'!G29+'Napvirág Óvoda'!G29)</f>
        <v>150000000</v>
      </c>
      <c r="H29" s="54">
        <f>Önkormányzat!H29+'Polgármesteri Hivatal'!H29+'Napvirág Óvoda'!H29</f>
        <v>150000000</v>
      </c>
      <c r="I29" s="38">
        <f>Önkormányzat!I29+'Polgármesteri Hivatal'!I29+'Napvirág Óvoda'!I29</f>
        <v>0</v>
      </c>
      <c r="J29" s="38">
        <f>Önkormányzat!J29+'Polgármesteri Hivatal'!J29+'Napvirág Óvoda'!J29</f>
        <v>0</v>
      </c>
      <c r="K29" s="15">
        <f>Önkormányzat!K29+'Polgármesteri Hivatal'!K29+'Napvirág Óvoda'!K29</f>
        <v>150000000</v>
      </c>
      <c r="L29" s="35">
        <f>SUM(Önkormányzat!L29+'Polgármesteri Hivatal'!L29+'Napvirág Óvoda'!L29)</f>
        <v>135002378</v>
      </c>
      <c r="M29" s="14">
        <f>SUM(Önkormányzat!M29+'Polgármesteri Hivatal'!M29+'Napvirág Óvoda'!M29)</f>
        <v>0</v>
      </c>
      <c r="N29" s="14">
        <f>SUM(Önkormányzat!N29+'Polgármesteri Hivatal'!N29+'Napvirág Óvoda'!N29)</f>
        <v>0</v>
      </c>
      <c r="O29" s="15">
        <f t="shared" si="1"/>
        <v>135002378</v>
      </c>
      <c r="P29" s="39">
        <f>SUM(O29/K29*100)</f>
        <v>90.001585333333338</v>
      </c>
    </row>
    <row r="30" spans="1:16" ht="12.75" customHeight="1">
      <c r="A30" s="64" t="s">
        <v>129</v>
      </c>
      <c r="B30" s="67" t="s">
        <v>54</v>
      </c>
      <c r="C30" s="66" t="s">
        <v>68</v>
      </c>
      <c r="D30" s="14">
        <f>SUM(Önkormányzat!D30+'Polgármesteri Hivatal'!D30+'Napvirág Óvoda'!D30)</f>
        <v>0</v>
      </c>
      <c r="E30" s="14">
        <f>SUM(Önkormányzat!E30+'Polgármesteri Hivatal'!E30+'Napvirág Óvoda'!E30)</f>
        <v>0</v>
      </c>
      <c r="F30" s="14">
        <f>SUM(Önkormányzat!F30+'Polgármesteri Hivatal'!F30+'Napvirág Óvoda'!F30)</f>
        <v>0</v>
      </c>
      <c r="G30" s="15">
        <f>SUM(Önkormányzat!G30+'Polgármesteri Hivatal'!G30+'Napvirág Óvoda'!G30)</f>
        <v>0</v>
      </c>
      <c r="H30" s="54">
        <f>Önkormányzat!H30+'Polgármesteri Hivatal'!H30+'Napvirág Óvoda'!H30</f>
        <v>0</v>
      </c>
      <c r="I30" s="38">
        <f>Önkormányzat!I30+'Polgármesteri Hivatal'!I30+'Napvirág Óvoda'!I30</f>
        <v>0</v>
      </c>
      <c r="J30" s="38">
        <f>Önkormányzat!J30+'Polgármesteri Hivatal'!J30+'Napvirág Óvoda'!J30</f>
        <v>0</v>
      </c>
      <c r="K30" s="15">
        <f>Önkormányzat!K30+'Polgármesteri Hivatal'!K30+'Napvirág Óvoda'!K30</f>
        <v>0</v>
      </c>
      <c r="L30" s="35">
        <f>SUM(Önkormányzat!L30+'Polgármesteri Hivatal'!L30+'Napvirág Óvoda'!L30)</f>
        <v>0</v>
      </c>
      <c r="M30" s="14">
        <f>SUM(Önkormányzat!M30+'Polgármesteri Hivatal'!M30+'Napvirág Óvoda'!M30)</f>
        <v>0</v>
      </c>
      <c r="N30" s="14">
        <f>SUM(Önkormányzat!N30+'Polgármesteri Hivatal'!N30+'Napvirág Óvoda'!N30)</f>
        <v>0</v>
      </c>
      <c r="O30" s="15">
        <f t="shared" si="1"/>
        <v>0</v>
      </c>
      <c r="P30" s="39"/>
    </row>
    <row r="31" spans="1:16" ht="12.75" customHeight="1">
      <c r="A31" s="64" t="s">
        <v>130</v>
      </c>
      <c r="B31" s="67" t="s">
        <v>55</v>
      </c>
      <c r="C31" s="66" t="s">
        <v>69</v>
      </c>
      <c r="D31" s="14">
        <f>SUM(Önkormányzat!D31+'Polgármesteri Hivatal'!D31+'Napvirág Óvoda'!D31)</f>
        <v>0</v>
      </c>
      <c r="E31" s="14">
        <f>SUM(Önkormányzat!E31+'Polgármesteri Hivatal'!E31+'Napvirág Óvoda'!E31)</f>
        <v>0</v>
      </c>
      <c r="F31" s="14">
        <f>SUM(Önkormányzat!F31+'Polgármesteri Hivatal'!F31+'Napvirág Óvoda'!F31)</f>
        <v>0</v>
      </c>
      <c r="G31" s="15">
        <f>SUM(Önkormányzat!G31+'Polgármesteri Hivatal'!G31+'Napvirág Óvoda'!G31)</f>
        <v>0</v>
      </c>
      <c r="H31" s="54">
        <f>Önkormányzat!H31+'Polgármesteri Hivatal'!H31+'Napvirág Óvoda'!H31</f>
        <v>0</v>
      </c>
      <c r="I31" s="38">
        <f>Önkormányzat!I31+'Polgármesteri Hivatal'!I31+'Napvirág Óvoda'!I31</f>
        <v>0</v>
      </c>
      <c r="J31" s="38">
        <f>Önkormányzat!J31+'Polgármesteri Hivatal'!J31+'Napvirág Óvoda'!J31</f>
        <v>0</v>
      </c>
      <c r="K31" s="15">
        <f>Önkormányzat!K31+'Polgármesteri Hivatal'!K31+'Napvirág Óvoda'!K31</f>
        <v>0</v>
      </c>
      <c r="L31" s="35">
        <f>SUM(Önkormányzat!L31+'Polgármesteri Hivatal'!L31+'Napvirág Óvoda'!L31)</f>
        <v>0</v>
      </c>
      <c r="M31" s="14">
        <f>SUM(Önkormányzat!M31+'Polgármesteri Hivatal'!M31+'Napvirág Óvoda'!M31)</f>
        <v>0</v>
      </c>
      <c r="N31" s="14">
        <f>SUM(Önkormányzat!N31+'Polgármesteri Hivatal'!N31+'Napvirág Óvoda'!N31)</f>
        <v>0</v>
      </c>
      <c r="O31" s="15">
        <f t="shared" si="1"/>
        <v>0</v>
      </c>
      <c r="P31" s="39"/>
    </row>
    <row r="32" spans="1:16" ht="12.75" customHeight="1">
      <c r="A32" s="64" t="s">
        <v>131</v>
      </c>
      <c r="B32" s="67" t="s">
        <v>56</v>
      </c>
      <c r="C32" s="66" t="s">
        <v>70</v>
      </c>
      <c r="D32" s="14">
        <f>SUM(Önkormányzat!D32+'Polgármesteri Hivatal'!D32+'Napvirág Óvoda'!D32)</f>
        <v>18000000</v>
      </c>
      <c r="E32" s="14">
        <f>SUM(Önkormányzat!E32+'Polgármesteri Hivatal'!E32+'Napvirág Óvoda'!E32)</f>
        <v>0</v>
      </c>
      <c r="F32" s="14">
        <f>SUM(Önkormányzat!F32+'Polgármesteri Hivatal'!F32+'Napvirág Óvoda'!F32)</f>
        <v>0</v>
      </c>
      <c r="G32" s="15">
        <f>SUM(Önkormányzat!G32+'Polgármesteri Hivatal'!G32+'Napvirág Óvoda'!G32)</f>
        <v>18000000</v>
      </c>
      <c r="H32" s="54">
        <f>Önkormányzat!H32+'Polgármesteri Hivatal'!H32+'Napvirág Óvoda'!H32</f>
        <v>0</v>
      </c>
      <c r="I32" s="38">
        <f>Önkormányzat!I32+'Polgármesteri Hivatal'!I32+'Napvirág Óvoda'!I32</f>
        <v>0</v>
      </c>
      <c r="J32" s="38">
        <f>Önkormányzat!J32+'Polgármesteri Hivatal'!J32+'Napvirág Óvoda'!J32</f>
        <v>0</v>
      </c>
      <c r="K32" s="15">
        <f>Önkormányzat!K32+'Polgármesteri Hivatal'!K32+'Napvirág Óvoda'!K32</f>
        <v>0</v>
      </c>
      <c r="L32" s="35">
        <f>SUM(Önkormányzat!L32+'Polgármesteri Hivatal'!L32+'Napvirág Óvoda'!L32)</f>
        <v>359889</v>
      </c>
      <c r="M32" s="14">
        <f>SUM(Önkormányzat!M32+'Polgármesteri Hivatal'!M32+'Napvirág Óvoda'!M32)</f>
        <v>0</v>
      </c>
      <c r="N32" s="14">
        <f>SUM(Önkormányzat!N32+'Polgármesteri Hivatal'!N32+'Napvirág Óvoda'!N32)</f>
        <v>0</v>
      </c>
      <c r="O32" s="15">
        <f t="shared" si="1"/>
        <v>359889</v>
      </c>
      <c r="P32" s="39" t="e">
        <f>SUM(O32/K32*100)</f>
        <v>#DIV/0!</v>
      </c>
    </row>
    <row r="33" spans="1:16" ht="12.75" customHeight="1">
      <c r="A33" s="64" t="s">
        <v>132</v>
      </c>
      <c r="B33" s="67" t="s">
        <v>57</v>
      </c>
      <c r="C33" s="66" t="s">
        <v>71</v>
      </c>
      <c r="D33" s="14">
        <f>SUM(Önkormányzat!D33+'Polgármesteri Hivatal'!D33+'Napvirág Óvoda'!D33)</f>
        <v>0</v>
      </c>
      <c r="E33" s="14">
        <f>SUM(Önkormányzat!E33+'Polgármesteri Hivatal'!E33+'Napvirág Óvoda'!E33)</f>
        <v>0</v>
      </c>
      <c r="F33" s="14">
        <f>SUM(Önkormányzat!F33+'Polgármesteri Hivatal'!F33+'Napvirág Óvoda'!F33)</f>
        <v>0</v>
      </c>
      <c r="G33" s="15">
        <f>SUM(Önkormányzat!G33+'Polgármesteri Hivatal'!G33+'Napvirág Óvoda'!G33)</f>
        <v>0</v>
      </c>
      <c r="H33" s="54">
        <f>Önkormányzat!H33+'Polgármesteri Hivatal'!H33+'Napvirág Óvoda'!H33</f>
        <v>0</v>
      </c>
      <c r="I33" s="38">
        <f>Önkormányzat!I33+'Polgármesteri Hivatal'!I33+'Napvirág Óvoda'!I33</f>
        <v>0</v>
      </c>
      <c r="J33" s="38">
        <f>Önkormányzat!J33+'Polgármesteri Hivatal'!J33+'Napvirág Óvoda'!J33</f>
        <v>0</v>
      </c>
      <c r="K33" s="15">
        <f>Önkormányzat!K33+'Polgármesteri Hivatal'!K33+'Napvirág Óvoda'!K33</f>
        <v>0</v>
      </c>
      <c r="L33" s="35">
        <f>SUM(Önkormányzat!L33+'Polgármesteri Hivatal'!L33+'Napvirág Óvoda'!L33)</f>
        <v>0</v>
      </c>
      <c r="M33" s="14">
        <f>SUM(Önkormányzat!M33+'Polgármesteri Hivatal'!M33+'Napvirág Óvoda'!M33)</f>
        <v>0</v>
      </c>
      <c r="N33" s="14">
        <f>SUM(Önkormányzat!N33+'Polgármesteri Hivatal'!N33+'Napvirág Óvoda'!N33)</f>
        <v>0</v>
      </c>
      <c r="O33" s="15">
        <f t="shared" si="1"/>
        <v>0</v>
      </c>
      <c r="P33" s="39"/>
    </row>
    <row r="34" spans="1:16" ht="12.75" customHeight="1">
      <c r="A34" s="68" t="s">
        <v>133</v>
      </c>
      <c r="B34" s="69" t="s">
        <v>274</v>
      </c>
      <c r="C34" s="70" t="s">
        <v>63</v>
      </c>
      <c r="D34" s="16">
        <f>SUM(Önkormányzat!D34+'Polgármesteri Hivatal'!D34+'Napvirág Óvoda'!D34)</f>
        <v>168000000</v>
      </c>
      <c r="E34" s="16">
        <f>SUM(Önkormányzat!E34+'Polgármesteri Hivatal'!E34+'Napvirág Óvoda'!E34)</f>
        <v>0</v>
      </c>
      <c r="F34" s="16">
        <f>SUM(Önkormányzat!F34+'Polgármesteri Hivatal'!F34+'Napvirág Óvoda'!F34)</f>
        <v>0</v>
      </c>
      <c r="G34" s="17">
        <f>SUM(Önkormányzat!G34+'Polgármesteri Hivatal'!G34+'Napvirág Óvoda'!G34)</f>
        <v>168000000</v>
      </c>
      <c r="H34" s="55">
        <f>Önkormányzat!H34+'Polgármesteri Hivatal'!H34+'Napvirág Óvoda'!H34</f>
        <v>150000000</v>
      </c>
      <c r="I34" s="56">
        <f>Önkormányzat!I34+'Polgármesteri Hivatal'!I34+'Napvirág Óvoda'!I34</f>
        <v>0</v>
      </c>
      <c r="J34" s="56">
        <f>Önkormányzat!J34+'Polgármesteri Hivatal'!J34+'Napvirág Óvoda'!J34</f>
        <v>0</v>
      </c>
      <c r="K34" s="17">
        <f>Önkormányzat!K34+'Polgármesteri Hivatal'!K34+'Napvirág Óvoda'!K34</f>
        <v>150000000</v>
      </c>
      <c r="L34" s="47">
        <f>SUM(Önkormányzat!L34+'Polgármesteri Hivatal'!L34+'Napvirág Óvoda'!L34)</f>
        <v>135362267</v>
      </c>
      <c r="M34" s="16">
        <f>SUM(Önkormányzat!M34+'Polgármesteri Hivatal'!M34+'Napvirág Óvoda'!M34)</f>
        <v>0</v>
      </c>
      <c r="N34" s="16">
        <f>SUM(Önkormányzat!N34+'Polgármesteri Hivatal'!N34+'Napvirág Óvoda'!N34)</f>
        <v>0</v>
      </c>
      <c r="O34" s="17">
        <f t="shared" si="1"/>
        <v>135362267</v>
      </c>
      <c r="P34" s="40">
        <f>SUM(O34/K34*100)</f>
        <v>90.241511333333335</v>
      </c>
    </row>
    <row r="35" spans="1:16" ht="12.75" customHeight="1">
      <c r="A35" s="64" t="s">
        <v>134</v>
      </c>
      <c r="B35" s="67" t="s">
        <v>58</v>
      </c>
      <c r="C35" s="66" t="s">
        <v>72</v>
      </c>
      <c r="D35" s="14">
        <f>SUM(Önkormányzat!D35+'Polgármesteri Hivatal'!D35+'Napvirág Óvoda'!D35)</f>
        <v>0</v>
      </c>
      <c r="E35" s="14">
        <f>SUM(Önkormányzat!E35+'Polgármesteri Hivatal'!E35+'Napvirág Óvoda'!E35)</f>
        <v>0</v>
      </c>
      <c r="F35" s="14">
        <f>SUM(Önkormányzat!F35+'Polgármesteri Hivatal'!F35+'Napvirág Óvoda'!F35)</f>
        <v>0</v>
      </c>
      <c r="G35" s="15">
        <f>SUM(Önkormányzat!G35+'Polgármesteri Hivatal'!G35+'Napvirág Óvoda'!G35)</f>
        <v>0</v>
      </c>
      <c r="H35" s="54">
        <f>Önkormányzat!H35+'Polgármesteri Hivatal'!H35+'Napvirág Óvoda'!H35</f>
        <v>0</v>
      </c>
      <c r="I35" s="38">
        <f>Önkormányzat!I35+'Polgármesteri Hivatal'!I35+'Napvirág Óvoda'!I35</f>
        <v>0</v>
      </c>
      <c r="J35" s="38">
        <f>Önkormányzat!J35+'Polgármesteri Hivatal'!J35+'Napvirág Óvoda'!J35</f>
        <v>0</v>
      </c>
      <c r="K35" s="15">
        <f>Önkormányzat!K35+'Polgármesteri Hivatal'!K35+'Napvirág Óvoda'!K35</f>
        <v>0</v>
      </c>
      <c r="L35" s="35">
        <f>SUM(Önkormányzat!L35+'Polgármesteri Hivatal'!L35+'Napvirág Óvoda'!L35)</f>
        <v>546873</v>
      </c>
      <c r="M35" s="14">
        <f>SUM(Önkormányzat!M35+'Polgármesteri Hivatal'!M35+'Napvirág Óvoda'!M35)</f>
        <v>0</v>
      </c>
      <c r="N35" s="14">
        <f>SUM(Önkormányzat!N35+'Polgármesteri Hivatal'!N35+'Napvirág Óvoda'!N35)</f>
        <v>0</v>
      </c>
      <c r="O35" s="15">
        <f t="shared" si="1"/>
        <v>546873</v>
      </c>
      <c r="P35" s="39"/>
    </row>
    <row r="36" spans="1:16" ht="12.75" customHeight="1">
      <c r="A36" s="68" t="s">
        <v>135</v>
      </c>
      <c r="B36" s="69" t="s">
        <v>275</v>
      </c>
      <c r="C36" s="70" t="s">
        <v>62</v>
      </c>
      <c r="D36" s="16">
        <f>SUM(Önkormányzat!D36+'Polgármesteri Hivatal'!D36+'Napvirág Óvoda'!D36)</f>
        <v>168000000</v>
      </c>
      <c r="E36" s="16">
        <f>SUM(Önkormányzat!E36+'Polgármesteri Hivatal'!E36+'Napvirág Óvoda'!E36)</f>
        <v>0</v>
      </c>
      <c r="F36" s="16">
        <f>SUM(Önkormányzat!F36+'Polgármesteri Hivatal'!F36+'Napvirág Óvoda'!F36)</f>
        <v>0</v>
      </c>
      <c r="G36" s="17">
        <f>SUM(Önkormányzat!G36+'Polgármesteri Hivatal'!G36+'Napvirág Óvoda'!G36)</f>
        <v>168000000</v>
      </c>
      <c r="H36" s="55">
        <f>Önkormányzat!H36+'Polgármesteri Hivatal'!H36+'Napvirág Óvoda'!H36</f>
        <v>150000000</v>
      </c>
      <c r="I36" s="56">
        <f>Önkormányzat!I36+'Polgármesteri Hivatal'!I36+'Napvirág Óvoda'!I36</f>
        <v>0</v>
      </c>
      <c r="J36" s="56">
        <f>Önkormányzat!J36+'Polgármesteri Hivatal'!J36+'Napvirág Óvoda'!J36</f>
        <v>0</v>
      </c>
      <c r="K36" s="17">
        <f>Önkormányzat!K36+'Polgármesteri Hivatal'!K36+'Napvirág Óvoda'!K36</f>
        <v>150000000</v>
      </c>
      <c r="L36" s="47">
        <f>SUM(Önkormányzat!L36+'Polgármesteri Hivatal'!L36+'Napvirág Óvoda'!L36)</f>
        <v>135909140</v>
      </c>
      <c r="M36" s="16">
        <f>SUM(Önkormányzat!M36+'Polgármesteri Hivatal'!M36+'Napvirág Óvoda'!M36)</f>
        <v>0</v>
      </c>
      <c r="N36" s="16">
        <f>SUM(Önkormányzat!N36+'Polgármesteri Hivatal'!N36+'Napvirág Óvoda'!N36)</f>
        <v>0</v>
      </c>
      <c r="O36" s="17">
        <f t="shared" si="1"/>
        <v>135909140</v>
      </c>
      <c r="P36" s="40">
        <f>SUM(O36/K36*100)</f>
        <v>90.606093333333334</v>
      </c>
    </row>
    <row r="37" spans="1:16" ht="12.75" customHeight="1">
      <c r="A37" s="64" t="s">
        <v>136</v>
      </c>
      <c r="B37" s="71" t="s">
        <v>198</v>
      </c>
      <c r="C37" s="66" t="s">
        <v>80</v>
      </c>
      <c r="D37" s="14">
        <f>SUM(Önkormányzat!D37+'Polgármesteri Hivatal'!D37+'Napvirág Óvoda'!D37)</f>
        <v>0</v>
      </c>
      <c r="E37" s="14">
        <f>SUM(Önkormányzat!E37+'Polgármesteri Hivatal'!E37+'Napvirág Óvoda'!E37)</f>
        <v>0</v>
      </c>
      <c r="F37" s="14">
        <f>SUM(Önkormányzat!F37+'Polgármesteri Hivatal'!F37+'Napvirág Óvoda'!F37)</f>
        <v>0</v>
      </c>
      <c r="G37" s="15">
        <f>SUM(Önkormányzat!G37+'Polgármesteri Hivatal'!G37+'Napvirág Óvoda'!G37)</f>
        <v>0</v>
      </c>
      <c r="H37" s="54">
        <f>Önkormányzat!H37+'Polgármesteri Hivatal'!H37+'Napvirág Óvoda'!H37</f>
        <v>0</v>
      </c>
      <c r="I37" s="38">
        <f>Önkormányzat!I37+'Polgármesteri Hivatal'!I37+'Napvirág Óvoda'!I37</f>
        <v>0</v>
      </c>
      <c r="J37" s="38">
        <f>Önkormányzat!J37+'Polgármesteri Hivatal'!J37+'Napvirág Óvoda'!J37</f>
        <v>0</v>
      </c>
      <c r="K37" s="15">
        <f>Önkormányzat!K37+'Polgármesteri Hivatal'!K37+'Napvirág Óvoda'!K37</f>
        <v>0</v>
      </c>
      <c r="L37" s="35">
        <f>SUM(Önkormányzat!L37+'Polgármesteri Hivatal'!L37+'Napvirág Óvoda'!L37)</f>
        <v>0</v>
      </c>
      <c r="M37" s="14">
        <f>SUM(Önkormányzat!M37+'Polgármesteri Hivatal'!M37+'Napvirág Óvoda'!M37)</f>
        <v>0</v>
      </c>
      <c r="N37" s="14">
        <f>SUM(Önkormányzat!N37+'Polgármesteri Hivatal'!N37+'Napvirág Óvoda'!N37)</f>
        <v>0</v>
      </c>
      <c r="O37" s="15">
        <f t="shared" si="1"/>
        <v>0</v>
      </c>
      <c r="P37" s="39"/>
    </row>
    <row r="38" spans="1:16" ht="12.75" customHeight="1">
      <c r="A38" s="64" t="s">
        <v>137</v>
      </c>
      <c r="B38" s="71" t="s">
        <v>73</v>
      </c>
      <c r="C38" s="66" t="s">
        <v>81</v>
      </c>
      <c r="D38" s="14">
        <f>SUM(Önkormányzat!D38+'Polgármesteri Hivatal'!D38+'Napvirág Óvoda'!D38)</f>
        <v>4325000</v>
      </c>
      <c r="E38" s="14">
        <f>SUM(Önkormányzat!E38+'Polgármesteri Hivatal'!E38+'Napvirág Óvoda'!E38)</f>
        <v>0</v>
      </c>
      <c r="F38" s="14">
        <f>SUM(Önkormányzat!F38+'Polgármesteri Hivatal'!F38+'Napvirág Óvoda'!F38)</f>
        <v>0</v>
      </c>
      <c r="G38" s="15">
        <f>SUM(Önkormányzat!G38+'Polgármesteri Hivatal'!G38+'Napvirág Óvoda'!G38)</f>
        <v>4325000</v>
      </c>
      <c r="H38" s="54">
        <f>Önkormányzat!H38+'Polgármesteri Hivatal'!H38+'Napvirág Óvoda'!H38</f>
        <v>4325000</v>
      </c>
      <c r="I38" s="38">
        <f>Önkormányzat!I38+'Polgármesteri Hivatal'!I38+'Napvirág Óvoda'!I38</f>
        <v>0</v>
      </c>
      <c r="J38" s="38">
        <f>Önkormányzat!J38+'Polgármesteri Hivatal'!J38+'Napvirág Óvoda'!J38</f>
        <v>0</v>
      </c>
      <c r="K38" s="15">
        <f>Önkormányzat!K38+'Polgármesteri Hivatal'!K38+'Napvirág Óvoda'!K38</f>
        <v>4325000</v>
      </c>
      <c r="L38" s="35">
        <f>SUM(Önkormányzat!L38+'Polgármesteri Hivatal'!L38+'Napvirág Óvoda'!L38)</f>
        <v>1183420</v>
      </c>
      <c r="M38" s="14">
        <f>SUM(Önkormányzat!M38+'Polgármesteri Hivatal'!M38+'Napvirág Óvoda'!M38)</f>
        <v>0</v>
      </c>
      <c r="N38" s="14">
        <f>SUM(Önkormányzat!N38+'Polgármesteri Hivatal'!N38+'Napvirág Óvoda'!N38)</f>
        <v>0</v>
      </c>
      <c r="O38" s="15">
        <f t="shared" si="1"/>
        <v>1183420</v>
      </c>
      <c r="P38" s="39">
        <f>SUM(O38/K38*100)</f>
        <v>27.362312138728324</v>
      </c>
    </row>
    <row r="39" spans="1:16" ht="12.75" customHeight="1">
      <c r="A39" s="64" t="s">
        <v>138</v>
      </c>
      <c r="B39" s="71" t="s">
        <v>290</v>
      </c>
      <c r="C39" s="66" t="s">
        <v>82</v>
      </c>
      <c r="D39" s="14">
        <f>SUM(Önkormányzat!D39+'Polgármesteri Hivatal'!D39+'Napvirág Óvoda'!D39)</f>
        <v>0</v>
      </c>
      <c r="E39" s="14">
        <f>SUM(Önkormányzat!E39+'Polgármesteri Hivatal'!E39+'Napvirág Óvoda'!E39)</f>
        <v>0</v>
      </c>
      <c r="F39" s="14">
        <f>SUM(Önkormányzat!F39+'Polgármesteri Hivatal'!F39+'Napvirág Óvoda'!F39)</f>
        <v>0</v>
      </c>
      <c r="G39" s="15">
        <f>SUM(Önkormányzat!G39+'Polgármesteri Hivatal'!G39+'Napvirág Óvoda'!G39)</f>
        <v>0</v>
      </c>
      <c r="H39" s="54">
        <f>Önkormányzat!H39+'Polgármesteri Hivatal'!H39+'Napvirág Óvoda'!H39</f>
        <v>0</v>
      </c>
      <c r="I39" s="38">
        <f>Önkormányzat!I39+'Polgármesteri Hivatal'!I39+'Napvirág Óvoda'!I39</f>
        <v>0</v>
      </c>
      <c r="J39" s="38">
        <f>Önkormányzat!J39+'Polgármesteri Hivatal'!J39+'Napvirág Óvoda'!J39</f>
        <v>0</v>
      </c>
      <c r="K39" s="15">
        <f>Önkormányzat!K39+'Polgármesteri Hivatal'!K39+'Napvirág Óvoda'!K39</f>
        <v>0</v>
      </c>
      <c r="L39" s="35">
        <f>SUM(Önkormányzat!L39+'Polgármesteri Hivatal'!L39+'Napvirág Óvoda'!L39)</f>
        <v>20001</v>
      </c>
      <c r="M39" s="14">
        <f>SUM(Önkormányzat!M39+'Polgármesteri Hivatal'!M39+'Napvirág Óvoda'!M39)</f>
        <v>0</v>
      </c>
      <c r="N39" s="14">
        <f>SUM(Önkormányzat!N39+'Polgármesteri Hivatal'!N39+'Napvirág Óvoda'!N39)</f>
        <v>0</v>
      </c>
      <c r="O39" s="15">
        <f t="shared" si="1"/>
        <v>20001</v>
      </c>
      <c r="P39" s="39"/>
    </row>
    <row r="40" spans="1:16" ht="12.75" customHeight="1">
      <c r="A40" s="64" t="s">
        <v>139</v>
      </c>
      <c r="B40" s="71" t="s">
        <v>74</v>
      </c>
      <c r="C40" s="66" t="s">
        <v>83</v>
      </c>
      <c r="D40" s="14">
        <f>SUM(Önkormányzat!D40+'Polgármesteri Hivatal'!D40+'Napvirág Óvoda'!D40)</f>
        <v>9049180</v>
      </c>
      <c r="E40" s="14">
        <f>SUM(Önkormányzat!E40+'Polgármesteri Hivatal'!E40+'Napvirág Óvoda'!E40)</f>
        <v>0</v>
      </c>
      <c r="F40" s="14">
        <f>SUM(Önkormányzat!F40+'Polgármesteri Hivatal'!F40+'Napvirág Óvoda'!F40)</f>
        <v>0</v>
      </c>
      <c r="G40" s="15">
        <f>SUM(Önkormányzat!G40+'Polgármesteri Hivatal'!G40+'Napvirág Óvoda'!G40)</f>
        <v>9049180</v>
      </c>
      <c r="H40" s="54">
        <f>Önkormányzat!H40+'Polgármesteri Hivatal'!H40+'Napvirág Óvoda'!H40</f>
        <v>9049180</v>
      </c>
      <c r="I40" s="38">
        <f>Önkormányzat!I40+'Polgármesteri Hivatal'!I40+'Napvirág Óvoda'!I40</f>
        <v>0</v>
      </c>
      <c r="J40" s="38">
        <f>Önkormányzat!J40+'Polgármesteri Hivatal'!J40+'Napvirág Óvoda'!J40</f>
        <v>0</v>
      </c>
      <c r="K40" s="15">
        <f>Önkormányzat!K40+'Polgármesteri Hivatal'!K40+'Napvirág Óvoda'!K40</f>
        <v>9049180</v>
      </c>
      <c r="L40" s="35">
        <f>SUM(Önkormányzat!L40+'Polgármesteri Hivatal'!L40+'Napvirág Óvoda'!L40)</f>
        <v>8694117</v>
      </c>
      <c r="M40" s="14">
        <f>SUM(Önkormányzat!M40+'Polgármesteri Hivatal'!M40+'Napvirág Óvoda'!M40)</f>
        <v>0</v>
      </c>
      <c r="N40" s="14">
        <f>SUM(Önkormányzat!N40+'Polgármesteri Hivatal'!N40+'Napvirág Óvoda'!N40)</f>
        <v>0</v>
      </c>
      <c r="O40" s="15">
        <f t="shared" si="1"/>
        <v>8694117</v>
      </c>
      <c r="P40" s="39">
        <f>SUM(O40/K40*100)</f>
        <v>96.076296415807832</v>
      </c>
    </row>
    <row r="41" spans="1:16" ht="12.75" customHeight="1">
      <c r="A41" s="64" t="s">
        <v>140</v>
      </c>
      <c r="B41" s="71" t="s">
        <v>75</v>
      </c>
      <c r="C41" s="66" t="s">
        <v>84</v>
      </c>
      <c r="D41" s="14">
        <f>SUM(Önkormányzat!D41+'Polgármesteri Hivatal'!D41+'Napvirág Óvoda'!D41)</f>
        <v>14587375</v>
      </c>
      <c r="E41" s="14">
        <f>SUM(Önkormányzat!E41+'Polgármesteri Hivatal'!E41+'Napvirág Óvoda'!E41)</f>
        <v>0</v>
      </c>
      <c r="F41" s="14">
        <f>SUM(Önkormányzat!F41+'Polgármesteri Hivatal'!F41+'Napvirág Óvoda'!F41)</f>
        <v>0</v>
      </c>
      <c r="G41" s="15">
        <f>SUM(Önkormányzat!G41+'Polgármesteri Hivatal'!G41+'Napvirág Óvoda'!G41)</f>
        <v>14587375</v>
      </c>
      <c r="H41" s="54">
        <f>Önkormányzat!H41+'Polgármesteri Hivatal'!H41+'Napvirág Óvoda'!H41</f>
        <v>14587375</v>
      </c>
      <c r="I41" s="38">
        <f>Önkormányzat!I41+'Polgármesteri Hivatal'!I41+'Napvirág Óvoda'!I41</f>
        <v>0</v>
      </c>
      <c r="J41" s="38">
        <f>Önkormányzat!J41+'Polgármesteri Hivatal'!J41+'Napvirág Óvoda'!J41</f>
        <v>0</v>
      </c>
      <c r="K41" s="15">
        <f>Önkormányzat!K41+'Polgármesteri Hivatal'!K41+'Napvirág Óvoda'!K41</f>
        <v>14587375</v>
      </c>
      <c r="L41" s="35">
        <f>SUM(Önkormányzat!L41+'Polgármesteri Hivatal'!L41+'Napvirág Óvoda'!L41)</f>
        <v>9946695</v>
      </c>
      <c r="M41" s="14">
        <f>SUM(Önkormányzat!M41+'Polgármesteri Hivatal'!M41+'Napvirág Óvoda'!M41)</f>
        <v>0</v>
      </c>
      <c r="N41" s="14">
        <f>SUM(Önkormányzat!N41+'Polgármesteri Hivatal'!N41+'Napvirág Óvoda'!N41)</f>
        <v>0</v>
      </c>
      <c r="O41" s="15">
        <f t="shared" si="1"/>
        <v>9946695</v>
      </c>
      <c r="P41" s="39">
        <f>SUM(O41/K41*100)</f>
        <v>68.18701102837214</v>
      </c>
    </row>
    <row r="42" spans="1:16" ht="12.75" customHeight="1">
      <c r="A42" s="64" t="s">
        <v>141</v>
      </c>
      <c r="B42" s="71" t="s">
        <v>76</v>
      </c>
      <c r="C42" s="66" t="s">
        <v>85</v>
      </c>
      <c r="D42" s="14">
        <f>SUM(Önkormányzat!D42+'Polgármesteri Hivatal'!D42+'Napvirág Óvoda'!D42)</f>
        <v>50776211</v>
      </c>
      <c r="E42" s="14">
        <f>SUM(Önkormányzat!E42+'Polgármesteri Hivatal'!E42+'Napvirág Óvoda'!E42)</f>
        <v>0</v>
      </c>
      <c r="F42" s="14">
        <f>SUM(Önkormányzat!F42+'Polgármesteri Hivatal'!F42+'Napvirág Óvoda'!F42)</f>
        <v>0</v>
      </c>
      <c r="G42" s="15">
        <f>SUM(Önkormányzat!G42+'Polgármesteri Hivatal'!G42+'Napvirág Óvoda'!G42)</f>
        <v>50776211</v>
      </c>
      <c r="H42" s="54">
        <f>Önkormányzat!H42+'Polgármesteri Hivatal'!H42+'Napvirág Óvoda'!H42</f>
        <v>50776211</v>
      </c>
      <c r="I42" s="38">
        <f>Önkormányzat!I42+'Polgármesteri Hivatal'!I42+'Napvirág Óvoda'!I42</f>
        <v>0</v>
      </c>
      <c r="J42" s="38">
        <f>Önkormányzat!J42+'Polgármesteri Hivatal'!J42+'Napvirág Óvoda'!J42</f>
        <v>0</v>
      </c>
      <c r="K42" s="15">
        <f>Önkormányzat!K42+'Polgármesteri Hivatal'!K42+'Napvirág Óvoda'!K42</f>
        <v>50776211</v>
      </c>
      <c r="L42" s="35">
        <f>SUM(Önkormányzat!L42+'Polgármesteri Hivatal'!L42+'Napvirág Óvoda'!L42)</f>
        <v>63695787</v>
      </c>
      <c r="M42" s="14">
        <f>SUM(Önkormányzat!M42+'Polgármesteri Hivatal'!M42+'Napvirág Óvoda'!M42)</f>
        <v>0</v>
      </c>
      <c r="N42" s="14">
        <f>SUM(Önkormányzat!N42+'Polgármesteri Hivatal'!N42+'Napvirág Óvoda'!N42)</f>
        <v>0</v>
      </c>
      <c r="O42" s="15">
        <f t="shared" si="1"/>
        <v>63695787</v>
      </c>
      <c r="P42" s="39">
        <f>SUM(O42/K42*100)</f>
        <v>125.44415139601495</v>
      </c>
    </row>
    <row r="43" spans="1:16" ht="12.75" customHeight="1">
      <c r="A43" s="64" t="s">
        <v>142</v>
      </c>
      <c r="B43" s="71" t="s">
        <v>77</v>
      </c>
      <c r="C43" s="66" t="s">
        <v>86</v>
      </c>
      <c r="D43" s="14">
        <f>SUM(Önkormányzat!D43+'Polgármesteri Hivatal'!D43+'Napvirág Óvoda'!D43)</f>
        <v>4678000</v>
      </c>
      <c r="E43" s="14">
        <f>SUM(Önkormányzat!E43+'Polgármesteri Hivatal'!E43+'Napvirág Óvoda'!E43)</f>
        <v>0</v>
      </c>
      <c r="F43" s="14">
        <f>SUM(Önkormányzat!F43+'Polgármesteri Hivatal'!F43+'Napvirág Óvoda'!F43)</f>
        <v>0</v>
      </c>
      <c r="G43" s="15">
        <f>SUM(Önkormányzat!G43+'Polgármesteri Hivatal'!G43+'Napvirág Óvoda'!G43)</f>
        <v>4678000</v>
      </c>
      <c r="H43" s="54">
        <f>Önkormányzat!H43+'Polgármesteri Hivatal'!H43+'Napvirág Óvoda'!H43</f>
        <v>4678000</v>
      </c>
      <c r="I43" s="38">
        <f>Önkormányzat!I43+'Polgármesteri Hivatal'!I43+'Napvirág Óvoda'!I43</f>
        <v>0</v>
      </c>
      <c r="J43" s="38">
        <f>Önkormányzat!J43+'Polgármesteri Hivatal'!J43+'Napvirág Óvoda'!J43</f>
        <v>0</v>
      </c>
      <c r="K43" s="15">
        <f>Önkormányzat!K43+'Polgármesteri Hivatal'!K43+'Napvirág Óvoda'!K43</f>
        <v>4678000</v>
      </c>
      <c r="L43" s="35">
        <f>SUM(Önkormányzat!L43+'Polgármesteri Hivatal'!L43+'Napvirág Óvoda'!L43)</f>
        <v>4678000</v>
      </c>
      <c r="M43" s="14">
        <f>SUM(Önkormányzat!M43+'Polgármesteri Hivatal'!M43+'Napvirág Óvoda'!M43)</f>
        <v>0</v>
      </c>
      <c r="N43" s="14">
        <f>SUM(Önkormányzat!N43+'Polgármesteri Hivatal'!N43+'Napvirág Óvoda'!N43)</f>
        <v>0</v>
      </c>
      <c r="O43" s="15">
        <f t="shared" si="1"/>
        <v>4678000</v>
      </c>
      <c r="P43" s="39">
        <f>SUM(O43/K43*100)</f>
        <v>100</v>
      </c>
    </row>
    <row r="44" spans="1:16" ht="12.75" customHeight="1">
      <c r="A44" s="64" t="s">
        <v>143</v>
      </c>
      <c r="B44" s="71" t="s">
        <v>291</v>
      </c>
      <c r="C44" s="66" t="s">
        <v>292</v>
      </c>
      <c r="D44" s="14">
        <f>SUM(Önkormányzat!D44+'Polgármesteri Hivatal'!D44+'Napvirág Óvoda'!D44)</f>
        <v>0</v>
      </c>
      <c r="E44" s="14">
        <f>SUM(Önkormányzat!E44+'Polgármesteri Hivatal'!E44+'Napvirág Óvoda'!E44)</f>
        <v>0</v>
      </c>
      <c r="F44" s="14">
        <f>SUM(Önkormányzat!F44+'Polgármesteri Hivatal'!F44+'Napvirág Óvoda'!F44)</f>
        <v>0</v>
      </c>
      <c r="G44" s="15">
        <f>SUM(Önkormányzat!G44+'Polgármesteri Hivatal'!G44+'Napvirág Óvoda'!G44)</f>
        <v>0</v>
      </c>
      <c r="H44" s="54">
        <f>Önkormányzat!H44+'Polgármesteri Hivatal'!H44+'Napvirág Óvoda'!H44</f>
        <v>0</v>
      </c>
      <c r="I44" s="38">
        <f>Önkormányzat!I44+'Polgármesteri Hivatal'!I44+'Napvirág Óvoda'!I44</f>
        <v>0</v>
      </c>
      <c r="J44" s="38">
        <f>Önkormányzat!J44+'Polgármesteri Hivatal'!J44+'Napvirág Óvoda'!J44</f>
        <v>0</v>
      </c>
      <c r="K44" s="15">
        <f>Önkormányzat!K44+'Polgármesteri Hivatal'!K44+'Napvirág Óvoda'!K44</f>
        <v>0</v>
      </c>
      <c r="L44" s="35">
        <f>SUM(Önkormányzat!L44+'Polgármesteri Hivatal'!L44+'Napvirág Óvoda'!L44)</f>
        <v>0</v>
      </c>
      <c r="M44" s="14">
        <f>SUM(Önkormányzat!M44+'Polgármesteri Hivatal'!M44+'Napvirág Óvoda'!M44)</f>
        <v>0</v>
      </c>
      <c r="N44" s="14">
        <f>SUM(Önkormányzat!N44+'Polgármesteri Hivatal'!N44+'Napvirág Óvoda'!N44)</f>
        <v>0</v>
      </c>
      <c r="O44" s="15">
        <f t="shared" si="1"/>
        <v>0</v>
      </c>
      <c r="P44" s="39"/>
    </row>
    <row r="45" spans="1:16" ht="12.75" customHeight="1">
      <c r="A45" s="64" t="s">
        <v>144</v>
      </c>
      <c r="B45" s="71" t="s">
        <v>293</v>
      </c>
      <c r="C45" s="66" t="s">
        <v>294</v>
      </c>
      <c r="D45" s="14">
        <f>SUM(Önkormányzat!D45+'Polgármesteri Hivatal'!D45+'Napvirág Óvoda'!D45)</f>
        <v>0</v>
      </c>
      <c r="E45" s="14">
        <f>SUM(Önkormányzat!E45+'Polgármesteri Hivatal'!E45+'Napvirág Óvoda'!E45)</f>
        <v>0</v>
      </c>
      <c r="F45" s="14">
        <f>SUM(Önkormányzat!F45+'Polgármesteri Hivatal'!F45+'Napvirág Óvoda'!F45)</f>
        <v>0</v>
      </c>
      <c r="G45" s="15">
        <f>SUM(Önkormányzat!G45+'Polgármesteri Hivatal'!G45+'Napvirág Óvoda'!G45)</f>
        <v>0</v>
      </c>
      <c r="H45" s="54">
        <f>Önkormányzat!H45+'Polgármesteri Hivatal'!H45+'Napvirág Óvoda'!H45</f>
        <v>0</v>
      </c>
      <c r="I45" s="38">
        <f>Önkormányzat!I45+'Polgármesteri Hivatal'!I45+'Napvirág Óvoda'!I45</f>
        <v>0</v>
      </c>
      <c r="J45" s="38">
        <f>Önkormányzat!J45+'Polgármesteri Hivatal'!J45+'Napvirág Óvoda'!J45</f>
        <v>0</v>
      </c>
      <c r="K45" s="15">
        <f>Önkormányzat!K45+'Polgármesteri Hivatal'!K45+'Napvirág Óvoda'!K45</f>
        <v>0</v>
      </c>
      <c r="L45" s="35">
        <f>SUM(Önkormányzat!L45+'Polgármesteri Hivatal'!L45+'Napvirág Óvoda'!L45)</f>
        <v>179</v>
      </c>
      <c r="M45" s="14">
        <f>SUM(Önkormányzat!M45+'Polgármesteri Hivatal'!M45+'Napvirág Óvoda'!M45)</f>
        <v>0</v>
      </c>
      <c r="N45" s="14">
        <f>SUM(Önkormányzat!N45+'Polgármesteri Hivatal'!N45+'Napvirág Óvoda'!N45)</f>
        <v>0</v>
      </c>
      <c r="O45" s="15">
        <f t="shared" si="1"/>
        <v>179</v>
      </c>
      <c r="P45" s="39"/>
    </row>
    <row r="46" spans="1:16" ht="12.75" customHeight="1">
      <c r="A46" s="64" t="s">
        <v>145</v>
      </c>
      <c r="B46" s="71" t="s">
        <v>295</v>
      </c>
      <c r="C46" s="66" t="s">
        <v>87</v>
      </c>
      <c r="D46" s="14">
        <f>SUM(Önkormányzat!D46+'Polgármesteri Hivatal'!D46+'Napvirág Óvoda'!D46)</f>
        <v>0</v>
      </c>
      <c r="E46" s="14">
        <f>SUM(Önkormányzat!E46+'Polgármesteri Hivatal'!E46+'Napvirág Óvoda'!E46)</f>
        <v>0</v>
      </c>
      <c r="F46" s="14">
        <f>SUM(Önkormányzat!F46+'Polgármesteri Hivatal'!F46+'Napvirág Óvoda'!F46)</f>
        <v>0</v>
      </c>
      <c r="G46" s="15">
        <f>SUM(Önkormányzat!G46+'Polgármesteri Hivatal'!G46+'Napvirág Óvoda'!G46)</f>
        <v>0</v>
      </c>
      <c r="H46" s="54">
        <f>Önkormányzat!H46+'Polgármesteri Hivatal'!H46+'Napvirág Óvoda'!H46</f>
        <v>0</v>
      </c>
      <c r="I46" s="38">
        <f>Önkormányzat!I46+'Polgármesteri Hivatal'!I46+'Napvirág Óvoda'!I46</f>
        <v>0</v>
      </c>
      <c r="J46" s="38">
        <f>Önkormányzat!J46+'Polgármesteri Hivatal'!J46+'Napvirág Óvoda'!J46</f>
        <v>0</v>
      </c>
      <c r="K46" s="15">
        <f>Önkormányzat!K46+'Polgármesteri Hivatal'!K46+'Napvirág Óvoda'!K46</f>
        <v>0</v>
      </c>
      <c r="L46" s="35">
        <f>SUM(Önkormányzat!L46+'Polgármesteri Hivatal'!L46+'Napvirág Óvoda'!L46)</f>
        <v>179</v>
      </c>
      <c r="M46" s="14">
        <f>SUM(Önkormányzat!M46+'Polgármesteri Hivatal'!M46+'Napvirág Óvoda'!M46)</f>
        <v>0</v>
      </c>
      <c r="N46" s="14">
        <f>SUM(Önkormányzat!N46+'Polgármesteri Hivatal'!N46+'Napvirág Óvoda'!N46)</f>
        <v>0</v>
      </c>
      <c r="O46" s="15">
        <f t="shared" si="1"/>
        <v>179</v>
      </c>
      <c r="P46" s="39"/>
    </row>
    <row r="47" spans="1:16" ht="12.75" customHeight="1">
      <c r="A47" s="64" t="s">
        <v>146</v>
      </c>
      <c r="B47" s="71" t="s">
        <v>296</v>
      </c>
      <c r="C47" s="66" t="s">
        <v>297</v>
      </c>
      <c r="D47" s="14">
        <f>SUM(Önkormányzat!D47+'Polgármesteri Hivatal'!D47+'Napvirág Óvoda'!D47)</f>
        <v>0</v>
      </c>
      <c r="E47" s="14">
        <f>SUM(Önkormányzat!E47+'Polgármesteri Hivatal'!E47+'Napvirág Óvoda'!E47)</f>
        <v>0</v>
      </c>
      <c r="F47" s="14">
        <f>SUM(Önkormányzat!F47+'Polgármesteri Hivatal'!F47+'Napvirág Óvoda'!F47)</f>
        <v>0</v>
      </c>
      <c r="G47" s="15">
        <f>SUM(Önkormányzat!G47+'Polgármesteri Hivatal'!G47+'Napvirág Óvoda'!G47)</f>
        <v>0</v>
      </c>
      <c r="H47" s="54">
        <f>Önkormányzat!H47+'Polgármesteri Hivatal'!H47+'Napvirág Óvoda'!H47</f>
        <v>0</v>
      </c>
      <c r="I47" s="38">
        <f>Önkormányzat!I47+'Polgármesteri Hivatal'!I47+'Napvirág Óvoda'!I47</f>
        <v>0</v>
      </c>
      <c r="J47" s="38">
        <f>Önkormányzat!J47+'Polgármesteri Hivatal'!J47+'Napvirág Óvoda'!J47</f>
        <v>0</v>
      </c>
      <c r="K47" s="15">
        <f>Önkormányzat!K47+'Polgármesteri Hivatal'!K47+'Napvirág Óvoda'!K47</f>
        <v>0</v>
      </c>
      <c r="L47" s="35">
        <f>SUM(Önkormányzat!L47+'Polgármesteri Hivatal'!L47+'Napvirág Óvoda'!L47)</f>
        <v>0</v>
      </c>
      <c r="M47" s="14">
        <f>SUM(Önkormányzat!M47+'Polgármesteri Hivatal'!M47+'Napvirág Óvoda'!M47)</f>
        <v>0</v>
      </c>
      <c r="N47" s="14">
        <f>SUM(Önkormányzat!N47+'Polgármesteri Hivatal'!N47+'Napvirág Óvoda'!N47)</f>
        <v>0</v>
      </c>
      <c r="O47" s="15">
        <f t="shared" si="1"/>
        <v>0</v>
      </c>
      <c r="P47" s="39"/>
    </row>
    <row r="48" spans="1:16" ht="12.75" customHeight="1">
      <c r="A48" s="64" t="s">
        <v>205</v>
      </c>
      <c r="B48" s="71" t="s">
        <v>298</v>
      </c>
      <c r="C48" s="66" t="s">
        <v>299</v>
      </c>
      <c r="D48" s="14">
        <f>SUM(Önkormányzat!D48+'Polgármesteri Hivatal'!D48+'Napvirág Óvoda'!D48)</f>
        <v>0</v>
      </c>
      <c r="E48" s="14">
        <f>SUM(Önkormányzat!E48+'Polgármesteri Hivatal'!E48+'Napvirág Óvoda'!E48)</f>
        <v>0</v>
      </c>
      <c r="F48" s="14">
        <f>SUM(Önkormányzat!F48+'Polgármesteri Hivatal'!F48+'Napvirág Óvoda'!F48)</f>
        <v>0</v>
      </c>
      <c r="G48" s="15">
        <f>SUM(Önkormányzat!G48+'Polgármesteri Hivatal'!G48+'Napvirág Óvoda'!G48)</f>
        <v>0</v>
      </c>
      <c r="H48" s="54">
        <f>Önkormányzat!H48+'Polgármesteri Hivatal'!H48+'Napvirág Óvoda'!H48</f>
        <v>0</v>
      </c>
      <c r="I48" s="38">
        <f>Önkormányzat!I48+'Polgármesteri Hivatal'!I48+'Napvirág Óvoda'!I48</f>
        <v>0</v>
      </c>
      <c r="J48" s="38">
        <f>Önkormányzat!J48+'Polgármesteri Hivatal'!J48+'Napvirág Óvoda'!J48</f>
        <v>0</v>
      </c>
      <c r="K48" s="15">
        <f>Önkormányzat!K48+'Polgármesteri Hivatal'!K48+'Napvirág Óvoda'!K48</f>
        <v>0</v>
      </c>
      <c r="L48" s="35">
        <f>SUM(Önkormányzat!L48+'Polgármesteri Hivatal'!L48+'Napvirág Óvoda'!L48)</f>
        <v>0</v>
      </c>
      <c r="M48" s="14">
        <f>SUM(Önkormányzat!M48+'Polgármesteri Hivatal'!M48+'Napvirág Óvoda'!M48)</f>
        <v>0</v>
      </c>
      <c r="N48" s="14">
        <f>SUM(Önkormányzat!N48+'Polgármesteri Hivatal'!N48+'Napvirág Óvoda'!N48)</f>
        <v>0</v>
      </c>
      <c r="O48" s="15">
        <f t="shared" si="1"/>
        <v>0</v>
      </c>
      <c r="P48" s="39"/>
    </row>
    <row r="49" spans="1:16" ht="12.75" customHeight="1">
      <c r="A49" s="68" t="s">
        <v>206</v>
      </c>
      <c r="B49" s="72" t="s">
        <v>78</v>
      </c>
      <c r="C49" s="70" t="s">
        <v>88</v>
      </c>
      <c r="D49" s="14">
        <f>SUM(Önkormányzat!D49+'Polgármesteri Hivatal'!D49+'Napvirág Óvoda'!D49)</f>
        <v>0</v>
      </c>
      <c r="E49" s="14">
        <f>SUM(Önkormányzat!E49+'Polgármesteri Hivatal'!E49+'Napvirág Óvoda'!E49)</f>
        <v>0</v>
      </c>
      <c r="F49" s="14">
        <f>SUM(Önkormányzat!F49+'Polgármesteri Hivatal'!F49+'Napvirág Óvoda'!F49)</f>
        <v>0</v>
      </c>
      <c r="G49" s="15">
        <f>SUM(Önkormányzat!G49+'Polgármesteri Hivatal'!G49+'Napvirág Óvoda'!G49)</f>
        <v>0</v>
      </c>
      <c r="H49" s="54">
        <f>Önkormányzat!H49+'Polgármesteri Hivatal'!H49+'Napvirág Óvoda'!H49</f>
        <v>0</v>
      </c>
      <c r="I49" s="38">
        <f>Önkormányzat!I49+'Polgármesteri Hivatal'!I49+'Napvirág Óvoda'!I49</f>
        <v>0</v>
      </c>
      <c r="J49" s="38">
        <f>Önkormányzat!J49+'Polgármesteri Hivatal'!J49+'Napvirág Óvoda'!J49</f>
        <v>0</v>
      </c>
      <c r="K49" s="15">
        <f>Önkormányzat!K49+'Polgármesteri Hivatal'!K49+'Napvirág Óvoda'!K49</f>
        <v>0</v>
      </c>
      <c r="L49" s="35">
        <f>SUM(Önkormányzat!L49+'Polgármesteri Hivatal'!L49+'Napvirág Óvoda'!L49)</f>
        <v>0</v>
      </c>
      <c r="M49" s="14">
        <f>SUM(Önkormányzat!M49+'Polgármesteri Hivatal'!M49+'Napvirág Óvoda'!M49)</f>
        <v>0</v>
      </c>
      <c r="N49" s="14">
        <f>SUM(Önkormányzat!N49+'Polgármesteri Hivatal'!N49+'Napvirág Óvoda'!N49)</f>
        <v>0</v>
      </c>
      <c r="O49" s="15">
        <f t="shared" si="1"/>
        <v>0</v>
      </c>
      <c r="P49" s="39"/>
    </row>
    <row r="50" spans="1:16" ht="12.75" customHeight="1">
      <c r="A50" s="64" t="s">
        <v>207</v>
      </c>
      <c r="B50" s="71" t="s">
        <v>199</v>
      </c>
      <c r="C50" s="66" t="s">
        <v>89</v>
      </c>
      <c r="D50" s="14">
        <f>SUM(Önkormányzat!D50+'Polgármesteri Hivatal'!D50+'Napvirág Óvoda'!D50)</f>
        <v>0</v>
      </c>
      <c r="E50" s="14">
        <f>SUM(Önkormányzat!E50+'Polgármesteri Hivatal'!E50+'Napvirág Óvoda'!E50)</f>
        <v>0</v>
      </c>
      <c r="F50" s="14">
        <f>SUM(Önkormányzat!F50+'Polgármesteri Hivatal'!F50+'Napvirág Óvoda'!F50)</f>
        <v>0</v>
      </c>
      <c r="G50" s="15">
        <f>SUM(Önkormányzat!G50+'Polgármesteri Hivatal'!G50+'Napvirág Óvoda'!G50)</f>
        <v>0</v>
      </c>
      <c r="H50" s="54">
        <f>Önkormányzat!H50+'Polgármesteri Hivatal'!H50+'Napvirág Óvoda'!H50</f>
        <v>0</v>
      </c>
      <c r="I50" s="38">
        <f>Önkormányzat!I50+'Polgármesteri Hivatal'!I50+'Napvirág Óvoda'!I50</f>
        <v>0</v>
      </c>
      <c r="J50" s="38">
        <f>Önkormányzat!J50+'Polgármesteri Hivatal'!J50+'Napvirág Óvoda'!J50</f>
        <v>0</v>
      </c>
      <c r="K50" s="15">
        <f>Önkormányzat!K50+'Polgármesteri Hivatal'!K50+'Napvirág Óvoda'!K50</f>
        <v>0</v>
      </c>
      <c r="L50" s="35">
        <f>SUM(Önkormányzat!L50+'Polgármesteri Hivatal'!L50+'Napvirág Óvoda'!L50)</f>
        <v>0</v>
      </c>
      <c r="M50" s="14">
        <f>SUM(Önkormányzat!M50+'Polgármesteri Hivatal'!M50+'Napvirág Óvoda'!M50)</f>
        <v>0</v>
      </c>
      <c r="N50" s="14">
        <f>SUM(Önkormányzat!N50+'Polgármesteri Hivatal'!N50+'Napvirág Óvoda'!N50)</f>
        <v>0</v>
      </c>
      <c r="O50" s="15">
        <f t="shared" si="1"/>
        <v>0</v>
      </c>
      <c r="P50" s="39"/>
    </row>
    <row r="51" spans="1:16" ht="12.75" customHeight="1">
      <c r="A51" s="64" t="s">
        <v>208</v>
      </c>
      <c r="B51" s="71" t="s">
        <v>79</v>
      </c>
      <c r="C51" s="66" t="s">
        <v>200</v>
      </c>
      <c r="D51" s="14">
        <f>SUM(Önkormányzat!D51+'Polgármesteri Hivatal'!D51+'Napvirág Óvoda'!D51)</f>
        <v>1016149</v>
      </c>
      <c r="E51" s="14">
        <f>SUM(Önkormányzat!E51+'Polgármesteri Hivatal'!E51+'Napvirág Óvoda'!E51)</f>
        <v>0</v>
      </c>
      <c r="F51" s="14">
        <f>SUM(Önkormányzat!F51+'Polgármesteri Hivatal'!F51+'Napvirág Óvoda'!F51)</f>
        <v>0</v>
      </c>
      <c r="G51" s="15">
        <f>SUM(Önkormányzat!G51+'Polgármesteri Hivatal'!G51+'Napvirág Óvoda'!G51)</f>
        <v>1016149</v>
      </c>
      <c r="H51" s="54">
        <f>Önkormányzat!H51+'Polgármesteri Hivatal'!H51+'Napvirág Óvoda'!H51</f>
        <v>1016149</v>
      </c>
      <c r="I51" s="38">
        <f>Önkormányzat!I51+'Polgármesteri Hivatal'!I51+'Napvirág Óvoda'!I51</f>
        <v>0</v>
      </c>
      <c r="J51" s="38">
        <f>Önkormányzat!J51+'Polgármesteri Hivatal'!J51+'Napvirág Óvoda'!J51</f>
        <v>0</v>
      </c>
      <c r="K51" s="15">
        <f>Önkormányzat!K51+'Polgármesteri Hivatal'!K51+'Napvirág Óvoda'!K51</f>
        <v>1016149</v>
      </c>
      <c r="L51" s="35">
        <f>SUM(Önkormányzat!L51+'Polgármesteri Hivatal'!L51+'Napvirág Óvoda'!L51)</f>
        <v>3502604</v>
      </c>
      <c r="M51" s="14">
        <f>SUM(Önkormányzat!M51+'Polgármesteri Hivatal'!M51+'Napvirág Óvoda'!M51)</f>
        <v>0</v>
      </c>
      <c r="N51" s="14">
        <f>SUM(Önkormányzat!N51+'Polgármesteri Hivatal'!N51+'Napvirág Óvoda'!N51)</f>
        <v>0</v>
      </c>
      <c r="O51" s="15">
        <f t="shared" si="1"/>
        <v>3502604</v>
      </c>
      <c r="P51" s="39">
        <f>SUM(O51/K51*100)</f>
        <v>344.6939376016706</v>
      </c>
    </row>
    <row r="52" spans="1:16" ht="12.75" customHeight="1">
      <c r="A52" s="68" t="s">
        <v>209</v>
      </c>
      <c r="B52" s="72" t="s">
        <v>276</v>
      </c>
      <c r="C52" s="70" t="s">
        <v>90</v>
      </c>
      <c r="D52" s="16">
        <f>SUM(Önkormányzat!D52+'Polgármesteri Hivatal'!D52+'Napvirág Óvoda'!D52)</f>
        <v>84431915</v>
      </c>
      <c r="E52" s="16">
        <f>SUM(Önkormányzat!E52+'Polgármesteri Hivatal'!E52+'Napvirág Óvoda'!E52)</f>
        <v>0</v>
      </c>
      <c r="F52" s="16">
        <f>SUM(Önkormányzat!F52+'Polgármesteri Hivatal'!F52+'Napvirág Óvoda'!F52)</f>
        <v>0</v>
      </c>
      <c r="G52" s="17">
        <f>SUM(Önkormányzat!G52+'Polgármesteri Hivatal'!G52+'Napvirág Óvoda'!G52)</f>
        <v>84431915</v>
      </c>
      <c r="H52" s="55">
        <f>Önkormányzat!H52+'Polgármesteri Hivatal'!H52+'Napvirág Óvoda'!H52</f>
        <v>84431915</v>
      </c>
      <c r="I52" s="56">
        <f>Önkormányzat!I52+'Polgármesteri Hivatal'!I52+'Napvirág Óvoda'!I52</f>
        <v>0</v>
      </c>
      <c r="J52" s="56">
        <f>Önkormányzat!J52+'Polgármesteri Hivatal'!J52+'Napvirág Óvoda'!J52</f>
        <v>0</v>
      </c>
      <c r="K52" s="17">
        <f>Önkormányzat!K52+'Polgármesteri Hivatal'!K52+'Napvirág Óvoda'!K52</f>
        <v>84431915</v>
      </c>
      <c r="L52" s="47">
        <f>SUM(Önkormányzat!L52+'Polgármesteri Hivatal'!L52+'Napvirág Óvoda'!L52)</f>
        <v>91720803</v>
      </c>
      <c r="M52" s="16">
        <f>SUM(Önkormányzat!M52+'Polgármesteri Hivatal'!M52+'Napvirág Óvoda'!M52)</f>
        <v>0</v>
      </c>
      <c r="N52" s="16">
        <f>SUM(Önkormányzat!N52+'Polgármesteri Hivatal'!N52+'Napvirág Óvoda'!N52)</f>
        <v>0</v>
      </c>
      <c r="O52" s="17">
        <f t="shared" si="1"/>
        <v>91720803</v>
      </c>
      <c r="P52" s="40">
        <f>SUM(O52/K52*100)</f>
        <v>108.63285879516059</v>
      </c>
    </row>
    <row r="53" spans="1:16" ht="12.75" customHeight="1">
      <c r="A53" s="64" t="s">
        <v>210</v>
      </c>
      <c r="B53" s="71" t="s">
        <v>91</v>
      </c>
      <c r="C53" s="66" t="s">
        <v>96</v>
      </c>
      <c r="D53" s="14">
        <f>SUM(Önkormányzat!D53+'Polgármesteri Hivatal'!D53+'Napvirág Óvoda'!D53)</f>
        <v>0</v>
      </c>
      <c r="E53" s="14">
        <f>SUM(Önkormányzat!E53+'Polgármesteri Hivatal'!E53+'Napvirág Óvoda'!E53)</f>
        <v>0</v>
      </c>
      <c r="F53" s="14">
        <f>SUM(Önkormányzat!F53+'Polgármesteri Hivatal'!F53+'Napvirág Óvoda'!F53)</f>
        <v>0</v>
      </c>
      <c r="G53" s="15">
        <f>SUM(Önkormányzat!G53+'Polgármesteri Hivatal'!G53+'Napvirág Óvoda'!G53)</f>
        <v>0</v>
      </c>
      <c r="H53" s="54">
        <f>Önkormányzat!H53+'Polgármesteri Hivatal'!H53+'Napvirág Óvoda'!H53</f>
        <v>0</v>
      </c>
      <c r="I53" s="38">
        <f>Önkormányzat!I53+'Polgármesteri Hivatal'!I53+'Napvirág Óvoda'!I53</f>
        <v>0</v>
      </c>
      <c r="J53" s="38">
        <f>Önkormányzat!J53+'Polgármesteri Hivatal'!J53+'Napvirág Óvoda'!J53</f>
        <v>0</v>
      </c>
      <c r="K53" s="15">
        <f>Önkormányzat!K53+'Polgármesteri Hivatal'!K53+'Napvirág Óvoda'!K53</f>
        <v>0</v>
      </c>
      <c r="L53" s="35">
        <f>SUM(Önkormányzat!L53+'Polgármesteri Hivatal'!L53+'Napvirág Óvoda'!L53)</f>
        <v>0</v>
      </c>
      <c r="M53" s="14">
        <f>SUM(Önkormányzat!M53+'Polgármesteri Hivatal'!M53+'Napvirág Óvoda'!M53)</f>
        <v>0</v>
      </c>
      <c r="N53" s="14">
        <f>SUM(Önkormányzat!N53+'Polgármesteri Hivatal'!N53+'Napvirág Óvoda'!N53)</f>
        <v>0</v>
      </c>
      <c r="O53" s="15">
        <f t="shared" si="1"/>
        <v>0</v>
      </c>
      <c r="P53" s="39"/>
    </row>
    <row r="54" spans="1:16" ht="12.75" customHeight="1">
      <c r="A54" s="64" t="s">
        <v>211</v>
      </c>
      <c r="B54" s="71" t="s">
        <v>92</v>
      </c>
      <c r="C54" s="66" t="s">
        <v>97</v>
      </c>
      <c r="D54" s="14">
        <f>SUM(Önkormányzat!D54+'Polgármesteri Hivatal'!D54+'Napvirág Óvoda'!D54)</f>
        <v>274793474</v>
      </c>
      <c r="E54" s="14">
        <f>SUM(Önkormányzat!E54+'Polgármesteri Hivatal'!E54+'Napvirág Óvoda'!E54)</f>
        <v>0</v>
      </c>
      <c r="F54" s="14">
        <f>SUM(Önkormányzat!F54+'Polgármesteri Hivatal'!F54+'Napvirág Óvoda'!F54)</f>
        <v>0</v>
      </c>
      <c r="G54" s="15">
        <f>SUM(Önkormányzat!G54+'Polgármesteri Hivatal'!G54+'Napvirág Óvoda'!G54)</f>
        <v>274793474</v>
      </c>
      <c r="H54" s="54">
        <f>Önkormányzat!H54+'Polgármesteri Hivatal'!H54+'Napvirág Óvoda'!H54</f>
        <v>274793474</v>
      </c>
      <c r="I54" s="38">
        <f>Önkormányzat!I54+'Polgármesteri Hivatal'!I54+'Napvirág Óvoda'!I54</f>
        <v>0</v>
      </c>
      <c r="J54" s="38">
        <f>Önkormányzat!J54+'Polgármesteri Hivatal'!J54+'Napvirág Óvoda'!J54</f>
        <v>0</v>
      </c>
      <c r="K54" s="15">
        <f>Önkormányzat!K54+'Polgármesteri Hivatal'!K54+'Napvirág Óvoda'!K54</f>
        <v>274793474</v>
      </c>
      <c r="L54" s="35">
        <f>SUM(Önkormányzat!L54+'Polgármesteri Hivatal'!L54+'Napvirág Óvoda'!L54)</f>
        <v>216941573</v>
      </c>
      <c r="M54" s="14">
        <f>SUM(Önkormányzat!M54+'Polgármesteri Hivatal'!M54+'Napvirág Óvoda'!M54)</f>
        <v>0</v>
      </c>
      <c r="N54" s="14">
        <f>SUM(Önkormányzat!N54+'Polgármesteri Hivatal'!N54+'Napvirág Óvoda'!N54)</f>
        <v>0</v>
      </c>
      <c r="O54" s="15">
        <f t="shared" si="1"/>
        <v>216941573</v>
      </c>
      <c r="P54" s="39">
        <f>SUM(O54/K54*100)</f>
        <v>78.947134312221692</v>
      </c>
    </row>
    <row r="55" spans="1:16" ht="26.25" customHeight="1">
      <c r="A55" s="64" t="s">
        <v>212</v>
      </c>
      <c r="B55" s="71" t="s">
        <v>93</v>
      </c>
      <c r="C55" s="66" t="s">
        <v>98</v>
      </c>
      <c r="D55" s="14">
        <f>SUM(Önkormányzat!D55+'Polgármesteri Hivatal'!D55+'Napvirág Óvoda'!D55)</f>
        <v>0</v>
      </c>
      <c r="E55" s="14">
        <f>SUM(Önkormányzat!E55+'Polgármesteri Hivatal'!E55+'Napvirág Óvoda'!E55)</f>
        <v>0</v>
      </c>
      <c r="F55" s="14">
        <f>SUM(Önkormányzat!F55+'Polgármesteri Hivatal'!F55+'Napvirág Óvoda'!F55)</f>
        <v>0</v>
      </c>
      <c r="G55" s="15">
        <f>SUM(Önkormányzat!G55+'Polgármesteri Hivatal'!G55+'Napvirág Óvoda'!G55)</f>
        <v>0</v>
      </c>
      <c r="H55" s="54">
        <f>Önkormányzat!H55+'Polgármesteri Hivatal'!H55+'Napvirág Óvoda'!H55</f>
        <v>0</v>
      </c>
      <c r="I55" s="38">
        <f>Önkormányzat!I55+'Polgármesteri Hivatal'!I55+'Napvirág Óvoda'!I55</f>
        <v>0</v>
      </c>
      <c r="J55" s="38">
        <f>Önkormányzat!J55+'Polgármesteri Hivatal'!J55+'Napvirág Óvoda'!J55</f>
        <v>0</v>
      </c>
      <c r="K55" s="15">
        <f>Önkormányzat!K55+'Polgármesteri Hivatal'!K55+'Napvirág Óvoda'!K55</f>
        <v>0</v>
      </c>
      <c r="L55" s="35">
        <f>SUM(Önkormányzat!L55+'Polgármesteri Hivatal'!L55+'Napvirág Óvoda'!L55)</f>
        <v>0</v>
      </c>
      <c r="M55" s="14">
        <f>SUM(Önkormányzat!M55+'Polgármesteri Hivatal'!M55+'Napvirág Óvoda'!M55)</f>
        <v>0</v>
      </c>
      <c r="N55" s="14">
        <f>SUM(Önkormányzat!N55+'Polgármesteri Hivatal'!N55+'Napvirág Óvoda'!N55)</f>
        <v>0</v>
      </c>
      <c r="O55" s="15">
        <f t="shared" si="1"/>
        <v>0</v>
      </c>
      <c r="P55" s="39"/>
    </row>
    <row r="56" spans="1:16" ht="27" customHeight="1">
      <c r="A56" s="64" t="s">
        <v>213</v>
      </c>
      <c r="B56" s="71" t="s">
        <v>94</v>
      </c>
      <c r="C56" s="66" t="s">
        <v>99</v>
      </c>
      <c r="D56" s="14">
        <f>SUM(Önkormányzat!D56+'Polgármesteri Hivatal'!D56+'Napvirág Óvoda'!D56)</f>
        <v>0</v>
      </c>
      <c r="E56" s="14">
        <f>SUM(Önkormányzat!E56+'Polgármesteri Hivatal'!E56+'Napvirág Óvoda'!E56)</f>
        <v>0</v>
      </c>
      <c r="F56" s="14">
        <f>SUM(Önkormányzat!F56+'Polgármesteri Hivatal'!F56+'Napvirág Óvoda'!F56)</f>
        <v>0</v>
      </c>
      <c r="G56" s="15">
        <f>SUM(Önkormányzat!G56+'Polgármesteri Hivatal'!G56+'Napvirág Óvoda'!G56)</f>
        <v>0</v>
      </c>
      <c r="H56" s="54">
        <f>Önkormányzat!H56+'Polgármesteri Hivatal'!H56+'Napvirág Óvoda'!H56</f>
        <v>0</v>
      </c>
      <c r="I56" s="38">
        <f>Önkormányzat!I56+'Polgármesteri Hivatal'!I56+'Napvirág Óvoda'!I56</f>
        <v>0</v>
      </c>
      <c r="J56" s="38">
        <f>Önkormányzat!J56+'Polgármesteri Hivatal'!J56+'Napvirág Óvoda'!J56</f>
        <v>0</v>
      </c>
      <c r="K56" s="15">
        <f>Önkormányzat!K56+'Polgármesteri Hivatal'!K56+'Napvirág Óvoda'!K56</f>
        <v>0</v>
      </c>
      <c r="L56" s="35">
        <f>SUM(Önkormányzat!L56+'Polgármesteri Hivatal'!L56+'Napvirág Óvoda'!L56)</f>
        <v>0</v>
      </c>
      <c r="M56" s="14">
        <f>SUM(Önkormányzat!M56+'Polgármesteri Hivatal'!M56+'Napvirág Óvoda'!M56)</f>
        <v>0</v>
      </c>
      <c r="N56" s="14">
        <f>SUM(Önkormányzat!N56+'Polgármesteri Hivatal'!N56+'Napvirág Óvoda'!N56)</f>
        <v>0</v>
      </c>
      <c r="O56" s="15">
        <f t="shared" si="1"/>
        <v>0</v>
      </c>
      <c r="P56" s="39"/>
    </row>
    <row r="57" spans="1:16" ht="27" customHeight="1">
      <c r="A57" s="64" t="s">
        <v>214</v>
      </c>
      <c r="B57" s="71" t="s">
        <v>95</v>
      </c>
      <c r="C57" s="66" t="s">
        <v>100</v>
      </c>
      <c r="D57" s="14">
        <f>SUM(Önkormányzat!D57+'Polgármesteri Hivatal'!D57+'Napvirág Óvoda'!D57)</f>
        <v>0</v>
      </c>
      <c r="E57" s="14">
        <f>SUM(Önkormányzat!E57+'Polgármesteri Hivatal'!E57+'Napvirág Óvoda'!E57)</f>
        <v>0</v>
      </c>
      <c r="F57" s="14">
        <f>SUM(Önkormányzat!F57+'Polgármesteri Hivatal'!F57+'Napvirág Óvoda'!F57)</f>
        <v>0</v>
      </c>
      <c r="G57" s="15">
        <f>SUM(Önkormányzat!G57+'Polgármesteri Hivatal'!G57+'Napvirág Óvoda'!G57)</f>
        <v>0</v>
      </c>
      <c r="H57" s="54">
        <f>Önkormányzat!H57+'Polgármesteri Hivatal'!H57+'Napvirág Óvoda'!H57</f>
        <v>0</v>
      </c>
      <c r="I57" s="38">
        <f>Önkormányzat!I57+'Polgármesteri Hivatal'!I57+'Napvirág Óvoda'!I57</f>
        <v>0</v>
      </c>
      <c r="J57" s="38">
        <f>Önkormányzat!J57+'Polgármesteri Hivatal'!J57+'Napvirág Óvoda'!J57</f>
        <v>0</v>
      </c>
      <c r="K57" s="15">
        <f>Önkormányzat!K57+'Polgármesteri Hivatal'!K57+'Napvirág Óvoda'!K57</f>
        <v>0</v>
      </c>
      <c r="L57" s="35">
        <f>SUM(Önkormányzat!L57+'Polgármesteri Hivatal'!L57+'Napvirág Óvoda'!L57)</f>
        <v>0</v>
      </c>
      <c r="M57" s="14">
        <f>SUM(Önkormányzat!M57+'Polgármesteri Hivatal'!M57+'Napvirág Óvoda'!M57)</f>
        <v>0</v>
      </c>
      <c r="N57" s="14">
        <f>SUM(Önkormányzat!N57+'Polgármesteri Hivatal'!N57+'Napvirág Óvoda'!N57)</f>
        <v>0</v>
      </c>
      <c r="O57" s="15">
        <f t="shared" si="1"/>
        <v>0</v>
      </c>
      <c r="P57" s="39"/>
    </row>
    <row r="58" spans="1:16" ht="27" customHeight="1">
      <c r="A58" s="68" t="s">
        <v>215</v>
      </c>
      <c r="B58" s="69" t="s">
        <v>277</v>
      </c>
      <c r="C58" s="70" t="s">
        <v>101</v>
      </c>
      <c r="D58" s="16">
        <f>SUM(Önkormányzat!D58+'Polgármesteri Hivatal'!D58+'Napvirág Óvoda'!D58)</f>
        <v>274793474</v>
      </c>
      <c r="E58" s="16">
        <f>SUM(Önkormányzat!E58+'Polgármesteri Hivatal'!E58+'Napvirág Óvoda'!E58)</f>
        <v>0</v>
      </c>
      <c r="F58" s="16">
        <f>SUM(Önkormányzat!F58+'Polgármesteri Hivatal'!F58+'Napvirág Óvoda'!F58)</f>
        <v>0</v>
      </c>
      <c r="G58" s="17">
        <f>SUM(Önkormányzat!G58+'Polgármesteri Hivatal'!G58+'Napvirág Óvoda'!G58)</f>
        <v>274793474</v>
      </c>
      <c r="H58" s="55">
        <f>Önkormányzat!H58+'Polgármesteri Hivatal'!H58+'Napvirág Óvoda'!H58</f>
        <v>274793474</v>
      </c>
      <c r="I58" s="56">
        <f>Önkormányzat!I58+'Polgármesteri Hivatal'!I58+'Napvirág Óvoda'!I58</f>
        <v>0</v>
      </c>
      <c r="J58" s="56">
        <f>Önkormányzat!J58+'Polgármesteri Hivatal'!J58+'Napvirág Óvoda'!J58</f>
        <v>0</v>
      </c>
      <c r="K58" s="17">
        <f>Önkormányzat!K58+'Polgármesteri Hivatal'!K58+'Napvirág Óvoda'!K58</f>
        <v>274793474</v>
      </c>
      <c r="L58" s="47">
        <f>SUM(Önkormányzat!L58+'Polgármesteri Hivatal'!L58+'Napvirág Óvoda'!L58)</f>
        <v>216941573</v>
      </c>
      <c r="M58" s="16">
        <f>SUM(Önkormányzat!M58+'Polgármesteri Hivatal'!M58+'Napvirág Óvoda'!M58)</f>
        <v>0</v>
      </c>
      <c r="N58" s="16">
        <f>SUM(Önkormányzat!N58+'Polgármesteri Hivatal'!N58+'Napvirág Óvoda'!N58)</f>
        <v>0</v>
      </c>
      <c r="O58" s="17">
        <f t="shared" si="1"/>
        <v>216941573</v>
      </c>
      <c r="P58" s="40">
        <f>SUM(O58/K58*100)</f>
        <v>78.947134312221692</v>
      </c>
    </row>
    <row r="59" spans="1:16" ht="12.75" customHeight="1">
      <c r="A59" s="64" t="s">
        <v>216</v>
      </c>
      <c r="B59" s="71" t="s">
        <v>102</v>
      </c>
      <c r="C59" s="66" t="s">
        <v>105</v>
      </c>
      <c r="D59" s="14">
        <f>SUM(Önkormányzat!D59+'Polgármesteri Hivatal'!D59+'Napvirág Óvoda'!D59)</f>
        <v>0</v>
      </c>
      <c r="E59" s="14">
        <f>SUM(Önkormányzat!E59+'Polgármesteri Hivatal'!E59+'Napvirág Óvoda'!E59)</f>
        <v>0</v>
      </c>
      <c r="F59" s="14">
        <f>SUM(Önkormányzat!F59+'Polgármesteri Hivatal'!F59+'Napvirág Óvoda'!F59)</f>
        <v>0</v>
      </c>
      <c r="G59" s="15">
        <f>SUM(Önkormányzat!G59+'Polgármesteri Hivatal'!G59+'Napvirág Óvoda'!G59)</f>
        <v>0</v>
      </c>
      <c r="H59" s="54">
        <f>Önkormányzat!H59+'Polgármesteri Hivatal'!H59+'Napvirág Óvoda'!H59</f>
        <v>0</v>
      </c>
      <c r="I59" s="38">
        <f>Önkormányzat!I59+'Polgármesteri Hivatal'!I59+'Napvirág Óvoda'!I59</f>
        <v>0</v>
      </c>
      <c r="J59" s="38">
        <f>Önkormányzat!J59+'Polgármesteri Hivatal'!J59+'Napvirág Óvoda'!J59</f>
        <v>0</v>
      </c>
      <c r="K59" s="15">
        <f>Önkormányzat!K59+'Polgármesteri Hivatal'!K59+'Napvirág Óvoda'!K59</f>
        <v>0</v>
      </c>
      <c r="L59" s="35">
        <f>SUM(Önkormányzat!L59+'Polgármesteri Hivatal'!L59+'Napvirág Óvoda'!L59)</f>
        <v>0</v>
      </c>
      <c r="M59" s="14">
        <f>SUM(Önkormányzat!M59+'Polgármesteri Hivatal'!M59+'Napvirág Óvoda'!M59)</f>
        <v>0</v>
      </c>
      <c r="N59" s="14">
        <f>SUM(Önkormányzat!N59+'Polgármesteri Hivatal'!N59+'Napvirág Óvoda'!N59)</f>
        <v>0</v>
      </c>
      <c r="O59" s="15">
        <f t="shared" si="1"/>
        <v>0</v>
      </c>
      <c r="P59" s="39"/>
    </row>
    <row r="60" spans="1:16" ht="12.75" customHeight="1">
      <c r="A60" s="64" t="s">
        <v>217</v>
      </c>
      <c r="B60" s="67" t="s">
        <v>201</v>
      </c>
      <c r="C60" s="66" t="s">
        <v>106</v>
      </c>
      <c r="D60" s="14">
        <f>SUM(Önkormányzat!D60+'Polgármesteri Hivatal'!D60+'Napvirág Óvoda'!D60)</f>
        <v>0</v>
      </c>
      <c r="E60" s="14">
        <f>SUM(Önkormányzat!E60+'Polgármesteri Hivatal'!E60+'Napvirág Óvoda'!E60)</f>
        <v>0</v>
      </c>
      <c r="F60" s="14">
        <f>SUM(Önkormányzat!F60+'Polgármesteri Hivatal'!F60+'Napvirág Óvoda'!F60)</f>
        <v>0</v>
      </c>
      <c r="G60" s="15">
        <f>SUM(Önkormányzat!G60+'Polgármesteri Hivatal'!G60+'Napvirág Óvoda'!G60)</f>
        <v>0</v>
      </c>
      <c r="H60" s="54">
        <f>Önkormányzat!H60+'Polgármesteri Hivatal'!H60+'Napvirág Óvoda'!H60</f>
        <v>0</v>
      </c>
      <c r="I60" s="38">
        <f>Önkormányzat!I60+'Polgármesteri Hivatal'!I60+'Napvirág Óvoda'!I60</f>
        <v>0</v>
      </c>
      <c r="J60" s="38">
        <f>Önkormányzat!J60+'Polgármesteri Hivatal'!J60+'Napvirág Óvoda'!J60</f>
        <v>0</v>
      </c>
      <c r="K60" s="15">
        <f>Önkormányzat!K60+'Polgármesteri Hivatal'!K60+'Napvirág Óvoda'!K60</f>
        <v>0</v>
      </c>
      <c r="L60" s="35">
        <f>SUM(Önkormányzat!L60+'Polgármesteri Hivatal'!L60+'Napvirág Óvoda'!L60)</f>
        <v>0</v>
      </c>
      <c r="M60" s="14">
        <f>SUM(Önkormányzat!M60+'Polgármesteri Hivatal'!M60+'Napvirág Óvoda'!M60)</f>
        <v>0</v>
      </c>
      <c r="N60" s="14">
        <f>SUM(Önkormányzat!N60+'Polgármesteri Hivatal'!N60+'Napvirág Óvoda'!N60)</f>
        <v>0</v>
      </c>
      <c r="O60" s="15">
        <f t="shared" si="1"/>
        <v>0</v>
      </c>
      <c r="P60" s="39"/>
    </row>
    <row r="61" spans="1:16" ht="24.75" customHeight="1">
      <c r="A61" s="64" t="s">
        <v>220</v>
      </c>
      <c r="B61" s="67" t="s">
        <v>202</v>
      </c>
      <c r="C61" s="66" t="s">
        <v>107</v>
      </c>
      <c r="D61" s="14">
        <f>SUM(Önkormányzat!D61+'Polgármesteri Hivatal'!D61+'Napvirág Óvoda'!D61)</f>
        <v>0</v>
      </c>
      <c r="E61" s="14">
        <f>SUM(Önkormányzat!E61+'Polgármesteri Hivatal'!E61+'Napvirág Óvoda'!E61)</f>
        <v>0</v>
      </c>
      <c r="F61" s="14">
        <f>SUM(Önkormányzat!F61+'Polgármesteri Hivatal'!F61+'Napvirág Óvoda'!F61)</f>
        <v>0</v>
      </c>
      <c r="G61" s="15">
        <f>SUM(Önkormányzat!G61+'Polgármesteri Hivatal'!G61+'Napvirág Óvoda'!G61)</f>
        <v>0</v>
      </c>
      <c r="H61" s="54">
        <f>Önkormányzat!H61+'Polgármesteri Hivatal'!H61+'Napvirág Óvoda'!H61</f>
        <v>0</v>
      </c>
      <c r="I61" s="38">
        <f>Önkormányzat!I61+'Polgármesteri Hivatal'!I61+'Napvirág Óvoda'!I61</f>
        <v>0</v>
      </c>
      <c r="J61" s="38">
        <f>Önkormányzat!J61+'Polgármesteri Hivatal'!J61+'Napvirág Óvoda'!J61</f>
        <v>0</v>
      </c>
      <c r="K61" s="15">
        <f>Önkormányzat!K61+'Polgármesteri Hivatal'!K61+'Napvirág Óvoda'!K61</f>
        <v>0</v>
      </c>
      <c r="L61" s="35">
        <f>SUM(Önkormányzat!L61+'Polgármesteri Hivatal'!L61+'Napvirág Óvoda'!L61)</f>
        <v>0</v>
      </c>
      <c r="M61" s="14">
        <f>SUM(Önkormányzat!M61+'Polgármesteri Hivatal'!M61+'Napvirág Óvoda'!M61)</f>
        <v>0</v>
      </c>
      <c r="N61" s="14">
        <f>SUM(Önkormányzat!N61+'Polgármesteri Hivatal'!N61+'Napvirág Óvoda'!N61)</f>
        <v>0</v>
      </c>
      <c r="O61" s="15">
        <f t="shared" si="1"/>
        <v>0</v>
      </c>
      <c r="P61" s="39"/>
    </row>
    <row r="62" spans="1:16" ht="22.5" customHeight="1">
      <c r="A62" s="64" t="s">
        <v>221</v>
      </c>
      <c r="B62" s="67" t="s">
        <v>103</v>
      </c>
      <c r="C62" s="66" t="s">
        <v>203</v>
      </c>
      <c r="D62" s="14">
        <f>SUM(Önkormányzat!D62+'Polgármesteri Hivatal'!D62+'Napvirág Óvoda'!D62)</f>
        <v>1756890</v>
      </c>
      <c r="E62" s="14">
        <f>SUM(Önkormányzat!E62+'Polgármesteri Hivatal'!E62+'Napvirág Óvoda'!E62)</f>
        <v>0</v>
      </c>
      <c r="F62" s="14">
        <f>SUM(Önkormányzat!F62+'Polgármesteri Hivatal'!F62+'Napvirág Óvoda'!F62)</f>
        <v>0</v>
      </c>
      <c r="G62" s="15">
        <f>SUM(Önkormányzat!G62+'Polgármesteri Hivatal'!G62+'Napvirág Óvoda'!G62)</f>
        <v>1756890</v>
      </c>
      <c r="H62" s="54">
        <f>Önkormányzat!H62+'Polgármesteri Hivatal'!H62+'Napvirág Óvoda'!H62</f>
        <v>1756890</v>
      </c>
      <c r="I62" s="38">
        <f>Önkormányzat!I62+'Polgármesteri Hivatal'!I62+'Napvirág Óvoda'!I62</f>
        <v>0</v>
      </c>
      <c r="J62" s="38">
        <f>Önkormányzat!J62+'Polgármesteri Hivatal'!J62+'Napvirág Óvoda'!J62</f>
        <v>0</v>
      </c>
      <c r="K62" s="15">
        <f>Önkormányzat!K62+'Polgármesteri Hivatal'!K62+'Napvirág Óvoda'!K62</f>
        <v>1756890</v>
      </c>
      <c r="L62" s="35">
        <f>SUM(Önkormányzat!L62+'Polgármesteri Hivatal'!L62+'Napvirág Óvoda'!L62)</f>
        <v>1230771</v>
      </c>
      <c r="M62" s="14">
        <f>SUM(Önkormányzat!M62+'Polgármesteri Hivatal'!M62+'Napvirág Óvoda'!M62)</f>
        <v>0</v>
      </c>
      <c r="N62" s="14">
        <f>SUM(Önkormányzat!N62+'Polgármesteri Hivatal'!N62+'Napvirág Óvoda'!N62)</f>
        <v>0</v>
      </c>
      <c r="O62" s="15">
        <f t="shared" si="1"/>
        <v>1230771</v>
      </c>
      <c r="P62" s="39"/>
    </row>
    <row r="63" spans="1:16" ht="27" customHeight="1">
      <c r="A63" s="64" t="s">
        <v>222</v>
      </c>
      <c r="B63" s="71" t="s">
        <v>104</v>
      </c>
      <c r="C63" s="66" t="s">
        <v>204</v>
      </c>
      <c r="D63" s="14">
        <f>SUM(Önkormányzat!D63+'Polgármesteri Hivatal'!D63+'Napvirág Óvoda'!D63)</f>
        <v>400000</v>
      </c>
      <c r="E63" s="14">
        <f>SUM(Önkormányzat!E63+'Polgármesteri Hivatal'!E63+'Napvirág Óvoda'!E63)</f>
        <v>0</v>
      </c>
      <c r="F63" s="14">
        <f>SUM(Önkormányzat!F63+'Polgármesteri Hivatal'!F63+'Napvirág Óvoda'!F63)</f>
        <v>0</v>
      </c>
      <c r="G63" s="15">
        <f>SUM(Önkormányzat!G63+'Polgármesteri Hivatal'!G63+'Napvirág Óvoda'!G63)</f>
        <v>400000</v>
      </c>
      <c r="H63" s="54">
        <f>Önkormányzat!H63+'Polgármesteri Hivatal'!H63+'Napvirág Óvoda'!H63</f>
        <v>400000</v>
      </c>
      <c r="I63" s="38">
        <f>Önkormányzat!I63+'Polgármesteri Hivatal'!I63+'Napvirág Óvoda'!I63</f>
        <v>0</v>
      </c>
      <c r="J63" s="38">
        <f>Önkormányzat!J63+'Polgármesteri Hivatal'!J63+'Napvirág Óvoda'!J63</f>
        <v>0</v>
      </c>
      <c r="K63" s="15">
        <f>Önkormányzat!K63+'Polgármesteri Hivatal'!K63+'Napvirág Óvoda'!K63</f>
        <v>400000</v>
      </c>
      <c r="L63" s="35">
        <f>SUM(Önkormányzat!L63+'Polgármesteri Hivatal'!L63+'Napvirág Óvoda'!L63)</f>
        <v>400000</v>
      </c>
      <c r="M63" s="14">
        <f>SUM(Önkormányzat!M63+'Polgármesteri Hivatal'!M63+'Napvirág Óvoda'!M63)</f>
        <v>0</v>
      </c>
      <c r="N63" s="14">
        <f>SUM(Önkormányzat!N63+'Polgármesteri Hivatal'!N63+'Napvirág Óvoda'!N63)</f>
        <v>0</v>
      </c>
      <c r="O63" s="15">
        <f t="shared" si="1"/>
        <v>400000</v>
      </c>
      <c r="P63" s="39">
        <f>SUM(O63/K63*100)</f>
        <v>100</v>
      </c>
    </row>
    <row r="64" spans="1:16" ht="24.75" customHeight="1">
      <c r="A64" s="68" t="s">
        <v>223</v>
      </c>
      <c r="B64" s="69" t="s">
        <v>278</v>
      </c>
      <c r="C64" s="70" t="s">
        <v>108</v>
      </c>
      <c r="D64" s="16">
        <f>SUM(Önkormányzat!D64+'Polgármesteri Hivatal'!D64+'Napvirág Óvoda'!D64)</f>
        <v>2156890</v>
      </c>
      <c r="E64" s="16">
        <f>SUM(Önkormányzat!E64+'Polgármesteri Hivatal'!E64+'Napvirág Óvoda'!E64)</f>
        <v>0</v>
      </c>
      <c r="F64" s="16">
        <f>SUM(Önkormányzat!F64+'Polgármesteri Hivatal'!F64+'Napvirág Óvoda'!F64)</f>
        <v>0</v>
      </c>
      <c r="G64" s="17">
        <f>SUM(Önkormányzat!G64+'Polgármesteri Hivatal'!G64+'Napvirág Óvoda'!G64)</f>
        <v>2156890</v>
      </c>
      <c r="H64" s="55">
        <f>Önkormányzat!H64+'Polgármesteri Hivatal'!H64+'Napvirág Óvoda'!H64</f>
        <v>2156890</v>
      </c>
      <c r="I64" s="56">
        <f>Önkormányzat!I64+'Polgármesteri Hivatal'!I64+'Napvirág Óvoda'!I64</f>
        <v>0</v>
      </c>
      <c r="J64" s="56">
        <f>Önkormányzat!J64+'Polgármesteri Hivatal'!J64+'Napvirág Óvoda'!J64</f>
        <v>0</v>
      </c>
      <c r="K64" s="17">
        <f>Önkormányzat!K64+'Polgármesteri Hivatal'!K64+'Napvirág Óvoda'!K64</f>
        <v>2156890</v>
      </c>
      <c r="L64" s="47">
        <f>SUM(Önkormányzat!L64+'Polgármesteri Hivatal'!L64+'Napvirág Óvoda'!L64)</f>
        <v>1630771</v>
      </c>
      <c r="M64" s="16">
        <f>SUM(Önkormányzat!M64+'Polgármesteri Hivatal'!M64+'Napvirág Óvoda'!M64)</f>
        <v>0</v>
      </c>
      <c r="N64" s="16">
        <f>SUM(Önkormányzat!N64+'Polgármesteri Hivatal'!N64+'Napvirág Óvoda'!N64)</f>
        <v>0</v>
      </c>
      <c r="O64" s="17">
        <f t="shared" si="1"/>
        <v>1630771</v>
      </c>
      <c r="P64" s="40">
        <f>SUM(O64/K64*100)</f>
        <v>75.607518232269612</v>
      </c>
    </row>
    <row r="65" spans="1:16" ht="12.75" customHeight="1">
      <c r="A65" s="64" t="s">
        <v>224</v>
      </c>
      <c r="B65" s="67" t="s">
        <v>109</v>
      </c>
      <c r="C65" s="66" t="s">
        <v>112</v>
      </c>
      <c r="D65" s="14">
        <f>SUM(Önkormányzat!D65+'Polgármesteri Hivatal'!D65+'Napvirág Óvoda'!D65)</f>
        <v>0</v>
      </c>
      <c r="E65" s="14">
        <f>SUM(Önkormányzat!E65+'Polgármesteri Hivatal'!E65+'Napvirág Óvoda'!E65)</f>
        <v>0</v>
      </c>
      <c r="F65" s="14">
        <f>SUM(Önkormányzat!F65+'Polgármesteri Hivatal'!F65+'Napvirág Óvoda'!F65)</f>
        <v>0</v>
      </c>
      <c r="G65" s="15">
        <f>SUM(Önkormányzat!G65+'Polgármesteri Hivatal'!G65+'Napvirág Óvoda'!G65)</f>
        <v>0</v>
      </c>
      <c r="H65" s="54">
        <f>Önkormányzat!H65+'Polgármesteri Hivatal'!H65+'Napvirág Óvoda'!H65</f>
        <v>0</v>
      </c>
      <c r="I65" s="38">
        <f>Önkormányzat!I65+'Polgármesteri Hivatal'!I65+'Napvirág Óvoda'!I65</f>
        <v>0</v>
      </c>
      <c r="J65" s="38">
        <f>Önkormányzat!J65+'Polgármesteri Hivatal'!J65+'Napvirág Óvoda'!J65</f>
        <v>0</v>
      </c>
      <c r="K65" s="15">
        <f>Önkormányzat!K65+'Polgármesteri Hivatal'!K65+'Napvirág Óvoda'!K65</f>
        <v>0</v>
      </c>
      <c r="L65" s="35">
        <f>SUM(Önkormányzat!L65+'Polgármesteri Hivatal'!L65+'Napvirág Óvoda'!L65)</f>
        <v>0</v>
      </c>
      <c r="M65" s="14">
        <f>SUM(Önkormányzat!M65+'Polgármesteri Hivatal'!M65+'Napvirág Óvoda'!M65)</f>
        <v>0</v>
      </c>
      <c r="N65" s="14">
        <f>SUM(Önkormányzat!N65+'Polgármesteri Hivatal'!N65+'Napvirág Óvoda'!N65)</f>
        <v>0</v>
      </c>
      <c r="O65" s="15">
        <f t="shared" si="1"/>
        <v>0</v>
      </c>
      <c r="P65" s="39"/>
    </row>
    <row r="66" spans="1:16" ht="12.75" customHeight="1">
      <c r="A66" s="64" t="s">
        <v>225</v>
      </c>
      <c r="B66" s="67" t="s">
        <v>218</v>
      </c>
      <c r="C66" s="66" t="s">
        <v>113</v>
      </c>
      <c r="D66" s="14">
        <f>SUM(Önkormányzat!D66+'Polgármesteri Hivatal'!D66+'Napvirág Óvoda'!D66)</f>
        <v>0</v>
      </c>
      <c r="E66" s="14">
        <f>SUM(Önkormányzat!E66+'Polgármesteri Hivatal'!E66+'Napvirág Óvoda'!E66)</f>
        <v>0</v>
      </c>
      <c r="F66" s="14">
        <f>SUM(Önkormányzat!F66+'Polgármesteri Hivatal'!F66+'Napvirág Óvoda'!F66)</f>
        <v>0</v>
      </c>
      <c r="G66" s="15">
        <f>SUM(Önkormányzat!G66+'Polgármesteri Hivatal'!G66+'Napvirág Óvoda'!G66)</f>
        <v>0</v>
      </c>
      <c r="H66" s="54">
        <f>Önkormányzat!H66+'Polgármesteri Hivatal'!H66+'Napvirág Óvoda'!H66</f>
        <v>0</v>
      </c>
      <c r="I66" s="38">
        <f>Önkormányzat!I66+'Polgármesteri Hivatal'!I66+'Napvirág Óvoda'!I66</f>
        <v>0</v>
      </c>
      <c r="J66" s="38">
        <f>Önkormányzat!J66+'Polgármesteri Hivatal'!J66+'Napvirág Óvoda'!J66</f>
        <v>0</v>
      </c>
      <c r="K66" s="15">
        <f>Önkormányzat!K66+'Polgármesteri Hivatal'!K66+'Napvirág Óvoda'!K66</f>
        <v>0</v>
      </c>
      <c r="L66" s="35">
        <f>SUM(Önkormányzat!L66+'Polgármesteri Hivatal'!L66+'Napvirág Óvoda'!L66)</f>
        <v>0</v>
      </c>
      <c r="M66" s="14">
        <f>SUM(Önkormányzat!M66+'Polgármesteri Hivatal'!M66+'Napvirág Óvoda'!M66)</f>
        <v>0</v>
      </c>
      <c r="N66" s="14">
        <f>SUM(Önkormányzat!N66+'Polgármesteri Hivatal'!N66+'Napvirág Óvoda'!N66)</f>
        <v>0</v>
      </c>
      <c r="O66" s="15">
        <f t="shared" si="1"/>
        <v>0</v>
      </c>
      <c r="P66" s="39"/>
    </row>
    <row r="67" spans="1:16" ht="12.75" customHeight="1">
      <c r="A67" s="64" t="s">
        <v>226</v>
      </c>
      <c r="B67" s="67" t="s">
        <v>219</v>
      </c>
      <c r="C67" s="66" t="s">
        <v>114</v>
      </c>
      <c r="D67" s="14">
        <f>SUM(Önkormányzat!D67+'Polgármesteri Hivatal'!D67+'Napvirág Óvoda'!D67)</f>
        <v>0</v>
      </c>
      <c r="E67" s="14">
        <f>SUM(Önkormányzat!E67+'Polgármesteri Hivatal'!E67+'Napvirág Óvoda'!E67)</f>
        <v>0</v>
      </c>
      <c r="F67" s="14">
        <f>SUM(Önkormányzat!F67+'Polgármesteri Hivatal'!F67+'Napvirág Óvoda'!F67)</f>
        <v>0</v>
      </c>
      <c r="G67" s="15">
        <f>SUM(Önkormányzat!G67+'Polgármesteri Hivatal'!G67+'Napvirág Óvoda'!G67)</f>
        <v>0</v>
      </c>
      <c r="H67" s="54">
        <f>Önkormányzat!H67+'Polgármesteri Hivatal'!H67+'Napvirág Óvoda'!H67</f>
        <v>0</v>
      </c>
      <c r="I67" s="38">
        <f>Önkormányzat!I67+'Polgármesteri Hivatal'!I67+'Napvirág Óvoda'!I67</f>
        <v>0</v>
      </c>
      <c r="J67" s="38">
        <f>Önkormányzat!J67+'Polgármesteri Hivatal'!J67+'Napvirág Óvoda'!J67</f>
        <v>0</v>
      </c>
      <c r="K67" s="15">
        <f>Önkormányzat!K67+'Polgármesteri Hivatal'!K67+'Napvirág Óvoda'!K67</f>
        <v>0</v>
      </c>
      <c r="L67" s="35">
        <f>SUM(Önkormányzat!L67+'Polgármesteri Hivatal'!L67+'Napvirág Óvoda'!L67)</f>
        <v>0</v>
      </c>
      <c r="M67" s="14">
        <f>SUM(Önkormányzat!M67+'Polgármesteri Hivatal'!M67+'Napvirág Óvoda'!M67)</f>
        <v>0</v>
      </c>
      <c r="N67" s="14">
        <f>SUM(Önkormányzat!N67+'Polgármesteri Hivatal'!N67+'Napvirág Óvoda'!N67)</f>
        <v>0</v>
      </c>
      <c r="O67" s="15">
        <f t="shared" si="1"/>
        <v>0</v>
      </c>
      <c r="P67" s="39"/>
    </row>
    <row r="68" spans="1:16" ht="25.5">
      <c r="A68" s="64" t="s">
        <v>227</v>
      </c>
      <c r="B68" s="67" t="s">
        <v>110</v>
      </c>
      <c r="C68" s="66" t="s">
        <v>253</v>
      </c>
      <c r="D68" s="14">
        <f>SUM(Önkormányzat!D68+'Polgármesteri Hivatal'!D68+'Napvirág Óvoda'!D68)</f>
        <v>0</v>
      </c>
      <c r="E68" s="14">
        <f>SUM(Önkormányzat!E68+'Polgármesteri Hivatal'!E68+'Napvirág Óvoda'!E68)</f>
        <v>0</v>
      </c>
      <c r="F68" s="14">
        <f>SUM(Önkormányzat!F68+'Polgármesteri Hivatal'!F68+'Napvirág Óvoda'!F68)</f>
        <v>0</v>
      </c>
      <c r="G68" s="15">
        <f>SUM(Önkormányzat!G68+'Polgármesteri Hivatal'!G68+'Napvirág Óvoda'!G68)</f>
        <v>0</v>
      </c>
      <c r="H68" s="54">
        <f>Önkormányzat!H68+'Polgármesteri Hivatal'!H68+'Napvirág Óvoda'!H68</f>
        <v>0</v>
      </c>
      <c r="I68" s="38">
        <f>Önkormányzat!I68+'Polgármesteri Hivatal'!I68+'Napvirág Óvoda'!I68</f>
        <v>0</v>
      </c>
      <c r="J68" s="38">
        <f>Önkormányzat!J68+'Polgármesteri Hivatal'!J68+'Napvirág Óvoda'!J68</f>
        <v>0</v>
      </c>
      <c r="K68" s="15">
        <f>Önkormányzat!K68+'Polgármesteri Hivatal'!K68+'Napvirág Óvoda'!K68</f>
        <v>0</v>
      </c>
      <c r="L68" s="35">
        <f>SUM(Önkormányzat!L68+'Polgármesteri Hivatal'!L68+'Napvirág Óvoda'!L68)</f>
        <v>0</v>
      </c>
      <c r="M68" s="14">
        <f>SUM(Önkormányzat!M68+'Polgármesteri Hivatal'!M68+'Napvirág Óvoda'!M68)</f>
        <v>0</v>
      </c>
      <c r="N68" s="14">
        <f>SUM(Önkormányzat!N68+'Polgármesteri Hivatal'!N68+'Napvirág Óvoda'!N68)</f>
        <v>0</v>
      </c>
      <c r="O68" s="15">
        <f t="shared" si="1"/>
        <v>0</v>
      </c>
      <c r="P68" s="39"/>
    </row>
    <row r="69" spans="1:16">
      <c r="A69" s="64" t="s">
        <v>228</v>
      </c>
      <c r="B69" s="71" t="s">
        <v>111</v>
      </c>
      <c r="C69" s="66" t="s">
        <v>254</v>
      </c>
      <c r="D69" s="14">
        <f>SUM(Önkormányzat!D69+'Polgármesteri Hivatal'!D69+'Napvirág Óvoda'!D69)</f>
        <v>1050138</v>
      </c>
      <c r="E69" s="14">
        <f>SUM(Önkormányzat!E69+'Polgármesteri Hivatal'!E69+'Napvirág Óvoda'!E69)</f>
        <v>0</v>
      </c>
      <c r="F69" s="14">
        <f>SUM(Önkormányzat!F69+'Polgármesteri Hivatal'!F69+'Napvirág Óvoda'!F69)</f>
        <v>0</v>
      </c>
      <c r="G69" s="15">
        <f>SUM(Önkormányzat!G69+'Polgármesteri Hivatal'!G69+'Napvirág Óvoda'!G69)</f>
        <v>1050138</v>
      </c>
      <c r="H69" s="54">
        <f>Önkormányzat!H69+'Polgármesteri Hivatal'!H69+'Napvirág Óvoda'!H69</f>
        <v>13735638</v>
      </c>
      <c r="I69" s="38">
        <f>Önkormányzat!I69+'Polgármesteri Hivatal'!I69+'Napvirág Óvoda'!I69</f>
        <v>0</v>
      </c>
      <c r="J69" s="38">
        <f>Önkormányzat!J69+'Polgármesteri Hivatal'!J69+'Napvirág Óvoda'!J69</f>
        <v>0</v>
      </c>
      <c r="K69" s="15">
        <f>Önkormányzat!K69+'Polgármesteri Hivatal'!K69+'Napvirág Óvoda'!K69</f>
        <v>13735638</v>
      </c>
      <c r="L69" s="35">
        <f>SUM(Önkormányzat!L69+'Polgármesteri Hivatal'!L69+'Napvirág Óvoda'!L69)</f>
        <v>12705500</v>
      </c>
      <c r="M69" s="14">
        <f>SUM(Önkormányzat!M69+'Polgármesteri Hivatal'!M69+'Napvirág Óvoda'!M69)</f>
        <v>0</v>
      </c>
      <c r="N69" s="14">
        <f>SUM(Önkormányzat!N69+'Polgármesteri Hivatal'!N69+'Napvirág Óvoda'!N69)</f>
        <v>0</v>
      </c>
      <c r="O69" s="15">
        <f t="shared" ref="O69:O102" si="2">SUM(L69:N69)</f>
        <v>12705500</v>
      </c>
      <c r="P69" s="39">
        <f>SUM(O69/K69*100)</f>
        <v>92.500253719557833</v>
      </c>
    </row>
    <row r="70" spans="1:16">
      <c r="A70" s="68" t="s">
        <v>229</v>
      </c>
      <c r="B70" s="69" t="s">
        <v>285</v>
      </c>
      <c r="C70" s="70" t="s">
        <v>115</v>
      </c>
      <c r="D70" s="16">
        <f>SUM(Önkormányzat!D70+'Polgármesteri Hivatal'!D70+'Napvirág Óvoda'!D70)</f>
        <v>1050138</v>
      </c>
      <c r="E70" s="16">
        <f>SUM(Önkormányzat!E70+'Polgármesteri Hivatal'!E70+'Napvirág Óvoda'!E70)</f>
        <v>0</v>
      </c>
      <c r="F70" s="16">
        <f>SUM(Önkormányzat!F70+'Polgármesteri Hivatal'!F70+'Napvirág Óvoda'!F70)</f>
        <v>0</v>
      </c>
      <c r="G70" s="17">
        <f>SUM(Önkormányzat!G70+'Polgármesteri Hivatal'!G70+'Napvirág Óvoda'!G70)</f>
        <v>1050138</v>
      </c>
      <c r="H70" s="55">
        <f>Önkormányzat!H70+'Polgármesteri Hivatal'!H70+'Napvirág Óvoda'!H70</f>
        <v>13735638</v>
      </c>
      <c r="I70" s="56">
        <f>Önkormányzat!I70+'Polgármesteri Hivatal'!I70+'Napvirág Óvoda'!I70</f>
        <v>0</v>
      </c>
      <c r="J70" s="56">
        <f>Önkormányzat!J70+'Polgármesteri Hivatal'!J70+'Napvirág Óvoda'!J70</f>
        <v>0</v>
      </c>
      <c r="K70" s="17">
        <f>Önkormányzat!K70+'Polgármesteri Hivatal'!K70+'Napvirág Óvoda'!K70</f>
        <v>13735638</v>
      </c>
      <c r="L70" s="47">
        <f>SUM(Önkormányzat!L70+'Polgármesteri Hivatal'!L70+'Napvirág Óvoda'!L70)</f>
        <v>12705500</v>
      </c>
      <c r="M70" s="16">
        <f>SUM(Önkormányzat!M70+'Polgármesteri Hivatal'!M70+'Napvirág Óvoda'!M70)</f>
        <v>0</v>
      </c>
      <c r="N70" s="16">
        <f>SUM(Önkormányzat!N70+'Polgármesteri Hivatal'!N70+'Napvirág Óvoda'!N70)</f>
        <v>0</v>
      </c>
      <c r="O70" s="17">
        <f t="shared" si="2"/>
        <v>12705500</v>
      </c>
      <c r="P70" s="40">
        <f>SUM(O70/K70*100)</f>
        <v>92.500253719557833</v>
      </c>
    </row>
    <row r="71" spans="1:16" s="7" customFormat="1" ht="13.5" thickBot="1">
      <c r="A71" s="68" t="s">
        <v>230</v>
      </c>
      <c r="B71" s="73" t="s">
        <v>279</v>
      </c>
      <c r="C71" s="74" t="s">
        <v>116</v>
      </c>
      <c r="D71" s="18">
        <f>SUM(Önkormányzat!D71+'Polgármesteri Hivatal'!D71+'Napvirág Óvoda'!D71)</f>
        <v>903279862</v>
      </c>
      <c r="E71" s="18">
        <f>SUM(Önkormányzat!E71+'Polgármesteri Hivatal'!E71+'Napvirág Óvoda'!E71)</f>
        <v>28302500</v>
      </c>
      <c r="F71" s="18">
        <f>SUM(Önkormányzat!F71+'Polgármesteri Hivatal'!F71+'Napvirág Óvoda'!F71)</f>
        <v>0</v>
      </c>
      <c r="G71" s="19">
        <f>SUM(Önkormányzat!G71+'Polgármesteri Hivatal'!G71+'Napvirág Óvoda'!G71)</f>
        <v>931582362</v>
      </c>
      <c r="H71" s="61">
        <f>Önkormányzat!H71+'Polgármesteri Hivatal'!H71+'Napvirág Óvoda'!H71</f>
        <v>992027547</v>
      </c>
      <c r="I71" s="62">
        <f>Önkormányzat!I71+'Polgármesteri Hivatal'!I71+'Napvirág Óvoda'!I71</f>
        <v>28989500</v>
      </c>
      <c r="J71" s="62">
        <f>Önkormányzat!J71+'Polgármesteri Hivatal'!J71+'Napvirág Óvoda'!J71</f>
        <v>0</v>
      </c>
      <c r="K71" s="19">
        <f>Önkormányzat!K71+'Polgármesteri Hivatal'!K71+'Napvirág Óvoda'!K71</f>
        <v>1021017047</v>
      </c>
      <c r="L71" s="48">
        <f>SUM(Önkormányzat!L71+'Polgármesteri Hivatal'!L71+'Napvirág Óvoda'!L71)</f>
        <v>926875448</v>
      </c>
      <c r="M71" s="18">
        <f>SUM(Önkormányzat!M71+'Polgármesteri Hivatal'!M71+'Napvirág Óvoda'!M71)</f>
        <v>28989500</v>
      </c>
      <c r="N71" s="18">
        <f>SUM(Önkormányzat!N71+'Polgármesteri Hivatal'!N71+'Napvirág Óvoda'!N71)</f>
        <v>0</v>
      </c>
      <c r="O71" s="19">
        <f t="shared" si="2"/>
        <v>955864948</v>
      </c>
      <c r="P71" s="43">
        <f>SUM(O71/K71*100)</f>
        <v>93.618901937883109</v>
      </c>
    </row>
    <row r="72" spans="1:16" ht="13.5" thickTop="1">
      <c r="A72" s="64" t="s">
        <v>231</v>
      </c>
      <c r="B72" s="75" t="s">
        <v>255</v>
      </c>
      <c r="C72" s="76" t="s">
        <v>157</v>
      </c>
      <c r="D72" s="37">
        <f>SUM(Önkormányzat!D72+'Polgármesteri Hivatal'!D72+'Napvirág Óvoda'!D72)</f>
        <v>0</v>
      </c>
      <c r="E72" s="37">
        <f>SUM(Önkormányzat!E72+'Polgármesteri Hivatal'!E72+'Napvirág Óvoda'!E72)</f>
        <v>0</v>
      </c>
      <c r="F72" s="37">
        <f>SUM(Önkormányzat!F72+'Polgármesteri Hivatal'!F72+'Napvirág Óvoda'!F72)</f>
        <v>0</v>
      </c>
      <c r="G72" s="60">
        <f>SUM(Önkormányzat!G72+'Polgármesteri Hivatal'!G72+'Napvirág Óvoda'!G72)</f>
        <v>0</v>
      </c>
      <c r="H72" s="58">
        <f>Önkormányzat!H72+'Polgármesteri Hivatal'!H72+'Napvirág Óvoda'!H72</f>
        <v>0</v>
      </c>
      <c r="I72" s="59">
        <f>Önkormányzat!I72+'Polgármesteri Hivatal'!I72+'Napvirág Óvoda'!I72</f>
        <v>0</v>
      </c>
      <c r="J72" s="59">
        <f>Önkormányzat!J72+'Polgármesteri Hivatal'!J72+'Napvirág Óvoda'!J72</f>
        <v>0</v>
      </c>
      <c r="K72" s="60">
        <f>Önkormányzat!K72+'Polgármesteri Hivatal'!K72+'Napvirág Óvoda'!K72</f>
        <v>0</v>
      </c>
      <c r="L72" s="57">
        <f>SUM(Önkormányzat!L72+'Polgármesteri Hivatal'!L72+'Napvirág Óvoda'!L72)</f>
        <v>0</v>
      </c>
      <c r="M72" s="37">
        <f>SUM(Önkormányzat!M72+'Polgármesteri Hivatal'!M72+'Napvirág Óvoda'!M72)</f>
        <v>0</v>
      </c>
      <c r="N72" s="37">
        <f>SUM(Önkormányzat!N72+'Polgármesteri Hivatal'!N72+'Napvirág Óvoda'!N72)</f>
        <v>0</v>
      </c>
      <c r="O72" s="60">
        <f t="shared" si="2"/>
        <v>0</v>
      </c>
      <c r="P72" s="86"/>
    </row>
    <row r="73" spans="1:16">
      <c r="A73" s="64" t="s">
        <v>232</v>
      </c>
      <c r="B73" s="77" t="s">
        <v>158</v>
      </c>
      <c r="C73" s="76" t="s">
        <v>159</v>
      </c>
      <c r="D73" s="14">
        <f>SUM(Önkormányzat!D73+'Polgármesteri Hivatal'!D73+'Napvirág Óvoda'!D73)</f>
        <v>0</v>
      </c>
      <c r="E73" s="14">
        <f>SUM(Önkormányzat!E73+'Polgármesteri Hivatal'!E73+'Napvirág Óvoda'!E73)</f>
        <v>0</v>
      </c>
      <c r="F73" s="14">
        <f>SUM(Önkormányzat!F73+'Polgármesteri Hivatal'!F73+'Napvirág Óvoda'!F73)</f>
        <v>0</v>
      </c>
      <c r="G73" s="15">
        <f>SUM(Önkormányzat!G73+'Polgármesteri Hivatal'!G73+'Napvirág Óvoda'!G73)</f>
        <v>0</v>
      </c>
      <c r="H73" s="54">
        <f>Önkormányzat!H73+'Polgármesteri Hivatal'!H73+'Napvirág Óvoda'!H73</f>
        <v>0</v>
      </c>
      <c r="I73" s="38">
        <f>Önkormányzat!I73+'Polgármesteri Hivatal'!I73+'Napvirág Óvoda'!I73</f>
        <v>0</v>
      </c>
      <c r="J73" s="38">
        <f>Önkormányzat!J73+'Polgármesteri Hivatal'!J73+'Napvirág Óvoda'!J73</f>
        <v>0</v>
      </c>
      <c r="K73" s="15">
        <f>Önkormányzat!K73+'Polgármesteri Hivatal'!K73+'Napvirág Óvoda'!K73</f>
        <v>0</v>
      </c>
      <c r="L73" s="35">
        <f>SUM(Önkormányzat!L73+'Polgármesteri Hivatal'!L73+'Napvirág Óvoda'!L73)</f>
        <v>0</v>
      </c>
      <c r="M73" s="14">
        <f>SUM(Önkormányzat!M73+'Polgármesteri Hivatal'!M73+'Napvirág Óvoda'!M73)</f>
        <v>0</v>
      </c>
      <c r="N73" s="14">
        <f>SUM(Önkormányzat!N73+'Polgármesteri Hivatal'!N73+'Napvirág Óvoda'!N73)</f>
        <v>0</v>
      </c>
      <c r="O73" s="15">
        <f t="shared" si="2"/>
        <v>0</v>
      </c>
      <c r="P73" s="39"/>
    </row>
    <row r="74" spans="1:16">
      <c r="A74" s="64" t="s">
        <v>233</v>
      </c>
      <c r="B74" s="75" t="s">
        <v>256</v>
      </c>
      <c r="C74" s="76" t="s">
        <v>160</v>
      </c>
      <c r="D74" s="14">
        <f>SUM(Önkormányzat!D74+'Polgármesteri Hivatal'!D74+'Napvirág Óvoda'!D74)</f>
        <v>0</v>
      </c>
      <c r="E74" s="14">
        <f>SUM(Önkormányzat!E74+'Polgármesteri Hivatal'!E74+'Napvirág Óvoda'!E74)</f>
        <v>0</v>
      </c>
      <c r="F74" s="14">
        <f>SUM(Önkormányzat!F74+'Polgármesteri Hivatal'!F74+'Napvirág Óvoda'!F74)</f>
        <v>0</v>
      </c>
      <c r="G74" s="15">
        <f>SUM(Önkormányzat!G74+'Polgármesteri Hivatal'!G74+'Napvirág Óvoda'!G74)</f>
        <v>0</v>
      </c>
      <c r="H74" s="54">
        <f>Önkormányzat!H74+'Polgármesteri Hivatal'!H74+'Napvirág Óvoda'!H74</f>
        <v>0</v>
      </c>
      <c r="I74" s="38">
        <f>Önkormányzat!I74+'Polgármesteri Hivatal'!I74+'Napvirág Óvoda'!I74</f>
        <v>0</v>
      </c>
      <c r="J74" s="38">
        <f>Önkormányzat!J74+'Polgármesteri Hivatal'!J74+'Napvirág Óvoda'!J74</f>
        <v>0</v>
      </c>
      <c r="K74" s="15">
        <f>Önkormányzat!K74+'Polgármesteri Hivatal'!K74+'Napvirág Óvoda'!K74</f>
        <v>0</v>
      </c>
      <c r="L74" s="35">
        <f>SUM(Önkormányzat!L74+'Polgármesteri Hivatal'!L74+'Napvirág Óvoda'!L74)</f>
        <v>0</v>
      </c>
      <c r="M74" s="14">
        <f>SUM(Önkormányzat!M74+'Polgármesteri Hivatal'!M74+'Napvirág Óvoda'!M74)</f>
        <v>0</v>
      </c>
      <c r="N74" s="14">
        <f>SUM(Önkormányzat!N74+'Polgármesteri Hivatal'!N74+'Napvirág Óvoda'!N74)</f>
        <v>0</v>
      </c>
      <c r="O74" s="15">
        <f t="shared" si="2"/>
        <v>0</v>
      </c>
      <c r="P74" s="39"/>
    </row>
    <row r="75" spans="1:16">
      <c r="A75" s="68" t="s">
        <v>234</v>
      </c>
      <c r="B75" s="78" t="s">
        <v>300</v>
      </c>
      <c r="C75" s="79" t="s">
        <v>161</v>
      </c>
      <c r="D75" s="16">
        <f>SUM(Önkormányzat!D75+'Polgármesteri Hivatal'!D75+'Napvirág Óvoda'!D75)</f>
        <v>0</v>
      </c>
      <c r="E75" s="16">
        <f>SUM(Önkormányzat!E75+'Polgármesteri Hivatal'!E75+'Napvirág Óvoda'!E75)</f>
        <v>0</v>
      </c>
      <c r="F75" s="16">
        <f>SUM(Önkormányzat!F75+'Polgármesteri Hivatal'!F75+'Napvirág Óvoda'!F75)</f>
        <v>0</v>
      </c>
      <c r="G75" s="17">
        <f>SUM(Önkormányzat!G75+'Polgármesteri Hivatal'!G75+'Napvirág Óvoda'!G75)</f>
        <v>0</v>
      </c>
      <c r="H75" s="55">
        <f>Önkormányzat!H75+'Polgármesteri Hivatal'!H75+'Napvirág Óvoda'!H75</f>
        <v>0</v>
      </c>
      <c r="I75" s="56">
        <f>Önkormányzat!I75+'Polgármesteri Hivatal'!I75+'Napvirág Óvoda'!I75</f>
        <v>0</v>
      </c>
      <c r="J75" s="56">
        <f>Önkormányzat!J75+'Polgármesteri Hivatal'!J75+'Napvirág Óvoda'!J75</f>
        <v>0</v>
      </c>
      <c r="K75" s="17">
        <f>Önkormányzat!K75+'Polgármesteri Hivatal'!K75+'Napvirág Óvoda'!K75</f>
        <v>0</v>
      </c>
      <c r="L75" s="47">
        <f>SUM(Önkormányzat!L75+'Polgármesteri Hivatal'!L75+'Napvirág Óvoda'!L75)</f>
        <v>0</v>
      </c>
      <c r="M75" s="16">
        <f>SUM(Önkormányzat!M75+'Polgármesteri Hivatal'!M75+'Napvirág Óvoda'!M75)</f>
        <v>0</v>
      </c>
      <c r="N75" s="16">
        <f>SUM(Önkormányzat!N75+'Polgármesteri Hivatal'!N75+'Napvirág Óvoda'!N75)</f>
        <v>0</v>
      </c>
      <c r="O75" s="17">
        <f t="shared" si="2"/>
        <v>0</v>
      </c>
      <c r="P75" s="40"/>
    </row>
    <row r="76" spans="1:16" s="7" customFormat="1">
      <c r="A76" s="64" t="s">
        <v>235</v>
      </c>
      <c r="B76" s="77" t="s">
        <v>162</v>
      </c>
      <c r="C76" s="76" t="s">
        <v>163</v>
      </c>
      <c r="D76" s="14">
        <f>SUM(Önkormányzat!D76+'Polgármesteri Hivatal'!D76+'Napvirág Óvoda'!D76)</f>
        <v>0</v>
      </c>
      <c r="E76" s="14">
        <f>SUM(Önkormányzat!E76+'Polgármesteri Hivatal'!E76+'Napvirág Óvoda'!E76)</f>
        <v>0</v>
      </c>
      <c r="F76" s="14">
        <f>SUM(Önkormányzat!F76+'Polgármesteri Hivatal'!F76+'Napvirág Óvoda'!F76)</f>
        <v>0</v>
      </c>
      <c r="G76" s="15">
        <f>SUM(Önkormányzat!G76+'Polgármesteri Hivatal'!G76+'Napvirág Óvoda'!G76)</f>
        <v>0</v>
      </c>
      <c r="H76" s="54">
        <f>Önkormányzat!H76+'Polgármesteri Hivatal'!H76+'Napvirág Óvoda'!H76</f>
        <v>0</v>
      </c>
      <c r="I76" s="38">
        <f>Önkormányzat!I76+'Polgármesteri Hivatal'!I76+'Napvirág Óvoda'!I76</f>
        <v>0</v>
      </c>
      <c r="J76" s="38">
        <f>Önkormányzat!J76+'Polgármesteri Hivatal'!J76+'Napvirág Óvoda'!J76</f>
        <v>0</v>
      </c>
      <c r="K76" s="15">
        <f>Önkormányzat!K76+'Polgármesteri Hivatal'!K76+'Napvirág Óvoda'!K76</f>
        <v>0</v>
      </c>
      <c r="L76" s="35">
        <f>SUM(Önkormányzat!L76+'Polgármesteri Hivatal'!L76+'Napvirág Óvoda'!L76)</f>
        <v>0</v>
      </c>
      <c r="M76" s="14">
        <f>SUM(Önkormányzat!M76+'Polgármesteri Hivatal'!M76+'Napvirág Óvoda'!M76)</f>
        <v>0</v>
      </c>
      <c r="N76" s="14">
        <f>SUM(Önkormányzat!N76+'Polgármesteri Hivatal'!N76+'Napvirág Óvoda'!N76)</f>
        <v>0</v>
      </c>
      <c r="O76" s="15">
        <f t="shared" si="2"/>
        <v>0</v>
      </c>
      <c r="P76" s="39"/>
    </row>
    <row r="77" spans="1:16">
      <c r="A77" s="64" t="s">
        <v>236</v>
      </c>
      <c r="B77" s="75" t="s">
        <v>257</v>
      </c>
      <c r="C77" s="76" t="s">
        <v>164</v>
      </c>
      <c r="D77" s="14">
        <f>SUM(Önkormányzat!D77+'Polgármesteri Hivatal'!D77+'Napvirág Óvoda'!D77)</f>
        <v>0</v>
      </c>
      <c r="E77" s="14">
        <f>SUM(Önkormányzat!E77+'Polgármesteri Hivatal'!E77+'Napvirág Óvoda'!E77)</f>
        <v>0</v>
      </c>
      <c r="F77" s="14">
        <f>SUM(Önkormányzat!F77+'Polgármesteri Hivatal'!F77+'Napvirág Óvoda'!F77)</f>
        <v>0</v>
      </c>
      <c r="G77" s="15">
        <f>SUM(Önkormányzat!G77+'Polgármesteri Hivatal'!G77+'Napvirág Óvoda'!G77)</f>
        <v>0</v>
      </c>
      <c r="H77" s="54">
        <f>Önkormányzat!H77+'Polgármesteri Hivatal'!H77+'Napvirág Óvoda'!H77</f>
        <v>0</v>
      </c>
      <c r="I77" s="38">
        <f>Önkormányzat!I77+'Polgármesteri Hivatal'!I77+'Napvirág Óvoda'!I77</f>
        <v>0</v>
      </c>
      <c r="J77" s="38">
        <f>Önkormányzat!J77+'Polgármesteri Hivatal'!J77+'Napvirág Óvoda'!J77</f>
        <v>0</v>
      </c>
      <c r="K77" s="15">
        <f>Önkormányzat!K77+'Polgármesteri Hivatal'!K77+'Napvirág Óvoda'!K77</f>
        <v>0</v>
      </c>
      <c r="L77" s="35">
        <f>SUM(Önkormányzat!L77+'Polgármesteri Hivatal'!L77+'Napvirág Óvoda'!L77)</f>
        <v>0</v>
      </c>
      <c r="M77" s="14">
        <f>SUM(Önkormányzat!M77+'Polgármesteri Hivatal'!M77+'Napvirág Óvoda'!M77)</f>
        <v>0</v>
      </c>
      <c r="N77" s="14">
        <f>SUM(Önkormányzat!N77+'Polgármesteri Hivatal'!N77+'Napvirág Óvoda'!N77)</f>
        <v>0</v>
      </c>
      <c r="O77" s="15">
        <f t="shared" si="2"/>
        <v>0</v>
      </c>
      <c r="P77" s="39"/>
    </row>
    <row r="78" spans="1:16">
      <c r="A78" s="64" t="s">
        <v>237</v>
      </c>
      <c r="B78" s="77" t="s">
        <v>165</v>
      </c>
      <c r="C78" s="76" t="s">
        <v>166</v>
      </c>
      <c r="D78" s="14">
        <f>SUM(Önkormányzat!D78+'Polgármesteri Hivatal'!D78+'Napvirág Óvoda'!D78)</f>
        <v>0</v>
      </c>
      <c r="E78" s="14">
        <f>SUM(Önkormányzat!E78+'Polgármesteri Hivatal'!E78+'Napvirág Óvoda'!E78)</f>
        <v>0</v>
      </c>
      <c r="F78" s="14">
        <f>SUM(Önkormányzat!F78+'Polgármesteri Hivatal'!F78+'Napvirág Óvoda'!F78)</f>
        <v>0</v>
      </c>
      <c r="G78" s="15">
        <f>SUM(Önkormányzat!G78+'Polgármesteri Hivatal'!G78+'Napvirág Óvoda'!G78)</f>
        <v>0</v>
      </c>
      <c r="H78" s="54">
        <f>Önkormányzat!H78+'Polgármesteri Hivatal'!H78+'Napvirág Óvoda'!H78</f>
        <v>0</v>
      </c>
      <c r="I78" s="38">
        <f>Önkormányzat!I78+'Polgármesteri Hivatal'!I78+'Napvirág Óvoda'!I78</f>
        <v>0</v>
      </c>
      <c r="J78" s="38">
        <f>Önkormányzat!J78+'Polgármesteri Hivatal'!J78+'Napvirág Óvoda'!J78</f>
        <v>0</v>
      </c>
      <c r="K78" s="15">
        <f>Önkormányzat!K78+'Polgármesteri Hivatal'!K78+'Napvirág Óvoda'!K78</f>
        <v>0</v>
      </c>
      <c r="L78" s="35">
        <f>SUM(Önkormányzat!L78+'Polgármesteri Hivatal'!L78+'Napvirág Óvoda'!L78)</f>
        <v>0</v>
      </c>
      <c r="M78" s="14">
        <f>SUM(Önkormányzat!M78+'Polgármesteri Hivatal'!M78+'Napvirág Óvoda'!M78)</f>
        <v>0</v>
      </c>
      <c r="N78" s="14">
        <f>SUM(Önkormányzat!N78+'Polgármesteri Hivatal'!N78+'Napvirág Óvoda'!N78)</f>
        <v>0</v>
      </c>
      <c r="O78" s="15">
        <f t="shared" si="2"/>
        <v>0</v>
      </c>
      <c r="P78" s="39"/>
    </row>
    <row r="79" spans="1:16" s="7" customFormat="1">
      <c r="A79" s="64" t="s">
        <v>238</v>
      </c>
      <c r="B79" s="75" t="s">
        <v>258</v>
      </c>
      <c r="C79" s="76" t="s">
        <v>167</v>
      </c>
      <c r="D79" s="14">
        <f>SUM(Önkormányzat!D79+'Polgármesteri Hivatal'!D79+'Napvirág Óvoda'!D79)</f>
        <v>0</v>
      </c>
      <c r="E79" s="14">
        <f>SUM(Önkormányzat!E79+'Polgármesteri Hivatal'!E79+'Napvirág Óvoda'!E79)</f>
        <v>0</v>
      </c>
      <c r="F79" s="14">
        <f>SUM(Önkormányzat!F79+'Polgármesteri Hivatal'!F79+'Napvirág Óvoda'!F79)</f>
        <v>0</v>
      </c>
      <c r="G79" s="15">
        <f>SUM(Önkormányzat!G79+'Polgármesteri Hivatal'!G79+'Napvirág Óvoda'!G79)</f>
        <v>0</v>
      </c>
      <c r="H79" s="54">
        <f>Önkormányzat!H79+'Polgármesteri Hivatal'!H79+'Napvirág Óvoda'!H79</f>
        <v>0</v>
      </c>
      <c r="I79" s="38">
        <f>Önkormányzat!I79+'Polgármesteri Hivatal'!I79+'Napvirág Óvoda'!I79</f>
        <v>0</v>
      </c>
      <c r="J79" s="38">
        <f>Önkormányzat!J79+'Polgármesteri Hivatal'!J79+'Napvirág Óvoda'!J79</f>
        <v>0</v>
      </c>
      <c r="K79" s="15">
        <f>Önkormányzat!K79+'Polgármesteri Hivatal'!K79+'Napvirág Óvoda'!K79</f>
        <v>0</v>
      </c>
      <c r="L79" s="35">
        <f>SUM(Önkormányzat!L79+'Polgármesteri Hivatal'!L79+'Napvirág Óvoda'!L79)</f>
        <v>0</v>
      </c>
      <c r="M79" s="14">
        <f>SUM(Önkormányzat!M79+'Polgármesteri Hivatal'!M79+'Napvirág Óvoda'!M79)</f>
        <v>0</v>
      </c>
      <c r="N79" s="14">
        <f>SUM(Önkormányzat!N79+'Polgármesteri Hivatal'!N79+'Napvirág Óvoda'!N79)</f>
        <v>0</v>
      </c>
      <c r="O79" s="15">
        <f t="shared" si="2"/>
        <v>0</v>
      </c>
      <c r="P79" s="39"/>
    </row>
    <row r="80" spans="1:16">
      <c r="A80" s="68" t="s">
        <v>239</v>
      </c>
      <c r="B80" s="80" t="s">
        <v>280</v>
      </c>
      <c r="C80" s="79" t="s">
        <v>168</v>
      </c>
      <c r="D80" s="14">
        <f>SUM(Önkormányzat!D80+'Polgármesteri Hivatal'!D80+'Napvirág Óvoda'!D80)</f>
        <v>0</v>
      </c>
      <c r="E80" s="14">
        <f>SUM(Önkormányzat!E80+'Polgármesteri Hivatal'!E80+'Napvirág Óvoda'!E80)</f>
        <v>0</v>
      </c>
      <c r="F80" s="14">
        <f>SUM(Önkormányzat!F80+'Polgármesteri Hivatal'!F80+'Napvirág Óvoda'!F80)</f>
        <v>0</v>
      </c>
      <c r="G80" s="15">
        <f>SUM(Önkormányzat!G80+'Polgármesteri Hivatal'!G80+'Napvirág Óvoda'!G80)</f>
        <v>0</v>
      </c>
      <c r="H80" s="54">
        <f>Önkormányzat!H80+'Polgármesteri Hivatal'!H80+'Napvirág Óvoda'!H80</f>
        <v>0</v>
      </c>
      <c r="I80" s="38">
        <f>Önkormányzat!I80+'Polgármesteri Hivatal'!I80+'Napvirág Óvoda'!I80</f>
        <v>0</v>
      </c>
      <c r="J80" s="38">
        <f>Önkormányzat!J80+'Polgármesteri Hivatal'!J80+'Napvirág Óvoda'!J80</f>
        <v>0</v>
      </c>
      <c r="K80" s="15">
        <f>Önkormányzat!K80+'Polgármesteri Hivatal'!K80+'Napvirág Óvoda'!K80</f>
        <v>0</v>
      </c>
      <c r="L80" s="35">
        <f>SUM(Önkormányzat!L80+'Polgármesteri Hivatal'!L80+'Napvirág Óvoda'!L80)</f>
        <v>0</v>
      </c>
      <c r="M80" s="14">
        <f>SUM(Önkormányzat!M80+'Polgármesteri Hivatal'!M80+'Napvirág Óvoda'!M80)</f>
        <v>0</v>
      </c>
      <c r="N80" s="14">
        <f>SUM(Önkormányzat!N80+'Polgármesteri Hivatal'!N80+'Napvirág Óvoda'!N80)</f>
        <v>0</v>
      </c>
      <c r="O80" s="15">
        <f t="shared" si="2"/>
        <v>0</v>
      </c>
      <c r="P80" s="39"/>
    </row>
    <row r="81" spans="1:16">
      <c r="A81" s="64" t="s">
        <v>240</v>
      </c>
      <c r="B81" s="76" t="s">
        <v>169</v>
      </c>
      <c r="C81" s="76" t="s">
        <v>170</v>
      </c>
      <c r="D81" s="14">
        <f>SUM(Önkormányzat!D81+'Polgármesteri Hivatal'!D81+'Napvirág Óvoda'!D81)</f>
        <v>301061536</v>
      </c>
      <c r="E81" s="14">
        <f>SUM(Önkormányzat!E81+'Polgármesteri Hivatal'!E81+'Napvirág Óvoda'!E81)</f>
        <v>0</v>
      </c>
      <c r="F81" s="14">
        <f>SUM(Önkormányzat!F81+'Polgármesteri Hivatal'!F81+'Napvirág Óvoda'!F81)</f>
        <v>0</v>
      </c>
      <c r="G81" s="15">
        <f>SUM(Önkormányzat!G81+'Polgármesteri Hivatal'!G81+'Napvirág Óvoda'!G81)</f>
        <v>301061536</v>
      </c>
      <c r="H81" s="54">
        <f>Önkormányzat!H81+'Polgármesteri Hivatal'!H81+'Napvirág Óvoda'!H81</f>
        <v>301061536</v>
      </c>
      <c r="I81" s="38">
        <f>Önkormányzat!I81+'Polgármesteri Hivatal'!I81+'Napvirág Óvoda'!I81</f>
        <v>0</v>
      </c>
      <c r="J81" s="38">
        <f>Önkormányzat!J81+'Polgármesteri Hivatal'!J81+'Napvirág Óvoda'!J81</f>
        <v>0</v>
      </c>
      <c r="K81" s="15">
        <f>Önkormányzat!K81+'Polgármesteri Hivatal'!K81+'Napvirág Óvoda'!K81</f>
        <v>301061536</v>
      </c>
      <c r="L81" s="35">
        <f>SUM(Önkormányzat!L81+'Polgármesteri Hivatal'!L81+'Napvirág Óvoda'!L81)</f>
        <v>301061536</v>
      </c>
      <c r="M81" s="14">
        <f>SUM(Önkormányzat!M81+'Polgármesteri Hivatal'!M81+'Napvirág Óvoda'!M81)</f>
        <v>0</v>
      </c>
      <c r="N81" s="14">
        <f>SUM(Önkormányzat!N81+'Polgármesteri Hivatal'!N81+'Napvirág Óvoda'!N81)</f>
        <v>0</v>
      </c>
      <c r="O81" s="15">
        <f t="shared" si="2"/>
        <v>301061536</v>
      </c>
      <c r="P81" s="39">
        <f>SUM(O81/K81*100)</f>
        <v>100</v>
      </c>
    </row>
    <row r="82" spans="1:16">
      <c r="A82" s="64" t="s">
        <v>241</v>
      </c>
      <c r="B82" s="76" t="s">
        <v>171</v>
      </c>
      <c r="C82" s="76" t="s">
        <v>172</v>
      </c>
      <c r="D82" s="14">
        <f>SUM(Önkormányzat!D82+'Polgármesteri Hivatal'!D82+'Napvirág Óvoda'!D82)</f>
        <v>0</v>
      </c>
      <c r="E82" s="14">
        <f>SUM(Önkormányzat!E82+'Polgármesteri Hivatal'!E82+'Napvirág Óvoda'!E82)</f>
        <v>0</v>
      </c>
      <c r="F82" s="14">
        <f>SUM(Önkormányzat!F82+'Polgármesteri Hivatal'!F82+'Napvirág Óvoda'!F82)</f>
        <v>0</v>
      </c>
      <c r="G82" s="15">
        <f>SUM(Önkormányzat!G82+'Polgármesteri Hivatal'!G82+'Napvirág Óvoda'!G82)</f>
        <v>0</v>
      </c>
      <c r="H82" s="54">
        <f>Önkormányzat!H82+'Polgármesteri Hivatal'!H82+'Napvirág Óvoda'!H82</f>
        <v>0</v>
      </c>
      <c r="I82" s="38">
        <f>Önkormányzat!I82+'Polgármesteri Hivatal'!I82+'Napvirág Óvoda'!I82</f>
        <v>0</v>
      </c>
      <c r="J82" s="38">
        <f>Önkormányzat!J82+'Polgármesteri Hivatal'!J82+'Napvirág Óvoda'!J82</f>
        <v>0</v>
      </c>
      <c r="K82" s="15">
        <f>Önkormányzat!K82+'Polgármesteri Hivatal'!K82+'Napvirág Óvoda'!K82</f>
        <v>0</v>
      </c>
      <c r="L82" s="35">
        <f>SUM(Önkormányzat!L82+'Polgármesteri Hivatal'!L82+'Napvirág Óvoda'!L82)</f>
        <v>0</v>
      </c>
      <c r="M82" s="14">
        <f>SUM(Önkormányzat!M82+'Polgármesteri Hivatal'!M82+'Napvirág Óvoda'!M82)</f>
        <v>0</v>
      </c>
      <c r="N82" s="14">
        <f>SUM(Önkormányzat!N82+'Polgármesteri Hivatal'!N82+'Napvirág Óvoda'!N82)</f>
        <v>0</v>
      </c>
      <c r="O82" s="15">
        <f t="shared" si="2"/>
        <v>0</v>
      </c>
      <c r="P82" s="39"/>
    </row>
    <row r="83" spans="1:16">
      <c r="A83" s="68" t="s">
        <v>242</v>
      </c>
      <c r="B83" s="79" t="s">
        <v>281</v>
      </c>
      <c r="C83" s="79" t="s">
        <v>173</v>
      </c>
      <c r="D83" s="16">
        <f>SUM(Önkormányzat!D83+'Polgármesteri Hivatal'!D83+'Napvirág Óvoda'!D83)</f>
        <v>301061536</v>
      </c>
      <c r="E83" s="16">
        <f>SUM(Önkormányzat!E83+'Polgármesteri Hivatal'!E83+'Napvirág Óvoda'!E83)</f>
        <v>0</v>
      </c>
      <c r="F83" s="16">
        <f>SUM(Önkormányzat!F83+'Polgármesteri Hivatal'!F83+'Napvirág Óvoda'!F83)</f>
        <v>0</v>
      </c>
      <c r="G83" s="17">
        <f>SUM(Önkormányzat!G83+'Polgármesteri Hivatal'!G83+'Napvirág Óvoda'!G83)</f>
        <v>301061536</v>
      </c>
      <c r="H83" s="55">
        <f>Önkormányzat!H83+'Polgármesteri Hivatal'!H83+'Napvirág Óvoda'!H83</f>
        <v>301061536</v>
      </c>
      <c r="I83" s="56">
        <f>Önkormányzat!I83+'Polgármesteri Hivatal'!I83+'Napvirág Óvoda'!I83</f>
        <v>0</v>
      </c>
      <c r="J83" s="56">
        <f>Önkormányzat!J83+'Polgármesteri Hivatal'!J83+'Napvirág Óvoda'!J83</f>
        <v>0</v>
      </c>
      <c r="K83" s="17">
        <f>Önkormányzat!K83+'Polgármesteri Hivatal'!K83+'Napvirág Óvoda'!K83</f>
        <v>301061536</v>
      </c>
      <c r="L83" s="47">
        <f>SUM(Önkormányzat!L83+'Polgármesteri Hivatal'!L83+'Napvirág Óvoda'!L83)</f>
        <v>301061536</v>
      </c>
      <c r="M83" s="16">
        <f>SUM(Önkormányzat!M83+'Polgármesteri Hivatal'!M83+'Napvirág Óvoda'!M83)</f>
        <v>0</v>
      </c>
      <c r="N83" s="16">
        <f>SUM(Önkormányzat!N83+'Polgármesteri Hivatal'!N83+'Napvirág Óvoda'!N83)</f>
        <v>0</v>
      </c>
      <c r="O83" s="17">
        <f t="shared" si="2"/>
        <v>301061536</v>
      </c>
      <c r="P83" s="40">
        <f>SUM(O83/K83*100)</f>
        <v>100</v>
      </c>
    </row>
    <row r="84" spans="1:16">
      <c r="A84" s="64" t="s">
        <v>243</v>
      </c>
      <c r="B84" s="75" t="s">
        <v>174</v>
      </c>
      <c r="C84" s="76" t="s">
        <v>175</v>
      </c>
      <c r="D84" s="14">
        <f>SUM(Önkormányzat!D84+'Polgármesteri Hivatal'!D84+'Napvirág Óvoda'!D84)</f>
        <v>0</v>
      </c>
      <c r="E84" s="14">
        <f>SUM(Önkormányzat!E84+'Polgármesteri Hivatal'!E84+'Napvirág Óvoda'!E84)</f>
        <v>0</v>
      </c>
      <c r="F84" s="14">
        <f>SUM(Önkormányzat!F84+'Polgármesteri Hivatal'!F84+'Napvirág Óvoda'!F84)</f>
        <v>0</v>
      </c>
      <c r="G84" s="15">
        <f>SUM(Önkormányzat!G84+'Polgármesteri Hivatal'!G84+'Napvirág Óvoda'!G84)</f>
        <v>0</v>
      </c>
      <c r="H84" s="54">
        <f>Önkormányzat!H84+'Polgármesteri Hivatal'!H84+'Napvirág Óvoda'!H84</f>
        <v>18133616</v>
      </c>
      <c r="I84" s="38">
        <f>Önkormányzat!I84+'Polgármesteri Hivatal'!I84+'Napvirág Óvoda'!I84</f>
        <v>0</v>
      </c>
      <c r="J84" s="38">
        <f>Önkormányzat!J84+'Polgármesteri Hivatal'!J84+'Napvirág Óvoda'!J84</f>
        <v>0</v>
      </c>
      <c r="K84" s="15">
        <f>Önkormányzat!K84+'Polgármesteri Hivatal'!K84+'Napvirág Óvoda'!K84</f>
        <v>18133616</v>
      </c>
      <c r="L84" s="35">
        <f>SUM(Önkormányzat!L84+'Polgármesteri Hivatal'!L84+'Napvirág Óvoda'!L84)</f>
        <v>18133616</v>
      </c>
      <c r="M84" s="14">
        <f>SUM(Önkormányzat!M84+'Polgármesteri Hivatal'!M84+'Napvirág Óvoda'!M84)</f>
        <v>0</v>
      </c>
      <c r="N84" s="14">
        <f>SUM(Önkormányzat!N84+'Polgármesteri Hivatal'!N84+'Napvirág Óvoda'!N84)</f>
        <v>0</v>
      </c>
      <c r="O84" s="15">
        <f t="shared" si="2"/>
        <v>18133616</v>
      </c>
      <c r="P84" s="39">
        <f>SUM(O84/K84*100)</f>
        <v>100</v>
      </c>
    </row>
    <row r="85" spans="1:16">
      <c r="A85" s="64" t="s">
        <v>244</v>
      </c>
      <c r="B85" s="75" t="s">
        <v>176</v>
      </c>
      <c r="C85" s="76" t="s">
        <v>177</v>
      </c>
      <c r="D85" s="14">
        <f>SUM(Önkormányzat!D85+'Polgármesteri Hivatal'!D85+'Napvirág Óvoda'!D85)</f>
        <v>0</v>
      </c>
      <c r="E85" s="14">
        <f>SUM(Önkormányzat!E85+'Polgármesteri Hivatal'!E85+'Napvirág Óvoda'!E85)</f>
        <v>0</v>
      </c>
      <c r="F85" s="14">
        <f>SUM(Önkormányzat!F85+'Polgármesteri Hivatal'!F85+'Napvirág Óvoda'!F85)</f>
        <v>0</v>
      </c>
      <c r="G85" s="15">
        <f>SUM(Önkormányzat!G85+'Polgármesteri Hivatal'!G85+'Napvirág Óvoda'!G85)</f>
        <v>0</v>
      </c>
      <c r="H85" s="54">
        <f>Önkormányzat!H85+'Polgármesteri Hivatal'!H85+'Napvirág Óvoda'!H85</f>
        <v>0</v>
      </c>
      <c r="I85" s="38">
        <f>Önkormányzat!I85+'Polgármesteri Hivatal'!I85+'Napvirág Óvoda'!I85</f>
        <v>0</v>
      </c>
      <c r="J85" s="38">
        <f>Önkormányzat!J85+'Polgármesteri Hivatal'!J85+'Napvirág Óvoda'!J85</f>
        <v>0</v>
      </c>
      <c r="K85" s="15">
        <f>Önkormányzat!K85+'Polgármesteri Hivatal'!K85+'Napvirág Óvoda'!K85</f>
        <v>0</v>
      </c>
      <c r="L85" s="35">
        <f>SUM(Önkormányzat!L85+'Polgármesteri Hivatal'!L85+'Napvirág Óvoda'!L85)</f>
        <v>0</v>
      </c>
      <c r="M85" s="14">
        <f>SUM(Önkormányzat!M85+'Polgármesteri Hivatal'!M85+'Napvirág Óvoda'!M85)</f>
        <v>0</v>
      </c>
      <c r="N85" s="14">
        <f>SUM(Önkormányzat!N85+'Polgármesteri Hivatal'!N85+'Napvirág Óvoda'!N85)</f>
        <v>0</v>
      </c>
      <c r="O85" s="15">
        <f t="shared" si="2"/>
        <v>0</v>
      </c>
      <c r="P85" s="39"/>
    </row>
    <row r="86" spans="1:16">
      <c r="A86" s="64" t="s">
        <v>245</v>
      </c>
      <c r="B86" s="75" t="s">
        <v>178</v>
      </c>
      <c r="C86" s="76" t="s">
        <v>179</v>
      </c>
      <c r="D86" s="14">
        <f>SUM(Önkormányzat!D86+'Polgármesteri Hivatal'!D86+'Napvirág Óvoda'!D86)</f>
        <v>351010992</v>
      </c>
      <c r="E86" s="14">
        <f>SUM(Önkormányzat!E86+'Polgármesteri Hivatal'!E86+'Napvirág Óvoda'!E86)</f>
        <v>0</v>
      </c>
      <c r="F86" s="14">
        <f>SUM(Önkormányzat!F86+'Polgármesteri Hivatal'!F86+'Napvirág Óvoda'!F86)</f>
        <v>0</v>
      </c>
      <c r="G86" s="15">
        <f>SUM(Önkormányzat!G86+'Polgármesteri Hivatal'!G86+'Napvirág Óvoda'!G86)</f>
        <v>351010992</v>
      </c>
      <c r="H86" s="54">
        <f>Önkormányzat!H86+'Polgármesteri Hivatal'!H86+'Napvirág Óvoda'!H86</f>
        <v>365860497</v>
      </c>
      <c r="I86" s="38">
        <f>Önkormányzat!I86+'Polgármesteri Hivatal'!I86+'Napvirág Óvoda'!I86</f>
        <v>0</v>
      </c>
      <c r="J86" s="38">
        <f>Önkormányzat!J86+'Polgármesteri Hivatal'!J86+'Napvirág Óvoda'!J86</f>
        <v>0</v>
      </c>
      <c r="K86" s="15">
        <f>Önkormányzat!K86+'Polgármesteri Hivatal'!K86+'Napvirág Óvoda'!K86</f>
        <v>365860497</v>
      </c>
      <c r="L86" s="35">
        <f>SUM(Önkormányzat!L86+'Polgármesteri Hivatal'!L86+'Napvirág Óvoda'!L86)</f>
        <v>278580648</v>
      </c>
      <c r="M86" s="14">
        <f>SUM(Önkormányzat!M86+'Polgármesteri Hivatal'!M86+'Napvirág Óvoda'!M86)</f>
        <v>0</v>
      </c>
      <c r="N86" s="14">
        <f>SUM(Önkormányzat!N86+'Polgármesteri Hivatal'!N86+'Napvirág Óvoda'!N86)</f>
        <v>0</v>
      </c>
      <c r="O86" s="15">
        <f t="shared" si="2"/>
        <v>278580648</v>
      </c>
      <c r="P86" s="39">
        <f>SUM(O86/K86*100)</f>
        <v>76.143953852443374</v>
      </c>
    </row>
    <row r="87" spans="1:16" s="7" customFormat="1">
      <c r="A87" s="64" t="s">
        <v>246</v>
      </c>
      <c r="B87" s="75" t="s">
        <v>259</v>
      </c>
      <c r="C87" s="76" t="s">
        <v>180</v>
      </c>
      <c r="D87" s="14">
        <f>SUM(Önkormányzat!D87+'Polgármesteri Hivatal'!D87+'Napvirág Óvoda'!D87)</f>
        <v>0</v>
      </c>
      <c r="E87" s="14">
        <f>SUM(Önkormányzat!E87+'Polgármesteri Hivatal'!E87+'Napvirág Óvoda'!E87)</f>
        <v>0</v>
      </c>
      <c r="F87" s="14">
        <f>SUM(Önkormányzat!F87+'Polgármesteri Hivatal'!F87+'Napvirág Óvoda'!F87)</f>
        <v>0</v>
      </c>
      <c r="G87" s="15">
        <f>SUM(Önkormányzat!G87+'Polgármesteri Hivatal'!G87+'Napvirág Óvoda'!G87)</f>
        <v>0</v>
      </c>
      <c r="H87" s="54">
        <f>Önkormányzat!H87+'Polgármesteri Hivatal'!H87+'Napvirág Óvoda'!H87</f>
        <v>0</v>
      </c>
      <c r="I87" s="38">
        <f>Önkormányzat!I87+'Polgármesteri Hivatal'!I87+'Napvirág Óvoda'!I87</f>
        <v>0</v>
      </c>
      <c r="J87" s="38">
        <f>Önkormányzat!J87+'Polgármesteri Hivatal'!J87+'Napvirág Óvoda'!J87</f>
        <v>0</v>
      </c>
      <c r="K87" s="15">
        <f>Önkormányzat!K87+'Polgármesteri Hivatal'!K87+'Napvirág Óvoda'!K87</f>
        <v>0</v>
      </c>
      <c r="L87" s="35">
        <f>SUM(Önkormányzat!L87+'Polgármesteri Hivatal'!L87+'Napvirág Óvoda'!L87)</f>
        <v>0</v>
      </c>
      <c r="M87" s="14">
        <f>SUM(Önkormányzat!M87+'Polgármesteri Hivatal'!M87+'Napvirág Óvoda'!M87)</f>
        <v>0</v>
      </c>
      <c r="N87" s="14">
        <f>SUM(Önkormányzat!N87+'Polgármesteri Hivatal'!N87+'Napvirág Óvoda'!N87)</f>
        <v>0</v>
      </c>
      <c r="O87" s="15">
        <f t="shared" si="2"/>
        <v>0</v>
      </c>
      <c r="P87" s="39"/>
    </row>
    <row r="88" spans="1:16">
      <c r="A88" s="64" t="s">
        <v>247</v>
      </c>
      <c r="B88" s="77" t="s">
        <v>181</v>
      </c>
      <c r="C88" s="76" t="s">
        <v>182</v>
      </c>
      <c r="D88" s="14">
        <f>SUM(Önkormányzat!D88+'Polgármesteri Hivatal'!D88+'Napvirág Óvoda'!D88)</f>
        <v>0</v>
      </c>
      <c r="E88" s="14">
        <f>SUM(Önkormányzat!E88+'Polgármesteri Hivatal'!E88+'Napvirág Óvoda'!E88)</f>
        <v>0</v>
      </c>
      <c r="F88" s="14">
        <f>SUM(Önkormányzat!F88+'Polgármesteri Hivatal'!F88+'Napvirág Óvoda'!F88)</f>
        <v>0</v>
      </c>
      <c r="G88" s="15">
        <f>SUM(Önkormányzat!G88+'Polgármesteri Hivatal'!G88+'Napvirág Óvoda'!G88)</f>
        <v>0</v>
      </c>
      <c r="H88" s="54">
        <f>Önkormányzat!H88+'Polgármesteri Hivatal'!H88+'Napvirág Óvoda'!H88</f>
        <v>0</v>
      </c>
      <c r="I88" s="38">
        <f>Önkormányzat!I88+'Polgármesteri Hivatal'!I88+'Napvirág Óvoda'!I88</f>
        <v>0</v>
      </c>
      <c r="J88" s="38">
        <f>Önkormányzat!J88+'Polgármesteri Hivatal'!J88+'Napvirág Óvoda'!J88</f>
        <v>0</v>
      </c>
      <c r="K88" s="15">
        <f>Önkormányzat!K88+'Polgármesteri Hivatal'!K88+'Napvirág Óvoda'!K88</f>
        <v>0</v>
      </c>
      <c r="L88" s="35">
        <f>SUM(Önkormányzat!L88+'Polgármesteri Hivatal'!L88+'Napvirág Óvoda'!L88)</f>
        <v>0</v>
      </c>
      <c r="M88" s="14">
        <f>SUM(Önkormányzat!M88+'Polgármesteri Hivatal'!M88+'Napvirág Óvoda'!M88)</f>
        <v>0</v>
      </c>
      <c r="N88" s="14">
        <f>SUM(Önkormányzat!N88+'Polgármesteri Hivatal'!N88+'Napvirág Óvoda'!N88)</f>
        <v>0</v>
      </c>
      <c r="O88" s="15">
        <f t="shared" si="2"/>
        <v>0</v>
      </c>
      <c r="P88" s="39"/>
    </row>
    <row r="89" spans="1:16">
      <c r="A89" s="64" t="s">
        <v>248</v>
      </c>
      <c r="B89" s="77" t="s">
        <v>262</v>
      </c>
      <c r="C89" s="76" t="s">
        <v>263</v>
      </c>
      <c r="D89" s="14">
        <f>SUM(Önkormányzat!D89+'Polgármesteri Hivatal'!D89+'Napvirág Óvoda'!D89)</f>
        <v>0</v>
      </c>
      <c r="E89" s="14">
        <f>SUM(Önkormányzat!E89+'Polgármesteri Hivatal'!E89+'Napvirág Óvoda'!E89)</f>
        <v>0</v>
      </c>
      <c r="F89" s="14">
        <f>SUM(Önkormányzat!F89+'Polgármesteri Hivatal'!F89+'Napvirág Óvoda'!F89)</f>
        <v>0</v>
      </c>
      <c r="G89" s="15">
        <f>SUM(Önkormányzat!G89+'Polgármesteri Hivatal'!G89+'Napvirág Óvoda'!G89)</f>
        <v>0</v>
      </c>
      <c r="H89" s="54">
        <f>Önkormányzat!H89+'Polgármesteri Hivatal'!H89+'Napvirág Óvoda'!H89</f>
        <v>0</v>
      </c>
      <c r="I89" s="38">
        <f>Önkormányzat!I89+'Polgármesteri Hivatal'!I89+'Napvirág Óvoda'!I89</f>
        <v>0</v>
      </c>
      <c r="J89" s="38">
        <f>Önkormányzat!J89+'Polgármesteri Hivatal'!J89+'Napvirág Óvoda'!J89</f>
        <v>0</v>
      </c>
      <c r="K89" s="15">
        <f>Önkormányzat!K89+'Polgármesteri Hivatal'!K89+'Napvirág Óvoda'!K89</f>
        <v>0</v>
      </c>
      <c r="L89" s="35">
        <f>SUM(Önkormányzat!L89+'Polgármesteri Hivatal'!L89+'Napvirág Óvoda'!L89)</f>
        <v>0</v>
      </c>
      <c r="M89" s="14">
        <f>SUM(Önkormányzat!M89+'Polgármesteri Hivatal'!M89+'Napvirág Óvoda'!M89)</f>
        <v>0</v>
      </c>
      <c r="N89" s="14">
        <f>SUM(Önkormányzat!N89+'Polgármesteri Hivatal'!N89+'Napvirág Óvoda'!N89)</f>
        <v>0</v>
      </c>
      <c r="O89" s="15">
        <f t="shared" si="2"/>
        <v>0</v>
      </c>
      <c r="P89" s="39"/>
    </row>
    <row r="90" spans="1:16">
      <c r="A90" s="64" t="s">
        <v>249</v>
      </c>
      <c r="B90" s="77" t="s">
        <v>265</v>
      </c>
      <c r="C90" s="76" t="s">
        <v>264</v>
      </c>
      <c r="D90" s="14">
        <f>SUM(Önkormányzat!D90+'Polgármesteri Hivatal'!D90+'Napvirág Óvoda'!D90)</f>
        <v>0</v>
      </c>
      <c r="E90" s="14">
        <f>SUM(Önkormányzat!E90+'Polgármesteri Hivatal'!E90+'Napvirág Óvoda'!E90)</f>
        <v>0</v>
      </c>
      <c r="F90" s="14">
        <f>SUM(Önkormányzat!F90+'Polgármesteri Hivatal'!F90+'Napvirág Óvoda'!F90)</f>
        <v>0</v>
      </c>
      <c r="G90" s="15">
        <f>SUM(Önkormányzat!G90+'Polgármesteri Hivatal'!G90+'Napvirág Óvoda'!G90)</f>
        <v>0</v>
      </c>
      <c r="H90" s="54">
        <f>Önkormányzat!H90+'Polgármesteri Hivatal'!H90+'Napvirág Óvoda'!H90</f>
        <v>0</v>
      </c>
      <c r="I90" s="38">
        <f>Önkormányzat!I90+'Polgármesteri Hivatal'!I90+'Napvirág Óvoda'!I90</f>
        <v>0</v>
      </c>
      <c r="J90" s="38">
        <f>Önkormányzat!J90+'Polgármesteri Hivatal'!J90+'Napvirág Óvoda'!J90</f>
        <v>0</v>
      </c>
      <c r="K90" s="15">
        <f>Önkormányzat!K90+'Polgármesteri Hivatal'!K90+'Napvirág Óvoda'!K90</f>
        <v>0</v>
      </c>
      <c r="L90" s="35">
        <f>SUM(Önkormányzat!L90+'Polgármesteri Hivatal'!L90+'Napvirág Óvoda'!L90)</f>
        <v>0</v>
      </c>
      <c r="M90" s="14">
        <f>SUM(Önkormányzat!M90+'Polgármesteri Hivatal'!M90+'Napvirág Óvoda'!M90)</f>
        <v>0</v>
      </c>
      <c r="N90" s="14">
        <f>SUM(Önkormányzat!N90+'Polgármesteri Hivatal'!N90+'Napvirág Óvoda'!N90)</f>
        <v>0</v>
      </c>
      <c r="O90" s="15">
        <f t="shared" si="2"/>
        <v>0</v>
      </c>
      <c r="P90" s="39"/>
    </row>
    <row r="91" spans="1:16">
      <c r="A91" s="68" t="s">
        <v>250</v>
      </c>
      <c r="B91" s="78" t="s">
        <v>301</v>
      </c>
      <c r="C91" s="79" t="s">
        <v>302</v>
      </c>
      <c r="D91" s="14">
        <f>SUM(Önkormányzat!D91+'Polgármesteri Hivatal'!D91+'Napvirág Óvoda'!D91)</f>
        <v>0</v>
      </c>
      <c r="E91" s="14">
        <f>SUM(Önkormányzat!E91+'Polgármesteri Hivatal'!E91+'Napvirág Óvoda'!E91)</f>
        <v>0</v>
      </c>
      <c r="F91" s="14">
        <f>SUM(Önkormányzat!F91+'Polgármesteri Hivatal'!F91+'Napvirág Óvoda'!F91)</f>
        <v>0</v>
      </c>
      <c r="G91" s="15">
        <f>SUM(Önkormányzat!G91+'Polgármesteri Hivatal'!G91+'Napvirág Óvoda'!G91)</f>
        <v>0</v>
      </c>
      <c r="H91" s="54">
        <f>Önkormányzat!H91+'Polgármesteri Hivatal'!H91+'Napvirág Óvoda'!H91</f>
        <v>0</v>
      </c>
      <c r="I91" s="38">
        <f>Önkormányzat!I91+'Polgármesteri Hivatal'!I91+'Napvirág Óvoda'!I91</f>
        <v>0</v>
      </c>
      <c r="J91" s="38">
        <f>Önkormányzat!J91+'Polgármesteri Hivatal'!J91+'Napvirág Óvoda'!J91</f>
        <v>0</v>
      </c>
      <c r="K91" s="15">
        <f>Önkormányzat!K91+'Polgármesteri Hivatal'!K91+'Napvirág Óvoda'!K91</f>
        <v>0</v>
      </c>
      <c r="L91" s="35">
        <f>SUM(Önkormányzat!L91+'Polgármesteri Hivatal'!L91+'Napvirág Óvoda'!L91)</f>
        <v>0</v>
      </c>
      <c r="M91" s="14">
        <f>SUM(Önkormányzat!M91+'Polgármesteri Hivatal'!M91+'Napvirág Óvoda'!M91)</f>
        <v>0</v>
      </c>
      <c r="N91" s="14">
        <f>SUM(Önkormányzat!N91+'Polgármesteri Hivatal'!N91+'Napvirág Óvoda'!N91)</f>
        <v>0</v>
      </c>
      <c r="O91" s="15">
        <f t="shared" si="2"/>
        <v>0</v>
      </c>
      <c r="P91" s="39"/>
    </row>
    <row r="92" spans="1:16">
      <c r="A92" s="68" t="s">
        <v>251</v>
      </c>
      <c r="B92" s="78" t="s">
        <v>282</v>
      </c>
      <c r="C92" s="79" t="s">
        <v>183</v>
      </c>
      <c r="D92" s="14">
        <f>SUM(Önkormányzat!D92+'Polgármesteri Hivatal'!D92+'Napvirág Óvoda'!D92)</f>
        <v>652072528</v>
      </c>
      <c r="E92" s="14">
        <f>SUM(Önkormányzat!E92+'Polgármesteri Hivatal'!E92+'Napvirág Óvoda'!E92)</f>
        <v>0</v>
      </c>
      <c r="F92" s="14">
        <f>SUM(Önkormányzat!F92+'Polgármesteri Hivatal'!F92+'Napvirág Óvoda'!F92)</f>
        <v>0</v>
      </c>
      <c r="G92" s="15">
        <f>SUM(Önkormányzat!G92+'Polgármesteri Hivatal'!G92+'Napvirág Óvoda'!G92)</f>
        <v>652072528</v>
      </c>
      <c r="H92" s="54">
        <f>Önkormányzat!H92+'Polgármesteri Hivatal'!H92+'Napvirág Óvoda'!H92</f>
        <v>685055649</v>
      </c>
      <c r="I92" s="38">
        <f>Önkormányzat!I92+'Polgármesteri Hivatal'!I92+'Napvirág Óvoda'!I92</f>
        <v>0</v>
      </c>
      <c r="J92" s="38">
        <f>Önkormányzat!J92+'Polgármesteri Hivatal'!J92+'Napvirág Óvoda'!J92</f>
        <v>0</v>
      </c>
      <c r="K92" s="15">
        <f>Önkormányzat!K92+'Polgármesteri Hivatal'!K92+'Napvirág Óvoda'!K92</f>
        <v>685055649</v>
      </c>
      <c r="L92" s="35">
        <f>SUM(Önkormányzat!L92+'Polgármesteri Hivatal'!L92+'Napvirág Óvoda'!L92)</f>
        <v>597775800</v>
      </c>
      <c r="M92" s="14">
        <f>SUM(Önkormányzat!M92+'Polgármesteri Hivatal'!M92+'Napvirág Óvoda'!M92)</f>
        <v>0</v>
      </c>
      <c r="N92" s="14">
        <f>SUM(Önkormányzat!N92+'Polgármesteri Hivatal'!N92+'Napvirág Óvoda'!N92)</f>
        <v>0</v>
      </c>
      <c r="O92" s="15">
        <f t="shared" si="2"/>
        <v>597775800</v>
      </c>
      <c r="P92" s="39">
        <f>SUM(O92/K92*100)</f>
        <v>87.259451239121148</v>
      </c>
    </row>
    <row r="93" spans="1:16" s="7" customFormat="1">
      <c r="A93" s="64" t="s">
        <v>252</v>
      </c>
      <c r="B93" s="77" t="s">
        <v>184</v>
      </c>
      <c r="C93" s="76" t="s">
        <v>185</v>
      </c>
      <c r="D93" s="14">
        <f>SUM(Önkormányzat!D93+'Polgármesteri Hivatal'!D93+'Napvirág Óvoda'!D93)</f>
        <v>0</v>
      </c>
      <c r="E93" s="14">
        <f>SUM(Önkormányzat!E93+'Polgármesteri Hivatal'!E93+'Napvirág Óvoda'!E93)</f>
        <v>0</v>
      </c>
      <c r="F93" s="14">
        <f>SUM(Önkormányzat!F93+'Polgármesteri Hivatal'!F93+'Napvirág Óvoda'!F93)</f>
        <v>0</v>
      </c>
      <c r="G93" s="15">
        <f>SUM(Önkormányzat!G93+'Polgármesteri Hivatal'!G93+'Napvirág Óvoda'!G93)</f>
        <v>0</v>
      </c>
      <c r="H93" s="54">
        <f>Önkormányzat!H93+'Polgármesteri Hivatal'!H93+'Napvirág Óvoda'!H93</f>
        <v>0</v>
      </c>
      <c r="I93" s="38">
        <f>Önkormányzat!I93+'Polgármesteri Hivatal'!I93+'Napvirág Óvoda'!I93</f>
        <v>0</v>
      </c>
      <c r="J93" s="38">
        <f>Önkormányzat!J93+'Polgármesteri Hivatal'!J93+'Napvirág Óvoda'!J93</f>
        <v>0</v>
      </c>
      <c r="K93" s="15">
        <f>Önkormányzat!K93+'Polgármesteri Hivatal'!K93+'Napvirág Óvoda'!K93</f>
        <v>0</v>
      </c>
      <c r="L93" s="35">
        <f>SUM(Önkormányzat!L93+'Polgármesteri Hivatal'!L93+'Napvirág Óvoda'!L93)</f>
        <v>0</v>
      </c>
      <c r="M93" s="14">
        <f>SUM(Önkormányzat!M93+'Polgármesteri Hivatal'!M93+'Napvirág Óvoda'!M93)</f>
        <v>0</v>
      </c>
      <c r="N93" s="14">
        <f>SUM(Önkormányzat!N93+'Polgármesteri Hivatal'!N93+'Napvirág Óvoda'!N93)</f>
        <v>0</v>
      </c>
      <c r="O93" s="15">
        <f t="shared" si="2"/>
        <v>0</v>
      </c>
      <c r="P93" s="39"/>
    </row>
    <row r="94" spans="1:16">
      <c r="A94" s="64" t="s">
        <v>260</v>
      </c>
      <c r="B94" s="77" t="s">
        <v>186</v>
      </c>
      <c r="C94" s="76" t="s">
        <v>187</v>
      </c>
      <c r="D94" s="14">
        <f>SUM(Önkormányzat!D94+'Polgármesteri Hivatal'!D94+'Napvirág Óvoda'!D94)</f>
        <v>0</v>
      </c>
      <c r="E94" s="14">
        <f>SUM(Önkormányzat!E94+'Polgármesteri Hivatal'!E94+'Napvirág Óvoda'!E94)</f>
        <v>0</v>
      </c>
      <c r="F94" s="14">
        <f>SUM(Önkormányzat!F94+'Polgármesteri Hivatal'!F94+'Napvirág Óvoda'!F94)</f>
        <v>0</v>
      </c>
      <c r="G94" s="15">
        <f>SUM(Önkormányzat!G94+'Polgármesteri Hivatal'!G94+'Napvirág Óvoda'!G94)</f>
        <v>0</v>
      </c>
      <c r="H94" s="54">
        <f>Önkormányzat!H94+'Polgármesteri Hivatal'!H94+'Napvirág Óvoda'!H94</f>
        <v>0</v>
      </c>
      <c r="I94" s="38">
        <f>Önkormányzat!I94+'Polgármesteri Hivatal'!I94+'Napvirág Óvoda'!I94</f>
        <v>0</v>
      </c>
      <c r="J94" s="38">
        <f>Önkormányzat!J94+'Polgármesteri Hivatal'!J94+'Napvirág Óvoda'!J94</f>
        <v>0</v>
      </c>
      <c r="K94" s="15">
        <f>Önkormányzat!K94+'Polgármesteri Hivatal'!K94+'Napvirág Óvoda'!K94</f>
        <v>0</v>
      </c>
      <c r="L94" s="35">
        <f>SUM(Önkormányzat!L94+'Polgármesteri Hivatal'!L94+'Napvirág Óvoda'!L94)</f>
        <v>0</v>
      </c>
      <c r="M94" s="14">
        <f>SUM(Önkormányzat!M94+'Polgármesteri Hivatal'!M94+'Napvirág Óvoda'!M94)</f>
        <v>0</v>
      </c>
      <c r="N94" s="14">
        <f>SUM(Önkormányzat!N94+'Polgármesteri Hivatal'!N94+'Napvirág Óvoda'!N94)</f>
        <v>0</v>
      </c>
      <c r="O94" s="15">
        <f t="shared" si="2"/>
        <v>0</v>
      </c>
      <c r="P94" s="39"/>
    </row>
    <row r="95" spans="1:16">
      <c r="A95" s="64" t="s">
        <v>261</v>
      </c>
      <c r="B95" s="75" t="s">
        <v>188</v>
      </c>
      <c r="C95" s="76" t="s">
        <v>189</v>
      </c>
      <c r="D95" s="14">
        <f>SUM(Önkormányzat!D95+'Polgármesteri Hivatal'!D95+'Napvirág Óvoda'!D95)</f>
        <v>0</v>
      </c>
      <c r="E95" s="14">
        <f>SUM(Önkormányzat!E95+'Polgármesteri Hivatal'!E95+'Napvirág Óvoda'!E95)</f>
        <v>0</v>
      </c>
      <c r="F95" s="14">
        <f>SUM(Önkormányzat!F95+'Polgármesteri Hivatal'!F95+'Napvirág Óvoda'!F95)</f>
        <v>0</v>
      </c>
      <c r="G95" s="15">
        <f>SUM(Önkormányzat!G95+'Polgármesteri Hivatal'!G95+'Napvirág Óvoda'!G95)</f>
        <v>0</v>
      </c>
      <c r="H95" s="54">
        <f>Önkormányzat!H95+'Polgármesteri Hivatal'!H95+'Napvirág Óvoda'!H95</f>
        <v>0</v>
      </c>
      <c r="I95" s="38">
        <f>Önkormányzat!I95+'Polgármesteri Hivatal'!I95+'Napvirág Óvoda'!I95</f>
        <v>0</v>
      </c>
      <c r="J95" s="38">
        <f>Önkormányzat!J95+'Polgármesteri Hivatal'!J95+'Napvirág Óvoda'!J95</f>
        <v>0</v>
      </c>
      <c r="K95" s="15">
        <f>Önkormányzat!K95+'Polgármesteri Hivatal'!K95+'Napvirág Óvoda'!K95</f>
        <v>0</v>
      </c>
      <c r="L95" s="35">
        <f>SUM(Önkormányzat!L95+'Polgármesteri Hivatal'!L95+'Napvirág Óvoda'!L95)</f>
        <v>0</v>
      </c>
      <c r="M95" s="14">
        <f>SUM(Önkormányzat!M95+'Polgármesteri Hivatal'!M95+'Napvirág Óvoda'!M95)</f>
        <v>0</v>
      </c>
      <c r="N95" s="14">
        <f>SUM(Önkormányzat!N95+'Polgármesteri Hivatal'!N95+'Napvirág Óvoda'!N95)</f>
        <v>0</v>
      </c>
      <c r="O95" s="15">
        <f t="shared" si="2"/>
        <v>0</v>
      </c>
      <c r="P95" s="39"/>
    </row>
    <row r="96" spans="1:16" s="7" customFormat="1" ht="25.5">
      <c r="A96" s="64" t="s">
        <v>271</v>
      </c>
      <c r="B96" s="77" t="s">
        <v>269</v>
      </c>
      <c r="C96" s="76" t="s">
        <v>190</v>
      </c>
      <c r="D96" s="14">
        <f>SUM(Önkormányzat!D96+'Polgármesteri Hivatal'!D96+'Napvirág Óvoda'!D96)</f>
        <v>0</v>
      </c>
      <c r="E96" s="14">
        <f>SUM(Önkormányzat!E96+'Polgármesteri Hivatal'!E96+'Napvirág Óvoda'!E96)</f>
        <v>0</v>
      </c>
      <c r="F96" s="14">
        <f>SUM(Önkormányzat!F96+'Polgármesteri Hivatal'!F96+'Napvirág Óvoda'!F96)</f>
        <v>0</v>
      </c>
      <c r="G96" s="15">
        <f>SUM(Önkormányzat!G96+'Polgármesteri Hivatal'!G96+'Napvirág Óvoda'!G96)</f>
        <v>0</v>
      </c>
      <c r="H96" s="54">
        <f>Önkormányzat!H96+'Polgármesteri Hivatal'!H96+'Napvirág Óvoda'!H96</f>
        <v>0</v>
      </c>
      <c r="I96" s="38">
        <f>Önkormányzat!I96+'Polgármesteri Hivatal'!I96+'Napvirág Óvoda'!I96</f>
        <v>0</v>
      </c>
      <c r="J96" s="38">
        <f>Önkormányzat!J96+'Polgármesteri Hivatal'!J96+'Napvirág Óvoda'!J96</f>
        <v>0</v>
      </c>
      <c r="K96" s="15">
        <f>Önkormányzat!K96+'Polgármesteri Hivatal'!K96+'Napvirág Óvoda'!K96</f>
        <v>0</v>
      </c>
      <c r="L96" s="35">
        <f>SUM(Önkormányzat!L96+'Polgármesteri Hivatal'!L96+'Napvirág Óvoda'!L96)</f>
        <v>0</v>
      </c>
      <c r="M96" s="14">
        <f>SUM(Önkormányzat!M96+'Polgármesteri Hivatal'!M96+'Napvirág Óvoda'!M96)</f>
        <v>0</v>
      </c>
      <c r="N96" s="14">
        <f>SUM(Önkormányzat!N96+'Polgármesteri Hivatal'!N96+'Napvirág Óvoda'!N96)</f>
        <v>0</v>
      </c>
      <c r="O96" s="15">
        <f t="shared" si="2"/>
        <v>0</v>
      </c>
      <c r="P96" s="39"/>
    </row>
    <row r="97" spans="1:16" s="7" customFormat="1" ht="29.25" customHeight="1">
      <c r="A97" s="64" t="s">
        <v>272</v>
      </c>
      <c r="B97" s="75" t="s">
        <v>266</v>
      </c>
      <c r="C97" s="76" t="s">
        <v>268</v>
      </c>
      <c r="D97" s="14">
        <f>SUM(Önkormányzat!D97+'Polgármesteri Hivatal'!D97+'Napvirág Óvoda'!D97)</f>
        <v>0</v>
      </c>
      <c r="E97" s="14">
        <f>SUM(Önkormányzat!E97+'Polgármesteri Hivatal'!E97+'Napvirág Óvoda'!E97)</f>
        <v>0</v>
      </c>
      <c r="F97" s="14">
        <f>SUM(Önkormányzat!F97+'Polgármesteri Hivatal'!F97+'Napvirág Óvoda'!F97)</f>
        <v>0</v>
      </c>
      <c r="G97" s="15">
        <f>SUM(Önkormányzat!G97+'Polgármesteri Hivatal'!G97+'Napvirág Óvoda'!G97)</f>
        <v>0</v>
      </c>
      <c r="H97" s="54">
        <f>Önkormányzat!H97+'Polgármesteri Hivatal'!H97+'Napvirág Óvoda'!H97</f>
        <v>0</v>
      </c>
      <c r="I97" s="38">
        <f>Önkormányzat!I97+'Polgármesteri Hivatal'!I97+'Napvirág Óvoda'!I97</f>
        <v>0</v>
      </c>
      <c r="J97" s="38">
        <f>Önkormányzat!J97+'Polgármesteri Hivatal'!J97+'Napvirág Óvoda'!J97</f>
        <v>0</v>
      </c>
      <c r="K97" s="15">
        <f>Önkormányzat!K97+'Polgármesteri Hivatal'!K97+'Napvirág Óvoda'!K97</f>
        <v>0</v>
      </c>
      <c r="L97" s="35">
        <f>SUM(Önkormányzat!L97+'Polgármesteri Hivatal'!L97+'Napvirág Óvoda'!L97)</f>
        <v>0</v>
      </c>
      <c r="M97" s="14">
        <f>SUM(Önkormányzat!M97+'Polgármesteri Hivatal'!M97+'Napvirág Óvoda'!M97)</f>
        <v>0</v>
      </c>
      <c r="N97" s="14">
        <f>SUM(Önkormányzat!N97+'Polgármesteri Hivatal'!N97+'Napvirág Óvoda'!N97)</f>
        <v>0</v>
      </c>
      <c r="O97" s="15">
        <f t="shared" si="2"/>
        <v>0</v>
      </c>
      <c r="P97" s="39"/>
    </row>
    <row r="98" spans="1:16">
      <c r="A98" s="68" t="s">
        <v>303</v>
      </c>
      <c r="B98" s="80" t="s">
        <v>283</v>
      </c>
      <c r="C98" s="79" t="s">
        <v>191</v>
      </c>
      <c r="D98" s="14">
        <f>SUM(Önkormányzat!D98+'Polgármesteri Hivatal'!D98+'Napvirág Óvoda'!D98)</f>
        <v>0</v>
      </c>
      <c r="E98" s="14">
        <f>SUM(Önkormányzat!E98+'Polgármesteri Hivatal'!E98+'Napvirág Óvoda'!E98)</f>
        <v>0</v>
      </c>
      <c r="F98" s="14">
        <f>SUM(Önkormányzat!F98+'Polgármesteri Hivatal'!F98+'Napvirág Óvoda'!F98)</f>
        <v>0</v>
      </c>
      <c r="G98" s="15">
        <f>SUM(Önkormányzat!G98+'Polgármesteri Hivatal'!G98+'Napvirág Óvoda'!G98)</f>
        <v>0</v>
      </c>
      <c r="H98" s="54">
        <f>Önkormányzat!H98+'Polgármesteri Hivatal'!H98+'Napvirág Óvoda'!H98</f>
        <v>0</v>
      </c>
      <c r="I98" s="38">
        <f>Önkormányzat!I98+'Polgármesteri Hivatal'!I98+'Napvirág Óvoda'!I98</f>
        <v>0</v>
      </c>
      <c r="J98" s="38">
        <f>Önkormányzat!J98+'Polgármesteri Hivatal'!J98+'Napvirág Óvoda'!J98</f>
        <v>0</v>
      </c>
      <c r="K98" s="15">
        <f>Önkormányzat!K98+'Polgármesteri Hivatal'!K98+'Napvirág Óvoda'!K98</f>
        <v>0</v>
      </c>
      <c r="L98" s="35">
        <f>SUM(Önkormányzat!L98+'Polgármesteri Hivatal'!L98+'Napvirág Óvoda'!L98)</f>
        <v>0</v>
      </c>
      <c r="M98" s="14">
        <f>SUM(Önkormányzat!M98+'Polgármesteri Hivatal'!M98+'Napvirág Óvoda'!M98)</f>
        <v>0</v>
      </c>
      <c r="N98" s="14">
        <f>SUM(Önkormányzat!N98+'Polgármesteri Hivatal'!N98+'Napvirág Óvoda'!N98)</f>
        <v>0</v>
      </c>
      <c r="O98" s="15">
        <f t="shared" si="2"/>
        <v>0</v>
      </c>
      <c r="P98" s="39"/>
    </row>
    <row r="99" spans="1:16">
      <c r="A99" s="64" t="s">
        <v>304</v>
      </c>
      <c r="B99" s="75" t="s">
        <v>192</v>
      </c>
      <c r="C99" s="76" t="s">
        <v>193</v>
      </c>
      <c r="D99" s="14">
        <f>SUM(Önkormányzat!D99+'Polgármesteri Hivatal'!D99+'Napvirág Óvoda'!D99)</f>
        <v>0</v>
      </c>
      <c r="E99" s="14">
        <f>SUM(Önkormányzat!E99+'Polgármesteri Hivatal'!E99+'Napvirág Óvoda'!E99)</f>
        <v>0</v>
      </c>
      <c r="F99" s="14">
        <f>SUM(Önkormányzat!F99+'Polgármesteri Hivatal'!F99+'Napvirág Óvoda'!F99)</f>
        <v>0</v>
      </c>
      <c r="G99" s="15">
        <f>SUM(Önkormányzat!G99+'Polgármesteri Hivatal'!G99+'Napvirág Óvoda'!G99)</f>
        <v>0</v>
      </c>
      <c r="H99" s="54">
        <f>Önkormányzat!H99+'Polgármesteri Hivatal'!H99+'Napvirág Óvoda'!H99</f>
        <v>0</v>
      </c>
      <c r="I99" s="38">
        <f>Önkormányzat!I99+'Polgármesteri Hivatal'!I99+'Napvirág Óvoda'!I99</f>
        <v>0</v>
      </c>
      <c r="J99" s="38">
        <f>Önkormányzat!J99+'Polgármesteri Hivatal'!J99+'Napvirág Óvoda'!J99</f>
        <v>0</v>
      </c>
      <c r="K99" s="15">
        <f>Önkormányzat!K99+'Polgármesteri Hivatal'!K99+'Napvirág Óvoda'!K99</f>
        <v>0</v>
      </c>
      <c r="L99" s="35">
        <f>SUM(Önkormányzat!L99+'Polgármesteri Hivatal'!L99+'Napvirág Óvoda'!L99)</f>
        <v>0</v>
      </c>
      <c r="M99" s="14">
        <f>SUM(Önkormányzat!M99+'Polgármesteri Hivatal'!M99+'Napvirág Óvoda'!M99)</f>
        <v>0</v>
      </c>
      <c r="N99" s="14">
        <f>SUM(Önkormányzat!N99+'Polgármesteri Hivatal'!N99+'Napvirág Óvoda'!N99)</f>
        <v>0</v>
      </c>
      <c r="O99" s="15">
        <f t="shared" si="2"/>
        <v>0</v>
      </c>
      <c r="P99" s="39"/>
    </row>
    <row r="100" spans="1:16">
      <c r="A100" s="64" t="s">
        <v>305</v>
      </c>
      <c r="B100" s="75" t="s">
        <v>267</v>
      </c>
      <c r="C100" s="76" t="s">
        <v>270</v>
      </c>
      <c r="D100" s="14">
        <f>SUM(Önkormányzat!D100+'Polgármesteri Hivatal'!D100+'Napvirág Óvoda'!D100)</f>
        <v>0</v>
      </c>
      <c r="E100" s="14">
        <f>SUM(Önkormányzat!E100+'Polgármesteri Hivatal'!E100+'Napvirág Óvoda'!E100)</f>
        <v>0</v>
      </c>
      <c r="F100" s="14">
        <f>SUM(Önkormányzat!F100+'Polgármesteri Hivatal'!F100+'Napvirág Óvoda'!F100)</f>
        <v>0</v>
      </c>
      <c r="G100" s="15">
        <f>SUM(Önkormányzat!G100+'Polgármesteri Hivatal'!G100+'Napvirág Óvoda'!G100)</f>
        <v>0</v>
      </c>
      <c r="H100" s="54">
        <f>Önkormányzat!H100+'Polgármesteri Hivatal'!H100+'Napvirág Óvoda'!H100</f>
        <v>0</v>
      </c>
      <c r="I100" s="38">
        <f>Önkormányzat!I100+'Polgármesteri Hivatal'!I100+'Napvirág Óvoda'!I100</f>
        <v>0</v>
      </c>
      <c r="J100" s="38">
        <f>Önkormányzat!J100+'Polgármesteri Hivatal'!J100+'Napvirág Óvoda'!J100</f>
        <v>0</v>
      </c>
      <c r="K100" s="15">
        <f>Önkormányzat!K100+'Polgármesteri Hivatal'!K100+'Napvirág Óvoda'!K100</f>
        <v>0</v>
      </c>
      <c r="L100" s="35">
        <f>SUM(Önkormányzat!L100+'Polgármesteri Hivatal'!L100+'Napvirág Óvoda'!L100)</f>
        <v>0</v>
      </c>
      <c r="M100" s="14">
        <f>SUM(Önkormányzat!M100+'Polgármesteri Hivatal'!M100+'Napvirág Óvoda'!M100)</f>
        <v>0</v>
      </c>
      <c r="N100" s="14">
        <f>SUM(Önkormányzat!N100+'Polgármesteri Hivatal'!N100+'Napvirág Óvoda'!N100)</f>
        <v>0</v>
      </c>
      <c r="O100" s="15">
        <f t="shared" si="2"/>
        <v>0</v>
      </c>
      <c r="P100" s="39"/>
    </row>
    <row r="101" spans="1:16" ht="13.5" thickBot="1">
      <c r="A101" s="81">
        <v>98</v>
      </c>
      <c r="B101" s="82" t="s">
        <v>284</v>
      </c>
      <c r="C101" s="83" t="s">
        <v>194</v>
      </c>
      <c r="D101" s="62">
        <f>SUM(Önkormányzat!D101+'Polgármesteri Hivatal'!D101+'Napvirág Óvoda'!D101)</f>
        <v>652072528</v>
      </c>
      <c r="E101" s="62">
        <f>SUM(Önkormányzat!E101+'Polgármesteri Hivatal'!E101+'Napvirág Óvoda'!E101)</f>
        <v>0</v>
      </c>
      <c r="F101" s="62">
        <f>SUM(Önkormányzat!F101+'Polgármesteri Hivatal'!F101+'Napvirág Óvoda'!F101)</f>
        <v>0</v>
      </c>
      <c r="G101" s="18">
        <f>SUM(Önkormányzat!G101+'Polgármesteri Hivatal'!G101+'Napvirág Óvoda'!G101)</f>
        <v>652072528</v>
      </c>
      <c r="H101" s="61">
        <f>Önkormányzat!H101+'Polgármesteri Hivatal'!H101+'Napvirág Óvoda'!H101</f>
        <v>685055649</v>
      </c>
      <c r="I101" s="62">
        <f>Önkormányzat!I101+'Polgármesteri Hivatal'!I101+'Napvirág Óvoda'!I101</f>
        <v>0</v>
      </c>
      <c r="J101" s="62">
        <f>Önkormányzat!J101+'Polgármesteri Hivatal'!J101+'Napvirág Óvoda'!J101</f>
        <v>0</v>
      </c>
      <c r="K101" s="19">
        <f>Önkormányzat!K101+'Polgármesteri Hivatal'!K101+'Napvirág Óvoda'!K101</f>
        <v>685055649</v>
      </c>
      <c r="L101" s="96">
        <f>SUM(Önkormányzat!L101+'Polgármesteri Hivatal'!L101+'Napvirág Óvoda'!L101)</f>
        <v>597775800</v>
      </c>
      <c r="M101" s="62">
        <f>SUM(Önkormányzat!M101+'Polgármesteri Hivatal'!M101+'Napvirág Óvoda'!M101)</f>
        <v>0</v>
      </c>
      <c r="N101" s="62">
        <f>SUM(Önkormányzat!N101+'Polgármesteri Hivatal'!N101+'Napvirág Óvoda'!N101)</f>
        <v>0</v>
      </c>
      <c r="O101" s="18">
        <f t="shared" si="2"/>
        <v>597775800</v>
      </c>
      <c r="P101" s="43">
        <f>SUM(O101/K101*100)</f>
        <v>87.259451239121148</v>
      </c>
    </row>
    <row r="102" spans="1:16" ht="14.25" thickTop="1" thickBot="1">
      <c r="A102" s="84">
        <v>99</v>
      </c>
      <c r="B102" s="6" t="s">
        <v>195</v>
      </c>
      <c r="C102" s="8"/>
      <c r="D102" s="94">
        <f>SUM(Önkormányzat!D102+'Polgármesteri Hivatal'!D102+'Napvirág Óvoda'!D102)</f>
        <v>1555352390</v>
      </c>
      <c r="E102" s="94">
        <f>SUM(Önkormányzat!E102+'Polgármesteri Hivatal'!E102+'Napvirág Óvoda'!E102)</f>
        <v>28302500</v>
      </c>
      <c r="F102" s="94">
        <f>SUM(Önkormányzat!F102+'Polgármesteri Hivatal'!F102+'Napvirág Óvoda'!F102)</f>
        <v>0</v>
      </c>
      <c r="G102" s="95">
        <f>SUM(Önkormányzat!G102+'Polgármesteri Hivatal'!G102+'Napvirág Óvoda'!G102)</f>
        <v>1583654890</v>
      </c>
      <c r="H102" s="98">
        <f>Önkormányzat!H102+'Polgármesteri Hivatal'!H102+'Napvirág Óvoda'!H102</f>
        <v>1677083196</v>
      </c>
      <c r="I102" s="94">
        <f>Önkormányzat!I102+'Polgármesteri Hivatal'!I102+'Napvirág Óvoda'!I102</f>
        <v>28989500</v>
      </c>
      <c r="J102" s="94">
        <f>Önkormányzat!J102+'Polgármesteri Hivatal'!J102+'Napvirág Óvoda'!J102</f>
        <v>0</v>
      </c>
      <c r="K102" s="99">
        <f>Önkormányzat!K102+'Polgármesteri Hivatal'!K102+'Napvirág Óvoda'!K102</f>
        <v>1706072696</v>
      </c>
      <c r="L102" s="97">
        <f>SUM(Önkormányzat!L102+'Polgármesteri Hivatal'!L102+'Napvirág Óvoda'!L102)</f>
        <v>1524651248</v>
      </c>
      <c r="M102" s="94">
        <f>SUM(Önkormányzat!M102+'Polgármesteri Hivatal'!M102+'Napvirág Óvoda'!M102)</f>
        <v>28989500</v>
      </c>
      <c r="N102" s="94">
        <f>SUM(Önkormányzat!N102+'Polgármesteri Hivatal'!N102+'Napvirág Óvoda'!N102)</f>
        <v>0</v>
      </c>
      <c r="O102" s="95">
        <f t="shared" si="2"/>
        <v>1553640748</v>
      </c>
      <c r="P102" s="42">
        <f>SUM(O102/K102*100)</f>
        <v>91.065331016820878</v>
      </c>
    </row>
    <row r="103" spans="1:16" ht="13.5" thickTop="1">
      <c r="O103" s="101"/>
    </row>
    <row r="104" spans="1:16">
      <c r="O104" s="101"/>
    </row>
  </sheetData>
  <mergeCells count="5">
    <mergeCell ref="L2:O2"/>
    <mergeCell ref="P2:P3"/>
    <mergeCell ref="H2:K2"/>
    <mergeCell ref="D2:G2"/>
    <mergeCell ref="N1:P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>
    <oddHeader>&amp;CHelvécia Nagyközség Önkormányzatának 2020.évi költségvetési bevételei &amp;"Arial CE,Félkövér"mindösszesen
&amp;R1. melléklet</oddHeader>
  </headerFooter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Önkormányzat</vt:lpstr>
      <vt:lpstr>Polgármesteri Hivatal</vt:lpstr>
      <vt:lpstr>Napvirág Óvoda</vt:lpstr>
      <vt:lpstr>Önkormányzat összesen</vt:lpstr>
      <vt:lpstr>'Napvirág Óvoda'!Nyomtatási_terület</vt:lpstr>
      <vt:lpstr>Önkormányzat!Nyomtatási_terület</vt:lpstr>
      <vt:lpstr>'Önkormányzat összesen'!Nyomtatási_terület</vt:lpstr>
      <vt:lpstr>'Polgármesteri Hivatal'!Nyomtatási_terület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</dc:creator>
  <cp:lastModifiedBy>Németh Ildikó</cp:lastModifiedBy>
  <cp:lastPrinted>2021-05-26T06:08:44Z</cp:lastPrinted>
  <dcterms:created xsi:type="dcterms:W3CDTF">2014-01-09T07:37:28Z</dcterms:created>
  <dcterms:modified xsi:type="dcterms:W3CDTF">2021-05-31T04:35:41Z</dcterms:modified>
</cp:coreProperties>
</file>