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2760" yWindow="75" windowWidth="19035" windowHeight="13290" activeTab="3"/>
  </bookViews>
  <sheets>
    <sheet name="Önkormányzat" sheetId="1" r:id="rId1"/>
    <sheet name="Polgármesteri Hivatal" sheetId="2" r:id="rId2"/>
    <sheet name="Óvoda" sheetId="3" r:id="rId3"/>
    <sheet name="Összesen" sheetId="5" r:id="rId4"/>
  </sheets>
  <calcPr calcId="125725"/>
</workbook>
</file>

<file path=xl/calcChain.xml><?xml version="1.0" encoding="utf-8"?>
<calcChain xmlns="http://schemas.openxmlformats.org/spreadsheetml/2006/main">
  <c r="B8" i="5"/>
  <c r="C8"/>
  <c r="B9"/>
  <c r="C9"/>
  <c r="B10"/>
  <c r="C10"/>
  <c r="B12"/>
  <c r="C12"/>
  <c r="B17"/>
  <c r="C17"/>
  <c r="B25"/>
  <c r="C25"/>
  <c r="B44"/>
  <c r="C44"/>
  <c r="B45"/>
  <c r="C45"/>
  <c r="B54"/>
  <c r="C54"/>
  <c r="B55"/>
  <c r="C55"/>
  <c r="B56"/>
  <c r="C56"/>
  <c r="B57"/>
  <c r="C57"/>
  <c r="B58"/>
  <c r="C58"/>
  <c r="B59"/>
  <c r="C59"/>
  <c r="B60"/>
  <c r="C60"/>
  <c r="B61"/>
  <c r="C61"/>
  <c r="B62"/>
  <c r="C62"/>
  <c r="B63"/>
  <c r="C63"/>
  <c r="C65"/>
  <c r="C66"/>
  <c r="B67"/>
  <c r="C67"/>
  <c r="B70"/>
  <c r="C70"/>
  <c r="C75"/>
  <c r="C76"/>
  <c r="B79"/>
  <c r="C79"/>
  <c r="B80"/>
  <c r="C80"/>
  <c r="B84"/>
  <c r="C84"/>
  <c r="B86"/>
  <c r="C86"/>
  <c r="B89"/>
  <c r="C89"/>
  <c r="B92"/>
  <c r="C92"/>
  <c r="B98"/>
  <c r="C98"/>
  <c r="B103"/>
  <c r="C103"/>
  <c r="B107"/>
  <c r="C107"/>
  <c r="B109"/>
  <c r="C109"/>
  <c r="B110"/>
  <c r="C110"/>
  <c r="B114"/>
  <c r="C114"/>
  <c r="B115"/>
  <c r="C115"/>
  <c r="B116"/>
  <c r="C116"/>
  <c r="B117"/>
  <c r="C117"/>
  <c r="B119"/>
  <c r="C119"/>
  <c r="C123"/>
  <c r="B130"/>
  <c r="B133"/>
  <c r="C133"/>
  <c r="B141"/>
  <c r="C141"/>
  <c r="B142"/>
  <c r="C142"/>
  <c r="B143"/>
  <c r="C143"/>
  <c r="B145"/>
  <c r="C145"/>
  <c r="B146"/>
  <c r="C146"/>
  <c r="B147"/>
  <c r="C147"/>
  <c r="B156"/>
  <c r="C156"/>
  <c r="B157"/>
  <c r="C157"/>
  <c r="B158"/>
  <c r="C158"/>
  <c r="B159"/>
  <c r="C159"/>
  <c r="C154" i="3"/>
  <c r="B154"/>
  <c r="C144"/>
  <c r="B144"/>
  <c r="C130"/>
  <c r="C120"/>
  <c r="B120"/>
  <c r="C112"/>
  <c r="B112"/>
  <c r="B112" i="5"/>
  <c r="C104" i="3"/>
  <c r="C104" i="5"/>
  <c r="B104" i="3"/>
  <c r="C101"/>
  <c r="C101" i="5"/>
  <c r="B101" i="3"/>
  <c r="C95"/>
  <c r="B95"/>
  <c r="C83"/>
  <c r="C83" i="5"/>
  <c r="B83" i="3"/>
  <c r="C72"/>
  <c r="B72"/>
  <c r="B96"/>
  <c r="C46"/>
  <c r="C50"/>
  <c r="B46"/>
  <c r="B50"/>
  <c r="C19"/>
  <c r="B19"/>
  <c r="C14"/>
  <c r="C26"/>
  <c r="B14"/>
  <c r="C160" i="2"/>
  <c r="B160"/>
  <c r="B160" i="5"/>
  <c r="C154" i="2"/>
  <c r="C154" i="5"/>
  <c r="B154" i="2"/>
  <c r="C144"/>
  <c r="B144"/>
  <c r="B155"/>
  <c r="C130"/>
  <c r="C120"/>
  <c r="B120"/>
  <c r="C112"/>
  <c r="C112" i="5"/>
  <c r="B112" i="2"/>
  <c r="C104"/>
  <c r="B104"/>
  <c r="B104" i="5"/>
  <c r="C101" i="2"/>
  <c r="C108"/>
  <c r="B101"/>
  <c r="C95"/>
  <c r="B95"/>
  <c r="B95" i="5"/>
  <c r="C83" i="2"/>
  <c r="B83"/>
  <c r="B83" i="5"/>
  <c r="C72" i="2"/>
  <c r="B72"/>
  <c r="B96"/>
  <c r="C46"/>
  <c r="C50"/>
  <c r="B46"/>
  <c r="C19"/>
  <c r="C19" i="5"/>
  <c r="B19" i="2"/>
  <c r="C14"/>
  <c r="B14"/>
  <c r="B26"/>
  <c r="C162" i="1"/>
  <c r="C155"/>
  <c r="C154"/>
  <c r="C144"/>
  <c r="C130"/>
  <c r="C120"/>
  <c r="C112"/>
  <c r="C104"/>
  <c r="C108"/>
  <c r="C101"/>
  <c r="C96"/>
  <c r="C95"/>
  <c r="C83"/>
  <c r="C72"/>
  <c r="C46"/>
  <c r="C50"/>
  <c r="C19"/>
  <c r="C14"/>
  <c r="C26"/>
  <c r="B160"/>
  <c r="B154"/>
  <c r="B144"/>
  <c r="B120"/>
  <c r="B112"/>
  <c r="B104"/>
  <c r="B101"/>
  <c r="B95"/>
  <c r="B83"/>
  <c r="B72"/>
  <c r="B96"/>
  <c r="B46"/>
  <c r="B50"/>
  <c r="B19"/>
  <c r="B14"/>
  <c r="B26"/>
  <c r="C160"/>
  <c r="B154" i="5"/>
  <c r="B108" i="3"/>
  <c r="C50" i="5"/>
  <c r="B46"/>
  <c r="C160"/>
  <c r="B155" i="3"/>
  <c r="B155" i="5"/>
  <c r="C144"/>
  <c r="C155" i="3"/>
  <c r="C161"/>
  <c r="C130" i="5"/>
  <c r="B120"/>
  <c r="C120"/>
  <c r="C108" i="3"/>
  <c r="C108" i="5"/>
  <c r="C95"/>
  <c r="C96" i="3"/>
  <c r="B96" i="5"/>
  <c r="B19"/>
  <c r="B26" i="3"/>
  <c r="B113"/>
  <c r="B26" i="5"/>
  <c r="B144"/>
  <c r="B108" i="2"/>
  <c r="B108" i="5"/>
  <c r="B101"/>
  <c r="C96" i="2"/>
  <c r="C72" i="5"/>
  <c r="B72"/>
  <c r="C46"/>
  <c r="C26" i="2"/>
  <c r="C26" i="5"/>
  <c r="C14"/>
  <c r="B14"/>
  <c r="B161" i="2"/>
  <c r="B50"/>
  <c r="C155"/>
  <c r="C113" i="1"/>
  <c r="C161"/>
  <c r="B155"/>
  <c r="B161"/>
  <c r="B108"/>
  <c r="B113"/>
  <c r="B161" i="3"/>
  <c r="C113"/>
  <c r="C162"/>
  <c r="B161" i="5"/>
  <c r="C96"/>
  <c r="C155"/>
  <c r="C161" i="2"/>
  <c r="C161" i="5"/>
  <c r="C113" i="2"/>
  <c r="C113" i="5"/>
  <c r="B113" i="2"/>
  <c r="B113" i="5"/>
  <c r="B50"/>
  <c r="C162" i="2"/>
</calcChain>
</file>

<file path=xl/sharedStrings.xml><?xml version="1.0" encoding="utf-8"?>
<sst xmlns="http://schemas.openxmlformats.org/spreadsheetml/2006/main" count="652" uniqueCount="166">
  <si>
    <t>Megnevezés</t>
  </si>
  <si>
    <t>Előző időszak</t>
  </si>
  <si>
    <t>Tárgyi időszak</t>
  </si>
  <si>
    <t>A/II/2 Gépek, berendezések, felszerelések, járművek</t>
  </si>
  <si>
    <t>A/II Tárgyi eszközök  (=A/II/1+...+A/II/5)</t>
  </si>
  <si>
    <t>A) NEMZETI VAGYONBA TARTOZÓ BEFEKTETETT ESZKÖZÖK (=A/I+A/II+A/III+A/IV)</t>
  </si>
  <si>
    <t>C/III/1 Kincstáron kívüli forintszámlák</t>
  </si>
  <si>
    <t>C/III Forintszámlák (=C/III/1+C/III/2)</t>
  </si>
  <si>
    <t>C) PÉNZESZKÖZÖK (=C/I+…+C/IV)</t>
  </si>
  <si>
    <t>D/I/4 Költségvetési évben esedékes követelések működési bevételre (=D/I/4a+…+D/I/4i)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</si>
  <si>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</si>
  <si>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</si>
  <si>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 Költségvetési évben esedékes követelések (=D/I/1+…+D/I/8)</t>
  </si>
  <si>
    <t>D/II/4 Költségvetési évet követően esedékes követelések működési bevételre (=D/II/4a+…+D/II/4i)</t>
  </si>
  <si>
    <t>D/II Költségvetési évet követően esedékes követelések (=D/II/1+…+D/II/8)</t>
  </si>
  <si>
    <t>D/III/1 Adott előlegek (=D/III/1a+…+D/III/1f)</t>
  </si>
  <si>
    <t>D/III/1e - ebből: foglalkoztatottaknak adott előlegek</t>
  </si>
  <si>
    <t>D/III/1f - ebből: túlfizetések, téves és visszajáró kifizetések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</si>
  <si>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</si>
  <si>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</si>
  <si>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</si>
  <si>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</si>
  <si>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F) AKTÍV IDŐBELI  ELHATÁROLÁSOK  (=F/1+F/2+F/3)</t>
  </si>
  <si>
    <t>ESZKÖZÖK ÖSSZESEN (=A+B+C+D+E+F)</t>
  </si>
  <si>
    <t>G/I  Nemzeti vagyon induláskori értéke</t>
  </si>
  <si>
    <t>G/IV Felhalmozott eredmény</t>
  </si>
  <si>
    <t>G/VI Mérleg szerinti eredmény</t>
  </si>
  <si>
    <t>G/ SAJÁT TŐKE  (= G/I+…+G/VI)</t>
  </si>
  <si>
    <t>H/II/3 Költségvetési évet követően esedékes kötelezettségek dologi kiadásokra</t>
  </si>
  <si>
    <t>H/II Költségvetési évet követően esedékes kötelezettségek (=H/II/1+…+H/II/9)</t>
  </si>
  <si>
    <t>H) KÖTELEZETTSÉGEK (=H/I+H/II+H/III)</t>
  </si>
  <si>
    <t>J/2 Költségek, ráfordítások passzív időbeli elhatárolása</t>
  </si>
  <si>
    <t>J) PASSZÍV IDŐBELI ELHATÁROLÁSOK (=J/1+J/2+J/3)</t>
  </si>
  <si>
    <t>FORRÁSOK ÖSSZESEN (=G+H+I+J)</t>
  </si>
  <si>
    <t>H/II/2 Költségvetési évet követően esedékes kötelezettségek munkaadókat terhelő járulékokra és szociális hozzájárulási adóra</t>
  </si>
  <si>
    <t>A/II/1 Ingatlanok és a kapcsolódó vagyoni értékű jogok</t>
  </si>
  <si>
    <t>A/II/4 Beruházások, felújítások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</si>
  <si>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</si>
  <si>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</si>
  <si>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</si>
  <si>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D/I/3 Költségvetési évben esedékes követelések közhatalmi bevételre (=D/I/3a+…+D/I/3f)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</si>
  <si>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</si>
  <si>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</si>
  <si>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</si>
  <si>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</si>
  <si>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</si>
  <si>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</si>
  <si>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</si>
  <si>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</si>
  <si>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D/II/6 Költségvetési évet követően esedékes követelések működési célú átvett pénzeszközre (&gt;=D/II/6a+D/II/6b+D/II/6c)</t>
  </si>
  <si>
    <t>D/II/6c - ebből: költségvetési évet követően esedékes követelések működési célú visszatérítendő támogatások, kölcsönök visszatérülésére államháztartáson kívülről</t>
  </si>
  <si>
    <t>D/III/4 Forgótőke elszámolása</t>
  </si>
  <si>
    <t>G/II Nemzeti vagyon változásai</t>
  </si>
  <si>
    <t>H/III/3 Más szervezetet megillető bevételek elszámolása</t>
  </si>
  <si>
    <t>H/III Kötelezettség jellegű sajátos elszámolások (=H/III/1+…+H/III/10)</t>
  </si>
  <si>
    <t xml:space="preserve"> Ft-ban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</si>
  <si>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</si>
  <si>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</si>
  <si>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</si>
  <si>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</si>
  <si>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</si>
  <si>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</si>
  <si>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</si>
  <si>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H/III/1 Kapott előlegek</t>
  </si>
  <si>
    <t>J/3 Halasztott eredményszemléletű bevételek</t>
  </si>
  <si>
    <t>H/I Költségvetési évben esedékes kötelezettségek (=H/I/1+…+H/I/9)</t>
  </si>
  <si>
    <t>H/II/1 Költségvetési évet követően esedékes kötelezettségek személyi juttatásokra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</si>
  <si>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</si>
  <si>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</si>
  <si>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</si>
  <si>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</si>
  <si>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</si>
  <si>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</si>
  <si>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</si>
  <si>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H/III/2 Továbbadási célból folyósított támogatások, ellátások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</si>
  <si>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</si>
  <si>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</si>
  <si>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</si>
  <si>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</si>
  <si>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</si>
  <si>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</si>
  <si>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I) KINCSTÁRI SZÁMLAVEZETÉSSEL KAPCSOLATOS ELSZÁMOLÁSOK</t>
  </si>
  <si>
    <t>J/1 Eredményszemléletű bevételek passzív időbeli elhatárolása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</si>
  <si>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</si>
  <si>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</si>
  <si>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</si>
  <si>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</si>
  <si>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A/II/3 Tenyészállatok</t>
  </si>
  <si>
    <t>A/II/5 Tárgyi eszközök értékhelyesbítése</t>
  </si>
  <si>
    <t>A/III/1a - ebből: tartós részesedések jegybankban</t>
  </si>
  <si>
    <t>A/III/3 Befektetett pénzügyi eszközök értékhelyesbítése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</si>
  <si>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</si>
  <si>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</si>
  <si>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</si>
  <si>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</si>
  <si>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</si>
  <si>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</si>
  <si>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</si>
  <si>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</si>
  <si>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</si>
  <si>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</si>
  <si>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</si>
  <si>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</si>
  <si>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B/II/1 Nem tartós részesedések</t>
  </si>
  <si>
    <t>B/II/2 Forgatási célú hitelviszonyt megtestesítő értékpapírok (&gt;=B/II/2a+…+B/II/2e)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</si>
  <si>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</si>
  <si>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</si>
  <si>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</si>
  <si>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</si>
  <si>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</si>
  <si>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</si>
  <si>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</si>
  <si>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</si>
  <si>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</si>
  <si>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C/III/2 Kincstárban vezetett forintszámlák</t>
  </si>
  <si>
    <t>C/IV/1 Kincstáron kívüli devizaszámlák</t>
  </si>
  <si>
    <t>C/IV/2 Kincstárban vezetett devizaszámlák</t>
  </si>
  <si>
    <t>C/IV Devizaszámlák (=CIV/1+C/IV/2)</t>
  </si>
  <si>
    <t>D/I/1 Költségvetési évben esedékes követelések működési célú támogatások bevételeire államháztartáson belülről (&gt;=D/I/1a)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</si>
  <si>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</si>
  <si>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</si>
  <si>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D/I/5 Költségvetési évben esedékes követelések felhalmozási bevételre (=D/I/5a+…+D/I/5e)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</si>
  <si>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</si>
  <si>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</si>
  <si>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D/I/8 Költségvetési évben esedékes követelések finanszírozási bevételekre (&gt;=D/I/8a+…+D/I/8g)</t>
  </si>
  <si>
    <t>D/II/1 Költségvetési évet követően esedékes követelések működési célú támogatások bevételeire államháztartáson belülről (&gt;=D/II/1a)</t>
  </si>
  <si>
    <t>D/II/2 Költségvetési évet követően esedékes követelések felhalmozási célú támogatások bevételeire államháztartáson belülről (&gt;=D/II/2a)</t>
  </si>
  <si>
    <t>D/II/3 Költségvetési évet követően esedékes követelések közhatalmi bevételre (=D/II/3a+…+D/II/3f)</t>
  </si>
  <si>
    <t>D/II/5 Költségvetési évet követően esedékes követelések felhalmozási bevételre (=D/II/5a+…+D/II/5e)</t>
  </si>
  <si>
    <t>D/II/7 Költségvetési évet követően esedékes követelések felhalmozási célú átvett pénzeszközre (&gt;=D/II/7a+D/II/7b+D/II/7c)</t>
  </si>
  <si>
    <t>D/II/8 Költségvetési évet követően esedékes követelések finanszírozási bevételekre (=D/II/8a+D/II/8b+D/II/8c+D/II/8d)</t>
  </si>
  <si>
    <t>D/III/2 Továbbadási célból folyósított támogatások, ellátások elszámolása</t>
  </si>
  <si>
    <t>D/III/3 Más által beszedett bevételek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</si>
  <si>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</si>
  <si>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</si>
  <si>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</si>
  <si>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</si>
  <si>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</si>
  <si>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E/I/1 Adott előleghez kapcsolódó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</si>
  <si>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</si>
  <si>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</si>
  <si>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E/II/1 Kapott előleghez kapcsolódó fizetendő általános forgalmi adó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</si>
  <si>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</si>
  <si>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</si>
  <si>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</si>
  <si>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F/3 Halasztott ráfordítások</t>
  </si>
  <si>
    <t>G/III Egyéb eszközök induláskori értéke és változásai</t>
  </si>
  <si>
    <t>G/V Eszközök értékhelyesbítésének forrása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</si>
  <si>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</si>
  <si>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</si>
  <si>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</si>
  <si>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</si>
  <si>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</si>
  <si>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</si>
  <si>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</si>
  <si>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</si>
  <si>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H/I/9 Költségvetési évben esedékes kötelezettségek finanszírozási kiadásokra (&gt;=H/I/9a+…+H/I/9l)</t>
  </si>
  <si>
    <t>8. melléklet</t>
  </si>
  <si>
    <t xml:space="preserve">   Helvécia Nagyközség Önkormányzatának 
  2020. évi vagyonmérlege</t>
  </si>
  <si>
    <t>D/I/6 Költségvetési évben esedékes követelések működési célú átvett pénzeszközre (&gt;=D/I/6a+D/I/6b+D/I/6c)</t>
  </si>
  <si>
    <t>D/I/6c- ebből költségvetési évben esedékes követelések működési célú visszatérítendő támogatások, kölcsönök visszetérülése államháztartáson kívülről</t>
  </si>
  <si>
    <t>D/II/3e-ebből költségvetési évet követően esedékes követelések termékek és szolgáltatások adóira</t>
  </si>
  <si>
    <t>H/II/9a- ebből költségvetési évet követően esedékes kötelezettségek hosszú lejáratú hitelek, kölcsönök törlesztésére pénzügyi vállalkozásnak</t>
  </si>
  <si>
    <t xml:space="preserve">   Helvéciai Napvirág Óvoda és Bölcsőde 
  2020. évi vagyonmérlege</t>
  </si>
  <si>
    <t xml:space="preserve">   Helvécia Nagyközség Önkormányzatának és intézményeinek 
  2020. évi vagyonmérlege mindösszesen</t>
  </si>
  <si>
    <t xml:space="preserve">   Helvéciai Polgármesteri Hivatal 
  2020. évi vagyonmérlege</t>
  </si>
</sst>
</file>

<file path=xl/styles.xml><?xml version="1.0" encoding="utf-8"?>
<styleSheet xmlns="http://schemas.openxmlformats.org/spreadsheetml/2006/main">
  <fonts count="27">
    <font>
      <sz val="10"/>
      <name val="Arial CE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 CE"/>
      <charset val="238"/>
    </font>
    <font>
      <sz val="10"/>
      <name val="Arial"/>
    </font>
    <font>
      <b/>
      <sz val="10"/>
      <name val="Arial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43">
    <xf numFmtId="0" fontId="0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12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2" borderId="0" applyNumberFormat="0" applyBorder="0" applyAlignment="0" applyProtection="0"/>
    <xf numFmtId="0" fontId="3" fillId="6" borderId="0" applyNumberFormat="0" applyBorder="0" applyAlignment="0" applyProtection="0"/>
    <xf numFmtId="0" fontId="4" fillId="9" borderId="1" applyNumberFormat="0" applyAlignment="0" applyProtection="0"/>
    <xf numFmtId="0" fontId="5" fillId="23" borderId="2" applyNumberFormat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1" applyNumberFormat="0" applyAlignment="0" applyProtection="0"/>
    <xf numFmtId="0" fontId="12" fillId="0" borderId="6" applyNumberFormat="0" applyFill="0" applyAlignment="0" applyProtection="0"/>
    <xf numFmtId="0" fontId="13" fillId="11" borderId="0" applyNumberFormat="0" applyBorder="0" applyAlignment="0" applyProtection="0"/>
    <xf numFmtId="0" fontId="14" fillId="0" borderId="0"/>
    <xf numFmtId="0" fontId="1" fillId="3" borderId="7" applyNumberFormat="0" applyFont="0" applyAlignment="0" applyProtection="0"/>
    <xf numFmtId="0" fontId="15" fillId="9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Font="1"/>
    <xf numFmtId="3" fontId="0" fillId="0" borderId="0" xfId="0" applyNumberFormat="1"/>
    <xf numFmtId="0" fontId="19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0" fillId="0" borderId="10" xfId="0" applyFont="1" applyBorder="1" applyAlignment="1">
      <alignment horizontal="left" vertical="top" wrapText="1"/>
    </xf>
    <xf numFmtId="3" fontId="20" fillId="0" borderId="11" xfId="0" applyNumberFormat="1" applyFont="1" applyBorder="1" applyAlignment="1">
      <alignment horizontal="right" vertical="top" wrapText="1"/>
    </xf>
    <xf numFmtId="0" fontId="20" fillId="0" borderId="12" xfId="0" applyFont="1" applyBorder="1" applyAlignment="1">
      <alignment horizontal="left" vertical="top" wrapText="1"/>
    </xf>
    <xf numFmtId="3" fontId="20" fillId="0" borderId="13" xfId="0" applyNumberFormat="1" applyFont="1" applyBorder="1" applyAlignment="1">
      <alignment horizontal="right" vertical="top" wrapText="1"/>
    </xf>
    <xf numFmtId="3" fontId="20" fillId="0" borderId="14" xfId="0" applyNumberFormat="1" applyFont="1" applyBorder="1" applyAlignment="1">
      <alignment horizontal="right" vertical="top" wrapText="1"/>
    </xf>
    <xf numFmtId="0" fontId="20" fillId="0" borderId="15" xfId="0" applyFont="1" applyBorder="1" applyAlignment="1">
      <alignment horizontal="left" vertical="top" wrapText="1"/>
    </xf>
    <xf numFmtId="3" fontId="20" fillId="0" borderId="16" xfId="0" applyNumberFormat="1" applyFont="1" applyBorder="1" applyAlignment="1">
      <alignment horizontal="right" vertical="top" wrapText="1"/>
    </xf>
    <xf numFmtId="0" fontId="21" fillId="0" borderId="17" xfId="0" applyFont="1" applyBorder="1" applyAlignment="1">
      <alignment horizontal="left" vertical="top" wrapText="1"/>
    </xf>
    <xf numFmtId="3" fontId="21" fillId="0" borderId="18" xfId="0" applyNumberFormat="1" applyFont="1" applyBorder="1" applyAlignment="1">
      <alignment horizontal="right" vertical="top" wrapText="1"/>
    </xf>
    <xf numFmtId="0" fontId="21" fillId="0" borderId="19" xfId="0" applyFont="1" applyBorder="1" applyAlignment="1">
      <alignment horizontal="left" vertical="top" wrapText="1"/>
    </xf>
    <xf numFmtId="3" fontId="21" fillId="0" borderId="20" xfId="0" applyNumberFormat="1" applyFont="1" applyBorder="1" applyAlignment="1">
      <alignment horizontal="right" vertical="top" wrapText="1"/>
    </xf>
    <xf numFmtId="3" fontId="20" fillId="25" borderId="14" xfId="0" applyNumberFormat="1" applyFont="1" applyFill="1" applyBorder="1" applyAlignment="1">
      <alignment horizontal="right" vertical="top" wrapText="1"/>
    </xf>
    <xf numFmtId="3" fontId="20" fillId="0" borderId="21" xfId="0" applyNumberFormat="1" applyFont="1" applyBorder="1" applyAlignment="1">
      <alignment horizontal="right" vertical="top" wrapText="1"/>
    </xf>
    <xf numFmtId="3" fontId="20" fillId="0" borderId="22" xfId="0" applyNumberFormat="1" applyFont="1" applyBorder="1" applyAlignment="1">
      <alignment horizontal="right" vertical="top" wrapText="1"/>
    </xf>
    <xf numFmtId="3" fontId="20" fillId="0" borderId="23" xfId="0" applyNumberFormat="1" applyFont="1" applyBorder="1" applyAlignment="1">
      <alignment horizontal="right" vertical="top" wrapText="1"/>
    </xf>
    <xf numFmtId="0" fontId="20" fillId="0" borderId="24" xfId="0" applyFont="1" applyBorder="1" applyAlignment="1">
      <alignment horizontal="left" vertical="top" wrapText="1"/>
    </xf>
    <xf numFmtId="3" fontId="20" fillId="0" borderId="20" xfId="0" applyNumberFormat="1" applyFont="1" applyBorder="1" applyAlignment="1">
      <alignment horizontal="right" vertical="top" wrapText="1"/>
    </xf>
    <xf numFmtId="0" fontId="23" fillId="24" borderId="25" xfId="0" applyFont="1" applyFill="1" applyBorder="1" applyAlignment="1">
      <alignment horizontal="center" vertical="top" wrapText="1"/>
    </xf>
    <xf numFmtId="0" fontId="23" fillId="24" borderId="26" xfId="0" applyFont="1" applyFill="1" applyBorder="1" applyAlignment="1">
      <alignment horizontal="center" vertical="top" wrapText="1"/>
    </xf>
    <xf numFmtId="0" fontId="23" fillId="24" borderId="27" xfId="0" applyFont="1" applyFill="1" applyBorder="1" applyAlignment="1">
      <alignment horizontal="center" vertical="top" wrapText="1"/>
    </xf>
    <xf numFmtId="0" fontId="24" fillId="0" borderId="19" xfId="0" applyFont="1" applyBorder="1" applyAlignment="1">
      <alignment horizontal="left" vertical="top" wrapText="1"/>
    </xf>
    <xf numFmtId="3" fontId="24" fillId="0" borderId="23" xfId="0" applyNumberFormat="1" applyFont="1" applyBorder="1" applyAlignment="1">
      <alignment horizontal="right" vertical="top" wrapText="1"/>
    </xf>
    <xf numFmtId="3" fontId="24" fillId="0" borderId="20" xfId="0" applyNumberFormat="1" applyFont="1" applyBorder="1" applyAlignment="1">
      <alignment horizontal="right" vertical="top" wrapText="1"/>
    </xf>
    <xf numFmtId="3" fontId="25" fillId="0" borderId="0" xfId="0" applyNumberFormat="1" applyFont="1"/>
    <xf numFmtId="0" fontId="25" fillId="0" borderId="0" xfId="0" applyFont="1"/>
    <xf numFmtId="0" fontId="26" fillId="0" borderId="0" xfId="0" applyFont="1"/>
    <xf numFmtId="0" fontId="24" fillId="0" borderId="24" xfId="0" applyFont="1" applyBorder="1" applyAlignment="1">
      <alignment horizontal="left" vertical="top" wrapText="1"/>
    </xf>
    <xf numFmtId="3" fontId="24" fillId="0" borderId="21" xfId="0" applyNumberFormat="1" applyFont="1" applyBorder="1" applyAlignment="1">
      <alignment horizontal="right" vertical="top" wrapText="1"/>
    </xf>
    <xf numFmtId="3" fontId="24" fillId="0" borderId="22" xfId="0" applyNumberFormat="1" applyFont="1" applyBorder="1" applyAlignment="1">
      <alignment horizontal="right" vertical="top" wrapText="1"/>
    </xf>
    <xf numFmtId="0" fontId="24" fillId="0" borderId="17" xfId="0" applyFont="1" applyBorder="1" applyAlignment="1">
      <alignment horizontal="left" vertical="top" wrapText="1"/>
    </xf>
    <xf numFmtId="3" fontId="24" fillId="0" borderId="28" xfId="0" applyNumberFormat="1" applyFont="1" applyBorder="1" applyAlignment="1">
      <alignment horizontal="right" vertical="top" wrapText="1"/>
    </xf>
    <xf numFmtId="3" fontId="24" fillId="0" borderId="18" xfId="0" applyNumberFormat="1" applyFont="1" applyBorder="1" applyAlignment="1">
      <alignment horizontal="right" vertical="top" wrapText="1"/>
    </xf>
    <xf numFmtId="0" fontId="0" fillId="0" borderId="0" xfId="0" applyBorder="1" applyAlignment="1">
      <alignment horizontal="right"/>
    </xf>
    <xf numFmtId="49" fontId="22" fillId="0" borderId="0" xfId="0" applyNumberFormat="1" applyFont="1" applyBorder="1" applyAlignment="1" applyProtection="1">
      <alignment horizontal="center" vertical="center" wrapText="1"/>
      <protection hidden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ál" xfId="0" builtinId="0"/>
    <cellStyle name="Normál 2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2"/>
  <sheetViews>
    <sheetView zoomScaleNormal="100" workbookViewId="0">
      <selection activeCell="A4" sqref="A4:C4"/>
    </sheetView>
  </sheetViews>
  <sheetFormatPr defaultRowHeight="12.75"/>
  <cols>
    <col min="1" max="1" width="94.7109375" style="4" customWidth="1"/>
    <col min="2" max="2" width="25.42578125" customWidth="1"/>
    <col min="3" max="3" width="24" customWidth="1"/>
  </cols>
  <sheetData>
    <row r="1" spans="1:3" ht="36" customHeight="1">
      <c r="A1" s="39" t="s">
        <v>158</v>
      </c>
      <c r="B1" s="39"/>
      <c r="C1" s="39"/>
    </row>
    <row r="2" spans="1:3">
      <c r="C2" s="5" t="s">
        <v>157</v>
      </c>
    </row>
    <row r="3" spans="1:3" ht="13.5" thickBot="1">
      <c r="A3" s="38" t="s">
        <v>55</v>
      </c>
      <c r="B3" s="38"/>
      <c r="C3" s="38"/>
    </row>
    <row r="4" spans="1:3" ht="17.25" thickTop="1" thickBot="1">
      <c r="A4" s="23" t="s">
        <v>0</v>
      </c>
      <c r="B4" s="24" t="s">
        <v>1</v>
      </c>
      <c r="C4" s="25" t="s">
        <v>2</v>
      </c>
    </row>
    <row r="5" spans="1:3" ht="13.5" thickTop="1">
      <c r="A5" s="8" t="s">
        <v>83</v>
      </c>
      <c r="B5" s="10">
        <v>0</v>
      </c>
      <c r="C5" s="10">
        <v>0</v>
      </c>
    </row>
    <row r="6" spans="1:3">
      <c r="A6" s="6" t="s">
        <v>84</v>
      </c>
      <c r="B6" s="7">
        <v>0</v>
      </c>
      <c r="C6" s="7">
        <v>0</v>
      </c>
    </row>
    <row r="7" spans="1:3" ht="13.5" thickBot="1">
      <c r="A7" s="11" t="s">
        <v>85</v>
      </c>
      <c r="B7" s="12">
        <v>0</v>
      </c>
      <c r="C7" s="12">
        <v>0</v>
      </c>
    </row>
    <row r="8" spans="1:3" ht="13.5" thickBot="1">
      <c r="A8" s="15" t="s">
        <v>86</v>
      </c>
      <c r="B8" s="16">
        <v>0</v>
      </c>
      <c r="C8" s="16"/>
    </row>
    <row r="9" spans="1:3">
      <c r="A9" s="8" t="s">
        <v>35</v>
      </c>
      <c r="B9" s="10">
        <v>2327620251</v>
      </c>
      <c r="C9" s="10">
        <v>2340759538</v>
      </c>
    </row>
    <row r="10" spans="1:3">
      <c r="A10" s="6" t="s">
        <v>3</v>
      </c>
      <c r="B10" s="7">
        <v>26423906</v>
      </c>
      <c r="C10" s="7">
        <v>32711265</v>
      </c>
    </row>
    <row r="11" spans="1:3">
      <c r="A11" s="6" t="s">
        <v>87</v>
      </c>
      <c r="B11" s="7"/>
      <c r="C11" s="7"/>
    </row>
    <row r="12" spans="1:3">
      <c r="A12" s="6" t="s">
        <v>36</v>
      </c>
      <c r="B12" s="7">
        <v>166428744</v>
      </c>
      <c r="C12" s="7">
        <v>308945215</v>
      </c>
    </row>
    <row r="13" spans="1:3" ht="13.5" thickBot="1">
      <c r="A13" s="11" t="s">
        <v>88</v>
      </c>
      <c r="B13" s="12"/>
      <c r="C13" s="12"/>
    </row>
    <row r="14" spans="1:3" ht="13.5" thickBot="1">
      <c r="A14" s="15" t="s">
        <v>4</v>
      </c>
      <c r="B14" s="16">
        <f>SUM(B9:B13)</f>
        <v>2520472901</v>
      </c>
      <c r="C14" s="16">
        <f>SUM(C9:C13)</f>
        <v>2682416018</v>
      </c>
    </row>
    <row r="15" spans="1:3">
      <c r="A15" s="8" t="s">
        <v>37</v>
      </c>
      <c r="B15" s="10"/>
      <c r="C15" s="10"/>
    </row>
    <row r="16" spans="1:3">
      <c r="A16" s="6" t="s">
        <v>89</v>
      </c>
      <c r="B16" s="7"/>
      <c r="C16" s="7"/>
    </row>
    <row r="17" spans="1:3">
      <c r="A17" s="6" t="s">
        <v>38</v>
      </c>
      <c r="B17" s="7">
        <v>16711000</v>
      </c>
      <c r="C17" s="7">
        <v>16711000</v>
      </c>
    </row>
    <row r="18" spans="1:3" ht="13.5" thickBot="1">
      <c r="A18" s="11" t="s">
        <v>90</v>
      </c>
      <c r="B18" s="12"/>
      <c r="C18" s="12"/>
    </row>
    <row r="19" spans="1:3" ht="13.5" thickBot="1">
      <c r="A19" s="15" t="s">
        <v>39</v>
      </c>
      <c r="B19" s="16">
        <f>SUM(B15:B18)</f>
        <v>16711000</v>
      </c>
      <c r="C19" s="16">
        <f>SUM(C15:C18)</f>
        <v>16711000</v>
      </c>
    </row>
    <row r="20" spans="1:3">
      <c r="A20" s="8" t="s">
        <v>91</v>
      </c>
      <c r="B20" s="10"/>
      <c r="C20" s="10"/>
    </row>
    <row r="21" spans="1:3">
      <c r="A21" s="6" t="s">
        <v>92</v>
      </c>
      <c r="B21" s="7"/>
      <c r="C21" s="7"/>
    </row>
    <row r="22" spans="1:3">
      <c r="A22" s="6" t="s">
        <v>93</v>
      </c>
      <c r="B22" s="7"/>
      <c r="C22" s="7"/>
    </row>
    <row r="23" spans="1:3">
      <c r="A23" s="6" t="s">
        <v>94</v>
      </c>
      <c r="B23" s="7"/>
      <c r="C23" s="7"/>
    </row>
    <row r="24" spans="1:3" ht="13.5" thickBot="1">
      <c r="A24" s="11" t="s">
        <v>95</v>
      </c>
      <c r="B24" s="12"/>
      <c r="C24" s="12"/>
    </row>
    <row r="25" spans="1:3" ht="13.5" thickBot="1">
      <c r="A25" s="15" t="s">
        <v>96</v>
      </c>
      <c r="B25" s="16"/>
      <c r="C25" s="16"/>
    </row>
    <row r="26" spans="1:3" ht="13.5" thickBot="1">
      <c r="A26" s="15" t="s">
        <v>5</v>
      </c>
      <c r="B26" s="16">
        <f>B14+B19</f>
        <v>2537183901</v>
      </c>
      <c r="C26" s="16">
        <f>C14+C19</f>
        <v>2699127018</v>
      </c>
    </row>
    <row r="27" spans="1:3">
      <c r="A27" s="8" t="s">
        <v>97</v>
      </c>
      <c r="B27" s="10">
        <v>0</v>
      </c>
      <c r="C27" s="10"/>
    </row>
    <row r="28" spans="1:3">
      <c r="A28" s="6" t="s">
        <v>98</v>
      </c>
      <c r="B28" s="7"/>
      <c r="C28" s="7"/>
    </row>
    <row r="29" spans="1:3">
      <c r="A29" s="6" t="s">
        <v>99</v>
      </c>
      <c r="B29" s="7"/>
      <c r="C29" s="7"/>
    </row>
    <row r="30" spans="1:3">
      <c r="A30" s="6" t="s">
        <v>100</v>
      </c>
      <c r="B30" s="7"/>
      <c r="C30" s="7"/>
    </row>
    <row r="31" spans="1:3" ht="13.5" thickBot="1">
      <c r="A31" s="11" t="s">
        <v>101</v>
      </c>
      <c r="B31" s="12"/>
      <c r="C31" s="12"/>
    </row>
    <row r="32" spans="1:3" ht="13.5" thickBot="1">
      <c r="A32" s="15" t="s">
        <v>102</v>
      </c>
      <c r="B32" s="16">
        <v>0</v>
      </c>
      <c r="C32" s="16"/>
    </row>
    <row r="33" spans="1:3">
      <c r="A33" s="8" t="s">
        <v>103</v>
      </c>
      <c r="B33" s="10"/>
      <c r="C33" s="10"/>
    </row>
    <row r="34" spans="1:3" ht="13.5" thickBot="1">
      <c r="A34" s="11" t="s">
        <v>104</v>
      </c>
      <c r="B34" s="12"/>
      <c r="C34" s="12"/>
    </row>
    <row r="35" spans="1:3" ht="13.5" thickBot="1">
      <c r="A35" s="15" t="s">
        <v>105</v>
      </c>
      <c r="B35" s="16"/>
      <c r="C35" s="16"/>
    </row>
    <row r="36" spans="1:3" ht="13.5" thickBot="1">
      <c r="A36" s="15" t="s">
        <v>106</v>
      </c>
      <c r="B36" s="16">
        <v>0</v>
      </c>
      <c r="C36" s="16"/>
    </row>
    <row r="37" spans="1:3">
      <c r="A37" s="8" t="s">
        <v>107</v>
      </c>
      <c r="B37" s="10"/>
      <c r="C37" s="10"/>
    </row>
    <row r="38" spans="1:3" ht="13.5" thickBot="1">
      <c r="A38" s="11" t="s">
        <v>108</v>
      </c>
      <c r="B38" s="12"/>
      <c r="C38" s="12"/>
    </row>
    <row r="39" spans="1:3" ht="13.5" thickBot="1">
      <c r="A39" s="15" t="s">
        <v>109</v>
      </c>
      <c r="B39" s="16"/>
      <c r="C39" s="16"/>
    </row>
    <row r="40" spans="1:3">
      <c r="A40" s="8" t="s">
        <v>110</v>
      </c>
      <c r="B40" s="10"/>
      <c r="C40" s="10"/>
    </row>
    <row r="41" spans="1:3">
      <c r="A41" s="6" t="s">
        <v>111</v>
      </c>
      <c r="B41" s="7"/>
      <c r="C41" s="7"/>
    </row>
    <row r="42" spans="1:3" ht="13.5" thickBot="1">
      <c r="A42" s="11" t="s">
        <v>112</v>
      </c>
      <c r="B42" s="12"/>
      <c r="C42" s="12"/>
    </row>
    <row r="43" spans="1:3" ht="13.5" thickBot="1">
      <c r="A43" s="15" t="s">
        <v>113</v>
      </c>
      <c r="B43" s="16"/>
      <c r="C43" s="16"/>
    </row>
    <row r="44" spans="1:3">
      <c r="A44" s="8" t="s">
        <v>6</v>
      </c>
      <c r="B44" s="10">
        <v>132522908</v>
      </c>
      <c r="C44" s="17">
        <v>321607103</v>
      </c>
    </row>
    <row r="45" spans="1:3" ht="13.5" thickBot="1">
      <c r="A45" s="11" t="s">
        <v>114</v>
      </c>
      <c r="B45" s="12">
        <v>159417463</v>
      </c>
      <c r="C45" s="12">
        <v>30129406</v>
      </c>
    </row>
    <row r="46" spans="1:3" ht="13.5" thickBot="1">
      <c r="A46" s="15" t="s">
        <v>7</v>
      </c>
      <c r="B46" s="16">
        <f>SUM(B44:B45)</f>
        <v>291940371</v>
      </c>
      <c r="C46" s="16">
        <f>SUM(C44:C45)</f>
        <v>351736509</v>
      </c>
    </row>
    <row r="47" spans="1:3">
      <c r="A47" s="8" t="s">
        <v>115</v>
      </c>
      <c r="B47" s="10"/>
      <c r="C47" s="10"/>
    </row>
    <row r="48" spans="1:3" ht="13.5" thickBot="1">
      <c r="A48" s="11" t="s">
        <v>116</v>
      </c>
      <c r="B48" s="12"/>
      <c r="C48" s="12"/>
    </row>
    <row r="49" spans="1:3" ht="13.5" thickBot="1">
      <c r="A49" s="15" t="s">
        <v>117</v>
      </c>
      <c r="B49" s="16"/>
      <c r="C49" s="16"/>
    </row>
    <row r="50" spans="1:3" ht="13.5" thickBot="1">
      <c r="A50" s="15" t="s">
        <v>8</v>
      </c>
      <c r="B50" s="16">
        <f>SUM(B46)</f>
        <v>291940371</v>
      </c>
      <c r="C50" s="16">
        <f>SUM(C46)</f>
        <v>351736509</v>
      </c>
    </row>
    <row r="51" spans="1:3" ht="25.5">
      <c r="A51" s="8" t="s">
        <v>118</v>
      </c>
      <c r="B51" s="10"/>
      <c r="C51" s="10"/>
    </row>
    <row r="52" spans="1:3" ht="25.5">
      <c r="A52" s="6" t="s">
        <v>119</v>
      </c>
      <c r="B52" s="7"/>
      <c r="C52" s="7"/>
    </row>
    <row r="53" spans="1:3" ht="25.5">
      <c r="A53" s="6" t="s">
        <v>120</v>
      </c>
      <c r="B53" s="7"/>
      <c r="C53" s="7"/>
    </row>
    <row r="54" spans="1:3">
      <c r="A54" s="6" t="s">
        <v>40</v>
      </c>
      <c r="B54" s="7">
        <v>6416733</v>
      </c>
      <c r="C54" s="7">
        <v>7756771</v>
      </c>
    </row>
    <row r="55" spans="1:3">
      <c r="A55" s="6" t="s">
        <v>41</v>
      </c>
      <c r="B55" s="7">
        <v>5713447</v>
      </c>
      <c r="C55" s="7">
        <v>6727741</v>
      </c>
    </row>
    <row r="56" spans="1:3">
      <c r="A56" s="6" t="s">
        <v>42</v>
      </c>
      <c r="B56" s="7">
        <v>703286</v>
      </c>
      <c r="C56" s="7">
        <v>1029030</v>
      </c>
    </row>
    <row r="57" spans="1:3">
      <c r="A57" s="6" t="s">
        <v>9</v>
      </c>
      <c r="B57" s="7">
        <v>1192400</v>
      </c>
      <c r="C57" s="7">
        <v>390472</v>
      </c>
    </row>
    <row r="58" spans="1:3" ht="25.5">
      <c r="A58" s="6" t="s">
        <v>43</v>
      </c>
      <c r="B58" s="7">
        <v>365930</v>
      </c>
      <c r="C58" s="7"/>
    </row>
    <row r="59" spans="1:3">
      <c r="A59" s="6" t="s">
        <v>44</v>
      </c>
      <c r="B59" s="7">
        <v>291803</v>
      </c>
      <c r="C59" s="7">
        <v>15000</v>
      </c>
    </row>
    <row r="60" spans="1:3">
      <c r="A60" s="6" t="s">
        <v>45</v>
      </c>
      <c r="B60" s="7">
        <v>190515</v>
      </c>
      <c r="C60" s="7">
        <v>190515</v>
      </c>
    </row>
    <row r="61" spans="1:3">
      <c r="A61" s="6" t="s">
        <v>46</v>
      </c>
      <c r="B61" s="7">
        <v>144132</v>
      </c>
      <c r="C61" s="7">
        <v>51439</v>
      </c>
    </row>
    <row r="62" spans="1:3">
      <c r="A62" s="6" t="s">
        <v>10</v>
      </c>
      <c r="B62" s="7"/>
      <c r="C62" s="7"/>
    </row>
    <row r="63" spans="1:3">
      <c r="A63" s="6" t="s">
        <v>11</v>
      </c>
      <c r="B63" s="7">
        <v>200020</v>
      </c>
      <c r="C63" s="7">
        <v>133518</v>
      </c>
    </row>
    <row r="64" spans="1:3">
      <c r="A64" s="6" t="s">
        <v>121</v>
      </c>
      <c r="B64" s="7"/>
      <c r="C64" s="7"/>
    </row>
    <row r="65" spans="1:3">
      <c r="A65" s="6" t="s">
        <v>159</v>
      </c>
      <c r="B65" s="7"/>
      <c r="C65" s="7">
        <v>4999993</v>
      </c>
    </row>
    <row r="66" spans="1:3" ht="25.5">
      <c r="A66" s="6" t="s">
        <v>160</v>
      </c>
      <c r="B66" s="7"/>
      <c r="C66" s="7">
        <v>4999993</v>
      </c>
    </row>
    <row r="67" spans="1:3" ht="25.5">
      <c r="A67" s="6" t="s">
        <v>47</v>
      </c>
      <c r="B67" s="7">
        <v>1027658</v>
      </c>
      <c r="C67" s="7">
        <v>1007658</v>
      </c>
    </row>
    <row r="68" spans="1:3" ht="25.5">
      <c r="A68" s="6" t="s">
        <v>122</v>
      </c>
      <c r="B68" s="7"/>
      <c r="C68" s="7"/>
    </row>
    <row r="69" spans="1:3" ht="25.5">
      <c r="A69" s="6" t="s">
        <v>123</v>
      </c>
      <c r="B69" s="7"/>
      <c r="C69" s="7"/>
    </row>
    <row r="70" spans="1:3" ht="25.5">
      <c r="A70" s="6" t="s">
        <v>48</v>
      </c>
      <c r="B70" s="7">
        <v>361406</v>
      </c>
      <c r="C70" s="7">
        <v>361406</v>
      </c>
    </row>
    <row r="71" spans="1:3" ht="13.5" thickBot="1">
      <c r="A71" s="11" t="s">
        <v>124</v>
      </c>
      <c r="B71" s="12"/>
      <c r="C71" s="12"/>
    </row>
    <row r="72" spans="1:3" ht="13.5" thickBot="1">
      <c r="A72" s="15" t="s">
        <v>12</v>
      </c>
      <c r="B72" s="16">
        <f>B54+B64+B57+B67+B71</f>
        <v>8636791</v>
      </c>
      <c r="C72" s="16">
        <f>C54+C64+C57+C65+C67+C71</f>
        <v>14154894</v>
      </c>
    </row>
    <row r="73" spans="1:3" ht="25.5">
      <c r="A73" s="8" t="s">
        <v>125</v>
      </c>
      <c r="B73" s="10"/>
      <c r="C73" s="10"/>
    </row>
    <row r="74" spans="1:3" ht="25.5">
      <c r="A74" s="6" t="s">
        <v>126</v>
      </c>
      <c r="B74" s="7"/>
      <c r="C74" s="7"/>
    </row>
    <row r="75" spans="1:3">
      <c r="A75" s="6" t="s">
        <v>127</v>
      </c>
      <c r="B75" s="7"/>
      <c r="C75" s="7">
        <v>70538963</v>
      </c>
    </row>
    <row r="76" spans="1:3">
      <c r="A76" s="6" t="s">
        <v>161</v>
      </c>
      <c r="B76" s="7"/>
      <c r="C76" s="7">
        <v>70538963</v>
      </c>
    </row>
    <row r="77" spans="1:3">
      <c r="A77" s="6" t="s">
        <v>13</v>
      </c>
      <c r="B77" s="7"/>
      <c r="C77" s="7"/>
    </row>
    <row r="78" spans="1:3">
      <c r="A78" s="6" t="s">
        <v>128</v>
      </c>
      <c r="B78" s="7"/>
      <c r="C78" s="7"/>
    </row>
    <row r="79" spans="1:3" ht="25.5">
      <c r="A79" s="6" t="s">
        <v>49</v>
      </c>
      <c r="B79" s="7">
        <v>1756890</v>
      </c>
      <c r="C79" s="7">
        <v>1756890</v>
      </c>
    </row>
    <row r="80" spans="1:3" ht="25.5">
      <c r="A80" s="6" t="s">
        <v>50</v>
      </c>
      <c r="B80" s="7">
        <v>1756890</v>
      </c>
      <c r="C80" s="7">
        <v>1756890</v>
      </c>
    </row>
    <row r="81" spans="1:3" ht="25.5">
      <c r="A81" s="6" t="s">
        <v>129</v>
      </c>
      <c r="B81" s="7"/>
      <c r="C81" s="7"/>
    </row>
    <row r="82" spans="1:3" ht="26.25" thickBot="1">
      <c r="A82" s="11" t="s">
        <v>130</v>
      </c>
      <c r="B82" s="12"/>
      <c r="C82" s="12"/>
    </row>
    <row r="83" spans="1:3" ht="13.5" thickBot="1">
      <c r="A83" s="15" t="s">
        <v>14</v>
      </c>
      <c r="B83" s="16">
        <f>SUM(B79)</f>
        <v>1756890</v>
      </c>
      <c r="C83" s="16">
        <f>SUM(C75+C79)</f>
        <v>72295853</v>
      </c>
    </row>
    <row r="84" spans="1:3">
      <c r="A84" s="8" t="s">
        <v>15</v>
      </c>
      <c r="B84" s="10">
        <v>30249</v>
      </c>
      <c r="C84" s="10">
        <v>30249</v>
      </c>
    </row>
    <row r="85" spans="1:3">
      <c r="A85" s="6" t="s">
        <v>16</v>
      </c>
      <c r="B85" s="7"/>
      <c r="C85" s="7"/>
    </row>
    <row r="86" spans="1:3">
      <c r="A86" s="6" t="s">
        <v>17</v>
      </c>
      <c r="B86" s="7">
        <v>30249</v>
      </c>
      <c r="C86" s="7">
        <v>30249</v>
      </c>
    </row>
    <row r="87" spans="1:3">
      <c r="A87" s="6" t="s">
        <v>131</v>
      </c>
      <c r="B87" s="7"/>
      <c r="C87" s="7"/>
    </row>
    <row r="88" spans="1:3">
      <c r="A88" s="6" t="s">
        <v>132</v>
      </c>
      <c r="B88" s="7"/>
      <c r="C88" s="7"/>
    </row>
    <row r="89" spans="1:3">
      <c r="A89" s="6" t="s">
        <v>51</v>
      </c>
      <c r="B89" s="7">
        <v>380000</v>
      </c>
      <c r="C89" s="7">
        <v>190000</v>
      </c>
    </row>
    <row r="90" spans="1:3">
      <c r="A90" s="6" t="s">
        <v>133</v>
      </c>
      <c r="B90" s="7"/>
      <c r="C90" s="7"/>
    </row>
    <row r="91" spans="1:3">
      <c r="A91" s="6" t="s">
        <v>134</v>
      </c>
      <c r="B91" s="7"/>
      <c r="C91" s="7"/>
    </row>
    <row r="92" spans="1:3">
      <c r="A92" s="6" t="s">
        <v>135</v>
      </c>
      <c r="B92" s="7">
        <v>37330</v>
      </c>
      <c r="C92" s="7">
        <v>41699</v>
      </c>
    </row>
    <row r="93" spans="1:3">
      <c r="A93" s="6" t="s">
        <v>136</v>
      </c>
      <c r="B93" s="7"/>
      <c r="C93" s="7"/>
    </row>
    <row r="94" spans="1:3" ht="13.5" thickBot="1">
      <c r="A94" s="11" t="s">
        <v>137</v>
      </c>
      <c r="B94" s="12"/>
      <c r="C94" s="12"/>
    </row>
    <row r="95" spans="1:3" ht="13.5" thickBot="1">
      <c r="A95" s="15" t="s">
        <v>18</v>
      </c>
      <c r="B95" s="16">
        <f>B84+B89+B92</f>
        <v>447579</v>
      </c>
      <c r="C95" s="16">
        <f>C84+C89+C92</f>
        <v>261948</v>
      </c>
    </row>
    <row r="96" spans="1:3" ht="13.5" thickBot="1">
      <c r="A96" s="15" t="s">
        <v>19</v>
      </c>
      <c r="B96" s="16">
        <f>B72+B83+B95</f>
        <v>10841260</v>
      </c>
      <c r="C96" s="16">
        <f>C72+C83+C95</f>
        <v>86712695</v>
      </c>
    </row>
    <row r="97" spans="1:3">
      <c r="A97" s="8" t="s">
        <v>138</v>
      </c>
      <c r="B97" s="10"/>
      <c r="C97" s="10"/>
    </row>
    <row r="98" spans="1:3">
      <c r="A98" s="6" t="s">
        <v>56</v>
      </c>
      <c r="B98" s="7">
        <v>2934279</v>
      </c>
      <c r="C98" s="7">
        <v>2653659</v>
      </c>
    </row>
    <row r="99" spans="1:3">
      <c r="A99" s="6" t="s">
        <v>139</v>
      </c>
      <c r="B99" s="7"/>
      <c r="C99" s="7"/>
    </row>
    <row r="100" spans="1:3" ht="13.5" thickBot="1">
      <c r="A100" s="11" t="s">
        <v>140</v>
      </c>
      <c r="B100" s="12"/>
      <c r="C100" s="12"/>
    </row>
    <row r="101" spans="1:3" ht="13.5" thickBot="1">
      <c r="A101" s="15" t="s">
        <v>57</v>
      </c>
      <c r="B101" s="16">
        <f>SUM(B98)</f>
        <v>2934279</v>
      </c>
      <c r="C101" s="16">
        <f>SUM(C98)</f>
        <v>2653659</v>
      </c>
    </row>
    <row r="102" spans="1:3">
      <c r="A102" s="8" t="s">
        <v>141</v>
      </c>
      <c r="B102" s="10"/>
      <c r="C102" s="10"/>
    </row>
    <row r="103" spans="1:3" ht="13.5" thickBot="1">
      <c r="A103" s="11" t="s">
        <v>58</v>
      </c>
      <c r="B103" s="12">
        <v>-3149016</v>
      </c>
      <c r="C103" s="12">
        <v>-57873659</v>
      </c>
    </row>
    <row r="104" spans="1:3" ht="13.5" thickBot="1">
      <c r="A104" s="15" t="s">
        <v>59</v>
      </c>
      <c r="B104" s="16">
        <f>SUM(B103)</f>
        <v>-3149016</v>
      </c>
      <c r="C104" s="16">
        <f>SUM(C103)</f>
        <v>-57873659</v>
      </c>
    </row>
    <row r="105" spans="1:3">
      <c r="A105" s="8" t="s">
        <v>142</v>
      </c>
      <c r="B105" s="10"/>
      <c r="C105" s="10"/>
    </row>
    <row r="106" spans="1:3" ht="26.25" thickBot="1">
      <c r="A106" s="11" t="s">
        <v>143</v>
      </c>
      <c r="B106" s="12"/>
      <c r="C106" s="12"/>
    </row>
    <row r="107" spans="1:3" ht="13.5" thickBot="1">
      <c r="A107" s="15" t="s">
        <v>144</v>
      </c>
      <c r="B107" s="16"/>
      <c r="C107" s="16"/>
    </row>
    <row r="108" spans="1:3" ht="13.5" thickBot="1">
      <c r="A108" s="15" t="s">
        <v>60</v>
      </c>
      <c r="B108" s="16">
        <f>B104+B101</f>
        <v>-214737</v>
      </c>
      <c r="C108" s="16">
        <f>C104+C101</f>
        <v>-55220000</v>
      </c>
    </row>
    <row r="109" spans="1:3">
      <c r="A109" s="8" t="s">
        <v>20</v>
      </c>
      <c r="B109" s="10">
        <v>276803</v>
      </c>
      <c r="C109" s="10">
        <v>1925823</v>
      </c>
    </row>
    <row r="110" spans="1:3">
      <c r="A110" s="6" t="s">
        <v>21</v>
      </c>
      <c r="B110" s="7">
        <v>147403</v>
      </c>
      <c r="C110" s="7">
        <v>244147</v>
      </c>
    </row>
    <row r="111" spans="1:3" ht="13.5" thickBot="1">
      <c r="A111" s="11" t="s">
        <v>145</v>
      </c>
      <c r="B111" s="12"/>
      <c r="C111" s="12"/>
    </row>
    <row r="112" spans="1:3" ht="13.5" thickBot="1">
      <c r="A112" s="15" t="s">
        <v>22</v>
      </c>
      <c r="B112" s="16">
        <f>SUM(B109:B110)</f>
        <v>424206</v>
      </c>
      <c r="C112" s="16">
        <f>SUM(C109:C110)</f>
        <v>2169970</v>
      </c>
    </row>
    <row r="113" spans="1:3" ht="13.5" thickBot="1">
      <c r="A113" s="15" t="s">
        <v>23</v>
      </c>
      <c r="B113" s="16">
        <f>B50+B96+B108+B112+B26</f>
        <v>2840175001</v>
      </c>
      <c r="C113" s="16">
        <f>C50+C96+C108+C112+C26</f>
        <v>3084526192</v>
      </c>
    </row>
    <row r="114" spans="1:3">
      <c r="A114" s="8" t="s">
        <v>24</v>
      </c>
      <c r="B114" s="10">
        <v>1465755474</v>
      </c>
      <c r="C114" s="10">
        <v>1465755474</v>
      </c>
    </row>
    <row r="115" spans="1:3">
      <c r="A115" s="6" t="s">
        <v>52</v>
      </c>
      <c r="B115" s="7">
        <v>251066364</v>
      </c>
      <c r="C115" s="7">
        <v>251066364</v>
      </c>
    </row>
    <row r="116" spans="1:3">
      <c r="A116" s="6" t="s">
        <v>146</v>
      </c>
      <c r="B116" s="7">
        <v>69467159</v>
      </c>
      <c r="C116" s="7">
        <v>69467159</v>
      </c>
    </row>
    <row r="117" spans="1:3">
      <c r="A117" s="6" t="s">
        <v>25</v>
      </c>
      <c r="B117" s="7">
        <v>260737980</v>
      </c>
      <c r="C117" s="7">
        <v>212224090</v>
      </c>
    </row>
    <row r="118" spans="1:3">
      <c r="A118" s="6" t="s">
        <v>147</v>
      </c>
      <c r="B118" s="7"/>
      <c r="C118" s="7"/>
    </row>
    <row r="119" spans="1:3" ht="13.5" thickBot="1">
      <c r="A119" s="11" t="s">
        <v>26</v>
      </c>
      <c r="B119" s="12">
        <v>-48513890</v>
      </c>
      <c r="C119" s="12">
        <v>246870644</v>
      </c>
    </row>
    <row r="120" spans="1:3" ht="13.5" thickBot="1">
      <c r="A120" s="15" t="s">
        <v>27</v>
      </c>
      <c r="B120" s="16">
        <f>SUM(B114:B119)</f>
        <v>1998513087</v>
      </c>
      <c r="C120" s="16">
        <f>SUM(C114:C119)</f>
        <v>2245383731</v>
      </c>
    </row>
    <row r="121" spans="1:3">
      <c r="A121" s="8" t="s">
        <v>148</v>
      </c>
      <c r="B121" s="10"/>
      <c r="C121" s="10"/>
    </row>
    <row r="122" spans="1:3" ht="25.5">
      <c r="A122" s="6" t="s">
        <v>149</v>
      </c>
      <c r="B122" s="7"/>
      <c r="C122" s="7"/>
    </row>
    <row r="123" spans="1:3">
      <c r="A123" s="6" t="s">
        <v>150</v>
      </c>
      <c r="B123" s="7">
        <v>0</v>
      </c>
      <c r="C123" s="7">
        <v>107950</v>
      </c>
    </row>
    <row r="124" spans="1:3">
      <c r="A124" s="6" t="s">
        <v>151</v>
      </c>
      <c r="B124" s="7">
        <v>0</v>
      </c>
      <c r="C124" s="7"/>
    </row>
    <row r="125" spans="1:3">
      <c r="A125" s="6" t="s">
        <v>152</v>
      </c>
      <c r="B125" s="7">
        <v>0</v>
      </c>
      <c r="C125" s="7"/>
    </row>
    <row r="126" spans="1:3">
      <c r="A126" s="6" t="s">
        <v>153</v>
      </c>
      <c r="B126" s="7">
        <v>0</v>
      </c>
      <c r="C126" s="7"/>
    </row>
    <row r="127" spans="1:3">
      <c r="A127" s="6" t="s">
        <v>154</v>
      </c>
      <c r="B127" s="7"/>
      <c r="C127" s="7"/>
    </row>
    <row r="128" spans="1:3">
      <c r="A128" s="6" t="s">
        <v>155</v>
      </c>
      <c r="B128" s="7"/>
      <c r="C128" s="7"/>
    </row>
    <row r="129" spans="1:3" ht="13.5" thickBot="1">
      <c r="A129" s="11" t="s">
        <v>156</v>
      </c>
      <c r="B129" s="12"/>
      <c r="C129" s="12"/>
    </row>
    <row r="130" spans="1:3" ht="13.5" thickBot="1">
      <c r="A130" s="15" t="s">
        <v>65</v>
      </c>
      <c r="B130" s="16"/>
      <c r="C130" s="16">
        <f>SUM(C123:C129)</f>
        <v>107950</v>
      </c>
    </row>
    <row r="131" spans="1:3">
      <c r="A131" s="8" t="s">
        <v>66</v>
      </c>
      <c r="B131" s="10"/>
      <c r="C131" s="10"/>
    </row>
    <row r="132" spans="1:3" ht="25.5">
      <c r="A132" s="6" t="s">
        <v>34</v>
      </c>
      <c r="B132" s="7"/>
      <c r="C132" s="7"/>
    </row>
    <row r="133" spans="1:3">
      <c r="A133" s="6" t="s">
        <v>28</v>
      </c>
      <c r="B133" s="7">
        <v>2233686</v>
      </c>
      <c r="C133" s="7">
        <v>2245050</v>
      </c>
    </row>
    <row r="134" spans="1:3">
      <c r="A134" s="6" t="s">
        <v>67</v>
      </c>
      <c r="B134" s="7"/>
      <c r="C134" s="7"/>
    </row>
    <row r="135" spans="1:3" ht="25.5">
      <c r="A135" s="6" t="s">
        <v>68</v>
      </c>
      <c r="B135" s="7"/>
      <c r="C135" s="7"/>
    </row>
    <row r="136" spans="1:3" ht="25.5">
      <c r="A136" s="6" t="s">
        <v>69</v>
      </c>
      <c r="B136" s="7"/>
      <c r="C136" s="7"/>
    </row>
    <row r="137" spans="1:3" ht="25.5">
      <c r="A137" s="6" t="s">
        <v>70</v>
      </c>
      <c r="B137" s="7">
        <v>0</v>
      </c>
      <c r="C137" s="7"/>
    </row>
    <row r="138" spans="1:3">
      <c r="A138" s="6" t="s">
        <v>71</v>
      </c>
      <c r="B138" s="7"/>
      <c r="C138" s="7"/>
    </row>
    <row r="139" spans="1:3">
      <c r="A139" s="6" t="s">
        <v>72</v>
      </c>
      <c r="B139" s="7"/>
      <c r="C139" s="7"/>
    </row>
    <row r="140" spans="1:3" ht="25.5">
      <c r="A140" s="6" t="s">
        <v>73</v>
      </c>
      <c r="B140" s="7"/>
      <c r="C140" s="7"/>
    </row>
    <row r="141" spans="1:3">
      <c r="A141" s="6" t="s">
        <v>61</v>
      </c>
      <c r="B141" s="7">
        <v>194858766</v>
      </c>
      <c r="C141" s="7">
        <v>146027899</v>
      </c>
    </row>
    <row r="142" spans="1:3" ht="25.5">
      <c r="A142" s="6" t="s">
        <v>162</v>
      </c>
      <c r="B142" s="12">
        <v>181226283</v>
      </c>
      <c r="C142" s="12">
        <v>127894283</v>
      </c>
    </row>
    <row r="143" spans="1:3" ht="26.25" thickBot="1">
      <c r="A143" s="11" t="s">
        <v>62</v>
      </c>
      <c r="B143" s="12">
        <v>13632483</v>
      </c>
      <c r="C143" s="12">
        <v>18133616</v>
      </c>
    </row>
    <row r="144" spans="1:3" ht="13.5" thickBot="1">
      <c r="A144" s="15" t="s">
        <v>29</v>
      </c>
      <c r="B144" s="16">
        <f>B133+B141</f>
        <v>197092452</v>
      </c>
      <c r="C144" s="16">
        <f>C133+C141</f>
        <v>148272949</v>
      </c>
    </row>
    <row r="145" spans="1:3">
      <c r="A145" s="8" t="s">
        <v>63</v>
      </c>
      <c r="B145" s="10">
        <v>8918807</v>
      </c>
      <c r="C145" s="10">
        <v>14180138</v>
      </c>
    </row>
    <row r="146" spans="1:3">
      <c r="A146" s="6" t="s">
        <v>74</v>
      </c>
      <c r="B146" s="7">
        <v>13000</v>
      </c>
      <c r="C146" s="7"/>
    </row>
    <row r="147" spans="1:3">
      <c r="A147" s="6" t="s">
        <v>53</v>
      </c>
      <c r="B147" s="7">
        <v>963500</v>
      </c>
      <c r="C147" s="7">
        <v>526811</v>
      </c>
    </row>
    <row r="148" spans="1:3">
      <c r="A148" s="6" t="s">
        <v>75</v>
      </c>
      <c r="B148" s="7"/>
      <c r="C148" s="7"/>
    </row>
    <row r="149" spans="1:3" ht="25.5">
      <c r="A149" s="6" t="s">
        <v>76</v>
      </c>
      <c r="B149" s="7"/>
      <c r="C149" s="7"/>
    </row>
    <row r="150" spans="1:3">
      <c r="A150" s="6" t="s">
        <v>77</v>
      </c>
      <c r="B150" s="7"/>
      <c r="C150" s="7"/>
    </row>
    <row r="151" spans="1:3">
      <c r="A151" s="6" t="s">
        <v>78</v>
      </c>
      <c r="B151" s="7"/>
      <c r="C151" s="7"/>
    </row>
    <row r="152" spans="1:3">
      <c r="A152" s="6" t="s">
        <v>79</v>
      </c>
      <c r="B152" s="7"/>
      <c r="C152" s="7"/>
    </row>
    <row r="153" spans="1:3" ht="13.5" thickBot="1">
      <c r="A153" s="11" t="s">
        <v>80</v>
      </c>
      <c r="B153" s="12"/>
      <c r="C153" s="12"/>
    </row>
    <row r="154" spans="1:3" ht="13.5" thickBot="1">
      <c r="A154" s="15" t="s">
        <v>54</v>
      </c>
      <c r="B154" s="16">
        <f>SUM(B145:B147)</f>
        <v>9895307</v>
      </c>
      <c r="C154" s="16">
        <f>SUM(C145:C147)</f>
        <v>14706949</v>
      </c>
    </row>
    <row r="155" spans="1:3" ht="13.5" thickBot="1">
      <c r="A155" s="15" t="s">
        <v>30</v>
      </c>
      <c r="B155" s="16">
        <f>B130+B144+B154</f>
        <v>206987759</v>
      </c>
      <c r="C155" s="16">
        <f>C130+C144+C154</f>
        <v>163087848</v>
      </c>
    </row>
    <row r="156" spans="1:3" ht="13.5" thickBot="1">
      <c r="A156" s="15" t="s">
        <v>81</v>
      </c>
      <c r="B156" s="16"/>
      <c r="C156" s="16"/>
    </row>
    <row r="157" spans="1:3">
      <c r="A157" s="8" t="s">
        <v>82</v>
      </c>
      <c r="B157" s="10"/>
      <c r="C157" s="10"/>
    </row>
    <row r="158" spans="1:3">
      <c r="A158" s="6" t="s">
        <v>31</v>
      </c>
      <c r="B158" s="7">
        <v>4933344</v>
      </c>
      <c r="C158" s="7">
        <v>5745673</v>
      </c>
    </row>
    <row r="159" spans="1:3" ht="13.5" thickBot="1">
      <c r="A159" s="11" t="s">
        <v>64</v>
      </c>
      <c r="B159" s="12">
        <v>629740811</v>
      </c>
      <c r="C159" s="12">
        <v>670308940</v>
      </c>
    </row>
    <row r="160" spans="1:3" ht="13.5" thickBot="1">
      <c r="A160" s="15" t="s">
        <v>32</v>
      </c>
      <c r="B160" s="16">
        <f>SUM(B158:B159)</f>
        <v>634674155</v>
      </c>
      <c r="C160" s="16">
        <f>SUM(C158:C159)</f>
        <v>676054613</v>
      </c>
    </row>
    <row r="161" spans="1:3" ht="13.5" thickBot="1">
      <c r="A161" s="13" t="s">
        <v>33</v>
      </c>
      <c r="B161" s="14">
        <f>B120+B1274+B155+B160</f>
        <v>2840175001</v>
      </c>
      <c r="C161" s="14">
        <f>C120+C1274+C155+C160</f>
        <v>3084526192</v>
      </c>
    </row>
    <row r="162" spans="1:3" ht="13.5" thickTop="1">
      <c r="C162" s="2">
        <f>C161-C113</f>
        <v>0</v>
      </c>
    </row>
  </sheetData>
  <mergeCells count="2">
    <mergeCell ref="A3:C3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2" orientation="portrait" r:id="rId1"/>
  <headerFooter alignWithMargins="0"/>
  <rowBreaks count="1" manualBreakCount="1"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162"/>
  <sheetViews>
    <sheetView zoomScaleNormal="100" workbookViewId="0">
      <selection activeCell="A4" sqref="A4:C4"/>
    </sheetView>
  </sheetViews>
  <sheetFormatPr defaultRowHeight="12.75"/>
  <cols>
    <col min="1" max="1" width="91.5703125" customWidth="1"/>
    <col min="2" max="2" width="30.28515625" style="1" customWidth="1"/>
    <col min="3" max="3" width="23.85546875" customWidth="1"/>
  </cols>
  <sheetData>
    <row r="1" spans="1:3" ht="39" customHeight="1">
      <c r="A1" s="39" t="s">
        <v>165</v>
      </c>
      <c r="B1" s="39"/>
      <c r="C1" s="39"/>
    </row>
    <row r="2" spans="1:3">
      <c r="C2" s="5" t="s">
        <v>157</v>
      </c>
    </row>
    <row r="3" spans="1:3" ht="14.25" customHeight="1" thickBot="1">
      <c r="A3" s="38" t="s">
        <v>55</v>
      </c>
      <c r="B3" s="38"/>
      <c r="C3" s="38"/>
    </row>
    <row r="4" spans="1:3" ht="28.5" customHeight="1" thickTop="1" thickBot="1">
      <c r="A4" s="23" t="s">
        <v>0</v>
      </c>
      <c r="B4" s="24" t="s">
        <v>1</v>
      </c>
      <c r="C4" s="25" t="s">
        <v>2</v>
      </c>
    </row>
    <row r="5" spans="1:3" ht="13.5" thickTop="1">
      <c r="A5" s="8" t="s">
        <v>83</v>
      </c>
      <c r="B5" s="10">
        <v>0</v>
      </c>
      <c r="C5" s="10">
        <v>0</v>
      </c>
    </row>
    <row r="6" spans="1:3">
      <c r="A6" s="6" t="s">
        <v>84</v>
      </c>
      <c r="B6" s="7">
        <v>0</v>
      </c>
      <c r="C6" s="7">
        <v>0</v>
      </c>
    </row>
    <row r="7" spans="1:3" ht="13.5" thickBot="1">
      <c r="A7" s="11" t="s">
        <v>85</v>
      </c>
      <c r="B7" s="12">
        <v>0</v>
      </c>
      <c r="C7" s="12">
        <v>0</v>
      </c>
    </row>
    <row r="8" spans="1:3" ht="13.5" thickBot="1">
      <c r="A8" s="15" t="s">
        <v>86</v>
      </c>
      <c r="B8" s="16">
        <v>0</v>
      </c>
      <c r="C8" s="16"/>
    </row>
    <row r="9" spans="1:3">
      <c r="A9" s="8" t="s">
        <v>35</v>
      </c>
      <c r="B9" s="10"/>
      <c r="C9" s="10"/>
    </row>
    <row r="10" spans="1:3">
      <c r="A10" s="6" t="s">
        <v>3</v>
      </c>
      <c r="B10" s="7">
        <v>484728</v>
      </c>
      <c r="C10" s="7">
        <v>255572</v>
      </c>
    </row>
    <row r="11" spans="1:3">
      <c r="A11" s="6" t="s">
        <v>87</v>
      </c>
      <c r="B11" s="7"/>
      <c r="C11" s="7"/>
    </row>
    <row r="12" spans="1:3">
      <c r="A12" s="6" t="s">
        <v>36</v>
      </c>
      <c r="B12" s="7"/>
      <c r="C12" s="7"/>
    </row>
    <row r="13" spans="1:3" ht="13.5" thickBot="1">
      <c r="A13" s="11" t="s">
        <v>88</v>
      </c>
      <c r="B13" s="12"/>
      <c r="C13" s="12"/>
    </row>
    <row r="14" spans="1:3" ht="13.5" thickBot="1">
      <c r="A14" s="15" t="s">
        <v>4</v>
      </c>
      <c r="B14" s="16">
        <f>SUM(B9:B13)</f>
        <v>484728</v>
      </c>
      <c r="C14" s="16">
        <f>SUM(C9:C13)</f>
        <v>255572</v>
      </c>
    </row>
    <row r="15" spans="1:3">
      <c r="A15" s="8" t="s">
        <v>37</v>
      </c>
      <c r="B15" s="10"/>
      <c r="C15" s="10"/>
    </row>
    <row r="16" spans="1:3">
      <c r="A16" s="6" t="s">
        <v>89</v>
      </c>
      <c r="B16" s="7"/>
      <c r="C16" s="7"/>
    </row>
    <row r="17" spans="1:3">
      <c r="A17" s="6" t="s">
        <v>38</v>
      </c>
      <c r="B17" s="7"/>
      <c r="C17" s="7"/>
    </row>
    <row r="18" spans="1:3" ht="13.5" thickBot="1">
      <c r="A18" s="11" t="s">
        <v>90</v>
      </c>
      <c r="B18" s="12"/>
      <c r="C18" s="12"/>
    </row>
    <row r="19" spans="1:3" ht="13.5" thickBot="1">
      <c r="A19" s="15" t="s">
        <v>39</v>
      </c>
      <c r="B19" s="16">
        <f>SUM(B15:B18)</f>
        <v>0</v>
      </c>
      <c r="C19" s="16">
        <f>SUM(C15:C18)</f>
        <v>0</v>
      </c>
    </row>
    <row r="20" spans="1:3">
      <c r="A20" s="8" t="s">
        <v>91</v>
      </c>
      <c r="B20" s="10"/>
      <c r="C20" s="10"/>
    </row>
    <row r="21" spans="1:3">
      <c r="A21" s="6" t="s">
        <v>92</v>
      </c>
      <c r="B21" s="7"/>
      <c r="C21" s="7"/>
    </row>
    <row r="22" spans="1:3">
      <c r="A22" s="6" t="s">
        <v>93</v>
      </c>
      <c r="B22" s="7"/>
      <c r="C22" s="7"/>
    </row>
    <row r="23" spans="1:3">
      <c r="A23" s="6" t="s">
        <v>94</v>
      </c>
      <c r="B23" s="7"/>
      <c r="C23" s="7"/>
    </row>
    <row r="24" spans="1:3" ht="13.5" thickBot="1">
      <c r="A24" s="11" t="s">
        <v>95</v>
      </c>
      <c r="B24" s="12"/>
      <c r="C24" s="12"/>
    </row>
    <row r="25" spans="1:3" ht="13.5" thickBot="1">
      <c r="A25" s="15" t="s">
        <v>96</v>
      </c>
      <c r="B25" s="16"/>
      <c r="C25" s="16"/>
    </row>
    <row r="26" spans="1:3" ht="13.5" thickBot="1">
      <c r="A26" s="15" t="s">
        <v>5</v>
      </c>
      <c r="B26" s="16">
        <f>B14+B19</f>
        <v>484728</v>
      </c>
      <c r="C26" s="16">
        <f>C14+C19</f>
        <v>255572</v>
      </c>
    </row>
    <row r="27" spans="1:3">
      <c r="A27" s="8" t="s">
        <v>97</v>
      </c>
      <c r="B27" s="10">
        <v>0</v>
      </c>
      <c r="C27" s="10"/>
    </row>
    <row r="28" spans="1:3">
      <c r="A28" s="6" t="s">
        <v>98</v>
      </c>
      <c r="B28" s="7"/>
      <c r="C28" s="7"/>
    </row>
    <row r="29" spans="1:3">
      <c r="A29" s="6" t="s">
        <v>99</v>
      </c>
      <c r="B29" s="7"/>
      <c r="C29" s="7"/>
    </row>
    <row r="30" spans="1:3">
      <c r="A30" s="6" t="s">
        <v>100</v>
      </c>
      <c r="B30" s="7"/>
      <c r="C30" s="7"/>
    </row>
    <row r="31" spans="1:3" ht="13.5" thickBot="1">
      <c r="A31" s="11" t="s">
        <v>101</v>
      </c>
      <c r="B31" s="12"/>
      <c r="C31" s="12"/>
    </row>
    <row r="32" spans="1:3" ht="13.5" thickBot="1">
      <c r="A32" s="15" t="s">
        <v>102</v>
      </c>
      <c r="B32" s="16">
        <v>0</v>
      </c>
      <c r="C32" s="16"/>
    </row>
    <row r="33" spans="1:3">
      <c r="A33" s="8" t="s">
        <v>103</v>
      </c>
      <c r="B33" s="10"/>
      <c r="C33" s="10"/>
    </row>
    <row r="34" spans="1:3" ht="13.5" thickBot="1">
      <c r="A34" s="11" t="s">
        <v>104</v>
      </c>
      <c r="B34" s="12"/>
      <c r="C34" s="12"/>
    </row>
    <row r="35" spans="1:3" ht="13.5" thickBot="1">
      <c r="A35" s="15" t="s">
        <v>105</v>
      </c>
      <c r="B35" s="16"/>
      <c r="C35" s="16"/>
    </row>
    <row r="36" spans="1:3" ht="13.5" thickBot="1">
      <c r="A36" s="15" t="s">
        <v>106</v>
      </c>
      <c r="B36" s="16">
        <v>0</v>
      </c>
      <c r="C36" s="16"/>
    </row>
    <row r="37" spans="1:3">
      <c r="A37" s="8" t="s">
        <v>107</v>
      </c>
      <c r="B37" s="10"/>
      <c r="C37" s="10"/>
    </row>
    <row r="38" spans="1:3" ht="13.5" thickBot="1">
      <c r="A38" s="11" t="s">
        <v>108</v>
      </c>
      <c r="B38" s="12"/>
      <c r="C38" s="12"/>
    </row>
    <row r="39" spans="1:3" ht="13.5" thickBot="1">
      <c r="A39" s="15" t="s">
        <v>109</v>
      </c>
      <c r="B39" s="16"/>
      <c r="C39" s="16"/>
    </row>
    <row r="40" spans="1:3">
      <c r="A40" s="8" t="s">
        <v>110</v>
      </c>
      <c r="B40" s="10"/>
      <c r="C40" s="10"/>
    </row>
    <row r="41" spans="1:3">
      <c r="A41" s="6" t="s">
        <v>111</v>
      </c>
      <c r="B41" s="7"/>
      <c r="C41" s="7"/>
    </row>
    <row r="42" spans="1:3" ht="13.5" thickBot="1">
      <c r="A42" s="11" t="s">
        <v>112</v>
      </c>
      <c r="B42" s="12"/>
      <c r="C42" s="12"/>
    </row>
    <row r="43" spans="1:3" ht="13.5" thickBot="1">
      <c r="A43" s="15" t="s">
        <v>113</v>
      </c>
      <c r="B43" s="16"/>
      <c r="C43" s="16"/>
    </row>
    <row r="44" spans="1:3">
      <c r="A44" s="8" t="s">
        <v>6</v>
      </c>
      <c r="B44" s="10">
        <v>6831895</v>
      </c>
      <c r="C44" s="17">
        <v>2897831</v>
      </c>
    </row>
    <row r="45" spans="1:3" ht="13.5" thickBot="1">
      <c r="A45" s="11" t="s">
        <v>114</v>
      </c>
      <c r="B45" s="12"/>
      <c r="C45" s="12"/>
    </row>
    <row r="46" spans="1:3" ht="13.5" thickBot="1">
      <c r="A46" s="15" t="s">
        <v>7</v>
      </c>
      <c r="B46" s="16">
        <f>SUM(B44:B45)</f>
        <v>6831895</v>
      </c>
      <c r="C46" s="16">
        <f>SUM(C44:C45)</f>
        <v>2897831</v>
      </c>
    </row>
    <row r="47" spans="1:3">
      <c r="A47" s="8" t="s">
        <v>115</v>
      </c>
      <c r="B47" s="10"/>
      <c r="C47" s="10"/>
    </row>
    <row r="48" spans="1:3" ht="13.5" thickBot="1">
      <c r="A48" s="11" t="s">
        <v>116</v>
      </c>
      <c r="B48" s="12"/>
      <c r="C48" s="12"/>
    </row>
    <row r="49" spans="1:3" ht="13.5" thickBot="1">
      <c r="A49" s="15" t="s">
        <v>117</v>
      </c>
      <c r="B49" s="16"/>
      <c r="C49" s="16"/>
    </row>
    <row r="50" spans="1:3" ht="13.5" thickBot="1">
      <c r="A50" s="15" t="s">
        <v>8</v>
      </c>
      <c r="B50" s="16">
        <f>SUM(B46)</f>
        <v>6831895</v>
      </c>
      <c r="C50" s="16">
        <f>SUM(C46)</f>
        <v>2897831</v>
      </c>
    </row>
    <row r="51" spans="1:3" ht="25.5">
      <c r="A51" s="8" t="s">
        <v>118</v>
      </c>
      <c r="B51" s="10"/>
      <c r="C51" s="10"/>
    </row>
    <row r="52" spans="1:3" ht="25.5">
      <c r="A52" s="6" t="s">
        <v>119</v>
      </c>
      <c r="B52" s="7"/>
      <c r="C52" s="7"/>
    </row>
    <row r="53" spans="1:3" ht="25.5">
      <c r="A53" s="6" t="s">
        <v>120</v>
      </c>
      <c r="B53" s="7"/>
      <c r="C53" s="7"/>
    </row>
    <row r="54" spans="1:3">
      <c r="A54" s="6" t="s">
        <v>40</v>
      </c>
      <c r="B54" s="7"/>
      <c r="C54" s="7"/>
    </row>
    <row r="55" spans="1:3">
      <c r="A55" s="6" t="s">
        <v>41</v>
      </c>
      <c r="B55" s="7"/>
      <c r="C55" s="7"/>
    </row>
    <row r="56" spans="1:3">
      <c r="A56" s="6" t="s">
        <v>42</v>
      </c>
      <c r="B56" s="7"/>
      <c r="C56" s="7"/>
    </row>
    <row r="57" spans="1:3">
      <c r="A57" s="6" t="s">
        <v>9</v>
      </c>
      <c r="B57" s="7">
        <v>716149</v>
      </c>
      <c r="C57" s="7">
        <v>716149</v>
      </c>
    </row>
    <row r="58" spans="1:3" ht="25.5">
      <c r="A58" s="6" t="s">
        <v>43</v>
      </c>
      <c r="B58" s="7"/>
      <c r="C58" s="7"/>
    </row>
    <row r="59" spans="1:3">
      <c r="A59" s="6" t="s">
        <v>44</v>
      </c>
      <c r="B59" s="7"/>
      <c r="C59" s="7"/>
    </row>
    <row r="60" spans="1:3">
      <c r="A60" s="6" t="s">
        <v>45</v>
      </c>
      <c r="B60" s="7"/>
      <c r="C60" s="7"/>
    </row>
    <row r="61" spans="1:3">
      <c r="A61" s="6" t="s">
        <v>46</v>
      </c>
      <c r="B61" s="7"/>
      <c r="C61" s="7"/>
    </row>
    <row r="62" spans="1:3">
      <c r="A62" s="6" t="s">
        <v>10</v>
      </c>
      <c r="B62" s="7"/>
      <c r="C62" s="7"/>
    </row>
    <row r="63" spans="1:3">
      <c r="A63" s="6" t="s">
        <v>11</v>
      </c>
      <c r="B63" s="7">
        <v>716149</v>
      </c>
      <c r="C63" s="7">
        <v>716149</v>
      </c>
    </row>
    <row r="64" spans="1:3">
      <c r="A64" s="6" t="s">
        <v>121</v>
      </c>
      <c r="B64" s="7"/>
      <c r="C64" s="7"/>
    </row>
    <row r="65" spans="1:3" ht="25.5">
      <c r="A65" s="6" t="s">
        <v>159</v>
      </c>
      <c r="B65" s="7"/>
      <c r="C65" s="7"/>
    </row>
    <row r="66" spans="1:3" ht="25.5">
      <c r="A66" s="6" t="s">
        <v>160</v>
      </c>
      <c r="B66" s="7"/>
      <c r="C66" s="7"/>
    </row>
    <row r="67" spans="1:3" ht="25.5">
      <c r="A67" s="6" t="s">
        <v>47</v>
      </c>
      <c r="B67" s="7"/>
      <c r="C67" s="7"/>
    </row>
    <row r="68" spans="1:3" ht="25.5">
      <c r="A68" s="6" t="s">
        <v>122</v>
      </c>
      <c r="B68" s="7"/>
      <c r="C68" s="7"/>
    </row>
    <row r="69" spans="1:3" ht="25.5">
      <c r="A69" s="6" t="s">
        <v>123</v>
      </c>
      <c r="B69" s="7"/>
      <c r="C69" s="7"/>
    </row>
    <row r="70" spans="1:3" ht="25.5">
      <c r="A70" s="6" t="s">
        <v>48</v>
      </c>
      <c r="B70" s="7"/>
      <c r="C70" s="7"/>
    </row>
    <row r="71" spans="1:3" ht="13.5" thickBot="1">
      <c r="A71" s="11" t="s">
        <v>124</v>
      </c>
      <c r="B71" s="12"/>
      <c r="C71" s="12"/>
    </row>
    <row r="72" spans="1:3" ht="13.5" thickBot="1">
      <c r="A72" s="15" t="s">
        <v>12</v>
      </c>
      <c r="B72" s="16">
        <f>B54+B64+B57+B67+B71</f>
        <v>716149</v>
      </c>
      <c r="C72" s="16">
        <f>C54+C64+C57+C65+C67+C71</f>
        <v>716149</v>
      </c>
    </row>
    <row r="73" spans="1:3" ht="25.5">
      <c r="A73" s="8" t="s">
        <v>125</v>
      </c>
      <c r="B73" s="10"/>
      <c r="C73" s="10"/>
    </row>
    <row r="74" spans="1:3" ht="25.5">
      <c r="A74" s="6" t="s">
        <v>126</v>
      </c>
      <c r="B74" s="7"/>
      <c r="C74" s="7"/>
    </row>
    <row r="75" spans="1:3">
      <c r="A75" s="6" t="s">
        <v>127</v>
      </c>
      <c r="B75" s="7"/>
      <c r="C75" s="7"/>
    </row>
    <row r="76" spans="1:3">
      <c r="A76" s="6" t="s">
        <v>161</v>
      </c>
      <c r="B76" s="7"/>
      <c r="C76" s="7"/>
    </row>
    <row r="77" spans="1:3">
      <c r="A77" s="6" t="s">
        <v>13</v>
      </c>
      <c r="B77" s="7"/>
      <c r="C77" s="7"/>
    </row>
    <row r="78" spans="1:3">
      <c r="A78" s="6" t="s">
        <v>128</v>
      </c>
      <c r="B78" s="7"/>
      <c r="C78" s="7"/>
    </row>
    <row r="79" spans="1:3" ht="25.5">
      <c r="A79" s="6" t="s">
        <v>49</v>
      </c>
      <c r="B79" s="7"/>
      <c r="C79" s="7"/>
    </row>
    <row r="80" spans="1:3" ht="25.5">
      <c r="A80" s="6" t="s">
        <v>50</v>
      </c>
      <c r="B80" s="7"/>
      <c r="C80" s="7"/>
    </row>
    <row r="81" spans="1:3" ht="25.5">
      <c r="A81" s="6" t="s">
        <v>129</v>
      </c>
      <c r="B81" s="7"/>
      <c r="C81" s="7"/>
    </row>
    <row r="82" spans="1:3" ht="26.25" thickBot="1">
      <c r="A82" s="11" t="s">
        <v>130</v>
      </c>
      <c r="B82" s="12"/>
      <c r="C82" s="12"/>
    </row>
    <row r="83" spans="1:3" ht="13.5" thickBot="1">
      <c r="A83" s="15" t="s">
        <v>14</v>
      </c>
      <c r="B83" s="16">
        <f>SUM(B79)</f>
        <v>0</v>
      </c>
      <c r="C83" s="16">
        <f>SUM(C75+C79)</f>
        <v>0</v>
      </c>
    </row>
    <row r="84" spans="1:3">
      <c r="A84" s="8" t="s">
        <v>15</v>
      </c>
      <c r="B84" s="10"/>
      <c r="C84" s="10"/>
    </row>
    <row r="85" spans="1:3">
      <c r="A85" s="6" t="s">
        <v>16</v>
      </c>
      <c r="B85" s="7"/>
      <c r="C85" s="7"/>
    </row>
    <row r="86" spans="1:3">
      <c r="A86" s="6" t="s">
        <v>17</v>
      </c>
      <c r="B86" s="7"/>
      <c r="C86" s="7"/>
    </row>
    <row r="87" spans="1:3">
      <c r="A87" s="6" t="s">
        <v>131</v>
      </c>
      <c r="B87" s="7"/>
      <c r="C87" s="7"/>
    </row>
    <row r="88" spans="1:3">
      <c r="A88" s="6" t="s">
        <v>132</v>
      </c>
      <c r="B88" s="7"/>
      <c r="C88" s="7"/>
    </row>
    <row r="89" spans="1:3">
      <c r="A89" s="6" t="s">
        <v>51</v>
      </c>
      <c r="B89" s="7"/>
      <c r="C89" s="7"/>
    </row>
    <row r="90" spans="1:3">
      <c r="A90" s="6" t="s">
        <v>133</v>
      </c>
      <c r="B90" s="7"/>
      <c r="C90" s="7"/>
    </row>
    <row r="91" spans="1:3">
      <c r="A91" s="6" t="s">
        <v>134</v>
      </c>
      <c r="B91" s="7"/>
      <c r="C91" s="7"/>
    </row>
    <row r="92" spans="1:3">
      <c r="A92" s="6" t="s">
        <v>135</v>
      </c>
      <c r="B92" s="7"/>
      <c r="C92" s="7"/>
    </row>
    <row r="93" spans="1:3">
      <c r="A93" s="6" t="s">
        <v>136</v>
      </c>
      <c r="B93" s="7"/>
      <c r="C93" s="7"/>
    </row>
    <row r="94" spans="1:3" ht="13.5" thickBot="1">
      <c r="A94" s="11" t="s">
        <v>137</v>
      </c>
      <c r="B94" s="12"/>
      <c r="C94" s="12"/>
    </row>
    <row r="95" spans="1:3" ht="13.5" thickBot="1">
      <c r="A95" s="15" t="s">
        <v>18</v>
      </c>
      <c r="B95" s="16">
        <f>B84+B89+B92</f>
        <v>0</v>
      </c>
      <c r="C95" s="16">
        <f>C84+C89+C92</f>
        <v>0</v>
      </c>
    </row>
    <row r="96" spans="1:3" ht="13.5" thickBot="1">
      <c r="A96" s="15" t="s">
        <v>19</v>
      </c>
      <c r="B96" s="16">
        <f>B72+B83+B95</f>
        <v>716149</v>
      </c>
      <c r="C96" s="16">
        <f>C72+C83+C95</f>
        <v>716149</v>
      </c>
    </row>
    <row r="97" spans="1:3">
      <c r="A97" s="8" t="s">
        <v>138</v>
      </c>
      <c r="B97" s="10"/>
      <c r="C97" s="10"/>
    </row>
    <row r="98" spans="1:3">
      <c r="A98" s="6" t="s">
        <v>56</v>
      </c>
      <c r="B98" s="7"/>
      <c r="C98" s="7"/>
    </row>
    <row r="99" spans="1:3">
      <c r="A99" s="6" t="s">
        <v>139</v>
      </c>
      <c r="B99" s="7"/>
      <c r="C99" s="7"/>
    </row>
    <row r="100" spans="1:3" ht="13.5" thickBot="1">
      <c r="A100" s="11" t="s">
        <v>140</v>
      </c>
      <c r="B100" s="12"/>
      <c r="C100" s="12"/>
    </row>
    <row r="101" spans="1:3" ht="13.5" thickBot="1">
      <c r="A101" s="15" t="s">
        <v>57</v>
      </c>
      <c r="B101" s="16">
        <f>SUM(B98)</f>
        <v>0</v>
      </c>
      <c r="C101" s="16">
        <f>SUM(C98)</f>
        <v>0</v>
      </c>
    </row>
    <row r="102" spans="1:3">
      <c r="A102" s="8" t="s">
        <v>141</v>
      </c>
      <c r="B102" s="10"/>
      <c r="C102" s="10"/>
    </row>
    <row r="103" spans="1:3" ht="13.5" thickBot="1">
      <c r="A103" s="11" t="s">
        <v>58</v>
      </c>
      <c r="B103" s="12"/>
      <c r="C103" s="12"/>
    </row>
    <row r="104" spans="1:3" ht="13.5" thickBot="1">
      <c r="A104" s="15" t="s">
        <v>59</v>
      </c>
      <c r="B104" s="16">
        <f>SUM(B103)</f>
        <v>0</v>
      </c>
      <c r="C104" s="16">
        <f>SUM(C103)</f>
        <v>0</v>
      </c>
    </row>
    <row r="105" spans="1:3">
      <c r="A105" s="8" t="s">
        <v>142</v>
      </c>
      <c r="B105" s="10"/>
      <c r="C105" s="10"/>
    </row>
    <row r="106" spans="1:3" ht="26.25" thickBot="1">
      <c r="A106" s="11" t="s">
        <v>143</v>
      </c>
      <c r="B106" s="12"/>
      <c r="C106" s="12"/>
    </row>
    <row r="107" spans="1:3" ht="13.5" thickBot="1">
      <c r="A107" s="15" t="s">
        <v>144</v>
      </c>
      <c r="B107" s="16"/>
      <c r="C107" s="16"/>
    </row>
    <row r="108" spans="1:3" ht="13.5" thickBot="1">
      <c r="A108" s="15" t="s">
        <v>60</v>
      </c>
      <c r="B108" s="16">
        <f>B104+B101</f>
        <v>0</v>
      </c>
      <c r="C108" s="16">
        <f>C104+C101</f>
        <v>0</v>
      </c>
    </row>
    <row r="109" spans="1:3">
      <c r="A109" s="8" t="s">
        <v>20</v>
      </c>
      <c r="B109" s="10"/>
      <c r="C109" s="10"/>
    </row>
    <row r="110" spans="1:3">
      <c r="A110" s="6" t="s">
        <v>21</v>
      </c>
      <c r="B110" s="7">
        <v>67840</v>
      </c>
      <c r="C110" s="7"/>
    </row>
    <row r="111" spans="1:3" ht="13.5" thickBot="1">
      <c r="A111" s="11" t="s">
        <v>145</v>
      </c>
      <c r="B111" s="12"/>
      <c r="C111" s="12"/>
    </row>
    <row r="112" spans="1:3" ht="13.5" thickBot="1">
      <c r="A112" s="15" t="s">
        <v>22</v>
      </c>
      <c r="B112" s="16">
        <f>SUM(B109:B110)</f>
        <v>67840</v>
      </c>
      <c r="C112" s="16">
        <f>SUM(C109:C110)</f>
        <v>0</v>
      </c>
    </row>
    <row r="113" spans="1:3" ht="13.5" thickBot="1">
      <c r="A113" s="15" t="s">
        <v>23</v>
      </c>
      <c r="B113" s="16">
        <f>B50+B96+B108+B112+B26</f>
        <v>8100612</v>
      </c>
      <c r="C113" s="16">
        <f>C50+C96+C108+C112+C26</f>
        <v>3869552</v>
      </c>
    </row>
    <row r="114" spans="1:3">
      <c r="A114" s="8" t="s">
        <v>24</v>
      </c>
      <c r="B114" s="10">
        <v>9804725</v>
      </c>
      <c r="C114" s="10">
        <v>9804725</v>
      </c>
    </row>
    <row r="115" spans="1:3">
      <c r="A115" s="6" t="s">
        <v>52</v>
      </c>
      <c r="B115" s="7"/>
      <c r="C115" s="7"/>
    </row>
    <row r="116" spans="1:3">
      <c r="A116" s="6" t="s">
        <v>146</v>
      </c>
      <c r="B116" s="7">
        <v>220555</v>
      </c>
      <c r="C116" s="7">
        <v>220555</v>
      </c>
    </row>
    <row r="117" spans="1:3">
      <c r="A117" s="6" t="s">
        <v>25</v>
      </c>
      <c r="B117" s="7">
        <v>-12348335</v>
      </c>
      <c r="C117" s="7">
        <v>-6099304</v>
      </c>
    </row>
    <row r="118" spans="1:3">
      <c r="A118" s="6" t="s">
        <v>147</v>
      </c>
      <c r="B118" s="7"/>
      <c r="C118" s="7"/>
    </row>
    <row r="119" spans="1:3" ht="13.5" thickBot="1">
      <c r="A119" s="11" t="s">
        <v>26</v>
      </c>
      <c r="B119" s="12">
        <v>6249031</v>
      </c>
      <c r="C119" s="12">
        <v>-4676903</v>
      </c>
    </row>
    <row r="120" spans="1:3" ht="13.5" thickBot="1">
      <c r="A120" s="15" t="s">
        <v>27</v>
      </c>
      <c r="B120" s="16">
        <f>SUM(B114:B119)</f>
        <v>3925976</v>
      </c>
      <c r="C120" s="16">
        <f>SUM(C114:C119)</f>
        <v>-750927</v>
      </c>
    </row>
    <row r="121" spans="1:3">
      <c r="A121" s="8" t="s">
        <v>148</v>
      </c>
      <c r="B121" s="10"/>
      <c r="C121" s="10"/>
    </row>
    <row r="122" spans="1:3" ht="25.5">
      <c r="A122" s="6" t="s">
        <v>149</v>
      </c>
      <c r="B122" s="7"/>
      <c r="C122" s="7"/>
    </row>
    <row r="123" spans="1:3">
      <c r="A123" s="6" t="s">
        <v>150</v>
      </c>
      <c r="B123" s="7">
        <v>0</v>
      </c>
      <c r="C123" s="7"/>
    </row>
    <row r="124" spans="1:3">
      <c r="A124" s="6" t="s">
        <v>151</v>
      </c>
      <c r="B124" s="7">
        <v>0</v>
      </c>
      <c r="C124" s="7"/>
    </row>
    <row r="125" spans="1:3">
      <c r="A125" s="6" t="s">
        <v>152</v>
      </c>
      <c r="B125" s="7">
        <v>0</v>
      </c>
      <c r="C125" s="7"/>
    </row>
    <row r="126" spans="1:3">
      <c r="A126" s="6" t="s">
        <v>153</v>
      </c>
      <c r="B126" s="7">
        <v>0</v>
      </c>
      <c r="C126" s="7"/>
    </row>
    <row r="127" spans="1:3">
      <c r="A127" s="6" t="s">
        <v>154</v>
      </c>
      <c r="B127" s="7"/>
      <c r="C127" s="7"/>
    </row>
    <row r="128" spans="1:3">
      <c r="A128" s="6" t="s">
        <v>155</v>
      </c>
      <c r="B128" s="7"/>
      <c r="C128" s="7"/>
    </row>
    <row r="129" spans="1:3" ht="13.5" thickBot="1">
      <c r="A129" s="11" t="s">
        <v>156</v>
      </c>
      <c r="B129" s="12"/>
      <c r="C129" s="12"/>
    </row>
    <row r="130" spans="1:3" ht="13.5" thickBot="1">
      <c r="A130" s="15" t="s">
        <v>65</v>
      </c>
      <c r="B130" s="16"/>
      <c r="C130" s="16">
        <f>SUM(C123:C129)</f>
        <v>0</v>
      </c>
    </row>
    <row r="131" spans="1:3">
      <c r="A131" s="8" t="s">
        <v>66</v>
      </c>
      <c r="B131" s="10"/>
      <c r="C131" s="10"/>
    </row>
    <row r="132" spans="1:3" ht="25.5">
      <c r="A132" s="6" t="s">
        <v>34</v>
      </c>
      <c r="B132" s="7"/>
      <c r="C132" s="7"/>
    </row>
    <row r="133" spans="1:3">
      <c r="A133" s="6" t="s">
        <v>28</v>
      </c>
      <c r="B133" s="7">
        <v>109477</v>
      </c>
      <c r="C133" s="7">
        <v>54016</v>
      </c>
    </row>
    <row r="134" spans="1:3">
      <c r="A134" s="6" t="s">
        <v>67</v>
      </c>
      <c r="B134" s="7"/>
      <c r="C134" s="7"/>
    </row>
    <row r="135" spans="1:3" ht="25.5">
      <c r="A135" s="6" t="s">
        <v>68</v>
      </c>
      <c r="B135" s="7"/>
      <c r="C135" s="7"/>
    </row>
    <row r="136" spans="1:3" ht="25.5">
      <c r="A136" s="6" t="s">
        <v>69</v>
      </c>
      <c r="B136" s="7"/>
      <c r="C136" s="7"/>
    </row>
    <row r="137" spans="1:3" ht="25.5">
      <c r="A137" s="6" t="s">
        <v>70</v>
      </c>
      <c r="B137" s="7">
        <v>0</v>
      </c>
      <c r="C137" s="7"/>
    </row>
    <row r="138" spans="1:3">
      <c r="A138" s="6" t="s">
        <v>71</v>
      </c>
      <c r="B138" s="7"/>
      <c r="C138" s="7"/>
    </row>
    <row r="139" spans="1:3">
      <c r="A139" s="6" t="s">
        <v>72</v>
      </c>
      <c r="B139" s="7"/>
      <c r="C139" s="7"/>
    </row>
    <row r="140" spans="1:3" ht="25.5">
      <c r="A140" s="6" t="s">
        <v>73</v>
      </c>
      <c r="B140" s="7"/>
      <c r="C140" s="7"/>
    </row>
    <row r="141" spans="1:3" ht="25.5">
      <c r="A141" s="6" t="s">
        <v>61</v>
      </c>
      <c r="B141" s="7"/>
      <c r="C141" s="7"/>
    </row>
    <row r="142" spans="1:3" ht="25.5">
      <c r="A142" s="6" t="s">
        <v>162</v>
      </c>
      <c r="B142" s="12"/>
      <c r="C142" s="12"/>
    </row>
    <row r="143" spans="1:3" ht="26.25" thickBot="1">
      <c r="A143" s="11" t="s">
        <v>62</v>
      </c>
      <c r="B143" s="12"/>
      <c r="C143" s="12"/>
    </row>
    <row r="144" spans="1:3" ht="13.5" thickBot="1">
      <c r="A144" s="15" t="s">
        <v>29</v>
      </c>
      <c r="B144" s="16">
        <f>B133+B141</f>
        <v>109477</v>
      </c>
      <c r="C144" s="16">
        <f>C133+C141</f>
        <v>54016</v>
      </c>
    </row>
    <row r="145" spans="1:3">
      <c r="A145" s="8" t="s">
        <v>63</v>
      </c>
      <c r="B145" s="10"/>
      <c r="C145" s="10"/>
    </row>
    <row r="146" spans="1:3">
      <c r="A146" s="6" t="s">
        <v>74</v>
      </c>
      <c r="B146" s="7"/>
      <c r="C146" s="7"/>
    </row>
    <row r="147" spans="1:3">
      <c r="A147" s="6" t="s">
        <v>53</v>
      </c>
      <c r="B147" s="7"/>
      <c r="C147" s="7"/>
    </row>
    <row r="148" spans="1:3">
      <c r="A148" s="6" t="s">
        <v>75</v>
      </c>
      <c r="B148" s="7"/>
      <c r="C148" s="7"/>
    </row>
    <row r="149" spans="1:3" ht="25.5">
      <c r="A149" s="6" t="s">
        <v>76</v>
      </c>
      <c r="B149" s="7"/>
      <c r="C149" s="7"/>
    </row>
    <row r="150" spans="1:3">
      <c r="A150" s="6" t="s">
        <v>77</v>
      </c>
      <c r="B150" s="7"/>
      <c r="C150" s="7"/>
    </row>
    <row r="151" spans="1:3">
      <c r="A151" s="6" t="s">
        <v>78</v>
      </c>
      <c r="B151" s="7"/>
      <c r="C151" s="7"/>
    </row>
    <row r="152" spans="1:3">
      <c r="A152" s="6" t="s">
        <v>79</v>
      </c>
      <c r="B152" s="7"/>
      <c r="C152" s="7"/>
    </row>
    <row r="153" spans="1:3" ht="13.5" thickBot="1">
      <c r="A153" s="11" t="s">
        <v>80</v>
      </c>
      <c r="B153" s="12"/>
      <c r="C153" s="12"/>
    </row>
    <row r="154" spans="1:3" ht="13.5" thickBot="1">
      <c r="A154" s="15" t="s">
        <v>54</v>
      </c>
      <c r="B154" s="16">
        <f>SUM(B145:B147)</f>
        <v>0</v>
      </c>
      <c r="C154" s="16">
        <f>SUM(C145:C147)</f>
        <v>0</v>
      </c>
    </row>
    <row r="155" spans="1:3" ht="13.5" thickBot="1">
      <c r="A155" s="15" t="s">
        <v>30</v>
      </c>
      <c r="B155" s="16">
        <f>B130+B144+B154</f>
        <v>109477</v>
      </c>
      <c r="C155" s="16">
        <f>C130+C144+C154</f>
        <v>54016</v>
      </c>
    </row>
    <row r="156" spans="1:3" ht="13.5" thickBot="1">
      <c r="A156" s="15" t="s">
        <v>81</v>
      </c>
      <c r="B156" s="16"/>
      <c r="C156" s="16"/>
    </row>
    <row r="157" spans="1:3">
      <c r="A157" s="8" t="s">
        <v>82</v>
      </c>
      <c r="B157" s="10"/>
      <c r="C157" s="10"/>
    </row>
    <row r="158" spans="1:3">
      <c r="A158" s="6" t="s">
        <v>31</v>
      </c>
      <c r="B158" s="7">
        <v>4065159</v>
      </c>
      <c r="C158" s="7">
        <v>4566463</v>
      </c>
    </row>
    <row r="159" spans="1:3" ht="13.5" thickBot="1">
      <c r="A159" s="11" t="s">
        <v>64</v>
      </c>
      <c r="B159" s="12"/>
      <c r="C159" s="12"/>
    </row>
    <row r="160" spans="1:3" ht="13.5" thickBot="1">
      <c r="A160" s="15" t="s">
        <v>32</v>
      </c>
      <c r="B160" s="16">
        <f>SUM(B158:B159)</f>
        <v>4065159</v>
      </c>
      <c r="C160" s="16">
        <f>SUM(C158:C159)</f>
        <v>4566463</v>
      </c>
    </row>
    <row r="161" spans="1:3" ht="13.5" thickBot="1">
      <c r="A161" s="13" t="s">
        <v>33</v>
      </c>
      <c r="B161" s="14">
        <f>B120+B1274+B155+B160</f>
        <v>8100612</v>
      </c>
      <c r="C161" s="14">
        <f>C120+C1274+C155+C160</f>
        <v>3869552</v>
      </c>
    </row>
    <row r="162" spans="1:3" ht="13.5" thickTop="1">
      <c r="A162" s="4"/>
      <c r="B162"/>
      <c r="C162" s="2">
        <f>C161-C113</f>
        <v>0</v>
      </c>
    </row>
  </sheetData>
  <mergeCells count="2">
    <mergeCell ref="A3:C3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3" orientation="portrait" r:id="rId1"/>
  <headerFooter alignWithMargins="0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162"/>
  <sheetViews>
    <sheetView zoomScaleNormal="100" workbookViewId="0">
      <selection activeCell="A17" sqref="A17"/>
    </sheetView>
  </sheetViews>
  <sheetFormatPr defaultRowHeight="12.75" customHeight="1"/>
  <cols>
    <col min="1" max="1" width="83" customWidth="1"/>
    <col min="2" max="2" width="27.7109375" customWidth="1"/>
    <col min="3" max="3" width="25.42578125" customWidth="1"/>
  </cols>
  <sheetData>
    <row r="1" spans="1:3" ht="44.25" customHeight="1">
      <c r="A1" s="39" t="s">
        <v>163</v>
      </c>
      <c r="B1" s="39"/>
      <c r="C1" s="39"/>
    </row>
    <row r="2" spans="1:3" ht="12.75" customHeight="1">
      <c r="C2" s="5" t="s">
        <v>157</v>
      </c>
    </row>
    <row r="3" spans="1:3" ht="13.5" thickBot="1">
      <c r="A3" s="38" t="s">
        <v>55</v>
      </c>
      <c r="B3" s="38"/>
      <c r="C3" s="38"/>
    </row>
    <row r="4" spans="1:3" ht="24" customHeight="1" thickTop="1" thickBot="1">
      <c r="A4" s="23" t="s">
        <v>0</v>
      </c>
      <c r="B4" s="24" t="s">
        <v>1</v>
      </c>
      <c r="C4" s="25" t="s">
        <v>2</v>
      </c>
    </row>
    <row r="5" spans="1:3" ht="13.5" thickTop="1">
      <c r="A5" s="8" t="s">
        <v>83</v>
      </c>
      <c r="B5" s="10"/>
      <c r="C5" s="10"/>
    </row>
    <row r="6" spans="1:3">
      <c r="A6" s="6" t="s">
        <v>84</v>
      </c>
      <c r="B6" s="7"/>
      <c r="C6" s="7"/>
    </row>
    <row r="7" spans="1:3" ht="13.5" thickBot="1">
      <c r="A7" s="11" t="s">
        <v>85</v>
      </c>
      <c r="B7" s="12"/>
      <c r="C7" s="12"/>
    </row>
    <row r="8" spans="1:3" ht="13.5" thickBot="1">
      <c r="A8" s="15" t="s">
        <v>86</v>
      </c>
      <c r="B8" s="16">
        <v>0</v>
      </c>
      <c r="C8" s="16"/>
    </row>
    <row r="9" spans="1:3">
      <c r="A9" s="8" t="s">
        <v>35</v>
      </c>
      <c r="B9" s="10"/>
      <c r="C9" s="10"/>
    </row>
    <row r="10" spans="1:3">
      <c r="A10" s="6" t="s">
        <v>3</v>
      </c>
      <c r="B10" s="7">
        <v>114166</v>
      </c>
      <c r="C10" s="7">
        <v>47970</v>
      </c>
    </row>
    <row r="11" spans="1:3">
      <c r="A11" s="6" t="s">
        <v>87</v>
      </c>
      <c r="B11" s="7"/>
      <c r="C11" s="7"/>
    </row>
    <row r="12" spans="1:3" ht="14.25" customHeight="1">
      <c r="A12" s="6" t="s">
        <v>36</v>
      </c>
      <c r="B12" s="7"/>
      <c r="C12" s="7"/>
    </row>
    <row r="13" spans="1:3" ht="13.5" thickBot="1">
      <c r="A13" s="11" t="s">
        <v>88</v>
      </c>
      <c r="B13" s="12"/>
      <c r="C13" s="12"/>
    </row>
    <row r="14" spans="1:3" ht="13.5" thickBot="1">
      <c r="A14" s="15" t="s">
        <v>4</v>
      </c>
      <c r="B14" s="16">
        <f>SUM(B9:B13)</f>
        <v>114166</v>
      </c>
      <c r="C14" s="16">
        <f>SUM(C9:C13)</f>
        <v>47970</v>
      </c>
    </row>
    <row r="15" spans="1:3">
      <c r="A15" s="8" t="s">
        <v>37</v>
      </c>
      <c r="B15" s="10"/>
      <c r="C15" s="10"/>
    </row>
    <row r="16" spans="1:3">
      <c r="A16" s="6" t="s">
        <v>89</v>
      </c>
      <c r="B16" s="7"/>
      <c r="C16" s="7"/>
    </row>
    <row r="17" spans="1:3">
      <c r="A17" s="6" t="s">
        <v>38</v>
      </c>
      <c r="B17" s="7"/>
      <c r="C17" s="7"/>
    </row>
    <row r="18" spans="1:3" ht="13.5" thickBot="1">
      <c r="A18" s="11" t="s">
        <v>90</v>
      </c>
      <c r="B18" s="12"/>
      <c r="C18" s="12"/>
    </row>
    <row r="19" spans="1:3" ht="13.5" thickBot="1">
      <c r="A19" s="15" t="s">
        <v>39</v>
      </c>
      <c r="B19" s="16">
        <f>SUM(B15:B18)</f>
        <v>0</v>
      </c>
      <c r="C19" s="16">
        <f>SUM(C15:C18)</f>
        <v>0</v>
      </c>
    </row>
    <row r="20" spans="1:3">
      <c r="A20" s="8" t="s">
        <v>91</v>
      </c>
      <c r="B20" s="10"/>
      <c r="C20" s="10"/>
    </row>
    <row r="21" spans="1:3">
      <c r="A21" s="6" t="s">
        <v>92</v>
      </c>
      <c r="B21" s="7"/>
      <c r="C21" s="7"/>
    </row>
    <row r="22" spans="1:3">
      <c r="A22" s="6" t="s">
        <v>93</v>
      </c>
      <c r="B22" s="7"/>
      <c r="C22" s="7"/>
    </row>
    <row r="23" spans="1:3" ht="12.75" customHeight="1">
      <c r="A23" s="6" t="s">
        <v>94</v>
      </c>
      <c r="B23" s="7"/>
      <c r="C23" s="7"/>
    </row>
    <row r="24" spans="1:3" ht="12.75" customHeight="1" thickBot="1">
      <c r="A24" s="11" t="s">
        <v>95</v>
      </c>
      <c r="B24" s="12"/>
      <c r="C24" s="12"/>
    </row>
    <row r="25" spans="1:3" ht="12.75" customHeight="1" thickBot="1">
      <c r="A25" s="15" t="s">
        <v>96</v>
      </c>
      <c r="B25" s="16"/>
      <c r="C25" s="16"/>
    </row>
    <row r="26" spans="1:3" ht="12.75" customHeight="1" thickBot="1">
      <c r="A26" s="15" t="s">
        <v>5</v>
      </c>
      <c r="B26" s="16">
        <f>B14+B19</f>
        <v>114166</v>
      </c>
      <c r="C26" s="16">
        <f>C14+C19</f>
        <v>47970</v>
      </c>
    </row>
    <row r="27" spans="1:3" ht="12.75" customHeight="1">
      <c r="A27" s="8" t="s">
        <v>97</v>
      </c>
      <c r="B27" s="10">
        <v>0</v>
      </c>
      <c r="C27" s="10"/>
    </row>
    <row r="28" spans="1:3" ht="12.75" customHeight="1">
      <c r="A28" s="6" t="s">
        <v>98</v>
      </c>
      <c r="B28" s="7"/>
      <c r="C28" s="7"/>
    </row>
    <row r="29" spans="1:3" ht="12.75" customHeight="1">
      <c r="A29" s="6" t="s">
        <v>99</v>
      </c>
      <c r="B29" s="7"/>
      <c r="C29" s="7"/>
    </row>
    <row r="30" spans="1:3" ht="12.75" customHeight="1">
      <c r="A30" s="6" t="s">
        <v>100</v>
      </c>
      <c r="B30" s="7"/>
      <c r="C30" s="7"/>
    </row>
    <row r="31" spans="1:3" ht="12.75" customHeight="1" thickBot="1">
      <c r="A31" s="11" t="s">
        <v>101</v>
      </c>
      <c r="B31" s="12"/>
      <c r="C31" s="12"/>
    </row>
    <row r="32" spans="1:3" ht="12.75" customHeight="1" thickBot="1">
      <c r="A32" s="15" t="s">
        <v>102</v>
      </c>
      <c r="B32" s="16">
        <v>0</v>
      </c>
      <c r="C32" s="16"/>
    </row>
    <row r="33" spans="1:3" ht="12.75" customHeight="1">
      <c r="A33" s="8" t="s">
        <v>103</v>
      </c>
      <c r="B33" s="10"/>
      <c r="C33" s="10"/>
    </row>
    <row r="34" spans="1:3" ht="12.75" customHeight="1" thickBot="1">
      <c r="A34" s="11" t="s">
        <v>104</v>
      </c>
      <c r="B34" s="12"/>
      <c r="C34" s="12"/>
    </row>
    <row r="35" spans="1:3" ht="12.75" customHeight="1" thickBot="1">
      <c r="A35" s="15" t="s">
        <v>105</v>
      </c>
      <c r="B35" s="16"/>
      <c r="C35" s="16"/>
    </row>
    <row r="36" spans="1:3" ht="12.75" customHeight="1" thickBot="1">
      <c r="A36" s="15" t="s">
        <v>106</v>
      </c>
      <c r="B36" s="16">
        <v>0</v>
      </c>
      <c r="C36" s="16"/>
    </row>
    <row r="37" spans="1:3" ht="12.75" customHeight="1">
      <c r="A37" s="8" t="s">
        <v>107</v>
      </c>
      <c r="B37" s="10"/>
      <c r="C37" s="10"/>
    </row>
    <row r="38" spans="1:3" ht="12.75" customHeight="1" thickBot="1">
      <c r="A38" s="11" t="s">
        <v>108</v>
      </c>
      <c r="B38" s="12"/>
      <c r="C38" s="12"/>
    </row>
    <row r="39" spans="1:3" ht="12.75" customHeight="1" thickBot="1">
      <c r="A39" s="15" t="s">
        <v>109</v>
      </c>
      <c r="B39" s="16"/>
      <c r="C39" s="16"/>
    </row>
    <row r="40" spans="1:3" ht="12.75" customHeight="1">
      <c r="A40" s="8" t="s">
        <v>110</v>
      </c>
      <c r="B40" s="10"/>
      <c r="C40" s="10"/>
    </row>
    <row r="41" spans="1:3" ht="12.75" customHeight="1">
      <c r="A41" s="6" t="s">
        <v>111</v>
      </c>
      <c r="B41" s="7"/>
      <c r="C41" s="7"/>
    </row>
    <row r="42" spans="1:3" ht="12.75" customHeight="1" thickBot="1">
      <c r="A42" s="11" t="s">
        <v>112</v>
      </c>
      <c r="B42" s="12"/>
      <c r="C42" s="12"/>
    </row>
    <row r="43" spans="1:3" ht="12.75" customHeight="1" thickBot="1">
      <c r="A43" s="15" t="s">
        <v>113</v>
      </c>
      <c r="B43" s="16"/>
      <c r="C43" s="16"/>
    </row>
    <row r="44" spans="1:3" ht="12.75" customHeight="1">
      <c r="A44" s="8" t="s">
        <v>6</v>
      </c>
      <c r="B44" s="10">
        <v>11637183</v>
      </c>
      <c r="C44" s="17">
        <v>1903267</v>
      </c>
    </row>
    <row r="45" spans="1:3" ht="12.75" customHeight="1" thickBot="1">
      <c r="A45" s="11" t="s">
        <v>114</v>
      </c>
      <c r="B45" s="12"/>
      <c r="C45" s="12"/>
    </row>
    <row r="46" spans="1:3" ht="12.75" customHeight="1" thickBot="1">
      <c r="A46" s="15" t="s">
        <v>7</v>
      </c>
      <c r="B46" s="16">
        <f>SUM(B44:B45)</f>
        <v>11637183</v>
      </c>
      <c r="C46" s="16">
        <f>SUM(C44:C45)</f>
        <v>1903267</v>
      </c>
    </row>
    <row r="47" spans="1:3" ht="12.75" customHeight="1">
      <c r="A47" s="8" t="s">
        <v>115</v>
      </c>
      <c r="B47" s="10"/>
      <c r="C47" s="10"/>
    </row>
    <row r="48" spans="1:3" ht="13.5" thickBot="1">
      <c r="A48" s="11" t="s">
        <v>116</v>
      </c>
      <c r="B48" s="12"/>
      <c r="C48" s="12"/>
    </row>
    <row r="49" spans="1:3" ht="12.75" customHeight="1" thickBot="1">
      <c r="A49" s="15" t="s">
        <v>117</v>
      </c>
      <c r="B49" s="16"/>
      <c r="C49" s="16"/>
    </row>
    <row r="50" spans="1:3" ht="12.75" customHeight="1" thickBot="1">
      <c r="A50" s="15" t="s">
        <v>8</v>
      </c>
      <c r="B50" s="16">
        <f>SUM(B46)</f>
        <v>11637183</v>
      </c>
      <c r="C50" s="16">
        <f>SUM(C46)</f>
        <v>1903267</v>
      </c>
    </row>
    <row r="51" spans="1:3" ht="12.75" customHeight="1">
      <c r="A51" s="8" t="s">
        <v>118</v>
      </c>
      <c r="B51" s="10"/>
      <c r="C51" s="10"/>
    </row>
    <row r="52" spans="1:3" ht="12.75" customHeight="1">
      <c r="A52" s="6" t="s">
        <v>119</v>
      </c>
      <c r="B52" s="7"/>
      <c r="C52" s="7"/>
    </row>
    <row r="53" spans="1:3" ht="12.75" customHeight="1">
      <c r="A53" s="6" t="s">
        <v>120</v>
      </c>
      <c r="B53" s="7"/>
      <c r="C53" s="7"/>
    </row>
    <row r="54" spans="1:3" ht="12.75" customHeight="1">
      <c r="A54" s="6" t="s">
        <v>40</v>
      </c>
      <c r="B54" s="7"/>
      <c r="C54" s="7"/>
    </row>
    <row r="55" spans="1:3" ht="12.75" customHeight="1">
      <c r="A55" s="6" t="s">
        <v>41</v>
      </c>
      <c r="B55" s="7"/>
      <c r="C55" s="7"/>
    </row>
    <row r="56" spans="1:3" ht="12.75" customHeight="1">
      <c r="A56" s="6" t="s">
        <v>42</v>
      </c>
      <c r="B56" s="7"/>
      <c r="C56" s="7"/>
    </row>
    <row r="57" spans="1:3" ht="12.75" customHeight="1">
      <c r="A57" s="6" t="s">
        <v>9</v>
      </c>
      <c r="B57" s="7">
        <v>2634016</v>
      </c>
      <c r="C57" s="7">
        <v>1479333</v>
      </c>
    </row>
    <row r="58" spans="1:3" ht="12.75" customHeight="1">
      <c r="A58" s="6" t="s">
        <v>43</v>
      </c>
      <c r="B58" s="7"/>
      <c r="C58" s="7"/>
    </row>
    <row r="59" spans="1:3" ht="12.75" customHeight="1">
      <c r="A59" s="6" t="s">
        <v>44</v>
      </c>
      <c r="B59" s="7"/>
      <c r="C59" s="7"/>
    </row>
    <row r="60" spans="1:3" ht="12.75" customHeight="1">
      <c r="A60" s="6" t="s">
        <v>45</v>
      </c>
      <c r="B60" s="7">
        <v>620481</v>
      </c>
      <c r="C60" s="7">
        <v>710486</v>
      </c>
    </row>
    <row r="61" spans="1:3" ht="12.75" customHeight="1">
      <c r="A61" s="6" t="s">
        <v>46</v>
      </c>
      <c r="B61" s="7">
        <v>167535</v>
      </c>
      <c r="C61" s="7">
        <v>191847</v>
      </c>
    </row>
    <row r="62" spans="1:3" ht="12.75" customHeight="1">
      <c r="A62" s="6" t="s">
        <v>10</v>
      </c>
      <c r="B62" s="7">
        <v>1846000</v>
      </c>
      <c r="C62" s="7">
        <v>577000</v>
      </c>
    </row>
    <row r="63" spans="1:3" ht="12.75" customHeight="1">
      <c r="A63" s="6" t="s">
        <v>11</v>
      </c>
      <c r="B63" s="7"/>
      <c r="C63" s="7"/>
    </row>
    <row r="64" spans="1:3" ht="12.75" customHeight="1">
      <c r="A64" s="6" t="s">
        <v>121</v>
      </c>
      <c r="B64" s="7"/>
      <c r="C64" s="7"/>
    </row>
    <row r="65" spans="1:3" ht="12.75" customHeight="1">
      <c r="A65" s="6" t="s">
        <v>159</v>
      </c>
      <c r="B65" s="7"/>
      <c r="C65" s="7"/>
    </row>
    <row r="66" spans="1:3" ht="12.75" customHeight="1">
      <c r="A66" s="6" t="s">
        <v>160</v>
      </c>
      <c r="B66" s="7"/>
      <c r="C66" s="7"/>
    </row>
    <row r="67" spans="1:3" ht="12.75" customHeight="1">
      <c r="A67" s="6" t="s">
        <v>47</v>
      </c>
      <c r="B67" s="7"/>
      <c r="C67" s="7"/>
    </row>
    <row r="68" spans="1:3" ht="12.75" customHeight="1">
      <c r="A68" s="6" t="s">
        <v>122</v>
      </c>
      <c r="B68" s="7"/>
      <c r="C68" s="7"/>
    </row>
    <row r="69" spans="1:3" ht="12.75" customHeight="1">
      <c r="A69" s="6" t="s">
        <v>123</v>
      </c>
      <c r="B69" s="7"/>
      <c r="C69" s="7"/>
    </row>
    <row r="70" spans="1:3" ht="12.75" customHeight="1">
      <c r="A70" s="6" t="s">
        <v>48</v>
      </c>
      <c r="B70" s="7"/>
      <c r="C70" s="7"/>
    </row>
    <row r="71" spans="1:3" ht="12.75" customHeight="1" thickBot="1">
      <c r="A71" s="11" t="s">
        <v>124</v>
      </c>
      <c r="B71" s="12"/>
      <c r="C71" s="12"/>
    </row>
    <row r="72" spans="1:3" ht="12.75" customHeight="1" thickBot="1">
      <c r="A72" s="15" t="s">
        <v>12</v>
      </c>
      <c r="B72" s="16">
        <f>B54+B64+B57+B67+B71</f>
        <v>2634016</v>
      </c>
      <c r="C72" s="16">
        <f>C54+C64+C57+C65+C67+C71</f>
        <v>1479333</v>
      </c>
    </row>
    <row r="73" spans="1:3" ht="12.75" customHeight="1">
      <c r="A73" s="8" t="s">
        <v>125</v>
      </c>
      <c r="B73" s="10"/>
      <c r="C73" s="10"/>
    </row>
    <row r="74" spans="1:3" ht="12.75" customHeight="1">
      <c r="A74" s="6" t="s">
        <v>126</v>
      </c>
      <c r="B74" s="7"/>
      <c r="C74" s="7"/>
    </row>
    <row r="75" spans="1:3" ht="12.75" customHeight="1">
      <c r="A75" s="6" t="s">
        <v>127</v>
      </c>
      <c r="B75" s="7"/>
      <c r="C75" s="7"/>
    </row>
    <row r="76" spans="1:3" ht="12.75" customHeight="1">
      <c r="A76" s="6" t="s">
        <v>161</v>
      </c>
      <c r="B76" s="7"/>
      <c r="C76" s="7"/>
    </row>
    <row r="77" spans="1:3" ht="12.75" customHeight="1">
      <c r="A77" s="6" t="s">
        <v>13</v>
      </c>
      <c r="B77" s="7"/>
      <c r="C77" s="7"/>
    </row>
    <row r="78" spans="1:3" ht="12.75" customHeight="1">
      <c r="A78" s="6" t="s">
        <v>128</v>
      </c>
      <c r="B78" s="7"/>
      <c r="C78" s="7"/>
    </row>
    <row r="79" spans="1:3" ht="12.75" customHeight="1">
      <c r="A79" s="6" t="s">
        <v>49</v>
      </c>
      <c r="B79" s="7"/>
      <c r="C79" s="7"/>
    </row>
    <row r="80" spans="1:3" ht="12.75" customHeight="1">
      <c r="A80" s="6" t="s">
        <v>50</v>
      </c>
      <c r="B80" s="7"/>
      <c r="C80" s="7"/>
    </row>
    <row r="81" spans="1:3" ht="12.75" customHeight="1">
      <c r="A81" s="6" t="s">
        <v>129</v>
      </c>
      <c r="B81" s="7"/>
      <c r="C81" s="7"/>
    </row>
    <row r="82" spans="1:3" ht="12.75" customHeight="1" thickBot="1">
      <c r="A82" s="11" t="s">
        <v>130</v>
      </c>
      <c r="B82" s="12"/>
      <c r="C82" s="12"/>
    </row>
    <row r="83" spans="1:3" ht="12.75" customHeight="1" thickBot="1">
      <c r="A83" s="15" t="s">
        <v>14</v>
      </c>
      <c r="B83" s="16">
        <f>SUM(B79)</f>
        <v>0</v>
      </c>
      <c r="C83" s="16">
        <f>SUM(C75+C79)</f>
        <v>0</v>
      </c>
    </row>
    <row r="84" spans="1:3" ht="12.75" customHeight="1">
      <c r="A84" s="8" t="s">
        <v>15</v>
      </c>
      <c r="B84" s="10"/>
      <c r="C84" s="10"/>
    </row>
    <row r="85" spans="1:3" ht="12.75" customHeight="1">
      <c r="A85" s="6" t="s">
        <v>16</v>
      </c>
      <c r="B85" s="7"/>
      <c r="C85" s="7"/>
    </row>
    <row r="86" spans="1:3" ht="12.75" customHeight="1">
      <c r="A86" s="6" t="s">
        <v>17</v>
      </c>
      <c r="B86" s="7"/>
      <c r="C86" s="7"/>
    </row>
    <row r="87" spans="1:3" ht="12.75" customHeight="1">
      <c r="A87" s="6" t="s">
        <v>131</v>
      </c>
      <c r="B87" s="7"/>
      <c r="C87" s="7"/>
    </row>
    <row r="88" spans="1:3" ht="12.75" customHeight="1">
      <c r="A88" s="6" t="s">
        <v>132</v>
      </c>
      <c r="B88" s="7"/>
      <c r="C88" s="7"/>
    </row>
    <row r="89" spans="1:3" ht="12.75" customHeight="1">
      <c r="A89" s="6" t="s">
        <v>51</v>
      </c>
      <c r="B89" s="7"/>
      <c r="C89" s="7"/>
    </row>
    <row r="90" spans="1:3" ht="12.75" customHeight="1">
      <c r="A90" s="6" t="s">
        <v>133</v>
      </c>
      <c r="B90" s="7"/>
      <c r="C90" s="7"/>
    </row>
    <row r="91" spans="1:3" ht="12.75" customHeight="1">
      <c r="A91" s="6" t="s">
        <v>134</v>
      </c>
      <c r="B91" s="7"/>
      <c r="C91" s="7"/>
    </row>
    <row r="92" spans="1:3" ht="12.75" customHeight="1">
      <c r="A92" s="6" t="s">
        <v>135</v>
      </c>
      <c r="B92" s="7">
        <v>99833</v>
      </c>
      <c r="C92" s="7">
        <v>464205</v>
      </c>
    </row>
    <row r="93" spans="1:3" ht="12.75" customHeight="1">
      <c r="A93" s="6" t="s">
        <v>136</v>
      </c>
      <c r="B93" s="7"/>
      <c r="C93" s="7"/>
    </row>
    <row r="94" spans="1:3" ht="12.75" customHeight="1" thickBot="1">
      <c r="A94" s="11" t="s">
        <v>137</v>
      </c>
      <c r="B94" s="12"/>
      <c r="C94" s="12"/>
    </row>
    <row r="95" spans="1:3" ht="12.75" customHeight="1" thickBot="1">
      <c r="A95" s="15" t="s">
        <v>18</v>
      </c>
      <c r="B95" s="16">
        <f>B84+B89+B92</f>
        <v>99833</v>
      </c>
      <c r="C95" s="16">
        <f>C84+C89+C92</f>
        <v>464205</v>
      </c>
    </row>
    <row r="96" spans="1:3" ht="12.75" customHeight="1" thickBot="1">
      <c r="A96" s="15" t="s">
        <v>19</v>
      </c>
      <c r="B96" s="16">
        <f>B72+B83+B95</f>
        <v>2733849</v>
      </c>
      <c r="C96" s="16">
        <f>C72+C83+C95</f>
        <v>1943538</v>
      </c>
    </row>
    <row r="97" spans="1:3" ht="12.75" customHeight="1">
      <c r="A97" s="8" t="s">
        <v>138</v>
      </c>
      <c r="B97" s="10"/>
      <c r="C97" s="10"/>
    </row>
    <row r="98" spans="1:3" ht="12.75" customHeight="1">
      <c r="A98" s="6" t="s">
        <v>56</v>
      </c>
      <c r="B98" s="7">
        <v>10679842</v>
      </c>
      <c r="C98" s="7">
        <v>10175170</v>
      </c>
    </row>
    <row r="99" spans="1:3" ht="12.75" customHeight="1">
      <c r="A99" s="6" t="s">
        <v>139</v>
      </c>
      <c r="B99" s="7"/>
      <c r="C99" s="7"/>
    </row>
    <row r="100" spans="1:3" ht="12.75" customHeight="1" thickBot="1">
      <c r="A100" s="11" t="s">
        <v>140</v>
      </c>
      <c r="B100" s="12"/>
      <c r="C100" s="12"/>
    </row>
    <row r="101" spans="1:3" ht="12.75" customHeight="1" thickBot="1">
      <c r="A101" s="15" t="s">
        <v>57</v>
      </c>
      <c r="B101" s="16">
        <f>SUM(B98)</f>
        <v>10679842</v>
      </c>
      <c r="C101" s="16">
        <f>SUM(C98)</f>
        <v>10175170</v>
      </c>
    </row>
    <row r="102" spans="1:3" ht="12.75" customHeight="1">
      <c r="A102" s="8" t="s">
        <v>141</v>
      </c>
      <c r="B102" s="10"/>
      <c r="C102" s="10"/>
    </row>
    <row r="103" spans="1:3" ht="12.75" customHeight="1" thickBot="1">
      <c r="A103" s="11" t="s">
        <v>58</v>
      </c>
      <c r="B103" s="12">
        <v>-7823190</v>
      </c>
      <c r="C103" s="12">
        <v>-6507905</v>
      </c>
    </row>
    <row r="104" spans="1:3" ht="12.75" customHeight="1" thickBot="1">
      <c r="A104" s="15" t="s">
        <v>59</v>
      </c>
      <c r="B104" s="16">
        <f>SUM(B103)</f>
        <v>-7823190</v>
      </c>
      <c r="C104" s="16">
        <f>SUM(C103)</f>
        <v>-6507905</v>
      </c>
    </row>
    <row r="105" spans="1:3" ht="12.75" customHeight="1">
      <c r="A105" s="8" t="s">
        <v>142</v>
      </c>
      <c r="B105" s="10"/>
      <c r="C105" s="10"/>
    </row>
    <row r="106" spans="1:3" ht="12.75" customHeight="1" thickBot="1">
      <c r="A106" s="11" t="s">
        <v>143</v>
      </c>
      <c r="B106" s="12"/>
      <c r="C106" s="12"/>
    </row>
    <row r="107" spans="1:3" ht="12.75" customHeight="1" thickBot="1">
      <c r="A107" s="15" t="s">
        <v>144</v>
      </c>
      <c r="B107" s="16"/>
      <c r="C107" s="16"/>
    </row>
    <row r="108" spans="1:3" ht="12.75" customHeight="1" thickBot="1">
      <c r="A108" s="15" t="s">
        <v>60</v>
      </c>
      <c r="B108" s="16">
        <f>B104+B101</f>
        <v>2856652</v>
      </c>
      <c r="C108" s="16">
        <f>C104+C101</f>
        <v>3667265</v>
      </c>
    </row>
    <row r="109" spans="1:3" ht="12.75" customHeight="1">
      <c r="A109" s="8" t="s">
        <v>20</v>
      </c>
      <c r="B109" s="10"/>
      <c r="C109" s="10"/>
    </row>
    <row r="110" spans="1:3" ht="12.75" customHeight="1">
      <c r="A110" s="6" t="s">
        <v>21</v>
      </c>
      <c r="B110" s="7"/>
      <c r="C110" s="7"/>
    </row>
    <row r="111" spans="1:3" ht="12.75" customHeight="1" thickBot="1">
      <c r="A111" s="11" t="s">
        <v>145</v>
      </c>
      <c r="B111" s="12"/>
      <c r="C111" s="12"/>
    </row>
    <row r="112" spans="1:3" ht="12.75" customHeight="1" thickBot="1">
      <c r="A112" s="15" t="s">
        <v>22</v>
      </c>
      <c r="B112" s="16">
        <f>SUM(B109:B110)</f>
        <v>0</v>
      </c>
      <c r="C112" s="16">
        <f>SUM(C109:C110)</f>
        <v>0</v>
      </c>
    </row>
    <row r="113" spans="1:3" ht="12.75" customHeight="1" thickBot="1">
      <c r="A113" s="15" t="s">
        <v>23</v>
      </c>
      <c r="B113" s="16">
        <f>B50+B96+B108+B112+B26</f>
        <v>17341850</v>
      </c>
      <c r="C113" s="16">
        <f>C50+C96+C108+C112+C26</f>
        <v>7562040</v>
      </c>
    </row>
    <row r="114" spans="1:3" ht="12.75" customHeight="1">
      <c r="A114" s="8" t="s">
        <v>24</v>
      </c>
      <c r="B114" s="10">
        <v>3807610</v>
      </c>
      <c r="C114" s="10">
        <v>3807610</v>
      </c>
    </row>
    <row r="115" spans="1:3" ht="12.75" customHeight="1">
      <c r="A115" s="6" t="s">
        <v>52</v>
      </c>
      <c r="B115" s="7"/>
      <c r="C115" s="7"/>
    </row>
    <row r="116" spans="1:3" ht="12.75" customHeight="1">
      <c r="A116" s="6" t="s">
        <v>146</v>
      </c>
      <c r="B116" s="7">
        <v>218579</v>
      </c>
      <c r="C116" s="7">
        <v>218579</v>
      </c>
    </row>
    <row r="117" spans="1:3" ht="12.75" customHeight="1">
      <c r="A117" s="6" t="s">
        <v>25</v>
      </c>
      <c r="B117" s="7">
        <v>-6406824</v>
      </c>
      <c r="C117" s="7">
        <v>834011</v>
      </c>
    </row>
    <row r="118" spans="1:3" ht="12.75" customHeight="1">
      <c r="A118" s="6" t="s">
        <v>147</v>
      </c>
      <c r="B118" s="7"/>
      <c r="C118" s="7"/>
    </row>
    <row r="119" spans="1:3" ht="12.75" customHeight="1" thickBot="1">
      <c r="A119" s="11" t="s">
        <v>26</v>
      </c>
      <c r="B119" s="12">
        <v>7240835</v>
      </c>
      <c r="C119" s="12">
        <v>-9943458</v>
      </c>
    </row>
    <row r="120" spans="1:3" ht="12.75" customHeight="1" thickBot="1">
      <c r="A120" s="15" t="s">
        <v>27</v>
      </c>
      <c r="B120" s="16">
        <f>SUM(B114:B119)</f>
        <v>4860200</v>
      </c>
      <c r="C120" s="16">
        <f>SUM(C114:C119)</f>
        <v>-5083258</v>
      </c>
    </row>
    <row r="121" spans="1:3" ht="12.75" customHeight="1">
      <c r="A121" s="8" t="s">
        <v>148</v>
      </c>
      <c r="B121" s="10"/>
      <c r="C121" s="10"/>
    </row>
    <row r="122" spans="1:3" ht="12.75" customHeight="1">
      <c r="A122" s="6" t="s">
        <v>149</v>
      </c>
      <c r="B122" s="7"/>
      <c r="C122" s="7"/>
    </row>
    <row r="123" spans="1:3" ht="12.75" customHeight="1">
      <c r="A123" s="6" t="s">
        <v>150</v>
      </c>
      <c r="B123" s="7">
        <v>0</v>
      </c>
      <c r="C123" s="7"/>
    </row>
    <row r="124" spans="1:3" ht="12.75" customHeight="1">
      <c r="A124" s="6" t="s">
        <v>151</v>
      </c>
      <c r="B124" s="7">
        <v>0</v>
      </c>
      <c r="C124" s="7"/>
    </row>
    <row r="125" spans="1:3" ht="12.75" customHeight="1">
      <c r="A125" s="6" t="s">
        <v>152</v>
      </c>
      <c r="B125" s="7">
        <v>0</v>
      </c>
      <c r="C125" s="7"/>
    </row>
    <row r="126" spans="1:3" ht="12.75" customHeight="1">
      <c r="A126" s="6" t="s">
        <v>153</v>
      </c>
      <c r="B126" s="7">
        <v>0</v>
      </c>
      <c r="C126" s="7"/>
    </row>
    <row r="127" spans="1:3" ht="12.75" customHeight="1">
      <c r="A127" s="6" t="s">
        <v>154</v>
      </c>
      <c r="B127" s="7"/>
      <c r="C127" s="7"/>
    </row>
    <row r="128" spans="1:3" ht="12.75" customHeight="1">
      <c r="A128" s="6" t="s">
        <v>155</v>
      </c>
      <c r="B128" s="7"/>
      <c r="C128" s="7"/>
    </row>
    <row r="129" spans="1:3" ht="12.75" customHeight="1" thickBot="1">
      <c r="A129" s="11" t="s">
        <v>156</v>
      </c>
      <c r="B129" s="12"/>
      <c r="C129" s="12"/>
    </row>
    <row r="130" spans="1:3" ht="12.75" customHeight="1" thickBot="1">
      <c r="A130" s="15" t="s">
        <v>65</v>
      </c>
      <c r="B130" s="16"/>
      <c r="C130" s="16">
        <f>SUM(C123:C129)</f>
        <v>0</v>
      </c>
    </row>
    <row r="131" spans="1:3" ht="12.75" customHeight="1">
      <c r="A131" s="8" t="s">
        <v>66</v>
      </c>
      <c r="B131" s="10"/>
      <c r="C131" s="10"/>
    </row>
    <row r="132" spans="1:3" ht="12.75" customHeight="1">
      <c r="A132" s="6" t="s">
        <v>34</v>
      </c>
      <c r="B132" s="7"/>
      <c r="C132" s="7"/>
    </row>
    <row r="133" spans="1:3" ht="12.75" customHeight="1">
      <c r="A133" s="6" t="s">
        <v>28</v>
      </c>
      <c r="B133" s="7">
        <v>862242</v>
      </c>
      <c r="C133" s="7">
        <v>582422</v>
      </c>
    </row>
    <row r="134" spans="1:3" ht="12.75" customHeight="1">
      <c r="A134" s="6" t="s">
        <v>67</v>
      </c>
      <c r="B134" s="7"/>
      <c r="C134" s="7"/>
    </row>
    <row r="135" spans="1:3" ht="12.75" customHeight="1">
      <c r="A135" s="6" t="s">
        <v>68</v>
      </c>
      <c r="B135" s="7"/>
      <c r="C135" s="7"/>
    </row>
    <row r="136" spans="1:3" ht="12.75" customHeight="1">
      <c r="A136" s="6" t="s">
        <v>69</v>
      </c>
      <c r="B136" s="7"/>
      <c r="C136" s="7"/>
    </row>
    <row r="137" spans="1:3" ht="12.75" customHeight="1">
      <c r="A137" s="6" t="s">
        <v>70</v>
      </c>
      <c r="B137" s="7"/>
      <c r="C137" s="7"/>
    </row>
    <row r="138" spans="1:3" ht="12.75" customHeight="1">
      <c r="A138" s="6" t="s">
        <v>71</v>
      </c>
      <c r="B138" s="7"/>
      <c r="C138" s="7"/>
    </row>
    <row r="139" spans="1:3" ht="12.75" customHeight="1">
      <c r="A139" s="6" t="s">
        <v>72</v>
      </c>
      <c r="B139" s="7"/>
      <c r="C139" s="7"/>
    </row>
    <row r="140" spans="1:3" ht="12.75" customHeight="1">
      <c r="A140" s="6" t="s">
        <v>73</v>
      </c>
      <c r="B140" s="7"/>
      <c r="C140" s="7"/>
    </row>
    <row r="141" spans="1:3" ht="12.75" customHeight="1">
      <c r="A141" s="6" t="s">
        <v>61</v>
      </c>
      <c r="B141" s="7"/>
      <c r="C141" s="7"/>
    </row>
    <row r="142" spans="1:3" ht="12.75" customHeight="1">
      <c r="A142" s="6" t="s">
        <v>162</v>
      </c>
      <c r="B142" s="12"/>
      <c r="C142" s="12"/>
    </row>
    <row r="143" spans="1:3" ht="12.75" customHeight="1" thickBot="1">
      <c r="A143" s="11" t="s">
        <v>62</v>
      </c>
      <c r="B143" s="12"/>
      <c r="C143" s="12"/>
    </row>
    <row r="144" spans="1:3" ht="12.75" customHeight="1" thickBot="1">
      <c r="A144" s="15" t="s">
        <v>29</v>
      </c>
      <c r="B144" s="16">
        <f>B133+B141</f>
        <v>862242</v>
      </c>
      <c r="C144" s="16">
        <f>C133+C141</f>
        <v>582422</v>
      </c>
    </row>
    <row r="145" spans="1:3" ht="12.75" customHeight="1">
      <c r="A145" s="8" t="s">
        <v>63</v>
      </c>
      <c r="B145" s="10">
        <v>18</v>
      </c>
      <c r="C145" s="10">
        <v>132</v>
      </c>
    </row>
    <row r="146" spans="1:3" ht="12.75" customHeight="1">
      <c r="A146" s="6" t="s">
        <v>74</v>
      </c>
      <c r="B146" s="7"/>
      <c r="C146" s="7"/>
    </row>
    <row r="147" spans="1:3" ht="12.75" customHeight="1">
      <c r="A147" s="6" t="s">
        <v>53</v>
      </c>
      <c r="B147" s="7"/>
      <c r="C147" s="7"/>
    </row>
    <row r="148" spans="1:3" ht="12.75" customHeight="1">
      <c r="A148" s="6" t="s">
        <v>75</v>
      </c>
      <c r="B148" s="7"/>
      <c r="C148" s="7"/>
    </row>
    <row r="149" spans="1:3" ht="12.75" customHeight="1">
      <c r="A149" s="6" t="s">
        <v>76</v>
      </c>
      <c r="B149" s="7"/>
      <c r="C149" s="7"/>
    </row>
    <row r="150" spans="1:3" ht="12.75" customHeight="1">
      <c r="A150" s="6" t="s">
        <v>77</v>
      </c>
      <c r="B150" s="7"/>
      <c r="C150" s="7"/>
    </row>
    <row r="151" spans="1:3" ht="12.75" customHeight="1">
      <c r="A151" s="6" t="s">
        <v>78</v>
      </c>
      <c r="B151" s="7"/>
      <c r="C151" s="7"/>
    </row>
    <row r="152" spans="1:3" ht="12.75" customHeight="1">
      <c r="A152" s="6" t="s">
        <v>79</v>
      </c>
      <c r="B152" s="7"/>
      <c r="C152" s="7"/>
    </row>
    <row r="153" spans="1:3" ht="12.75" customHeight="1" thickBot="1">
      <c r="A153" s="11" t="s">
        <v>80</v>
      </c>
      <c r="B153" s="12"/>
      <c r="C153" s="12"/>
    </row>
    <row r="154" spans="1:3" ht="12.75" customHeight="1" thickBot="1">
      <c r="A154" s="15" t="s">
        <v>54</v>
      </c>
      <c r="B154" s="16">
        <f>SUM(B145:B147)</f>
        <v>18</v>
      </c>
      <c r="C154" s="16">
        <f>SUM(C145:C147)</f>
        <v>132</v>
      </c>
    </row>
    <row r="155" spans="1:3" ht="12.75" customHeight="1" thickBot="1">
      <c r="A155" s="15" t="s">
        <v>30</v>
      </c>
      <c r="B155" s="16">
        <f>B130+B144+B154</f>
        <v>862260</v>
      </c>
      <c r="C155" s="16">
        <f>C130+C144+C154</f>
        <v>582554</v>
      </c>
    </row>
    <row r="156" spans="1:3" ht="12.75" customHeight="1" thickBot="1">
      <c r="A156" s="15" t="s">
        <v>81</v>
      </c>
      <c r="B156" s="16"/>
      <c r="C156" s="16"/>
    </row>
    <row r="157" spans="1:3" ht="12.75" customHeight="1">
      <c r="A157" s="8" t="s">
        <v>82</v>
      </c>
      <c r="B157" s="10">
        <v>11619390</v>
      </c>
      <c r="C157" s="10">
        <v>12062744</v>
      </c>
    </row>
    <row r="158" spans="1:3" ht="12.75" customHeight="1">
      <c r="A158" s="6" t="s">
        <v>31</v>
      </c>
      <c r="B158" s="7"/>
      <c r="C158" s="7"/>
    </row>
    <row r="159" spans="1:3" ht="12.75" customHeight="1" thickBot="1">
      <c r="A159" s="11" t="s">
        <v>64</v>
      </c>
      <c r="B159" s="12"/>
      <c r="C159" s="12"/>
    </row>
    <row r="160" spans="1:3" ht="12.75" customHeight="1" thickBot="1">
      <c r="A160" s="15" t="s">
        <v>32</v>
      </c>
      <c r="B160" s="16">
        <v>11619390</v>
      </c>
      <c r="C160" s="16">
        <v>12062744</v>
      </c>
    </row>
    <row r="161" spans="1:3" ht="12.75" customHeight="1" thickBot="1">
      <c r="A161" s="13" t="s">
        <v>33</v>
      </c>
      <c r="B161" s="14">
        <f>B120+B1274+B155+B160</f>
        <v>17341850</v>
      </c>
      <c r="C161" s="14">
        <f>C120+C1274+C155+C160</f>
        <v>7562040</v>
      </c>
    </row>
    <row r="162" spans="1:3" ht="12.75" customHeight="1" thickTop="1">
      <c r="A162" s="4"/>
      <c r="C162" s="2">
        <f>C161-C113</f>
        <v>0</v>
      </c>
    </row>
  </sheetData>
  <mergeCells count="2">
    <mergeCell ref="A3:C3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7" orientation="portrait" r:id="rId1"/>
  <headerFooter alignWithMargins="0"/>
  <rowBreaks count="1" manualBreakCount="1">
    <brk id="8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162"/>
  <sheetViews>
    <sheetView tabSelected="1" topLeftCell="A142" zoomScaleNormal="100" workbookViewId="0">
      <selection activeCell="B149" sqref="B149"/>
    </sheetView>
  </sheetViews>
  <sheetFormatPr defaultRowHeight="12.75"/>
  <cols>
    <col min="1" max="1" width="75.42578125" customWidth="1"/>
    <col min="2" max="2" width="17.7109375" customWidth="1"/>
    <col min="3" max="3" width="18.140625" customWidth="1"/>
    <col min="4" max="4" width="12.7109375" bestFit="1" customWidth="1"/>
    <col min="5" max="5" width="12.140625" customWidth="1"/>
    <col min="6" max="6" width="13.140625" customWidth="1"/>
  </cols>
  <sheetData>
    <row r="1" spans="1:6" ht="39.75" customHeight="1">
      <c r="A1" s="39" t="s">
        <v>164</v>
      </c>
      <c r="B1" s="39"/>
      <c r="C1" s="39"/>
    </row>
    <row r="2" spans="1:6">
      <c r="C2" s="5" t="s">
        <v>157</v>
      </c>
    </row>
    <row r="3" spans="1:6" ht="13.5" thickBot="1">
      <c r="A3" s="38" t="s">
        <v>55</v>
      </c>
      <c r="B3" s="38"/>
      <c r="C3" s="38"/>
    </row>
    <row r="4" spans="1:6" ht="26.25" customHeight="1" thickTop="1" thickBot="1">
      <c r="A4" s="23" t="s">
        <v>0</v>
      </c>
      <c r="B4" s="24" t="s">
        <v>1</v>
      </c>
      <c r="C4" s="25" t="s">
        <v>2</v>
      </c>
    </row>
    <row r="5" spans="1:6" ht="13.5" thickTop="1">
      <c r="A5" s="8" t="s">
        <v>83</v>
      </c>
      <c r="B5" s="9"/>
      <c r="C5" s="10"/>
      <c r="D5" s="2"/>
    </row>
    <row r="6" spans="1:6">
      <c r="A6" s="6" t="s">
        <v>84</v>
      </c>
      <c r="B6" s="9"/>
      <c r="C6" s="10"/>
      <c r="D6" s="2"/>
    </row>
    <row r="7" spans="1:6" ht="13.5" thickBot="1">
      <c r="A7" s="11" t="s">
        <v>85</v>
      </c>
      <c r="B7" s="18"/>
      <c r="C7" s="19"/>
      <c r="D7" s="2"/>
    </row>
    <row r="8" spans="1:6" ht="13.5" thickBot="1">
      <c r="A8" s="15" t="s">
        <v>86</v>
      </c>
      <c r="B8" s="20">
        <f>SUM(Önkormányzat!B8+'Polgármesteri Hivatal'!B8+Óvoda!B8)</f>
        <v>0</v>
      </c>
      <c r="C8" s="22">
        <f>SUM(Önkormányzat!C8+'Polgármesteri Hivatal'!C8+Óvoda!C8)</f>
        <v>0</v>
      </c>
      <c r="D8" s="2"/>
      <c r="E8" s="2"/>
      <c r="F8" s="2"/>
    </row>
    <row r="9" spans="1:6">
      <c r="A9" s="8" t="s">
        <v>35</v>
      </c>
      <c r="B9" s="9">
        <f>SUM(Önkormányzat!B9+'Polgármesteri Hivatal'!B9+Óvoda!B9)</f>
        <v>2327620251</v>
      </c>
      <c r="C9" s="10">
        <f>SUM(Önkormányzat!C9+'Polgármesteri Hivatal'!C9+Óvoda!C9)</f>
        <v>2340759538</v>
      </c>
      <c r="D9" s="2"/>
      <c r="E9" s="2"/>
    </row>
    <row r="10" spans="1:6">
      <c r="A10" s="6" t="s">
        <v>3</v>
      </c>
      <c r="B10" s="9">
        <f>SUM(Önkormányzat!B10+'Polgármesteri Hivatal'!B10+Óvoda!B10)</f>
        <v>27022800</v>
      </c>
      <c r="C10" s="10">
        <f>SUM(Önkormányzat!C10+'Polgármesteri Hivatal'!C10+Óvoda!C10)</f>
        <v>33014807</v>
      </c>
      <c r="D10" s="2"/>
      <c r="E10" s="2"/>
    </row>
    <row r="11" spans="1:6">
      <c r="A11" s="6" t="s">
        <v>87</v>
      </c>
      <c r="B11" s="9"/>
      <c r="C11" s="10"/>
      <c r="D11" s="2"/>
      <c r="E11" s="2"/>
    </row>
    <row r="12" spans="1:6">
      <c r="A12" s="6" t="s">
        <v>36</v>
      </c>
      <c r="B12" s="9">
        <f>SUM(Önkormányzat!B12+'Polgármesteri Hivatal'!B12+Óvoda!B12)</f>
        <v>166428744</v>
      </c>
      <c r="C12" s="10">
        <f>SUM(Önkormányzat!C12+'Polgármesteri Hivatal'!C12+Óvoda!C12)</f>
        <v>308945215</v>
      </c>
      <c r="D12" s="2"/>
      <c r="E12" s="2"/>
      <c r="F12" s="2"/>
    </row>
    <row r="13" spans="1:6" ht="13.5" thickBot="1">
      <c r="A13" s="11" t="s">
        <v>88</v>
      </c>
      <c r="B13" s="18"/>
      <c r="C13" s="19"/>
      <c r="D13" s="2"/>
      <c r="E13" s="2"/>
    </row>
    <row r="14" spans="1:6" s="30" customFormat="1" ht="13.5" thickBot="1">
      <c r="A14" s="26" t="s">
        <v>4</v>
      </c>
      <c r="B14" s="27">
        <f>SUM(Önkormányzat!B14+'Polgármesteri Hivatal'!B14+Óvoda!B14)</f>
        <v>2521071795</v>
      </c>
      <c r="C14" s="28">
        <f>SUM(Önkormányzat!C14+'Polgármesteri Hivatal'!C14+Óvoda!C14)</f>
        <v>2682719560</v>
      </c>
      <c r="D14" s="29"/>
      <c r="E14" s="29"/>
    </row>
    <row r="15" spans="1:6">
      <c r="A15" s="8" t="s">
        <v>37</v>
      </c>
      <c r="B15" s="9"/>
      <c r="C15" s="10"/>
      <c r="D15" s="2"/>
      <c r="E15" s="2"/>
    </row>
    <row r="16" spans="1:6">
      <c r="A16" s="6" t="s">
        <v>89</v>
      </c>
      <c r="B16" s="9"/>
      <c r="C16" s="10"/>
      <c r="D16" s="2"/>
      <c r="E16" s="2"/>
    </row>
    <row r="17" spans="1:6">
      <c r="A17" s="6" t="s">
        <v>38</v>
      </c>
      <c r="B17" s="9">
        <f>SUM(Önkormányzat!B17+'Polgármesteri Hivatal'!B17+Óvoda!B17)</f>
        <v>16711000</v>
      </c>
      <c r="C17" s="10">
        <f>SUM(Önkormányzat!C17+'Polgármesteri Hivatal'!C17+Óvoda!C17)</f>
        <v>16711000</v>
      </c>
      <c r="D17" s="2"/>
      <c r="E17" s="2"/>
    </row>
    <row r="18" spans="1:6" ht="13.5" thickBot="1">
      <c r="A18" s="11" t="s">
        <v>90</v>
      </c>
      <c r="B18" s="18"/>
      <c r="C18" s="19"/>
      <c r="D18" s="2"/>
      <c r="E18" s="2"/>
    </row>
    <row r="19" spans="1:6" s="30" customFormat="1" ht="13.5" thickBot="1">
      <c r="A19" s="26" t="s">
        <v>39</v>
      </c>
      <c r="B19" s="27">
        <f>SUM(Önkormányzat!B19+'Polgármesteri Hivatal'!B19+Óvoda!B19)</f>
        <v>16711000</v>
      </c>
      <c r="C19" s="28">
        <f>SUM(Önkormányzat!C19+'Polgármesteri Hivatal'!C19+Óvoda!C19)</f>
        <v>16711000</v>
      </c>
      <c r="D19" s="29"/>
      <c r="E19" s="29"/>
    </row>
    <row r="20" spans="1:6">
      <c r="A20" s="8" t="s">
        <v>91</v>
      </c>
      <c r="B20" s="9"/>
      <c r="C20" s="10"/>
      <c r="D20" s="2"/>
      <c r="E20" s="2"/>
    </row>
    <row r="21" spans="1:6">
      <c r="A21" s="6" t="s">
        <v>92</v>
      </c>
      <c r="B21" s="9"/>
      <c r="C21" s="10"/>
      <c r="D21" s="2"/>
      <c r="E21" s="2"/>
    </row>
    <row r="22" spans="1:6">
      <c r="A22" s="6" t="s">
        <v>93</v>
      </c>
      <c r="B22" s="9"/>
      <c r="C22" s="10"/>
      <c r="D22" s="2"/>
      <c r="E22" s="2"/>
    </row>
    <row r="23" spans="1:6">
      <c r="A23" s="6" t="s">
        <v>94</v>
      </c>
      <c r="B23" s="9"/>
      <c r="C23" s="10"/>
      <c r="D23" s="2"/>
      <c r="E23" s="2"/>
    </row>
    <row r="24" spans="1:6" ht="13.5" thickBot="1">
      <c r="A24" s="11" t="s">
        <v>95</v>
      </c>
      <c r="B24" s="18"/>
      <c r="C24" s="19"/>
      <c r="D24" s="2"/>
      <c r="E24" s="2"/>
      <c r="F24" s="2"/>
    </row>
    <row r="25" spans="1:6" s="30" customFormat="1" ht="13.5" thickBot="1">
      <c r="A25" s="26" t="s">
        <v>96</v>
      </c>
      <c r="B25" s="27">
        <f>SUM(Önkormányzat!B25+'Polgármesteri Hivatal'!B25+Óvoda!B25)</f>
        <v>0</v>
      </c>
      <c r="C25" s="28">
        <f>SUM(Önkormányzat!C25+'Polgármesteri Hivatal'!C25+Óvoda!C25)</f>
        <v>0</v>
      </c>
      <c r="D25" s="29"/>
      <c r="E25" s="29"/>
    </row>
    <row r="26" spans="1:6" s="30" customFormat="1" ht="26.25" thickBot="1">
      <c r="A26" s="26" t="s">
        <v>5</v>
      </c>
      <c r="B26" s="27">
        <f>SUM(Önkormányzat!B26+'Polgármesteri Hivatal'!B26+Óvoda!B26)</f>
        <v>2537782795</v>
      </c>
      <c r="C26" s="28">
        <f>SUM(Önkormányzat!C26+'Polgármesteri Hivatal'!C26+Óvoda!C26)</f>
        <v>2699430560</v>
      </c>
      <c r="D26" s="29"/>
      <c r="E26" s="29"/>
    </row>
    <row r="27" spans="1:6">
      <c r="A27" s="8" t="s">
        <v>97</v>
      </c>
      <c r="B27" s="9"/>
      <c r="C27" s="10"/>
      <c r="D27" s="2"/>
      <c r="E27" s="2"/>
    </row>
    <row r="28" spans="1:6">
      <c r="A28" s="6" t="s">
        <v>98</v>
      </c>
      <c r="B28" s="9"/>
      <c r="C28" s="10"/>
      <c r="D28" s="2"/>
      <c r="E28" s="2"/>
    </row>
    <row r="29" spans="1:6">
      <c r="A29" s="6" t="s">
        <v>99</v>
      </c>
      <c r="B29" s="9"/>
      <c r="C29" s="10"/>
      <c r="D29" s="2"/>
      <c r="E29" s="2"/>
    </row>
    <row r="30" spans="1:6">
      <c r="A30" s="6" t="s">
        <v>100</v>
      </c>
      <c r="B30" s="9"/>
      <c r="C30" s="10"/>
      <c r="D30" s="2"/>
      <c r="E30" s="2"/>
    </row>
    <row r="31" spans="1:6" ht="13.5" thickBot="1">
      <c r="A31" s="11" t="s">
        <v>101</v>
      </c>
      <c r="B31" s="18"/>
      <c r="C31" s="19"/>
      <c r="D31" s="2"/>
      <c r="E31" s="2"/>
    </row>
    <row r="32" spans="1:6" s="30" customFormat="1" ht="13.5" thickBot="1">
      <c r="A32" s="26" t="s">
        <v>102</v>
      </c>
      <c r="B32" s="27"/>
      <c r="C32" s="28"/>
      <c r="D32" s="29"/>
      <c r="E32" s="29"/>
    </row>
    <row r="33" spans="1:5">
      <c r="A33" s="8" t="s">
        <v>103</v>
      </c>
      <c r="B33" s="9"/>
      <c r="C33" s="10"/>
      <c r="D33" s="2"/>
      <c r="E33" s="2"/>
    </row>
    <row r="34" spans="1:5" ht="13.5" thickBot="1">
      <c r="A34" s="11" t="s">
        <v>104</v>
      </c>
      <c r="B34" s="18"/>
      <c r="C34" s="19"/>
      <c r="D34" s="2"/>
      <c r="E34" s="2"/>
    </row>
    <row r="35" spans="1:5" s="30" customFormat="1" ht="13.5" thickBot="1">
      <c r="A35" s="26" t="s">
        <v>105</v>
      </c>
      <c r="B35" s="27"/>
      <c r="C35" s="28"/>
      <c r="D35" s="29"/>
      <c r="E35" s="29"/>
    </row>
    <row r="36" spans="1:5" s="31" customFormat="1" ht="21.75" customHeight="1" thickBot="1">
      <c r="A36" s="26" t="s">
        <v>106</v>
      </c>
      <c r="B36" s="27"/>
      <c r="C36" s="28"/>
      <c r="D36" s="29"/>
      <c r="E36" s="29"/>
    </row>
    <row r="37" spans="1:5">
      <c r="A37" s="8" t="s">
        <v>107</v>
      </c>
      <c r="B37" s="9"/>
      <c r="C37" s="10"/>
      <c r="D37" s="2"/>
      <c r="E37" s="2"/>
    </row>
    <row r="38" spans="1:5" ht="13.5" thickBot="1">
      <c r="A38" s="11" t="s">
        <v>108</v>
      </c>
      <c r="B38" s="18"/>
      <c r="C38" s="19"/>
      <c r="D38" s="2"/>
      <c r="E38" s="2"/>
    </row>
    <row r="39" spans="1:5" s="30" customFormat="1" ht="13.5" thickBot="1">
      <c r="A39" s="26" t="s">
        <v>109</v>
      </c>
      <c r="B39" s="27"/>
      <c r="C39" s="28"/>
      <c r="D39" s="29"/>
      <c r="E39" s="29"/>
    </row>
    <row r="40" spans="1:5">
      <c r="A40" s="8" t="s">
        <v>110</v>
      </c>
      <c r="B40" s="9"/>
      <c r="C40" s="10"/>
      <c r="D40" s="2"/>
      <c r="E40" s="2"/>
    </row>
    <row r="41" spans="1:5">
      <c r="A41" s="6" t="s">
        <v>111</v>
      </c>
      <c r="B41" s="9"/>
      <c r="C41" s="10"/>
      <c r="D41" s="2"/>
      <c r="E41" s="2"/>
    </row>
    <row r="42" spans="1:5" ht="13.5" thickBot="1">
      <c r="A42" s="11" t="s">
        <v>112</v>
      </c>
      <c r="B42" s="18"/>
      <c r="C42" s="19"/>
      <c r="D42" s="2"/>
      <c r="E42" s="2"/>
    </row>
    <row r="43" spans="1:5" s="30" customFormat="1" ht="13.5" thickBot="1">
      <c r="A43" s="26" t="s">
        <v>113</v>
      </c>
      <c r="B43" s="27"/>
      <c r="C43" s="28"/>
      <c r="D43" s="29"/>
      <c r="E43" s="29"/>
    </row>
    <row r="44" spans="1:5">
      <c r="A44" s="8" t="s">
        <v>6</v>
      </c>
      <c r="B44" s="9">
        <f>SUM(Önkormányzat!B44+'Polgármesteri Hivatal'!B44+Óvoda!B44)</f>
        <v>150991986</v>
      </c>
      <c r="C44" s="10">
        <f>SUM(Önkormányzat!C44+'Polgármesteri Hivatal'!C44+Óvoda!C44)</f>
        <v>326408201</v>
      </c>
      <c r="D44" s="2"/>
      <c r="E44" s="2"/>
    </row>
    <row r="45" spans="1:5" ht="13.5" thickBot="1">
      <c r="A45" s="21" t="s">
        <v>114</v>
      </c>
      <c r="B45" s="18">
        <f>SUM(Önkormányzat!B45+'Polgármesteri Hivatal'!B45+Óvoda!B45)</f>
        <v>159417463</v>
      </c>
      <c r="C45" s="19">
        <f>SUM(Önkormányzat!C45+'Polgármesteri Hivatal'!C45+Óvoda!C45)</f>
        <v>30129406</v>
      </c>
      <c r="D45" s="2"/>
      <c r="E45" s="2"/>
    </row>
    <row r="46" spans="1:5" s="30" customFormat="1" ht="13.5" thickBot="1">
      <c r="A46" s="26" t="s">
        <v>7</v>
      </c>
      <c r="B46" s="27">
        <f>SUM(Önkormányzat!B46+'Polgármesteri Hivatal'!B46+Óvoda!B46)</f>
        <v>310409449</v>
      </c>
      <c r="C46" s="28">
        <f>SUM(Önkormányzat!C46+'Polgármesteri Hivatal'!C46+Óvoda!C46)</f>
        <v>356537607</v>
      </c>
      <c r="D46" s="29"/>
      <c r="E46" s="29"/>
    </row>
    <row r="47" spans="1:5">
      <c r="A47" s="8" t="s">
        <v>115</v>
      </c>
      <c r="B47" s="9"/>
      <c r="C47" s="10"/>
      <c r="D47" s="2"/>
      <c r="E47" s="2"/>
    </row>
    <row r="48" spans="1:5" ht="13.5" thickBot="1">
      <c r="A48" s="11" t="s">
        <v>116</v>
      </c>
      <c r="B48" s="18"/>
      <c r="C48" s="19"/>
      <c r="D48" s="2"/>
      <c r="E48" s="2"/>
    </row>
    <row r="49" spans="1:5" s="30" customFormat="1" ht="13.5" thickBot="1">
      <c r="A49" s="26" t="s">
        <v>117</v>
      </c>
      <c r="B49" s="27"/>
      <c r="C49" s="28"/>
      <c r="D49" s="29"/>
      <c r="E49" s="29"/>
    </row>
    <row r="50" spans="1:5" s="30" customFormat="1" ht="13.5" thickBot="1">
      <c r="A50" s="26" t="s">
        <v>8</v>
      </c>
      <c r="B50" s="27">
        <f>SUM(Önkormányzat!B50+'Polgármesteri Hivatal'!B50+Óvoda!B50)</f>
        <v>310409449</v>
      </c>
      <c r="C50" s="28">
        <f>SUM(Önkormányzat!C50+'Polgármesteri Hivatal'!C50+Óvoda!C50)</f>
        <v>356537607</v>
      </c>
      <c r="D50" s="29"/>
      <c r="E50" s="29"/>
    </row>
    <row r="51" spans="1:5" ht="25.5">
      <c r="A51" s="8" t="s">
        <v>118</v>
      </c>
      <c r="B51" s="9"/>
      <c r="C51" s="10"/>
      <c r="D51" s="2"/>
      <c r="E51" s="2"/>
    </row>
    <row r="52" spans="1:5" ht="25.5">
      <c r="A52" s="6" t="s">
        <v>119</v>
      </c>
      <c r="B52" s="9"/>
      <c r="C52" s="10"/>
      <c r="D52" s="2"/>
      <c r="E52" s="2"/>
    </row>
    <row r="53" spans="1:5" ht="25.5">
      <c r="A53" s="6" t="s">
        <v>120</v>
      </c>
      <c r="B53" s="9"/>
      <c r="C53" s="10"/>
      <c r="D53" s="2"/>
      <c r="E53" s="2"/>
    </row>
    <row r="54" spans="1:5" ht="25.5">
      <c r="A54" s="6" t="s">
        <v>40</v>
      </c>
      <c r="B54" s="9">
        <f>SUM(Önkormányzat!B54+'Polgármesteri Hivatal'!B54+Óvoda!B54)</f>
        <v>6416733</v>
      </c>
      <c r="C54" s="10">
        <f>SUM(Önkormányzat!C54+'Polgármesteri Hivatal'!C54+Óvoda!C54)</f>
        <v>7756771</v>
      </c>
      <c r="D54" s="2"/>
      <c r="E54" s="2"/>
    </row>
    <row r="55" spans="1:5" s="3" customFormat="1" ht="21" customHeight="1">
      <c r="A55" s="6" t="s">
        <v>41</v>
      </c>
      <c r="B55" s="9">
        <f>SUM(Önkormányzat!B55+'Polgármesteri Hivatal'!B55+Óvoda!B55)</f>
        <v>5713447</v>
      </c>
      <c r="C55" s="10">
        <f>SUM(Önkormányzat!C55+'Polgármesteri Hivatal'!C55+Óvoda!C55)</f>
        <v>6727741</v>
      </c>
      <c r="D55" s="2"/>
      <c r="E55" s="2"/>
    </row>
    <row r="56" spans="1:5">
      <c r="A56" s="6" t="s">
        <v>42</v>
      </c>
      <c r="B56" s="9">
        <f>SUM(Önkormányzat!B56+'Polgármesteri Hivatal'!B56+Óvoda!B56)</f>
        <v>703286</v>
      </c>
      <c r="C56" s="10">
        <f>SUM(Önkormányzat!C56+'Polgármesteri Hivatal'!C56+Óvoda!C56)</f>
        <v>1029030</v>
      </c>
      <c r="D56" s="2"/>
      <c r="E56" s="2"/>
    </row>
    <row r="57" spans="1:5">
      <c r="A57" s="6" t="s">
        <v>9</v>
      </c>
      <c r="B57" s="9">
        <f>SUM(Önkormányzat!B57+'Polgármesteri Hivatal'!B57+Óvoda!B57)</f>
        <v>4542565</v>
      </c>
      <c r="C57" s="10">
        <f>SUM(Önkormányzat!C57+'Polgármesteri Hivatal'!C57+Óvoda!C57)</f>
        <v>2585954</v>
      </c>
      <c r="D57" s="2"/>
      <c r="E57" s="2"/>
    </row>
    <row r="58" spans="1:5" ht="25.5">
      <c r="A58" s="6" t="s">
        <v>43</v>
      </c>
      <c r="B58" s="9">
        <f>SUM(Önkormányzat!B58+'Polgármesteri Hivatal'!B58+Óvoda!B58)</f>
        <v>365930</v>
      </c>
      <c r="C58" s="10">
        <f>SUM(Önkormányzat!C58+'Polgármesteri Hivatal'!C58+Óvoda!C58)</f>
        <v>0</v>
      </c>
      <c r="D58" s="2"/>
      <c r="E58" s="2"/>
    </row>
    <row r="59" spans="1:5">
      <c r="A59" s="6" t="s">
        <v>44</v>
      </c>
      <c r="B59" s="9">
        <f>SUM(Önkormányzat!B59+'Polgármesteri Hivatal'!B59+Óvoda!B59)</f>
        <v>291803</v>
      </c>
      <c r="C59" s="10">
        <f>SUM(Önkormányzat!C59+'Polgármesteri Hivatal'!C59+Óvoda!C59)</f>
        <v>15000</v>
      </c>
      <c r="D59" s="2"/>
      <c r="E59" s="2"/>
    </row>
    <row r="60" spans="1:5">
      <c r="A60" s="6" t="s">
        <v>45</v>
      </c>
      <c r="B60" s="9">
        <f>SUM(Önkormányzat!B60+'Polgármesteri Hivatal'!B60+Óvoda!B60)</f>
        <v>810996</v>
      </c>
      <c r="C60" s="10">
        <f>SUM(Önkormányzat!C60+'Polgármesteri Hivatal'!C60+Óvoda!C60)</f>
        <v>901001</v>
      </c>
      <c r="D60" s="2"/>
      <c r="E60" s="2"/>
    </row>
    <row r="61" spans="1:5" ht="25.5">
      <c r="A61" s="6" t="s">
        <v>46</v>
      </c>
      <c r="B61" s="9">
        <f>SUM(Önkormányzat!B61+'Polgármesteri Hivatal'!B61+Óvoda!B61)</f>
        <v>311667</v>
      </c>
      <c r="C61" s="10">
        <f>SUM(Önkormányzat!C61+'Polgármesteri Hivatal'!C61+Óvoda!C61)</f>
        <v>243286</v>
      </c>
      <c r="D61" s="2"/>
      <c r="E61" s="2"/>
    </row>
    <row r="62" spans="1:5" ht="25.5">
      <c r="A62" s="6" t="s">
        <v>10</v>
      </c>
      <c r="B62" s="9">
        <f>SUM(Önkormányzat!B62+'Polgármesteri Hivatal'!B62+Óvoda!B62)</f>
        <v>1846000</v>
      </c>
      <c r="C62" s="10">
        <f>SUM(Önkormányzat!C62+'Polgármesteri Hivatal'!C62+Óvoda!C62)</f>
        <v>577000</v>
      </c>
      <c r="D62" s="2"/>
      <c r="E62" s="2"/>
    </row>
    <row r="63" spans="1:5">
      <c r="A63" s="6" t="s">
        <v>11</v>
      </c>
      <c r="B63" s="9">
        <f>SUM(Önkormányzat!B63+'Polgármesteri Hivatal'!B63+Óvoda!B63)</f>
        <v>916169</v>
      </c>
      <c r="C63" s="10">
        <f>SUM(Önkormányzat!C63+'Polgármesteri Hivatal'!C63+Óvoda!C63)</f>
        <v>849667</v>
      </c>
      <c r="D63" s="2"/>
      <c r="E63" s="2"/>
    </row>
    <row r="64" spans="1:5" ht="25.5">
      <c r="A64" s="6" t="s">
        <v>121</v>
      </c>
      <c r="B64" s="9"/>
      <c r="C64" s="10"/>
      <c r="D64" s="2"/>
      <c r="E64" s="2"/>
    </row>
    <row r="65" spans="1:5" ht="25.5">
      <c r="A65" s="6" t="s">
        <v>159</v>
      </c>
      <c r="B65" s="9"/>
      <c r="C65" s="10">
        <f>SUM(Önkormányzat!C65+'Polgármesteri Hivatal'!C65+Óvoda!C65)</f>
        <v>4999993</v>
      </c>
      <c r="D65" s="2"/>
      <c r="E65" s="2"/>
    </row>
    <row r="66" spans="1:5" ht="25.5">
      <c r="A66" s="6" t="s">
        <v>160</v>
      </c>
      <c r="B66" s="9"/>
      <c r="C66" s="10">
        <f>SUM(Önkormányzat!C66+'Polgármesteri Hivatal'!C66+Óvoda!C66)</f>
        <v>4999993</v>
      </c>
      <c r="D66" s="2"/>
      <c r="E66" s="2"/>
    </row>
    <row r="67" spans="1:5" ht="25.5">
      <c r="A67" s="6" t="s">
        <v>47</v>
      </c>
      <c r="B67" s="9">
        <f>SUM(Önkormányzat!B67+'Polgármesteri Hivatal'!B67+Óvoda!B67)</f>
        <v>1027658</v>
      </c>
      <c r="C67" s="10">
        <f>SUM(Önkormányzat!C67+'Polgármesteri Hivatal'!C67+Óvoda!C67)</f>
        <v>1007658</v>
      </c>
      <c r="D67" s="2"/>
      <c r="E67" s="2"/>
    </row>
    <row r="68" spans="1:5" ht="25.5">
      <c r="A68" s="6" t="s">
        <v>122</v>
      </c>
      <c r="B68" s="9"/>
      <c r="C68" s="10"/>
      <c r="D68" s="2"/>
      <c r="E68" s="2"/>
    </row>
    <row r="69" spans="1:5" ht="38.25">
      <c r="A69" s="6" t="s">
        <v>123</v>
      </c>
      <c r="B69" s="9"/>
      <c r="C69" s="10"/>
      <c r="D69" s="2"/>
      <c r="E69" s="2"/>
    </row>
    <row r="70" spans="1:5" ht="25.5">
      <c r="A70" s="6" t="s">
        <v>48</v>
      </c>
      <c r="B70" s="9">
        <f>SUM(Önkormányzat!B70+'Polgármesteri Hivatal'!B70+Óvoda!B70)</f>
        <v>361406</v>
      </c>
      <c r="C70" s="10">
        <f>SUM(Önkormányzat!C70+'Polgármesteri Hivatal'!C70+Óvoda!C70)</f>
        <v>361406</v>
      </c>
      <c r="D70" s="2"/>
      <c r="E70" s="2"/>
    </row>
    <row r="71" spans="1:5" ht="26.25" thickBot="1">
      <c r="A71" s="11" t="s">
        <v>124</v>
      </c>
      <c r="B71" s="18"/>
      <c r="C71" s="19"/>
      <c r="D71" s="2"/>
      <c r="E71" s="2"/>
    </row>
    <row r="72" spans="1:5" s="30" customFormat="1" ht="13.5" thickBot="1">
      <c r="A72" s="26" t="s">
        <v>12</v>
      </c>
      <c r="B72" s="27">
        <f>SUM(Önkormányzat!B72+'Polgármesteri Hivatal'!B72+Óvoda!B72)</f>
        <v>11986956</v>
      </c>
      <c r="C72" s="28">
        <f>SUM(Önkormányzat!C72+'Polgármesteri Hivatal'!C72+Óvoda!C72)</f>
        <v>16350376</v>
      </c>
      <c r="D72" s="29"/>
      <c r="E72" s="29"/>
    </row>
    <row r="73" spans="1:5" ht="25.5">
      <c r="A73" s="8" t="s">
        <v>125</v>
      </c>
      <c r="B73" s="9"/>
      <c r="C73" s="10"/>
      <c r="D73" s="2"/>
      <c r="E73" s="2"/>
    </row>
    <row r="74" spans="1:5" ht="25.5">
      <c r="A74" s="6" t="s">
        <v>126</v>
      </c>
      <c r="B74" s="9"/>
      <c r="C74" s="10"/>
      <c r="D74" s="2"/>
      <c r="E74" s="2"/>
    </row>
    <row r="75" spans="1:5" ht="25.5">
      <c r="A75" s="6" t="s">
        <v>127</v>
      </c>
      <c r="B75" s="9"/>
      <c r="C75" s="10">
        <f>SUM(Önkormányzat!C75+'Polgármesteri Hivatal'!C75+Óvoda!C75)</f>
        <v>70538963</v>
      </c>
      <c r="D75" s="2"/>
      <c r="E75" s="2"/>
    </row>
    <row r="76" spans="1:5" ht="25.5">
      <c r="A76" s="6" t="s">
        <v>161</v>
      </c>
      <c r="B76" s="9"/>
      <c r="C76" s="10">
        <f>SUM(Önkormányzat!C76+'Polgármesteri Hivatal'!C76+Óvoda!C76)</f>
        <v>70538963</v>
      </c>
      <c r="D76" s="2"/>
      <c r="E76" s="2"/>
    </row>
    <row r="77" spans="1:5" ht="25.5">
      <c r="A77" s="6" t="s">
        <v>13</v>
      </c>
      <c r="B77" s="9"/>
      <c r="C77" s="10"/>
      <c r="D77" s="2"/>
      <c r="E77" s="2"/>
    </row>
    <row r="78" spans="1:5" ht="25.5">
      <c r="A78" s="6" t="s">
        <v>128</v>
      </c>
      <c r="B78" s="9"/>
      <c r="C78" s="10"/>
      <c r="D78" s="2"/>
      <c r="E78" s="2"/>
    </row>
    <row r="79" spans="1:5" ht="25.5">
      <c r="A79" s="6" t="s">
        <v>49</v>
      </c>
      <c r="B79" s="9">
        <f>SUM(Önkormányzat!B79+'Polgármesteri Hivatal'!B79+Óvoda!B79)</f>
        <v>1756890</v>
      </c>
      <c r="C79" s="10">
        <f>SUM(Önkormányzat!C79+'Polgármesteri Hivatal'!C79+Óvoda!C79)</f>
        <v>1756890</v>
      </c>
      <c r="D79" s="2"/>
      <c r="E79" s="2"/>
    </row>
    <row r="80" spans="1:5" ht="25.5">
      <c r="A80" s="6" t="s">
        <v>50</v>
      </c>
      <c r="B80" s="9">
        <f>SUM(Önkormányzat!B80+'Polgármesteri Hivatal'!B80+Óvoda!B80)</f>
        <v>1756890</v>
      </c>
      <c r="C80" s="10">
        <f>SUM(Önkormányzat!C80+'Polgármesteri Hivatal'!C80+Óvoda!C80)</f>
        <v>1756890</v>
      </c>
      <c r="D80" s="2"/>
      <c r="E80" s="2"/>
    </row>
    <row r="81" spans="1:5" ht="25.5">
      <c r="A81" s="6" t="s">
        <v>129</v>
      </c>
      <c r="B81" s="9"/>
      <c r="C81" s="10"/>
      <c r="D81" s="2"/>
      <c r="E81" s="2"/>
    </row>
    <row r="82" spans="1:5" ht="26.25" thickBot="1">
      <c r="A82" s="11" t="s">
        <v>130</v>
      </c>
      <c r="B82" s="18"/>
      <c r="C82" s="19"/>
      <c r="D82" s="2"/>
      <c r="E82" s="2"/>
    </row>
    <row r="83" spans="1:5" s="30" customFormat="1" ht="13.5" thickBot="1">
      <c r="A83" s="26" t="s">
        <v>14</v>
      </c>
      <c r="B83" s="27">
        <f>SUM(Önkormányzat!B83+'Polgármesteri Hivatal'!B83+Óvoda!B83)</f>
        <v>1756890</v>
      </c>
      <c r="C83" s="28">
        <f>SUM(Önkormányzat!C83+'Polgármesteri Hivatal'!C83+Óvoda!C83)</f>
        <v>72295853</v>
      </c>
      <c r="D83" s="29"/>
      <c r="E83" s="29"/>
    </row>
    <row r="84" spans="1:5">
      <c r="A84" s="8" t="s">
        <v>15</v>
      </c>
      <c r="B84" s="9">
        <f>SUM(Önkormányzat!B84+'Polgármesteri Hivatal'!B84+Óvoda!B84)</f>
        <v>30249</v>
      </c>
      <c r="C84" s="10">
        <f>SUM(Önkormányzat!C84+'Polgármesteri Hivatal'!C84+Óvoda!C84)</f>
        <v>30249</v>
      </c>
      <c r="D84" s="2"/>
      <c r="E84" s="2"/>
    </row>
    <row r="85" spans="1:5">
      <c r="A85" s="6" t="s">
        <v>16</v>
      </c>
      <c r="B85" s="9"/>
      <c r="C85" s="10"/>
      <c r="D85" s="2"/>
      <c r="E85" s="2"/>
    </row>
    <row r="86" spans="1:5">
      <c r="A86" s="6" t="s">
        <v>17</v>
      </c>
      <c r="B86" s="9">
        <f>SUM(Önkormányzat!B86+'Polgármesteri Hivatal'!B86+Óvoda!B86)</f>
        <v>30249</v>
      </c>
      <c r="C86" s="10">
        <f>SUM(Önkormányzat!C86+'Polgármesteri Hivatal'!C86+Óvoda!C86)</f>
        <v>30249</v>
      </c>
      <c r="D86" s="2"/>
      <c r="E86" s="2"/>
    </row>
    <row r="87" spans="1:5">
      <c r="A87" s="6" t="s">
        <v>131</v>
      </c>
      <c r="B87" s="9"/>
      <c r="C87" s="10"/>
      <c r="D87" s="2"/>
      <c r="E87" s="2"/>
    </row>
    <row r="88" spans="1:5">
      <c r="A88" s="6" t="s">
        <v>132</v>
      </c>
      <c r="B88" s="9"/>
      <c r="C88" s="10"/>
      <c r="D88" s="2"/>
      <c r="E88" s="2"/>
    </row>
    <row r="89" spans="1:5">
      <c r="A89" s="6" t="s">
        <v>51</v>
      </c>
      <c r="B89" s="9">
        <f>SUM(Önkormányzat!B89+'Polgármesteri Hivatal'!B89+Óvoda!B89)</f>
        <v>380000</v>
      </c>
      <c r="C89" s="10">
        <f>SUM(Önkormányzat!C89+'Polgármesteri Hivatal'!C89+Óvoda!C89)</f>
        <v>190000</v>
      </c>
      <c r="D89" s="2"/>
      <c r="E89" s="2"/>
    </row>
    <row r="90" spans="1:5" ht="25.5">
      <c r="A90" s="6" t="s">
        <v>133</v>
      </c>
      <c r="B90" s="9"/>
      <c r="C90" s="10"/>
      <c r="D90" s="2"/>
      <c r="E90" s="2"/>
    </row>
    <row r="91" spans="1:5" ht="25.5">
      <c r="A91" s="6" t="s">
        <v>134</v>
      </c>
      <c r="B91" s="9"/>
      <c r="C91" s="10"/>
      <c r="D91" s="2"/>
      <c r="E91" s="2"/>
    </row>
    <row r="92" spans="1:5" ht="25.5">
      <c r="A92" s="6" t="s">
        <v>135</v>
      </c>
      <c r="B92" s="9">
        <f>SUM(Önkormányzat!B92+'Polgármesteri Hivatal'!B92+Óvoda!B92)</f>
        <v>137163</v>
      </c>
      <c r="C92" s="10">
        <f>SUM(Önkormányzat!C92+'Polgármesteri Hivatal'!C92+Óvoda!C92)</f>
        <v>505904</v>
      </c>
      <c r="D92" s="2"/>
      <c r="E92" s="2"/>
    </row>
    <row r="93" spans="1:5">
      <c r="A93" s="6" t="s">
        <v>136</v>
      </c>
      <c r="B93" s="9"/>
      <c r="C93" s="10"/>
      <c r="D93" s="2"/>
      <c r="E93" s="2"/>
    </row>
    <row r="94" spans="1:5" ht="13.5" thickBot="1">
      <c r="A94" s="11" t="s">
        <v>137</v>
      </c>
      <c r="B94" s="18"/>
      <c r="C94" s="19"/>
      <c r="D94" s="2"/>
      <c r="E94" s="2"/>
    </row>
    <row r="95" spans="1:5" s="30" customFormat="1" ht="13.5" thickBot="1">
      <c r="A95" s="26" t="s">
        <v>18</v>
      </c>
      <c r="B95" s="27">
        <f>SUM(Önkormányzat!B95+'Polgármesteri Hivatal'!B95+Óvoda!B95)</f>
        <v>547412</v>
      </c>
      <c r="C95" s="28">
        <f>SUM(Önkormányzat!C95+'Polgármesteri Hivatal'!C95+Óvoda!C95)</f>
        <v>726153</v>
      </c>
      <c r="D95" s="29"/>
      <c r="E95" s="29"/>
    </row>
    <row r="96" spans="1:5" s="30" customFormat="1" ht="13.5" thickBot="1">
      <c r="A96" s="26" t="s">
        <v>19</v>
      </c>
      <c r="B96" s="27">
        <f>SUM(Önkormányzat!B96+'Polgármesteri Hivatal'!B96+Óvoda!B96)</f>
        <v>14291258</v>
      </c>
      <c r="C96" s="28">
        <f>SUM(Önkormányzat!C96+'Polgármesteri Hivatal'!C96+Óvoda!C96)</f>
        <v>89372382</v>
      </c>
      <c r="D96" s="29"/>
      <c r="E96" s="29"/>
    </row>
    <row r="97" spans="1:5" ht="25.5">
      <c r="A97" s="8" t="s">
        <v>138</v>
      </c>
      <c r="B97" s="9"/>
      <c r="C97" s="10"/>
      <c r="D97" s="2"/>
      <c r="E97" s="2"/>
    </row>
    <row r="98" spans="1:5">
      <c r="A98" s="6" t="s">
        <v>56</v>
      </c>
      <c r="B98" s="9">
        <f>SUM(Önkormányzat!B98+'Polgármesteri Hivatal'!B98+Óvoda!B98)</f>
        <v>13614121</v>
      </c>
      <c r="C98" s="10">
        <f>SUM(Önkormányzat!C98+'Polgármesteri Hivatal'!C98+Óvoda!C98)</f>
        <v>12828829</v>
      </c>
      <c r="D98" s="2"/>
      <c r="E98" s="2"/>
    </row>
    <row r="99" spans="1:5" ht="25.5">
      <c r="A99" s="6" t="s">
        <v>139</v>
      </c>
      <c r="B99" s="9"/>
      <c r="C99" s="10"/>
      <c r="D99" s="2"/>
      <c r="E99" s="2"/>
    </row>
    <row r="100" spans="1:5" ht="13.5" thickBot="1">
      <c r="A100" s="11" t="s">
        <v>140</v>
      </c>
      <c r="B100" s="18"/>
      <c r="C100" s="19"/>
      <c r="D100" s="2"/>
      <c r="E100" s="2"/>
    </row>
    <row r="101" spans="1:5" s="30" customFormat="1" ht="13.5" thickBot="1">
      <c r="A101" s="26" t="s">
        <v>57</v>
      </c>
      <c r="B101" s="27">
        <f>SUM(Önkormányzat!B101+'Polgármesteri Hivatal'!B101+Óvoda!B101)</f>
        <v>13614121</v>
      </c>
      <c r="C101" s="28">
        <f>SUM(Önkormányzat!C101+'Polgármesteri Hivatal'!C101+Óvoda!C101)</f>
        <v>12828829</v>
      </c>
      <c r="D101" s="29"/>
      <c r="E101" s="29"/>
    </row>
    <row r="102" spans="1:5">
      <c r="A102" s="8" t="s">
        <v>141</v>
      </c>
      <c r="B102" s="9"/>
      <c r="C102" s="10"/>
      <c r="D102" s="2"/>
      <c r="E102" s="2"/>
    </row>
    <row r="103" spans="1:5" ht="13.5" thickBot="1">
      <c r="A103" s="11" t="s">
        <v>58</v>
      </c>
      <c r="B103" s="18">
        <f>SUM(Önkormányzat!B103+'Polgármesteri Hivatal'!B103+Óvoda!B103)</f>
        <v>-10972206</v>
      </c>
      <c r="C103" s="19">
        <f>SUM(Önkormányzat!C103+'Polgármesteri Hivatal'!C103+Óvoda!C103)</f>
        <v>-64381564</v>
      </c>
      <c r="D103" s="2"/>
      <c r="E103" s="2"/>
    </row>
    <row r="104" spans="1:5" s="30" customFormat="1" ht="13.5" thickBot="1">
      <c r="A104" s="26" t="s">
        <v>59</v>
      </c>
      <c r="B104" s="27">
        <f>SUM(Önkormányzat!B104+'Polgármesteri Hivatal'!B104+Óvoda!B104)</f>
        <v>-10972206</v>
      </c>
      <c r="C104" s="28">
        <f>SUM(Önkormányzat!C104+'Polgármesteri Hivatal'!C104+Óvoda!C104)</f>
        <v>-64381564</v>
      </c>
      <c r="D104" s="29"/>
      <c r="E104" s="29"/>
    </row>
    <row r="105" spans="1:5">
      <c r="A105" s="8" t="s">
        <v>142</v>
      </c>
      <c r="B105" s="9"/>
      <c r="C105" s="10"/>
      <c r="D105" s="2"/>
      <c r="E105" s="2"/>
    </row>
    <row r="106" spans="1:5" ht="26.25" thickBot="1">
      <c r="A106" s="11" t="s">
        <v>143</v>
      </c>
      <c r="B106" s="18"/>
      <c r="C106" s="19"/>
      <c r="D106" s="2"/>
      <c r="E106" s="2"/>
    </row>
    <row r="107" spans="1:5" s="30" customFormat="1" ht="13.5" thickBot="1">
      <c r="A107" s="26" t="s">
        <v>144</v>
      </c>
      <c r="B107" s="27">
        <f>SUM(Önkormányzat!B107+'Polgármesteri Hivatal'!B107+Óvoda!B107)</f>
        <v>0</v>
      </c>
      <c r="C107" s="28">
        <f>SUM(Önkormányzat!C107+'Polgármesteri Hivatal'!C107+Óvoda!C107)</f>
        <v>0</v>
      </c>
      <c r="D107" s="29"/>
      <c r="E107" s="29"/>
    </row>
    <row r="108" spans="1:5" s="30" customFormat="1" ht="13.5" thickBot="1">
      <c r="A108" s="26" t="s">
        <v>60</v>
      </c>
      <c r="B108" s="27">
        <f>SUM(Önkormányzat!B108+'Polgármesteri Hivatal'!B108+Óvoda!B108)</f>
        <v>2641915</v>
      </c>
      <c r="C108" s="28">
        <f>SUM(Önkormányzat!C108+'Polgármesteri Hivatal'!C108+Óvoda!C108)</f>
        <v>-51552735</v>
      </c>
      <c r="D108" s="29"/>
      <c r="E108" s="29"/>
    </row>
    <row r="109" spans="1:5">
      <c r="A109" s="8" t="s">
        <v>20</v>
      </c>
      <c r="B109" s="9">
        <f>SUM(Önkormányzat!B109+'Polgármesteri Hivatal'!B109+Óvoda!B109)</f>
        <v>276803</v>
      </c>
      <c r="C109" s="10">
        <f>SUM(Önkormányzat!C109+'Polgármesteri Hivatal'!C109+Óvoda!C109)</f>
        <v>1925823</v>
      </c>
      <c r="D109" s="2"/>
      <c r="E109" s="2"/>
    </row>
    <row r="110" spans="1:5">
      <c r="A110" s="6" t="s">
        <v>21</v>
      </c>
      <c r="B110" s="9">
        <f>SUM(Önkormányzat!B110+'Polgármesteri Hivatal'!B110+Óvoda!B110)</f>
        <v>215243</v>
      </c>
      <c r="C110" s="10">
        <f>SUM(Önkormányzat!C110+'Polgármesteri Hivatal'!C110+Óvoda!C110)</f>
        <v>244147</v>
      </c>
      <c r="D110" s="2"/>
      <c r="E110" s="2"/>
    </row>
    <row r="111" spans="1:5" ht="13.5" thickBot="1">
      <c r="A111" s="11" t="s">
        <v>145</v>
      </c>
      <c r="B111" s="18"/>
      <c r="C111" s="19"/>
      <c r="D111" s="2"/>
      <c r="E111" s="2"/>
    </row>
    <row r="112" spans="1:5" s="30" customFormat="1" ht="13.5" thickBot="1">
      <c r="A112" s="26" t="s">
        <v>22</v>
      </c>
      <c r="B112" s="27">
        <f>SUM(Önkormányzat!B112+'Polgármesteri Hivatal'!B112+Óvoda!B112)</f>
        <v>492046</v>
      </c>
      <c r="C112" s="28">
        <f>SUM(Önkormányzat!C112+'Polgármesteri Hivatal'!C112+Óvoda!C112)</f>
        <v>2169970</v>
      </c>
      <c r="D112" s="29"/>
      <c r="E112" s="29"/>
    </row>
    <row r="113" spans="1:5" s="30" customFormat="1" ht="13.5" thickBot="1">
      <c r="A113" s="26" t="s">
        <v>23</v>
      </c>
      <c r="B113" s="27">
        <f>SUM(Önkormányzat!B113+'Polgármesteri Hivatal'!B113+Óvoda!B113)</f>
        <v>2865617463</v>
      </c>
      <c r="C113" s="28">
        <f>SUM(Önkormányzat!C113+'Polgármesteri Hivatal'!C113+Óvoda!C113)</f>
        <v>3095957784</v>
      </c>
      <c r="D113" s="29"/>
      <c r="E113" s="29"/>
    </row>
    <row r="114" spans="1:5">
      <c r="A114" s="8" t="s">
        <v>24</v>
      </c>
      <c r="B114" s="9">
        <f>SUM(Önkormányzat!B114+'Polgármesteri Hivatal'!B114+Óvoda!B114)</f>
        <v>1479367809</v>
      </c>
      <c r="C114" s="10">
        <f>SUM(Önkormányzat!C114+'Polgármesteri Hivatal'!C114+Óvoda!C114)</f>
        <v>1479367809</v>
      </c>
      <c r="D114" s="2"/>
      <c r="E114" s="2"/>
    </row>
    <row r="115" spans="1:5">
      <c r="A115" s="6" t="s">
        <v>52</v>
      </c>
      <c r="B115" s="9">
        <f>SUM(Önkormányzat!B115+'Polgármesteri Hivatal'!B115+Óvoda!B115)</f>
        <v>251066364</v>
      </c>
      <c r="C115" s="10">
        <f>SUM(Önkormányzat!C115+'Polgármesteri Hivatal'!C115+Óvoda!C115)</f>
        <v>251066364</v>
      </c>
      <c r="D115" s="2"/>
      <c r="E115" s="2"/>
    </row>
    <row r="116" spans="1:5">
      <c r="A116" s="6" t="s">
        <v>146</v>
      </c>
      <c r="B116" s="9">
        <f>SUM(Önkormányzat!B116+'Polgármesteri Hivatal'!B116+Óvoda!B116)</f>
        <v>69906293</v>
      </c>
      <c r="C116" s="10">
        <f>SUM(Önkormányzat!C116+'Polgármesteri Hivatal'!C116+Óvoda!C116)</f>
        <v>69906293</v>
      </c>
      <c r="D116" s="2"/>
      <c r="E116" s="2"/>
    </row>
    <row r="117" spans="1:5">
      <c r="A117" s="6" t="s">
        <v>25</v>
      </c>
      <c r="B117" s="9">
        <f>SUM(Önkormányzat!B117+'Polgármesteri Hivatal'!B117+Óvoda!B117)</f>
        <v>241982821</v>
      </c>
      <c r="C117" s="10">
        <f>SUM(Önkormányzat!C117+'Polgármesteri Hivatal'!C117+Óvoda!C117)</f>
        <v>206958797</v>
      </c>
      <c r="D117" s="2"/>
      <c r="E117" s="2"/>
    </row>
    <row r="118" spans="1:5">
      <c r="A118" s="6" t="s">
        <v>147</v>
      </c>
      <c r="B118" s="9"/>
      <c r="C118" s="10"/>
      <c r="D118" s="2"/>
      <c r="E118" s="2"/>
    </row>
    <row r="119" spans="1:5" ht="13.5" thickBot="1">
      <c r="A119" s="11" t="s">
        <v>26</v>
      </c>
      <c r="B119" s="18">
        <f>SUM(Önkormányzat!B119+'Polgármesteri Hivatal'!B119+Óvoda!B119)</f>
        <v>-35024024</v>
      </c>
      <c r="C119" s="19">
        <f>SUM(Önkormányzat!C119+'Polgármesteri Hivatal'!C119+Óvoda!C119)</f>
        <v>232250283</v>
      </c>
      <c r="D119" s="2"/>
      <c r="E119" s="2"/>
    </row>
    <row r="120" spans="1:5" s="30" customFormat="1" ht="13.5" thickBot="1">
      <c r="A120" s="26" t="s">
        <v>27</v>
      </c>
      <c r="B120" s="27">
        <f>SUM(Önkormányzat!B120+'Polgármesteri Hivatal'!B120+Óvoda!B120)</f>
        <v>2007299263</v>
      </c>
      <c r="C120" s="28">
        <f>SUM(Önkormányzat!C120+'Polgármesteri Hivatal'!C120+Óvoda!C120)</f>
        <v>2239549546</v>
      </c>
      <c r="D120" s="29"/>
      <c r="E120" s="29"/>
    </row>
    <row r="121" spans="1:5">
      <c r="A121" s="8" t="s">
        <v>148</v>
      </c>
      <c r="B121" s="9"/>
      <c r="C121" s="10"/>
      <c r="D121" s="2"/>
      <c r="E121" s="2"/>
    </row>
    <row r="122" spans="1:5" ht="25.5">
      <c r="A122" s="6" t="s">
        <v>149</v>
      </c>
      <c r="B122" s="9"/>
      <c r="C122" s="10"/>
      <c r="D122" s="2"/>
      <c r="E122" s="2"/>
    </row>
    <row r="123" spans="1:5">
      <c r="A123" s="6" t="s">
        <v>150</v>
      </c>
      <c r="B123" s="9"/>
      <c r="C123" s="10">
        <f>SUM(Önkormányzat!C123+'Polgármesteri Hivatal'!C123+Óvoda!C123)</f>
        <v>107950</v>
      </c>
      <c r="D123" s="2"/>
      <c r="E123" s="2"/>
    </row>
    <row r="124" spans="1:5">
      <c r="A124" s="6" t="s">
        <v>151</v>
      </c>
      <c r="B124" s="9"/>
      <c r="C124" s="10"/>
      <c r="D124" s="2"/>
      <c r="E124" s="2"/>
    </row>
    <row r="125" spans="1:5" ht="25.5">
      <c r="A125" s="6" t="s">
        <v>152</v>
      </c>
      <c r="B125" s="9"/>
      <c r="C125" s="10"/>
      <c r="D125" s="2"/>
      <c r="E125" s="2"/>
    </row>
    <row r="126" spans="1:5">
      <c r="A126" s="6" t="s">
        <v>153</v>
      </c>
      <c r="B126" s="9"/>
      <c r="C126" s="10"/>
      <c r="D126" s="2"/>
      <c r="E126" s="2"/>
    </row>
    <row r="127" spans="1:5">
      <c r="A127" s="6" t="s">
        <v>154</v>
      </c>
      <c r="B127" s="9"/>
      <c r="C127" s="10"/>
      <c r="D127" s="2"/>
      <c r="E127" s="2"/>
    </row>
    <row r="128" spans="1:5" ht="25.5">
      <c r="A128" s="6" t="s">
        <v>155</v>
      </c>
      <c r="B128" s="9"/>
      <c r="C128" s="10"/>
      <c r="D128" s="2"/>
      <c r="E128" s="2"/>
    </row>
    <row r="129" spans="1:5" ht="26.25" thickBot="1">
      <c r="A129" s="11" t="s">
        <v>156</v>
      </c>
      <c r="B129" s="18"/>
      <c r="C129" s="19"/>
      <c r="D129" s="2"/>
      <c r="E129" s="2"/>
    </row>
    <row r="130" spans="1:5" s="30" customFormat="1" ht="13.5" thickBot="1">
      <c r="A130" s="26" t="s">
        <v>65</v>
      </c>
      <c r="B130" s="27">
        <f>SUM(Önkormányzat!B130+'Polgármesteri Hivatal'!B130+Óvoda!B130)</f>
        <v>0</v>
      </c>
      <c r="C130" s="28">
        <f>SUM(Önkormányzat!C130+'Polgármesteri Hivatal'!C130+Óvoda!C130)</f>
        <v>107950</v>
      </c>
      <c r="D130" s="29"/>
      <c r="E130" s="29"/>
    </row>
    <row r="131" spans="1:5">
      <c r="A131" s="8" t="s">
        <v>66</v>
      </c>
      <c r="B131" s="9"/>
      <c r="C131" s="10"/>
      <c r="D131" s="2"/>
      <c r="E131" s="2"/>
    </row>
    <row r="132" spans="1:5" ht="25.5">
      <c r="A132" s="6" t="s">
        <v>34</v>
      </c>
      <c r="B132" s="9"/>
      <c r="C132" s="10"/>
      <c r="D132" s="2"/>
      <c r="E132" s="2"/>
    </row>
    <row r="133" spans="1:5">
      <c r="A133" s="6" t="s">
        <v>28</v>
      </c>
      <c r="B133" s="9">
        <f>SUM(Önkormányzat!B133+'Polgármesteri Hivatal'!B133+Óvoda!B133)</f>
        <v>3205405</v>
      </c>
      <c r="C133" s="10">
        <f>SUM(Önkormányzat!C133+'Polgármesteri Hivatal'!C133+Óvoda!C133)</f>
        <v>2881488</v>
      </c>
      <c r="D133" s="2"/>
      <c r="E133" s="2"/>
    </row>
    <row r="134" spans="1:5" ht="25.5">
      <c r="A134" s="6" t="s">
        <v>67</v>
      </c>
      <c r="B134" s="9"/>
      <c r="C134" s="10"/>
      <c r="D134" s="2"/>
      <c r="E134" s="2"/>
    </row>
    <row r="135" spans="1:5" ht="25.5">
      <c r="A135" s="6" t="s">
        <v>68</v>
      </c>
      <c r="B135" s="9"/>
      <c r="C135" s="10"/>
      <c r="D135" s="2"/>
      <c r="E135" s="2"/>
    </row>
    <row r="136" spans="1:5" ht="25.5">
      <c r="A136" s="6" t="s">
        <v>69</v>
      </c>
      <c r="B136" s="9"/>
      <c r="C136" s="10"/>
      <c r="D136" s="2"/>
      <c r="E136" s="2"/>
    </row>
    <row r="137" spans="1:5" ht="25.5">
      <c r="A137" s="6" t="s">
        <v>70</v>
      </c>
      <c r="B137" s="9"/>
      <c r="C137" s="10"/>
      <c r="D137" s="2"/>
      <c r="E137" s="2"/>
    </row>
    <row r="138" spans="1:5">
      <c r="A138" s="6" t="s">
        <v>71</v>
      </c>
      <c r="B138" s="9"/>
      <c r="C138" s="10"/>
      <c r="D138" s="2"/>
      <c r="E138" s="2"/>
    </row>
    <row r="139" spans="1:5">
      <c r="A139" s="6" t="s">
        <v>72</v>
      </c>
      <c r="B139" s="9"/>
      <c r="C139" s="10"/>
      <c r="D139" s="2"/>
      <c r="E139" s="2"/>
    </row>
    <row r="140" spans="1:5" ht="25.5">
      <c r="A140" s="6" t="s">
        <v>73</v>
      </c>
      <c r="B140" s="9"/>
      <c r="C140" s="10"/>
      <c r="D140" s="2"/>
      <c r="E140" s="2"/>
    </row>
    <row r="141" spans="1:5" ht="25.5">
      <c r="A141" s="6" t="s">
        <v>61</v>
      </c>
      <c r="B141" s="9">
        <f>SUM(Önkormányzat!B141+'Polgármesteri Hivatal'!B141+Óvoda!B141)</f>
        <v>194858766</v>
      </c>
      <c r="C141" s="10">
        <f>SUM(Önkormányzat!C141+'Polgármesteri Hivatal'!C141+Óvoda!C141)</f>
        <v>146027899</v>
      </c>
      <c r="D141" s="2"/>
      <c r="E141" s="2"/>
    </row>
    <row r="142" spans="1:5" ht="25.5">
      <c r="A142" s="6" t="s">
        <v>162</v>
      </c>
      <c r="B142" s="9">
        <f>SUM(Önkormányzat!B142+'Polgármesteri Hivatal'!B142+Óvoda!B142)</f>
        <v>181226283</v>
      </c>
      <c r="C142" s="10">
        <f>SUM(Önkormányzat!C142+'Polgármesteri Hivatal'!C142+Óvoda!C142)</f>
        <v>127894283</v>
      </c>
      <c r="D142" s="2"/>
      <c r="E142" s="2"/>
    </row>
    <row r="143" spans="1:5" ht="26.25" thickBot="1">
      <c r="A143" s="11" t="s">
        <v>62</v>
      </c>
      <c r="B143" s="18">
        <f>SUM(Önkormányzat!B143+'Polgármesteri Hivatal'!B143+Óvoda!B143)</f>
        <v>13632483</v>
      </c>
      <c r="C143" s="19">
        <f>SUM(Önkormányzat!C143+'Polgármesteri Hivatal'!C143+Óvoda!C143)</f>
        <v>18133616</v>
      </c>
      <c r="D143" s="2"/>
      <c r="E143" s="2"/>
    </row>
    <row r="144" spans="1:5" s="30" customFormat="1" ht="13.5" thickBot="1">
      <c r="A144" s="26" t="s">
        <v>29</v>
      </c>
      <c r="B144" s="27">
        <f>SUM(Önkormányzat!B144+'Polgármesteri Hivatal'!B144+Óvoda!B144)</f>
        <v>198064171</v>
      </c>
      <c r="C144" s="28">
        <f>SUM(Önkormányzat!C144+'Polgármesteri Hivatal'!C144+Óvoda!C144)</f>
        <v>148909387</v>
      </c>
      <c r="D144" s="29"/>
      <c r="E144" s="29"/>
    </row>
    <row r="145" spans="1:5">
      <c r="A145" s="8" t="s">
        <v>63</v>
      </c>
      <c r="B145" s="9">
        <f>SUM(Önkormányzat!B145+'Polgármesteri Hivatal'!B145+Óvoda!B145)</f>
        <v>8918825</v>
      </c>
      <c r="C145" s="10">
        <f>SUM(Önkormányzat!C145+'Polgármesteri Hivatal'!C145+Óvoda!C145)</f>
        <v>14180270</v>
      </c>
      <c r="D145" s="2"/>
      <c r="E145" s="2"/>
    </row>
    <row r="146" spans="1:5">
      <c r="A146" s="6" t="s">
        <v>74</v>
      </c>
      <c r="B146" s="9">
        <f>SUM(Önkormányzat!B146+'Polgármesteri Hivatal'!B146+Óvoda!B146)</f>
        <v>13000</v>
      </c>
      <c r="C146" s="10">
        <f>SUM(Önkormányzat!C146+'Polgármesteri Hivatal'!C146+Óvoda!C146)</f>
        <v>0</v>
      </c>
      <c r="D146" s="2"/>
      <c r="E146" s="2"/>
    </row>
    <row r="147" spans="1:5">
      <c r="A147" s="6" t="s">
        <v>53</v>
      </c>
      <c r="B147" s="9">
        <f>SUM(Önkormányzat!B147+'Polgármesteri Hivatal'!B147+Óvoda!B147)</f>
        <v>963500</v>
      </c>
      <c r="C147" s="10">
        <f>SUM(Önkormányzat!C147+'Polgármesteri Hivatal'!C147+Óvoda!C147)</f>
        <v>526811</v>
      </c>
      <c r="D147" s="2"/>
      <c r="E147" s="2"/>
    </row>
    <row r="148" spans="1:5">
      <c r="A148" s="6" t="s">
        <v>75</v>
      </c>
      <c r="B148" s="9"/>
      <c r="C148" s="10"/>
      <c r="D148" s="2"/>
      <c r="E148" s="2"/>
    </row>
    <row r="149" spans="1:5" ht="25.5">
      <c r="A149" s="6" t="s">
        <v>76</v>
      </c>
      <c r="B149" s="9"/>
      <c r="C149" s="10"/>
      <c r="D149" s="2"/>
      <c r="E149" s="2"/>
    </row>
    <row r="150" spans="1:5" ht="25.5">
      <c r="A150" s="6" t="s">
        <v>77</v>
      </c>
      <c r="B150" s="9"/>
      <c r="C150" s="10"/>
      <c r="D150" s="2"/>
      <c r="E150" s="2"/>
    </row>
    <row r="151" spans="1:5">
      <c r="A151" s="6" t="s">
        <v>78</v>
      </c>
      <c r="B151" s="9"/>
      <c r="C151" s="10"/>
      <c r="D151" s="2"/>
      <c r="E151" s="2"/>
    </row>
    <row r="152" spans="1:5">
      <c r="A152" s="6" t="s">
        <v>79</v>
      </c>
      <c r="B152" s="9"/>
      <c r="C152" s="10"/>
      <c r="D152" s="2"/>
      <c r="E152" s="2"/>
    </row>
    <row r="153" spans="1:5" ht="13.5" thickBot="1">
      <c r="A153" s="11" t="s">
        <v>80</v>
      </c>
      <c r="B153" s="18"/>
      <c r="C153" s="19"/>
      <c r="D153" s="2"/>
      <c r="E153" s="2"/>
    </row>
    <row r="154" spans="1:5" s="30" customFormat="1" ht="13.5" thickBot="1">
      <c r="A154" s="26" t="s">
        <v>54</v>
      </c>
      <c r="B154" s="27">
        <f>SUM(Önkormányzat!B154+'Polgármesteri Hivatal'!B154+Óvoda!B154)</f>
        <v>9895325</v>
      </c>
      <c r="C154" s="28">
        <f>SUM(Önkormányzat!C154+'Polgármesteri Hivatal'!C154+Óvoda!C154)</f>
        <v>14707081</v>
      </c>
      <c r="D154" s="29"/>
      <c r="E154" s="29"/>
    </row>
    <row r="155" spans="1:5" s="30" customFormat="1" ht="13.5" thickBot="1">
      <c r="A155" s="32" t="s">
        <v>30</v>
      </c>
      <c r="B155" s="33">
        <f>SUM(Önkormányzat!B155+'Polgármesteri Hivatal'!B155+Óvoda!B155)</f>
        <v>207959496</v>
      </c>
      <c r="C155" s="34">
        <f>SUM(Önkormányzat!C155+'Polgármesteri Hivatal'!C155+Óvoda!C155)</f>
        <v>163724418</v>
      </c>
      <c r="D155" s="29"/>
      <c r="E155" s="29"/>
    </row>
    <row r="156" spans="1:5" s="30" customFormat="1" ht="13.5" thickBot="1">
      <c r="A156" s="26" t="s">
        <v>81</v>
      </c>
      <c r="B156" s="27">
        <f>SUM(Önkormányzat!B156+'Polgármesteri Hivatal'!B156+Óvoda!B156)</f>
        <v>0</v>
      </c>
      <c r="C156" s="28">
        <f>SUM(Önkormányzat!C156+'Polgármesteri Hivatal'!C156+Óvoda!C156)</f>
        <v>0</v>
      </c>
      <c r="D156" s="29"/>
      <c r="E156" s="29"/>
    </row>
    <row r="157" spans="1:5">
      <c r="A157" s="8" t="s">
        <v>82</v>
      </c>
      <c r="B157" s="9">
        <f>SUM(Önkormányzat!B157+'Polgármesteri Hivatal'!B157+Óvoda!B157)</f>
        <v>11619390</v>
      </c>
      <c r="C157" s="10">
        <f>SUM(Önkormányzat!C157+'Polgármesteri Hivatal'!C157+Óvoda!C157)</f>
        <v>12062744</v>
      </c>
      <c r="D157" s="2"/>
      <c r="E157" s="2"/>
    </row>
    <row r="158" spans="1:5">
      <c r="A158" s="6" t="s">
        <v>31</v>
      </c>
      <c r="B158" s="9">
        <f>SUM(Önkormányzat!B158+'Polgármesteri Hivatal'!B158+Óvoda!B158)</f>
        <v>8998503</v>
      </c>
      <c r="C158" s="10">
        <f>SUM(Önkormányzat!C158+'Polgármesteri Hivatal'!C158+Óvoda!C158)</f>
        <v>10312136</v>
      </c>
      <c r="D158" s="2"/>
      <c r="E158" s="2"/>
    </row>
    <row r="159" spans="1:5" ht="13.5" thickBot="1">
      <c r="A159" s="11" t="s">
        <v>64</v>
      </c>
      <c r="B159" s="18">
        <f>SUM(Önkormányzat!B159+'Polgármesteri Hivatal'!B159+Óvoda!B159)</f>
        <v>629740811</v>
      </c>
      <c r="C159" s="19">
        <f>SUM(Önkormányzat!C159+'Polgármesteri Hivatal'!C159+Óvoda!C159)</f>
        <v>670308940</v>
      </c>
      <c r="D159" s="2"/>
      <c r="E159" s="2"/>
    </row>
    <row r="160" spans="1:5" s="30" customFormat="1" ht="13.5" thickBot="1">
      <c r="A160" s="26" t="s">
        <v>32</v>
      </c>
      <c r="B160" s="27">
        <f>SUM(Önkormányzat!B160+'Polgármesteri Hivatal'!B160+Óvoda!B160)</f>
        <v>650358704</v>
      </c>
      <c r="C160" s="28">
        <f>SUM(Önkormányzat!C160+'Polgármesteri Hivatal'!C160+Óvoda!C160)</f>
        <v>692683820</v>
      </c>
      <c r="D160" s="29"/>
      <c r="E160" s="29"/>
    </row>
    <row r="161" spans="1:5" s="30" customFormat="1" ht="13.5" thickBot="1">
      <c r="A161" s="35" t="s">
        <v>33</v>
      </c>
      <c r="B161" s="36">
        <f>SUM(Önkormányzat!B161+'Polgármesteri Hivatal'!B161+Óvoda!B161)</f>
        <v>2865617463</v>
      </c>
      <c r="C161" s="37">
        <f>SUM(Önkormányzat!C161+'Polgármesteri Hivatal'!C161+Óvoda!C161)</f>
        <v>3095957784</v>
      </c>
      <c r="D161" s="29"/>
      <c r="E161" s="29"/>
    </row>
    <row r="162" spans="1:5" ht="13.5" thickTop="1"/>
  </sheetData>
  <mergeCells count="2">
    <mergeCell ref="A3:C3"/>
    <mergeCell ref="A1:C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  <rowBreaks count="1" manualBreakCount="1">
    <brk id="6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Önkormányzat</vt:lpstr>
      <vt:lpstr>Polgármesteri Hivatal</vt:lpstr>
      <vt:lpstr>Óvoda</vt:lpstr>
      <vt:lpstr>Összesen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eszter</dc:creator>
  <cp:lastModifiedBy>Németh Ildikó</cp:lastModifiedBy>
  <cp:lastPrinted>2019-05-20T08:56:18Z</cp:lastPrinted>
  <dcterms:created xsi:type="dcterms:W3CDTF">2013-04-16T12:10:19Z</dcterms:created>
  <dcterms:modified xsi:type="dcterms:W3CDTF">2021-05-31T04:36:02Z</dcterms:modified>
</cp:coreProperties>
</file>