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TESTÜLETI\2021\PM határozatok\Zárszámadás\"/>
    </mc:Choice>
  </mc:AlternateContent>
  <xr:revisionPtr revIDLastSave="0" documentId="8_{69964AD2-77D2-48B0-B9D4-70420C188F91}" xr6:coauthVersionLast="46" xr6:coauthVersionMax="46" xr10:uidLastSave="{00000000-0000-0000-0000-000000000000}"/>
  <bookViews>
    <workbookView xWindow="2895" yWindow="2895" windowWidth="21600" windowHeight="11385" xr2:uid="{329D8BBF-31AD-4CB8-BC7B-780F642A1191}"/>
  </bookViews>
  <sheets>
    <sheet name="3.mell.Kiadás " sheetId="1" r:id="rId1"/>
  </sheets>
  <externalReferences>
    <externalReference r:id="rId2"/>
    <externalReference r:id="rId3"/>
    <externalReference r:id="rId4"/>
  </externalReferences>
  <definedNames>
    <definedName name="_4._sz._sor_részletezése">#REF!</definedName>
    <definedName name="beruh">'[2]4.1. táj.'!#REF!</definedName>
    <definedName name="intézmények">'[3]4.1. táj.'!#REF!</definedName>
    <definedName name="_xlnm.Print_Area" localSheetId="0">'3.mell.Kiadás '!$A$1:$R$50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0" i="1" l="1"/>
  <c r="T50" i="1"/>
  <c r="S50" i="1"/>
  <c r="N50" i="1"/>
  <c r="J50" i="1"/>
  <c r="I49" i="1"/>
  <c r="F49" i="1" s="1"/>
  <c r="H49" i="1"/>
  <c r="E49" i="1" s="1"/>
  <c r="G49" i="1"/>
  <c r="D49" i="1"/>
  <c r="F48" i="1"/>
  <c r="E48" i="1"/>
  <c r="D48" i="1"/>
  <c r="F47" i="1"/>
  <c r="E47" i="1"/>
  <c r="D47" i="1"/>
  <c r="F46" i="1"/>
  <c r="E46" i="1"/>
  <c r="D46" i="1"/>
  <c r="F45" i="1"/>
  <c r="E45" i="1"/>
  <c r="D45" i="1"/>
  <c r="F44" i="1"/>
  <c r="E44" i="1"/>
  <c r="D44" i="1"/>
  <c r="F43" i="1"/>
  <c r="E43" i="1"/>
  <c r="D43" i="1"/>
  <c r="F42" i="1"/>
  <c r="E42" i="1"/>
  <c r="D42" i="1"/>
  <c r="R41" i="1"/>
  <c r="Q41" i="1"/>
  <c r="P41" i="1"/>
  <c r="O41" i="1"/>
  <c r="N41" i="1"/>
  <c r="M41" i="1"/>
  <c r="L41" i="1"/>
  <c r="K41" i="1"/>
  <c r="J41" i="1"/>
  <c r="I41" i="1"/>
  <c r="F41" i="1" s="1"/>
  <c r="H41" i="1"/>
  <c r="E41" i="1" s="1"/>
  <c r="G41" i="1"/>
  <c r="D41" i="1"/>
  <c r="F40" i="1"/>
  <c r="E40" i="1"/>
  <c r="D40" i="1"/>
  <c r="F39" i="1"/>
  <c r="E39" i="1"/>
  <c r="D39" i="1"/>
  <c r="F38" i="1"/>
  <c r="E38" i="1"/>
  <c r="D38" i="1"/>
  <c r="F37" i="1"/>
  <c r="E37" i="1"/>
  <c r="D37" i="1"/>
  <c r="R36" i="1"/>
  <c r="Q36" i="1"/>
  <c r="P36" i="1"/>
  <c r="O36" i="1"/>
  <c r="N36" i="1"/>
  <c r="M36" i="1"/>
  <c r="L36" i="1"/>
  <c r="F36" i="1" s="1"/>
  <c r="K36" i="1"/>
  <c r="J36" i="1"/>
  <c r="I36" i="1"/>
  <c r="H36" i="1"/>
  <c r="E36" i="1" s="1"/>
  <c r="G36" i="1"/>
  <c r="D36" i="1" s="1"/>
  <c r="F35" i="1"/>
  <c r="E35" i="1"/>
  <c r="D35" i="1"/>
  <c r="F34" i="1"/>
  <c r="E34" i="1"/>
  <c r="D34" i="1"/>
  <c r="F33" i="1"/>
  <c r="E33" i="1"/>
  <c r="D33" i="1"/>
  <c r="F32" i="1"/>
  <c r="E32" i="1"/>
  <c r="D32" i="1"/>
  <c r="F31" i="1"/>
  <c r="E31" i="1"/>
  <c r="D31" i="1"/>
  <c r="F30" i="1"/>
  <c r="E30" i="1"/>
  <c r="D30" i="1"/>
  <c r="F29" i="1"/>
  <c r="E29" i="1"/>
  <c r="D29" i="1"/>
  <c r="R28" i="1"/>
  <c r="R50" i="1" s="1"/>
  <c r="Q28" i="1"/>
  <c r="Q50" i="1" s="1"/>
  <c r="P28" i="1"/>
  <c r="P50" i="1" s="1"/>
  <c r="O28" i="1"/>
  <c r="O50" i="1" s="1"/>
  <c r="N28" i="1"/>
  <c r="M28" i="1"/>
  <c r="M50" i="1" s="1"/>
  <c r="L28" i="1"/>
  <c r="F28" i="1" s="1"/>
  <c r="K28" i="1"/>
  <c r="K50" i="1" s="1"/>
  <c r="J28" i="1"/>
  <c r="I28" i="1"/>
  <c r="I50" i="1" s="1"/>
  <c r="H28" i="1"/>
  <c r="H50" i="1" s="1"/>
  <c r="G28" i="1"/>
  <c r="G50" i="1" s="1"/>
  <c r="D50" i="1" s="1"/>
  <c r="F27" i="1"/>
  <c r="E27" i="1"/>
  <c r="D27" i="1"/>
  <c r="F26" i="1"/>
  <c r="E26" i="1"/>
  <c r="D26" i="1"/>
  <c r="F25" i="1"/>
  <c r="E25" i="1"/>
  <c r="F24" i="1"/>
  <c r="E24" i="1"/>
  <c r="D24" i="1"/>
  <c r="F23" i="1"/>
  <c r="E23" i="1"/>
  <c r="D23" i="1"/>
  <c r="F22" i="1"/>
  <c r="E22" i="1"/>
  <c r="D22" i="1"/>
  <c r="F21" i="1"/>
  <c r="E21" i="1"/>
  <c r="D21" i="1"/>
  <c r="F20" i="1"/>
  <c r="E20" i="1"/>
  <c r="D20" i="1"/>
  <c r="F19" i="1"/>
  <c r="E19" i="1"/>
  <c r="D19" i="1"/>
  <c r="F18" i="1"/>
  <c r="E18" i="1"/>
  <c r="D18" i="1"/>
  <c r="F17" i="1"/>
  <c r="E17" i="1"/>
  <c r="D17" i="1"/>
  <c r="F16" i="1"/>
  <c r="E16" i="1"/>
  <c r="F15" i="1"/>
  <c r="E15" i="1"/>
  <c r="F14" i="1"/>
  <c r="E14" i="1"/>
  <c r="D14" i="1"/>
  <c r="F13" i="1"/>
  <c r="E13" i="1"/>
  <c r="D13" i="1"/>
  <c r="F12" i="1"/>
  <c r="E12" i="1"/>
  <c r="D12" i="1"/>
  <c r="F11" i="1"/>
  <c r="E11" i="1"/>
  <c r="D11" i="1"/>
  <c r="F10" i="1"/>
  <c r="E10" i="1"/>
  <c r="D10" i="1"/>
  <c r="E50" i="1" l="1"/>
  <c r="D28" i="1"/>
  <c r="E28" i="1"/>
  <c r="L50" i="1"/>
  <c r="F5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Börcs-Bajnok Csilla</author>
  </authors>
  <commentList>
    <comment ref="H10" authorId="0" shapeId="0" xr:uid="{A985E211-66CE-437D-AE00-0E61CD38F78D}">
      <text>
        <r>
          <rPr>
            <b/>
            <sz val="9"/>
            <color indexed="81"/>
            <rFont val="Tahoma"/>
            <family val="2"/>
            <charset val="238"/>
          </rPr>
          <t>Börcs-Bajnok Csilla:</t>
        </r>
        <r>
          <rPr>
            <sz val="9"/>
            <color indexed="81"/>
            <rFont val="Tahoma"/>
            <family val="2"/>
            <charset val="238"/>
          </rPr>
          <t xml:space="preserve">
október: 500 eFt szociális juttatások
</t>
        </r>
      </text>
    </comment>
    <comment ref="H12" authorId="0" shapeId="0" xr:uid="{A30CD68B-07C9-4076-B9C7-56BFC712530B}">
      <text>
        <r>
          <rPr>
            <b/>
            <sz val="9"/>
            <color indexed="81"/>
            <rFont val="Tahoma"/>
            <family val="2"/>
            <charset val="238"/>
          </rPr>
          <t>Börcs-Bajnok Csilla:</t>
        </r>
        <r>
          <rPr>
            <sz val="9"/>
            <color indexed="81"/>
            <rFont val="Tahoma"/>
            <family val="2"/>
            <charset val="238"/>
          </rPr>
          <t xml:space="preserve">
áprilisban: sportcsarnok tervezése 31.750 eFt
tervezések, műszaki ellenőrzések 35.000 eFt
október: olaf bírság 14.111 eft
fordított áfa 62.571
</t>
        </r>
      </text>
    </comment>
    <comment ref="H27" authorId="0" shapeId="0" xr:uid="{C93040E9-E995-4407-B871-03F8FDF40604}">
      <text>
        <r>
          <rPr>
            <b/>
            <sz val="9"/>
            <color indexed="81"/>
            <rFont val="Tahoma"/>
            <family val="2"/>
            <charset val="238"/>
          </rPr>
          <t>Börcs-Bajnok Csilla:</t>
        </r>
        <r>
          <rPr>
            <sz val="9"/>
            <color indexed="81"/>
            <rFont val="Tahoma"/>
            <family val="2"/>
            <charset val="238"/>
          </rPr>
          <t xml:space="preserve">
október: olaf bírság 14.111 eFt, óvoda függöny 2.500
</t>
        </r>
      </text>
    </comment>
    <comment ref="H30" authorId="0" shapeId="0" xr:uid="{4F62B514-1CE9-4DB7-A567-1B5141F56A33}">
      <text>
        <r>
          <rPr>
            <b/>
            <sz val="9"/>
            <color indexed="81"/>
            <rFont val="Tahoma"/>
            <family val="2"/>
            <charset val="238"/>
          </rPr>
          <t>Börcs-Bajnok Csilla:</t>
        </r>
        <r>
          <rPr>
            <sz val="9"/>
            <color indexed="81"/>
            <rFont val="Tahoma"/>
            <family val="2"/>
            <charset val="238"/>
          </rPr>
          <t xml:space="preserve">
április: fürdő tervek miatt -50.394 eFt
körtés u 37.000
petőfi u. 30.000
terület vás. 8.000
skate pálya 15.000
312/1 ingatlan 7.200
október: sportcsarnok miatt 140000
</t>
        </r>
      </text>
    </comment>
    <comment ref="H33" authorId="0" shapeId="0" xr:uid="{92E67DE8-20F1-4C8D-98F3-A3F05B46B4B1}">
      <text>
        <r>
          <rPr>
            <b/>
            <sz val="9"/>
            <color indexed="81"/>
            <rFont val="Tahoma"/>
            <family val="2"/>
            <charset val="238"/>
          </rPr>
          <t>Börcs-Bajnok Csilla:</t>
        </r>
        <r>
          <rPr>
            <sz val="9"/>
            <color indexed="81"/>
            <rFont val="Tahoma"/>
            <family val="2"/>
            <charset val="238"/>
          </rPr>
          <t xml:space="preserve">
április:törzstőke emelés 64000+76000
október: sportcsarnok miatt átcsoport.140.000
</t>
        </r>
      </text>
    </comment>
    <comment ref="H35" authorId="0" shapeId="0" xr:uid="{75736C43-5C98-44FF-B769-626B0C18569D}">
      <text>
        <r>
          <rPr>
            <b/>
            <sz val="9"/>
            <color indexed="81"/>
            <rFont val="Tahoma"/>
            <family val="2"/>
            <charset val="238"/>
          </rPr>
          <t>Börcs-Bajnok Csilla:</t>
        </r>
        <r>
          <rPr>
            <sz val="9"/>
            <color indexed="81"/>
            <rFont val="Tahoma"/>
            <family val="2"/>
            <charset val="238"/>
          </rPr>
          <t xml:space="preserve">
fürdő tervek miatt:
-13.606 eFt
október: 62571 fordítot áfa miatt
</t>
        </r>
      </text>
    </comment>
  </commentList>
</comments>
</file>

<file path=xl/sharedStrings.xml><?xml version="1.0" encoding="utf-8"?>
<sst xmlns="http://schemas.openxmlformats.org/spreadsheetml/2006/main" count="120" uniqueCount="105">
  <si>
    <t xml:space="preserve"> 3. melléklet a 2/2021. (V.28.) önkormányzati rendelethez</t>
  </si>
  <si>
    <t>Kunbaja Község Önkormányzat a 2020. évi beszámoló</t>
  </si>
  <si>
    <t>Kiadás</t>
  </si>
  <si>
    <t>adatok ezer forintban</t>
  </si>
  <si>
    <t>2020. évi</t>
  </si>
  <si>
    <t>Kunbaja Község Önkormányzata</t>
  </si>
  <si>
    <t>Aranyfürt Óvoda és Mini Bölcsőde</t>
  </si>
  <si>
    <t>Kunbajai Közös Önkormányzati Hivatal</t>
  </si>
  <si>
    <t>Szivárvány Szociális Szolgáltató Központ</t>
  </si>
  <si>
    <t>Ssz</t>
  </si>
  <si>
    <t>Kiadásnem</t>
  </si>
  <si>
    <t>Rovat szám</t>
  </si>
  <si>
    <t>Eredeti előirányzat</t>
  </si>
  <si>
    <t>Módosított előirányzat</t>
  </si>
  <si>
    <t>Teljesített előirányzat</t>
  </si>
  <si>
    <t>I.</t>
  </si>
  <si>
    <t xml:space="preserve">Személyi juttatások </t>
  </si>
  <si>
    <t>K1</t>
  </si>
  <si>
    <t>II.</t>
  </si>
  <si>
    <t xml:space="preserve">Munkaadókat terhelő járulékok és szociális hozzájárulási adó                                                                            </t>
  </si>
  <si>
    <t>K2</t>
  </si>
  <si>
    <t>III.</t>
  </si>
  <si>
    <t xml:space="preserve">Dologi kiadások </t>
  </si>
  <si>
    <t>K3</t>
  </si>
  <si>
    <t>IV.</t>
  </si>
  <si>
    <t xml:space="preserve">Ellátottak pénzbeli juttatásai </t>
  </si>
  <si>
    <t>K4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</si>
  <si>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</si>
  <si>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</si>
  <si>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</si>
  <si>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</si>
  <si>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befitései</t>
  </si>
  <si>
    <t>K5022</t>
  </si>
  <si>
    <t>Egyéb elvonások és befizetések</t>
  </si>
  <si>
    <t>K5023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</si>
  <si>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</si>
  <si>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</si>
  <si>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</si>
  <si>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</si>
  <si>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támogatás nyújtása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</si>
  <si>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</si>
  <si>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</si>
  <si>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</si>
  <si>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államházt.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</si>
  <si>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</si>
  <si>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</si>
  <si>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</si>
  <si>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</si>
  <si>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</si>
  <si>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belülre</t>
  </si>
  <si>
    <t>K511</t>
  </si>
  <si>
    <t>Egyéb működési célú támogatások államháztartáson kívülre</t>
  </si>
  <si>
    <t>K512</t>
  </si>
  <si>
    <t>Tartalékok</t>
  </si>
  <si>
    <t>K513</t>
  </si>
  <si>
    <t>V.</t>
  </si>
  <si>
    <t>Egyéb működési célú kiadások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</si>
  <si>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</si>
  <si>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</si>
  <si>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</si>
  <si>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</si>
  <si>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</si>
  <si>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</si>
  <si>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</si>
  <si>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</si>
  <si>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</si>
  <si>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</si>
  <si>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</si>
  <si>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</si>
  <si>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</si>
  <si>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</si>
  <si>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</si>
  <si>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VI.</t>
  </si>
  <si>
    <t>Beruházások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</si>
  <si>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</si>
  <si>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</si>
  <si>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</si>
  <si>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</si>
  <si>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</si>
  <si>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</si>
  <si>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</si>
  <si>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</si>
  <si>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</si>
  <si>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VII.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</si>
  <si>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</si>
  <si>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</si>
  <si>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</si>
  <si>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</si>
  <si>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</si>
  <si>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</si>
  <si>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</si>
  <si>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</si>
  <si>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</si>
  <si>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</si>
  <si>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</si>
  <si>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</si>
  <si>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</si>
  <si>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</si>
  <si>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</si>
  <si>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K89</t>
  </si>
  <si>
    <t>VIII.</t>
  </si>
  <si>
    <t>Egyéb felhalmozási célú kiadások</t>
  </si>
  <si>
    <t>K8</t>
  </si>
  <si>
    <t xml:space="preserve">Költségvetési kiadások </t>
  </si>
  <si>
    <t>K1-K8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</si>
</sst>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0__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1" fillId="0" borderId="0" xfId="1"/>
    <xf numFmtId="0" fontId="1" fillId="0" borderId="0" xfId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 applyAlignment="1">
      <alignment horizontal="right"/>
    </xf>
    <xf numFmtId="0" fontId="1" fillId="0" borderId="0" xfId="1" applyAlignment="1">
      <alignment horizontal="right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wrapText="1"/>
    </xf>
    <xf numFmtId="0" fontId="1" fillId="0" borderId="4" xfId="1" applyBorder="1"/>
    <xf numFmtId="164" fontId="2" fillId="0" borderId="1" xfId="1" applyNumberFormat="1" applyFont="1" applyBorder="1" applyAlignment="1">
      <alignment vertical="center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vertical="center"/>
    </xf>
    <xf numFmtId="3" fontId="2" fillId="2" borderId="4" xfId="1" applyNumberFormat="1" applyFont="1" applyFill="1" applyBorder="1" applyAlignment="1">
      <alignment vertical="center"/>
    </xf>
    <xf numFmtId="3" fontId="3" fillId="0" borderId="4" xfId="1" applyNumberFormat="1" applyFont="1" applyBorder="1"/>
    <xf numFmtId="0" fontId="3" fillId="0" borderId="1" xfId="1" applyFont="1" applyBorder="1" applyAlignment="1">
      <alignment vertical="center" wrapText="1"/>
    </xf>
    <xf numFmtId="3" fontId="1" fillId="0" borderId="4" xfId="1" applyNumberFormat="1" applyBorder="1"/>
    <xf numFmtId="164" fontId="5" fillId="0" borderId="1" xfId="1" quotePrefix="1" applyNumberFormat="1" applyFont="1" applyBorder="1" applyAlignment="1">
      <alignment vertical="center"/>
    </xf>
    <xf numFmtId="0" fontId="1" fillId="0" borderId="1" xfId="1" applyBorder="1" applyAlignment="1">
      <alignment vertical="center" wrapText="1"/>
    </xf>
    <xf numFmtId="0" fontId="5" fillId="0" borderId="1" xfId="1" applyFont="1" applyBorder="1" applyAlignment="1">
      <alignment vertical="center"/>
    </xf>
    <xf numFmtId="3" fontId="1" fillId="0" borderId="4" xfId="1" applyNumberFormat="1" applyBorder="1" applyAlignment="1">
      <alignment vertical="center"/>
    </xf>
    <xf numFmtId="0" fontId="1" fillId="0" borderId="1" xfId="1" applyBorder="1" applyAlignment="1">
      <alignment vertical="center"/>
    </xf>
    <xf numFmtId="165" fontId="5" fillId="0" borderId="1" xfId="1" applyNumberFormat="1" applyFont="1" applyBorder="1" applyAlignment="1">
      <alignment vertical="center"/>
    </xf>
    <xf numFmtId="164" fontId="2" fillId="0" borderId="1" xfId="1" quotePrefix="1" applyNumberFormat="1" applyFont="1" applyBorder="1" applyAlignment="1">
      <alignment vertical="center"/>
    </xf>
    <xf numFmtId="0" fontId="1" fillId="0" borderId="0" xfId="1" applyAlignment="1">
      <alignment horizontal="left"/>
    </xf>
    <xf numFmtId="3" fontId="1" fillId="0" borderId="0" xfId="1" applyNumberFormat="1"/>
  </cellXfs>
  <cellStyles count="2">
    <cellStyle name="Normál" xfId="0" builtinId="0"/>
    <cellStyle name="Normál 7" xfId="1" xr:uid="{8C957A24-D430-4725-A168-F3FE27CAD2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&#225;mad&#225;s%202020mell&#233;klete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&#233;nz&#252;gy/Konyve12/Edina/2005.%20&#233;vi%20k&#246;lt&#233;sgvet&#233;s/Mell&#233;kletek/&#214;sszes%20t&#225;bla%20egyb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mell.Bevétel"/>
      <sheetName val="3.mell.Kiadás "/>
      <sheetName val="4.mell.Finansz.bevét"/>
      <sheetName val="5. mell.Finansz.kiadás"/>
      <sheetName val="6. mell.Bevétel cofog"/>
      <sheetName val="7.mell.Kiadás cofog"/>
      <sheetName val="8.mell.beruh."/>
      <sheetName val="9.mell.létszám"/>
      <sheetName val="10.a mell.köznev.szoc.tám."/>
      <sheetName val="10.b mell.kieg.köt.tám."/>
      <sheetName val="11.melléklet saját bevétele "/>
      <sheetName val="12.mell.többéves kihatás"/>
      <sheetName val="13.mell.maradvány"/>
      <sheetName val="14.mell.mérleg"/>
      <sheetName val="15.mell.eredmény"/>
      <sheetName val="16.mell.vagyonkim."/>
      <sheetName val="17.mell.közvetett"/>
      <sheetName val="18.mell.részesedé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58117-4812-4900-8F85-4B8D156F7610}">
  <sheetPr>
    <tabColor theme="7" tint="0.39997558519241921"/>
    <pageSetUpPr fitToPage="1"/>
  </sheetPr>
  <dimension ref="A1:U53"/>
  <sheetViews>
    <sheetView tabSelected="1" zoomScale="80" zoomScaleNormal="80" workbookViewId="0">
      <pane xSplit="3" ySplit="9" topLeftCell="D10" activePane="bottomRight" state="frozen"/>
      <selection activeCell="K7" sqref="K7"/>
      <selection pane="topRight" activeCell="K7" sqref="K7"/>
      <selection pane="bottomLeft" activeCell="K7" sqref="K7"/>
      <selection pane="bottomRight" activeCell="B60" sqref="B60"/>
    </sheetView>
  </sheetViews>
  <sheetFormatPr defaultRowHeight="12.75" x14ac:dyDescent="0.2"/>
  <cols>
    <col min="1" max="1" width="4.28515625" style="1" customWidth="1"/>
    <col min="2" max="2" width="73.85546875" style="1" customWidth="1"/>
    <col min="3" max="3" width="7" style="37" customWidth="1"/>
    <col min="4" max="4" width="11.7109375" style="1" customWidth="1"/>
    <col min="5" max="5" width="12.42578125" style="1" customWidth="1"/>
    <col min="6" max="6" width="12.140625" style="1" customWidth="1"/>
    <col min="7" max="7" width="11.140625" style="1" customWidth="1"/>
    <col min="8" max="8" width="11.5703125" style="1" customWidth="1"/>
    <col min="9" max="9" width="12" style="1" customWidth="1"/>
    <col min="10" max="21" width="10.7109375" style="1" customWidth="1"/>
    <col min="22" max="266" width="9.140625" style="1"/>
    <col min="267" max="267" width="4.28515625" style="1" customWidth="1"/>
    <col min="268" max="268" width="73.85546875" style="1" customWidth="1"/>
    <col min="269" max="269" width="7" style="1" customWidth="1"/>
    <col min="270" max="270" width="12" style="1" customWidth="1"/>
    <col min="271" max="275" width="17.7109375" style="1" customWidth="1"/>
    <col min="276" max="522" width="9.140625" style="1"/>
    <col min="523" max="523" width="4.28515625" style="1" customWidth="1"/>
    <col min="524" max="524" width="73.85546875" style="1" customWidth="1"/>
    <col min="525" max="525" width="7" style="1" customWidth="1"/>
    <col min="526" max="526" width="12" style="1" customWidth="1"/>
    <col min="527" max="531" width="17.7109375" style="1" customWidth="1"/>
    <col min="532" max="778" width="9.140625" style="1"/>
    <col min="779" max="779" width="4.28515625" style="1" customWidth="1"/>
    <col min="780" max="780" width="73.85546875" style="1" customWidth="1"/>
    <col min="781" max="781" width="7" style="1" customWidth="1"/>
    <col min="782" max="782" width="12" style="1" customWidth="1"/>
    <col min="783" max="787" width="17.7109375" style="1" customWidth="1"/>
    <col min="788" max="1034" width="9.140625" style="1"/>
    <col min="1035" max="1035" width="4.28515625" style="1" customWidth="1"/>
    <col min="1036" max="1036" width="73.85546875" style="1" customWidth="1"/>
    <col min="1037" max="1037" width="7" style="1" customWidth="1"/>
    <col min="1038" max="1038" width="12" style="1" customWidth="1"/>
    <col min="1039" max="1043" width="17.7109375" style="1" customWidth="1"/>
    <col min="1044" max="1290" width="9.140625" style="1"/>
    <col min="1291" max="1291" width="4.28515625" style="1" customWidth="1"/>
    <col min="1292" max="1292" width="73.85546875" style="1" customWidth="1"/>
    <col min="1293" max="1293" width="7" style="1" customWidth="1"/>
    <col min="1294" max="1294" width="12" style="1" customWidth="1"/>
    <col min="1295" max="1299" width="17.7109375" style="1" customWidth="1"/>
    <col min="1300" max="1546" width="9.140625" style="1"/>
    <col min="1547" max="1547" width="4.28515625" style="1" customWidth="1"/>
    <col min="1548" max="1548" width="73.85546875" style="1" customWidth="1"/>
    <col min="1549" max="1549" width="7" style="1" customWidth="1"/>
    <col min="1550" max="1550" width="12" style="1" customWidth="1"/>
    <col min="1551" max="1555" width="17.7109375" style="1" customWidth="1"/>
    <col min="1556" max="1802" width="9.140625" style="1"/>
    <col min="1803" max="1803" width="4.28515625" style="1" customWidth="1"/>
    <col min="1804" max="1804" width="73.85546875" style="1" customWidth="1"/>
    <col min="1805" max="1805" width="7" style="1" customWidth="1"/>
    <col min="1806" max="1806" width="12" style="1" customWidth="1"/>
    <col min="1807" max="1811" width="17.7109375" style="1" customWidth="1"/>
    <col min="1812" max="2058" width="9.140625" style="1"/>
    <col min="2059" max="2059" width="4.28515625" style="1" customWidth="1"/>
    <col min="2060" max="2060" width="73.85546875" style="1" customWidth="1"/>
    <col min="2061" max="2061" width="7" style="1" customWidth="1"/>
    <col min="2062" max="2062" width="12" style="1" customWidth="1"/>
    <col min="2063" max="2067" width="17.7109375" style="1" customWidth="1"/>
    <col min="2068" max="2314" width="9.140625" style="1"/>
    <col min="2315" max="2315" width="4.28515625" style="1" customWidth="1"/>
    <col min="2316" max="2316" width="73.85546875" style="1" customWidth="1"/>
    <col min="2317" max="2317" width="7" style="1" customWidth="1"/>
    <col min="2318" max="2318" width="12" style="1" customWidth="1"/>
    <col min="2319" max="2323" width="17.7109375" style="1" customWidth="1"/>
    <col min="2324" max="2570" width="9.140625" style="1"/>
    <col min="2571" max="2571" width="4.28515625" style="1" customWidth="1"/>
    <col min="2572" max="2572" width="73.85546875" style="1" customWidth="1"/>
    <col min="2573" max="2573" width="7" style="1" customWidth="1"/>
    <col min="2574" max="2574" width="12" style="1" customWidth="1"/>
    <col min="2575" max="2579" width="17.7109375" style="1" customWidth="1"/>
    <col min="2580" max="2826" width="9.140625" style="1"/>
    <col min="2827" max="2827" width="4.28515625" style="1" customWidth="1"/>
    <col min="2828" max="2828" width="73.85546875" style="1" customWidth="1"/>
    <col min="2829" max="2829" width="7" style="1" customWidth="1"/>
    <col min="2830" max="2830" width="12" style="1" customWidth="1"/>
    <col min="2831" max="2835" width="17.7109375" style="1" customWidth="1"/>
    <col min="2836" max="3082" width="9.140625" style="1"/>
    <col min="3083" max="3083" width="4.28515625" style="1" customWidth="1"/>
    <col min="3084" max="3084" width="73.85546875" style="1" customWidth="1"/>
    <col min="3085" max="3085" width="7" style="1" customWidth="1"/>
    <col min="3086" max="3086" width="12" style="1" customWidth="1"/>
    <col min="3087" max="3091" width="17.7109375" style="1" customWidth="1"/>
    <col min="3092" max="3338" width="9.140625" style="1"/>
    <col min="3339" max="3339" width="4.28515625" style="1" customWidth="1"/>
    <col min="3340" max="3340" width="73.85546875" style="1" customWidth="1"/>
    <col min="3341" max="3341" width="7" style="1" customWidth="1"/>
    <col min="3342" max="3342" width="12" style="1" customWidth="1"/>
    <col min="3343" max="3347" width="17.7109375" style="1" customWidth="1"/>
    <col min="3348" max="3594" width="9.140625" style="1"/>
    <col min="3595" max="3595" width="4.28515625" style="1" customWidth="1"/>
    <col min="3596" max="3596" width="73.85546875" style="1" customWidth="1"/>
    <col min="3597" max="3597" width="7" style="1" customWidth="1"/>
    <col min="3598" max="3598" width="12" style="1" customWidth="1"/>
    <col min="3599" max="3603" width="17.7109375" style="1" customWidth="1"/>
    <col min="3604" max="3850" width="9.140625" style="1"/>
    <col min="3851" max="3851" width="4.28515625" style="1" customWidth="1"/>
    <col min="3852" max="3852" width="73.85546875" style="1" customWidth="1"/>
    <col min="3853" max="3853" width="7" style="1" customWidth="1"/>
    <col min="3854" max="3854" width="12" style="1" customWidth="1"/>
    <col min="3855" max="3859" width="17.7109375" style="1" customWidth="1"/>
    <col min="3860" max="4106" width="9.140625" style="1"/>
    <col min="4107" max="4107" width="4.28515625" style="1" customWidth="1"/>
    <col min="4108" max="4108" width="73.85546875" style="1" customWidth="1"/>
    <col min="4109" max="4109" width="7" style="1" customWidth="1"/>
    <col min="4110" max="4110" width="12" style="1" customWidth="1"/>
    <col min="4111" max="4115" width="17.7109375" style="1" customWidth="1"/>
    <col min="4116" max="4362" width="9.140625" style="1"/>
    <col min="4363" max="4363" width="4.28515625" style="1" customWidth="1"/>
    <col min="4364" max="4364" width="73.85546875" style="1" customWidth="1"/>
    <col min="4365" max="4365" width="7" style="1" customWidth="1"/>
    <col min="4366" max="4366" width="12" style="1" customWidth="1"/>
    <col min="4367" max="4371" width="17.7109375" style="1" customWidth="1"/>
    <col min="4372" max="4618" width="9.140625" style="1"/>
    <col min="4619" max="4619" width="4.28515625" style="1" customWidth="1"/>
    <col min="4620" max="4620" width="73.85546875" style="1" customWidth="1"/>
    <col min="4621" max="4621" width="7" style="1" customWidth="1"/>
    <col min="4622" max="4622" width="12" style="1" customWidth="1"/>
    <col min="4623" max="4627" width="17.7109375" style="1" customWidth="1"/>
    <col min="4628" max="4874" width="9.140625" style="1"/>
    <col min="4875" max="4875" width="4.28515625" style="1" customWidth="1"/>
    <col min="4876" max="4876" width="73.85546875" style="1" customWidth="1"/>
    <col min="4877" max="4877" width="7" style="1" customWidth="1"/>
    <col min="4878" max="4878" width="12" style="1" customWidth="1"/>
    <col min="4879" max="4883" width="17.7109375" style="1" customWidth="1"/>
    <col min="4884" max="5130" width="9.140625" style="1"/>
    <col min="5131" max="5131" width="4.28515625" style="1" customWidth="1"/>
    <col min="5132" max="5132" width="73.85546875" style="1" customWidth="1"/>
    <col min="5133" max="5133" width="7" style="1" customWidth="1"/>
    <col min="5134" max="5134" width="12" style="1" customWidth="1"/>
    <col min="5135" max="5139" width="17.7109375" style="1" customWidth="1"/>
    <col min="5140" max="5386" width="9.140625" style="1"/>
    <col min="5387" max="5387" width="4.28515625" style="1" customWidth="1"/>
    <col min="5388" max="5388" width="73.85546875" style="1" customWidth="1"/>
    <col min="5389" max="5389" width="7" style="1" customWidth="1"/>
    <col min="5390" max="5390" width="12" style="1" customWidth="1"/>
    <col min="5391" max="5395" width="17.7109375" style="1" customWidth="1"/>
    <col min="5396" max="5642" width="9.140625" style="1"/>
    <col min="5643" max="5643" width="4.28515625" style="1" customWidth="1"/>
    <col min="5644" max="5644" width="73.85546875" style="1" customWidth="1"/>
    <col min="5645" max="5645" width="7" style="1" customWidth="1"/>
    <col min="5646" max="5646" width="12" style="1" customWidth="1"/>
    <col min="5647" max="5651" width="17.7109375" style="1" customWidth="1"/>
    <col min="5652" max="5898" width="9.140625" style="1"/>
    <col min="5899" max="5899" width="4.28515625" style="1" customWidth="1"/>
    <col min="5900" max="5900" width="73.85546875" style="1" customWidth="1"/>
    <col min="5901" max="5901" width="7" style="1" customWidth="1"/>
    <col min="5902" max="5902" width="12" style="1" customWidth="1"/>
    <col min="5903" max="5907" width="17.7109375" style="1" customWidth="1"/>
    <col min="5908" max="6154" width="9.140625" style="1"/>
    <col min="6155" max="6155" width="4.28515625" style="1" customWidth="1"/>
    <col min="6156" max="6156" width="73.85546875" style="1" customWidth="1"/>
    <col min="6157" max="6157" width="7" style="1" customWidth="1"/>
    <col min="6158" max="6158" width="12" style="1" customWidth="1"/>
    <col min="6159" max="6163" width="17.7109375" style="1" customWidth="1"/>
    <col min="6164" max="6410" width="9.140625" style="1"/>
    <col min="6411" max="6411" width="4.28515625" style="1" customWidth="1"/>
    <col min="6412" max="6412" width="73.85546875" style="1" customWidth="1"/>
    <col min="6413" max="6413" width="7" style="1" customWidth="1"/>
    <col min="6414" max="6414" width="12" style="1" customWidth="1"/>
    <col min="6415" max="6419" width="17.7109375" style="1" customWidth="1"/>
    <col min="6420" max="6666" width="9.140625" style="1"/>
    <col min="6667" max="6667" width="4.28515625" style="1" customWidth="1"/>
    <col min="6668" max="6668" width="73.85546875" style="1" customWidth="1"/>
    <col min="6669" max="6669" width="7" style="1" customWidth="1"/>
    <col min="6670" max="6670" width="12" style="1" customWidth="1"/>
    <col min="6671" max="6675" width="17.7109375" style="1" customWidth="1"/>
    <col min="6676" max="6922" width="9.140625" style="1"/>
    <col min="6923" max="6923" width="4.28515625" style="1" customWidth="1"/>
    <col min="6924" max="6924" width="73.85546875" style="1" customWidth="1"/>
    <col min="6925" max="6925" width="7" style="1" customWidth="1"/>
    <col min="6926" max="6926" width="12" style="1" customWidth="1"/>
    <col min="6927" max="6931" width="17.7109375" style="1" customWidth="1"/>
    <col min="6932" max="7178" width="9.140625" style="1"/>
    <col min="7179" max="7179" width="4.28515625" style="1" customWidth="1"/>
    <col min="7180" max="7180" width="73.85546875" style="1" customWidth="1"/>
    <col min="7181" max="7181" width="7" style="1" customWidth="1"/>
    <col min="7182" max="7182" width="12" style="1" customWidth="1"/>
    <col min="7183" max="7187" width="17.7109375" style="1" customWidth="1"/>
    <col min="7188" max="7434" width="9.140625" style="1"/>
    <col min="7435" max="7435" width="4.28515625" style="1" customWidth="1"/>
    <col min="7436" max="7436" width="73.85546875" style="1" customWidth="1"/>
    <col min="7437" max="7437" width="7" style="1" customWidth="1"/>
    <col min="7438" max="7438" width="12" style="1" customWidth="1"/>
    <col min="7439" max="7443" width="17.7109375" style="1" customWidth="1"/>
    <col min="7444" max="7690" width="9.140625" style="1"/>
    <col min="7691" max="7691" width="4.28515625" style="1" customWidth="1"/>
    <col min="7692" max="7692" width="73.85546875" style="1" customWidth="1"/>
    <col min="7693" max="7693" width="7" style="1" customWidth="1"/>
    <col min="7694" max="7694" width="12" style="1" customWidth="1"/>
    <col min="7695" max="7699" width="17.7109375" style="1" customWidth="1"/>
    <col min="7700" max="7946" width="9.140625" style="1"/>
    <col min="7947" max="7947" width="4.28515625" style="1" customWidth="1"/>
    <col min="7948" max="7948" width="73.85546875" style="1" customWidth="1"/>
    <col min="7949" max="7949" width="7" style="1" customWidth="1"/>
    <col min="7950" max="7950" width="12" style="1" customWidth="1"/>
    <col min="7951" max="7955" width="17.7109375" style="1" customWidth="1"/>
    <col min="7956" max="8202" width="9.140625" style="1"/>
    <col min="8203" max="8203" width="4.28515625" style="1" customWidth="1"/>
    <col min="8204" max="8204" width="73.85546875" style="1" customWidth="1"/>
    <col min="8205" max="8205" width="7" style="1" customWidth="1"/>
    <col min="8206" max="8206" width="12" style="1" customWidth="1"/>
    <col min="8207" max="8211" width="17.7109375" style="1" customWidth="1"/>
    <col min="8212" max="8458" width="9.140625" style="1"/>
    <col min="8459" max="8459" width="4.28515625" style="1" customWidth="1"/>
    <col min="8460" max="8460" width="73.85546875" style="1" customWidth="1"/>
    <col min="8461" max="8461" width="7" style="1" customWidth="1"/>
    <col min="8462" max="8462" width="12" style="1" customWidth="1"/>
    <col min="8463" max="8467" width="17.7109375" style="1" customWidth="1"/>
    <col min="8468" max="8714" width="9.140625" style="1"/>
    <col min="8715" max="8715" width="4.28515625" style="1" customWidth="1"/>
    <col min="8716" max="8716" width="73.85546875" style="1" customWidth="1"/>
    <col min="8717" max="8717" width="7" style="1" customWidth="1"/>
    <col min="8718" max="8718" width="12" style="1" customWidth="1"/>
    <col min="8719" max="8723" width="17.7109375" style="1" customWidth="1"/>
    <col min="8724" max="8970" width="9.140625" style="1"/>
    <col min="8971" max="8971" width="4.28515625" style="1" customWidth="1"/>
    <col min="8972" max="8972" width="73.85546875" style="1" customWidth="1"/>
    <col min="8973" max="8973" width="7" style="1" customWidth="1"/>
    <col min="8974" max="8974" width="12" style="1" customWidth="1"/>
    <col min="8975" max="8979" width="17.7109375" style="1" customWidth="1"/>
    <col min="8980" max="9226" width="9.140625" style="1"/>
    <col min="9227" max="9227" width="4.28515625" style="1" customWidth="1"/>
    <col min="9228" max="9228" width="73.85546875" style="1" customWidth="1"/>
    <col min="9229" max="9229" width="7" style="1" customWidth="1"/>
    <col min="9230" max="9230" width="12" style="1" customWidth="1"/>
    <col min="9231" max="9235" width="17.7109375" style="1" customWidth="1"/>
    <col min="9236" max="9482" width="9.140625" style="1"/>
    <col min="9483" max="9483" width="4.28515625" style="1" customWidth="1"/>
    <col min="9484" max="9484" width="73.85546875" style="1" customWidth="1"/>
    <col min="9485" max="9485" width="7" style="1" customWidth="1"/>
    <col min="9486" max="9486" width="12" style="1" customWidth="1"/>
    <col min="9487" max="9491" width="17.7109375" style="1" customWidth="1"/>
    <col min="9492" max="9738" width="9.140625" style="1"/>
    <col min="9739" max="9739" width="4.28515625" style="1" customWidth="1"/>
    <col min="9740" max="9740" width="73.85546875" style="1" customWidth="1"/>
    <col min="9741" max="9741" width="7" style="1" customWidth="1"/>
    <col min="9742" max="9742" width="12" style="1" customWidth="1"/>
    <col min="9743" max="9747" width="17.7109375" style="1" customWidth="1"/>
    <col min="9748" max="9994" width="9.140625" style="1"/>
    <col min="9995" max="9995" width="4.28515625" style="1" customWidth="1"/>
    <col min="9996" max="9996" width="73.85546875" style="1" customWidth="1"/>
    <col min="9997" max="9997" width="7" style="1" customWidth="1"/>
    <col min="9998" max="9998" width="12" style="1" customWidth="1"/>
    <col min="9999" max="10003" width="17.7109375" style="1" customWidth="1"/>
    <col min="10004" max="10250" width="9.140625" style="1"/>
    <col min="10251" max="10251" width="4.28515625" style="1" customWidth="1"/>
    <col min="10252" max="10252" width="73.85546875" style="1" customWidth="1"/>
    <col min="10253" max="10253" width="7" style="1" customWidth="1"/>
    <col min="10254" max="10254" width="12" style="1" customWidth="1"/>
    <col min="10255" max="10259" width="17.7109375" style="1" customWidth="1"/>
    <col min="10260" max="10506" width="9.140625" style="1"/>
    <col min="10507" max="10507" width="4.28515625" style="1" customWidth="1"/>
    <col min="10508" max="10508" width="73.85546875" style="1" customWidth="1"/>
    <col min="10509" max="10509" width="7" style="1" customWidth="1"/>
    <col min="10510" max="10510" width="12" style="1" customWidth="1"/>
    <col min="10511" max="10515" width="17.7109375" style="1" customWidth="1"/>
    <col min="10516" max="10762" width="9.140625" style="1"/>
    <col min="10763" max="10763" width="4.28515625" style="1" customWidth="1"/>
    <col min="10764" max="10764" width="73.85546875" style="1" customWidth="1"/>
    <col min="10765" max="10765" width="7" style="1" customWidth="1"/>
    <col min="10766" max="10766" width="12" style="1" customWidth="1"/>
    <col min="10767" max="10771" width="17.7109375" style="1" customWidth="1"/>
    <col min="10772" max="11018" width="9.140625" style="1"/>
    <col min="11019" max="11019" width="4.28515625" style="1" customWidth="1"/>
    <col min="11020" max="11020" width="73.85546875" style="1" customWidth="1"/>
    <col min="11021" max="11021" width="7" style="1" customWidth="1"/>
    <col min="11022" max="11022" width="12" style="1" customWidth="1"/>
    <col min="11023" max="11027" width="17.7109375" style="1" customWidth="1"/>
    <col min="11028" max="11274" width="9.140625" style="1"/>
    <col min="11275" max="11275" width="4.28515625" style="1" customWidth="1"/>
    <col min="11276" max="11276" width="73.85546875" style="1" customWidth="1"/>
    <col min="11277" max="11277" width="7" style="1" customWidth="1"/>
    <col min="11278" max="11278" width="12" style="1" customWidth="1"/>
    <col min="11279" max="11283" width="17.7109375" style="1" customWidth="1"/>
    <col min="11284" max="11530" width="9.140625" style="1"/>
    <col min="11531" max="11531" width="4.28515625" style="1" customWidth="1"/>
    <col min="11532" max="11532" width="73.85546875" style="1" customWidth="1"/>
    <col min="11533" max="11533" width="7" style="1" customWidth="1"/>
    <col min="11534" max="11534" width="12" style="1" customWidth="1"/>
    <col min="11535" max="11539" width="17.7109375" style="1" customWidth="1"/>
    <col min="11540" max="11786" width="9.140625" style="1"/>
    <col min="11787" max="11787" width="4.28515625" style="1" customWidth="1"/>
    <col min="11788" max="11788" width="73.85546875" style="1" customWidth="1"/>
    <col min="11789" max="11789" width="7" style="1" customWidth="1"/>
    <col min="11790" max="11790" width="12" style="1" customWidth="1"/>
    <col min="11791" max="11795" width="17.7109375" style="1" customWidth="1"/>
    <col min="11796" max="12042" width="9.140625" style="1"/>
    <col min="12043" max="12043" width="4.28515625" style="1" customWidth="1"/>
    <col min="12044" max="12044" width="73.85546875" style="1" customWidth="1"/>
    <col min="12045" max="12045" width="7" style="1" customWidth="1"/>
    <col min="12046" max="12046" width="12" style="1" customWidth="1"/>
    <col min="12047" max="12051" width="17.7109375" style="1" customWidth="1"/>
    <col min="12052" max="12298" width="9.140625" style="1"/>
    <col min="12299" max="12299" width="4.28515625" style="1" customWidth="1"/>
    <col min="12300" max="12300" width="73.85546875" style="1" customWidth="1"/>
    <col min="12301" max="12301" width="7" style="1" customWidth="1"/>
    <col min="12302" max="12302" width="12" style="1" customWidth="1"/>
    <col min="12303" max="12307" width="17.7109375" style="1" customWidth="1"/>
    <col min="12308" max="12554" width="9.140625" style="1"/>
    <col min="12555" max="12555" width="4.28515625" style="1" customWidth="1"/>
    <col min="12556" max="12556" width="73.85546875" style="1" customWidth="1"/>
    <col min="12557" max="12557" width="7" style="1" customWidth="1"/>
    <col min="12558" max="12558" width="12" style="1" customWidth="1"/>
    <col min="12559" max="12563" width="17.7109375" style="1" customWidth="1"/>
    <col min="12564" max="12810" width="9.140625" style="1"/>
    <col min="12811" max="12811" width="4.28515625" style="1" customWidth="1"/>
    <col min="12812" max="12812" width="73.85546875" style="1" customWidth="1"/>
    <col min="12813" max="12813" width="7" style="1" customWidth="1"/>
    <col min="12814" max="12814" width="12" style="1" customWidth="1"/>
    <col min="12815" max="12819" width="17.7109375" style="1" customWidth="1"/>
    <col min="12820" max="13066" width="9.140625" style="1"/>
    <col min="13067" max="13067" width="4.28515625" style="1" customWidth="1"/>
    <col min="13068" max="13068" width="73.85546875" style="1" customWidth="1"/>
    <col min="13069" max="13069" width="7" style="1" customWidth="1"/>
    <col min="13070" max="13070" width="12" style="1" customWidth="1"/>
    <col min="13071" max="13075" width="17.7109375" style="1" customWidth="1"/>
    <col min="13076" max="13322" width="9.140625" style="1"/>
    <col min="13323" max="13323" width="4.28515625" style="1" customWidth="1"/>
    <col min="13324" max="13324" width="73.85546875" style="1" customWidth="1"/>
    <col min="13325" max="13325" width="7" style="1" customWidth="1"/>
    <col min="13326" max="13326" width="12" style="1" customWidth="1"/>
    <col min="13327" max="13331" width="17.7109375" style="1" customWidth="1"/>
    <col min="13332" max="13578" width="9.140625" style="1"/>
    <col min="13579" max="13579" width="4.28515625" style="1" customWidth="1"/>
    <col min="13580" max="13580" width="73.85546875" style="1" customWidth="1"/>
    <col min="13581" max="13581" width="7" style="1" customWidth="1"/>
    <col min="13582" max="13582" width="12" style="1" customWidth="1"/>
    <col min="13583" max="13587" width="17.7109375" style="1" customWidth="1"/>
    <col min="13588" max="13834" width="9.140625" style="1"/>
    <col min="13835" max="13835" width="4.28515625" style="1" customWidth="1"/>
    <col min="13836" max="13836" width="73.85546875" style="1" customWidth="1"/>
    <col min="13837" max="13837" width="7" style="1" customWidth="1"/>
    <col min="13838" max="13838" width="12" style="1" customWidth="1"/>
    <col min="13839" max="13843" width="17.7109375" style="1" customWidth="1"/>
    <col min="13844" max="14090" width="9.140625" style="1"/>
    <col min="14091" max="14091" width="4.28515625" style="1" customWidth="1"/>
    <col min="14092" max="14092" width="73.85546875" style="1" customWidth="1"/>
    <col min="14093" max="14093" width="7" style="1" customWidth="1"/>
    <col min="14094" max="14094" width="12" style="1" customWidth="1"/>
    <col min="14095" max="14099" width="17.7109375" style="1" customWidth="1"/>
    <col min="14100" max="14346" width="9.140625" style="1"/>
    <col min="14347" max="14347" width="4.28515625" style="1" customWidth="1"/>
    <col min="14348" max="14348" width="73.85546875" style="1" customWidth="1"/>
    <col min="14349" max="14349" width="7" style="1" customWidth="1"/>
    <col min="14350" max="14350" width="12" style="1" customWidth="1"/>
    <col min="14351" max="14355" width="17.7109375" style="1" customWidth="1"/>
    <col min="14356" max="14602" width="9.140625" style="1"/>
    <col min="14603" max="14603" width="4.28515625" style="1" customWidth="1"/>
    <col min="14604" max="14604" width="73.85546875" style="1" customWidth="1"/>
    <col min="14605" max="14605" width="7" style="1" customWidth="1"/>
    <col min="14606" max="14606" width="12" style="1" customWidth="1"/>
    <col min="14607" max="14611" width="17.7109375" style="1" customWidth="1"/>
    <col min="14612" max="14858" width="9.140625" style="1"/>
    <col min="14859" max="14859" width="4.28515625" style="1" customWidth="1"/>
    <col min="14860" max="14860" width="73.85546875" style="1" customWidth="1"/>
    <col min="14861" max="14861" width="7" style="1" customWidth="1"/>
    <col min="14862" max="14862" width="12" style="1" customWidth="1"/>
    <col min="14863" max="14867" width="17.7109375" style="1" customWidth="1"/>
    <col min="14868" max="15114" width="9.140625" style="1"/>
    <col min="15115" max="15115" width="4.28515625" style="1" customWidth="1"/>
    <col min="15116" max="15116" width="73.85546875" style="1" customWidth="1"/>
    <col min="15117" max="15117" width="7" style="1" customWidth="1"/>
    <col min="15118" max="15118" width="12" style="1" customWidth="1"/>
    <col min="15119" max="15123" width="17.7109375" style="1" customWidth="1"/>
    <col min="15124" max="15370" width="9.140625" style="1"/>
    <col min="15371" max="15371" width="4.28515625" style="1" customWidth="1"/>
    <col min="15372" max="15372" width="73.85546875" style="1" customWidth="1"/>
    <col min="15373" max="15373" width="7" style="1" customWidth="1"/>
    <col min="15374" max="15374" width="12" style="1" customWidth="1"/>
    <col min="15375" max="15379" width="17.7109375" style="1" customWidth="1"/>
    <col min="15380" max="15626" width="9.140625" style="1"/>
    <col min="15627" max="15627" width="4.28515625" style="1" customWidth="1"/>
    <col min="15628" max="15628" width="73.85546875" style="1" customWidth="1"/>
    <col min="15629" max="15629" width="7" style="1" customWidth="1"/>
    <col min="15630" max="15630" width="12" style="1" customWidth="1"/>
    <col min="15631" max="15635" width="17.7109375" style="1" customWidth="1"/>
    <col min="15636" max="15882" width="9.140625" style="1"/>
    <col min="15883" max="15883" width="4.28515625" style="1" customWidth="1"/>
    <col min="15884" max="15884" width="73.85546875" style="1" customWidth="1"/>
    <col min="15885" max="15885" width="7" style="1" customWidth="1"/>
    <col min="15886" max="15886" width="12" style="1" customWidth="1"/>
    <col min="15887" max="15891" width="17.7109375" style="1" customWidth="1"/>
    <col min="15892" max="16138" width="9.140625" style="1"/>
    <col min="16139" max="16139" width="4.28515625" style="1" customWidth="1"/>
    <col min="16140" max="16140" width="73.85546875" style="1" customWidth="1"/>
    <col min="16141" max="16141" width="7" style="1" customWidth="1"/>
    <col min="16142" max="16142" width="12" style="1" customWidth="1"/>
    <col min="16143" max="16147" width="17.7109375" style="1" customWidth="1"/>
    <col min="16148" max="16384" width="9.140625" style="1"/>
  </cols>
  <sheetData>
    <row r="1" spans="1:21" x14ac:dyDescent="0.2">
      <c r="B1" s="2" t="s">
        <v>0</v>
      </c>
      <c r="C1" s="2"/>
    </row>
    <row r="3" spans="1:21" ht="23.2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1" ht="15" customHeight="1" x14ac:dyDescent="0.2">
      <c r="A4" s="4"/>
      <c r="B4" s="3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1" ht="6" customHeight="1" x14ac:dyDescent="0.2">
      <c r="A5" s="4"/>
      <c r="B5" s="4"/>
      <c r="C5" s="4"/>
    </row>
    <row r="6" spans="1:21" x14ac:dyDescent="0.2">
      <c r="A6" s="5"/>
      <c r="C6" s="6"/>
      <c r="D6" s="6"/>
      <c r="E6" s="6"/>
      <c r="F6" s="6"/>
      <c r="G6" s="6"/>
      <c r="H6" s="7"/>
      <c r="I6" s="7"/>
      <c r="K6" s="6" t="s">
        <v>3</v>
      </c>
      <c r="L6" s="6"/>
    </row>
    <row r="7" spans="1:21" ht="51" customHeight="1" x14ac:dyDescent="0.2">
      <c r="A7" s="5"/>
      <c r="C7" s="7"/>
      <c r="D7" s="8" t="s">
        <v>4</v>
      </c>
      <c r="E7" s="9"/>
      <c r="F7" s="10"/>
      <c r="G7" s="11" t="s">
        <v>5</v>
      </c>
      <c r="H7" s="12"/>
      <c r="I7" s="13"/>
      <c r="J7" s="14" t="s">
        <v>6</v>
      </c>
      <c r="K7" s="15"/>
      <c r="L7" s="16"/>
      <c r="M7" s="14" t="s">
        <v>7</v>
      </c>
      <c r="N7" s="15"/>
      <c r="O7" s="16"/>
      <c r="P7" s="14" t="s">
        <v>8</v>
      </c>
      <c r="Q7" s="15"/>
      <c r="R7" s="16"/>
      <c r="S7" s="17"/>
      <c r="T7" s="17"/>
      <c r="U7" s="17"/>
    </row>
    <row r="8" spans="1:21" s="21" customFormat="1" ht="27.75" customHeight="1" x14ac:dyDescent="0.2">
      <c r="A8" s="18" t="s">
        <v>9</v>
      </c>
      <c r="B8" s="18" t="s">
        <v>10</v>
      </c>
      <c r="C8" s="18" t="s">
        <v>11</v>
      </c>
      <c r="D8" s="19" t="s">
        <v>12</v>
      </c>
      <c r="E8" s="20" t="s">
        <v>13</v>
      </c>
      <c r="F8" s="20" t="s">
        <v>14</v>
      </c>
      <c r="G8" s="19" t="s">
        <v>12</v>
      </c>
      <c r="H8" s="20" t="s">
        <v>13</v>
      </c>
      <c r="I8" s="20" t="s">
        <v>14</v>
      </c>
      <c r="J8" s="19" t="s">
        <v>12</v>
      </c>
      <c r="K8" s="20" t="s">
        <v>13</v>
      </c>
      <c r="L8" s="20" t="s">
        <v>14</v>
      </c>
      <c r="M8" s="19" t="s">
        <v>12</v>
      </c>
      <c r="N8" s="20" t="s">
        <v>13</v>
      </c>
      <c r="O8" s="20" t="s">
        <v>14</v>
      </c>
      <c r="P8" s="19" t="s">
        <v>12</v>
      </c>
      <c r="Q8" s="20" t="s">
        <v>13</v>
      </c>
      <c r="R8" s="20" t="s">
        <v>14</v>
      </c>
      <c r="S8" s="19" t="s">
        <v>12</v>
      </c>
      <c r="T8" s="19" t="s">
        <v>13</v>
      </c>
      <c r="U8" s="19" t="s">
        <v>14</v>
      </c>
    </row>
    <row r="9" spans="1:21" ht="3.75" customHeight="1" x14ac:dyDescent="0.2">
      <c r="A9" s="5"/>
      <c r="C9" s="7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15" customHeight="1" x14ac:dyDescent="0.2">
      <c r="A10" s="23" t="s">
        <v>15</v>
      </c>
      <c r="B10" s="24" t="s">
        <v>16</v>
      </c>
      <c r="C10" s="25" t="s">
        <v>17</v>
      </c>
      <c r="D10" s="26">
        <f>G10+J10+M10+P10+S10</f>
        <v>145682608</v>
      </c>
      <c r="E10" s="26">
        <f>H10+K10+N10+Q10+T10</f>
        <v>192021735</v>
      </c>
      <c r="F10" s="26">
        <f>I10+L10+O10+R10+U10</f>
        <v>163323407</v>
      </c>
      <c r="G10" s="27">
        <v>53505756</v>
      </c>
      <c r="H10" s="27">
        <v>81391996</v>
      </c>
      <c r="I10" s="27">
        <v>70211688</v>
      </c>
      <c r="J10" s="27">
        <v>28728792</v>
      </c>
      <c r="K10" s="27">
        <v>36249340</v>
      </c>
      <c r="L10" s="27">
        <v>28734536</v>
      </c>
      <c r="M10" s="27">
        <v>43798307</v>
      </c>
      <c r="N10" s="27">
        <v>50293907</v>
      </c>
      <c r="O10" s="27">
        <v>43217285</v>
      </c>
      <c r="P10" s="27">
        <v>19649753</v>
      </c>
      <c r="Q10" s="27">
        <v>24086492</v>
      </c>
      <c r="R10" s="27">
        <v>21159898</v>
      </c>
      <c r="S10" s="27"/>
      <c r="T10" s="27"/>
      <c r="U10" s="27"/>
    </row>
    <row r="11" spans="1:21" ht="15" customHeight="1" x14ac:dyDescent="0.2">
      <c r="A11" s="23" t="s">
        <v>18</v>
      </c>
      <c r="B11" s="24" t="s">
        <v>19</v>
      </c>
      <c r="C11" s="25" t="s">
        <v>20</v>
      </c>
      <c r="D11" s="26">
        <f>G11+J11+M11+P11+S11</f>
        <v>25000618</v>
      </c>
      <c r="E11" s="26">
        <f t="shared" ref="E11:F49" si="0">H11+K11+N11+Q11+T11</f>
        <v>36808226</v>
      </c>
      <c r="F11" s="26">
        <f t="shared" si="0"/>
        <v>24077900</v>
      </c>
      <c r="G11" s="27">
        <v>8869668</v>
      </c>
      <c r="H11" s="27">
        <v>16764193</v>
      </c>
      <c r="I11" s="27">
        <v>8722991</v>
      </c>
      <c r="J11" s="27">
        <v>5027539</v>
      </c>
      <c r="K11" s="27">
        <v>6237539</v>
      </c>
      <c r="L11" s="27">
        <v>4736339</v>
      </c>
      <c r="M11" s="27">
        <v>7664704</v>
      </c>
      <c r="N11" s="27">
        <v>9424704</v>
      </c>
      <c r="O11" s="27">
        <v>7200486</v>
      </c>
      <c r="P11" s="27">
        <v>3438707</v>
      </c>
      <c r="Q11" s="27">
        <v>4381790</v>
      </c>
      <c r="R11" s="27">
        <v>3418084</v>
      </c>
      <c r="S11" s="27"/>
      <c r="T11" s="27"/>
      <c r="U11" s="27"/>
    </row>
    <row r="12" spans="1:21" ht="15" customHeight="1" x14ac:dyDescent="0.2">
      <c r="A12" s="23" t="s">
        <v>21</v>
      </c>
      <c r="B12" s="24" t="s">
        <v>22</v>
      </c>
      <c r="C12" s="25" t="s">
        <v>23</v>
      </c>
      <c r="D12" s="26">
        <f>G12+J12+M12+P12+S12</f>
        <v>107780319</v>
      </c>
      <c r="E12" s="26">
        <f t="shared" si="0"/>
        <v>179679180</v>
      </c>
      <c r="F12" s="26">
        <f t="shared" si="0"/>
        <v>175525273</v>
      </c>
      <c r="G12" s="27">
        <v>81045858</v>
      </c>
      <c r="H12" s="27">
        <v>138592267</v>
      </c>
      <c r="I12" s="27">
        <v>135307485</v>
      </c>
      <c r="J12" s="27">
        <v>5904023</v>
      </c>
      <c r="K12" s="27">
        <v>10566475</v>
      </c>
      <c r="L12" s="27">
        <v>10121365</v>
      </c>
      <c r="M12" s="27">
        <v>5797024</v>
      </c>
      <c r="N12" s="27">
        <v>5852024</v>
      </c>
      <c r="O12" s="27">
        <v>5523284</v>
      </c>
      <c r="P12" s="27">
        <v>15033414</v>
      </c>
      <c r="Q12" s="27">
        <v>24668414</v>
      </c>
      <c r="R12" s="27">
        <v>24573139</v>
      </c>
      <c r="S12" s="27"/>
      <c r="T12" s="27"/>
      <c r="U12" s="27"/>
    </row>
    <row r="13" spans="1:21" ht="15" customHeight="1" x14ac:dyDescent="0.2">
      <c r="A13" s="23" t="s">
        <v>24</v>
      </c>
      <c r="B13" s="28" t="s">
        <v>25</v>
      </c>
      <c r="C13" s="25" t="s">
        <v>26</v>
      </c>
      <c r="D13" s="26">
        <f>G13+J13+M13+P13+S13</f>
        <v>2400000</v>
      </c>
      <c r="E13" s="26">
        <f t="shared" si="0"/>
        <v>2400000</v>
      </c>
      <c r="F13" s="26">
        <f t="shared" si="0"/>
        <v>1764625</v>
      </c>
      <c r="G13" s="27">
        <v>2400000</v>
      </c>
      <c r="H13" s="27">
        <v>2400000</v>
      </c>
      <c r="I13" s="27">
        <v>1764625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9"/>
    </row>
    <row r="14" spans="1:21" ht="15" customHeight="1" x14ac:dyDescent="0.25">
      <c r="A14" s="30"/>
      <c r="B14" s="31" t="s">
        <v>27</v>
      </c>
      <c r="C14" s="32" t="s">
        <v>28</v>
      </c>
      <c r="D14" s="26">
        <f>G14+J14+M14+P14+S14</f>
        <v>0</v>
      </c>
      <c r="E14" s="26">
        <f t="shared" si="0"/>
        <v>0</v>
      </c>
      <c r="F14" s="26">
        <f t="shared" si="0"/>
        <v>0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</row>
    <row r="15" spans="1:21" ht="15" customHeight="1" x14ac:dyDescent="0.2">
      <c r="A15" s="30"/>
      <c r="B15" s="31" t="s">
        <v>29</v>
      </c>
      <c r="C15" s="32" t="s">
        <v>30</v>
      </c>
      <c r="D15" s="26"/>
      <c r="E15" s="26">
        <f>SUM(H15,K15)</f>
        <v>1600000</v>
      </c>
      <c r="F15" s="26">
        <f t="shared" si="0"/>
        <v>1599291</v>
      </c>
      <c r="G15" s="29">
        <v>1750000</v>
      </c>
      <c r="H15" s="29">
        <v>1600000</v>
      </c>
      <c r="I15" s="29">
        <v>1599291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</row>
    <row r="16" spans="1:21" ht="15" customHeight="1" x14ac:dyDescent="0.2">
      <c r="A16" s="30"/>
      <c r="B16" s="31" t="s">
        <v>31</v>
      </c>
      <c r="C16" s="32" t="s">
        <v>32</v>
      </c>
      <c r="D16" s="26"/>
      <c r="E16" s="26">
        <f>SUM(H16,K16)</f>
        <v>0</v>
      </c>
      <c r="F16" s="26">
        <f t="shared" si="0"/>
        <v>0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1:21" ht="15" customHeight="1" x14ac:dyDescent="0.25">
      <c r="A17" s="30"/>
      <c r="B17" s="31" t="s">
        <v>33</v>
      </c>
      <c r="C17" s="32" t="s">
        <v>34</v>
      </c>
      <c r="D17" s="26">
        <f>G17+J17+M17+P17+S17</f>
        <v>0</v>
      </c>
      <c r="E17" s="26">
        <f t="shared" si="0"/>
        <v>0</v>
      </c>
      <c r="F17" s="26">
        <f t="shared" si="0"/>
        <v>0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</row>
    <row r="18" spans="1:21" ht="26.25" customHeight="1" x14ac:dyDescent="0.25">
      <c r="A18" s="30"/>
      <c r="B18" s="31" t="s">
        <v>35</v>
      </c>
      <c r="C18" s="32" t="s">
        <v>36</v>
      </c>
      <c r="D18" s="26">
        <f>G18+J18+M18+P18+S18</f>
        <v>0</v>
      </c>
      <c r="E18" s="26">
        <f t="shared" si="0"/>
        <v>0</v>
      </c>
      <c r="F18" s="26">
        <f t="shared" si="0"/>
        <v>0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</row>
    <row r="19" spans="1:21" ht="24" customHeight="1" x14ac:dyDescent="0.25">
      <c r="A19" s="30"/>
      <c r="B19" s="31" t="s">
        <v>37</v>
      </c>
      <c r="C19" s="32" t="s">
        <v>38</v>
      </c>
      <c r="D19" s="26">
        <f>G19+J19+M19+P19+S19</f>
        <v>0</v>
      </c>
      <c r="E19" s="26">
        <f t="shared" si="0"/>
        <v>0</v>
      </c>
      <c r="F19" s="26">
        <f t="shared" si="0"/>
        <v>0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</row>
    <row r="20" spans="1:21" ht="24" customHeight="1" x14ac:dyDescent="0.2">
      <c r="A20" s="30"/>
      <c r="B20" s="31" t="s">
        <v>39</v>
      </c>
      <c r="C20" s="32" t="s">
        <v>40</v>
      </c>
      <c r="D20" s="26">
        <f>G20+J20+M20+P20+S20</f>
        <v>0</v>
      </c>
      <c r="E20" s="26">
        <f>H20+K20+N20+Q20+T20</f>
        <v>0</v>
      </c>
      <c r="F20" s="26">
        <f t="shared" si="0"/>
        <v>0</v>
      </c>
      <c r="G20" s="33"/>
      <c r="H20" s="33"/>
      <c r="I20" s="33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</row>
    <row r="21" spans="1:21" ht="25.5" customHeight="1" x14ac:dyDescent="0.25">
      <c r="A21" s="30"/>
      <c r="B21" s="31" t="s">
        <v>41</v>
      </c>
      <c r="C21" s="32" t="s">
        <v>42</v>
      </c>
      <c r="D21" s="26">
        <f t="shared" ref="D21:D50" si="1">G21+J21+M21+P21+S21</f>
        <v>0</v>
      </c>
      <c r="E21" s="26">
        <f t="shared" si="0"/>
        <v>0</v>
      </c>
      <c r="F21" s="26">
        <f t="shared" si="0"/>
        <v>0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</row>
    <row r="22" spans="1:21" ht="15" customHeight="1" x14ac:dyDescent="0.25">
      <c r="A22" s="30"/>
      <c r="B22" s="31" t="s">
        <v>43</v>
      </c>
      <c r="C22" s="32" t="s">
        <v>44</v>
      </c>
      <c r="D22" s="26">
        <f t="shared" si="1"/>
        <v>0</v>
      </c>
      <c r="E22" s="26">
        <f t="shared" si="0"/>
        <v>0</v>
      </c>
      <c r="F22" s="26">
        <f t="shared" si="0"/>
        <v>0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</row>
    <row r="23" spans="1:21" ht="15" customHeight="1" x14ac:dyDescent="0.25">
      <c r="A23" s="30"/>
      <c r="B23" s="31" t="s">
        <v>45</v>
      </c>
      <c r="C23" s="32" t="s">
        <v>46</v>
      </c>
      <c r="D23" s="26">
        <f t="shared" si="1"/>
        <v>0</v>
      </c>
      <c r="E23" s="26">
        <f t="shared" si="0"/>
        <v>0</v>
      </c>
      <c r="F23" s="26">
        <f t="shared" si="0"/>
        <v>0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</row>
    <row r="24" spans="1:21" ht="15" customHeight="1" x14ac:dyDescent="0.25">
      <c r="A24" s="30"/>
      <c r="B24" s="34" t="s">
        <v>47</v>
      </c>
      <c r="C24" s="32" t="s">
        <v>48</v>
      </c>
      <c r="D24" s="26">
        <f t="shared" si="1"/>
        <v>0</v>
      </c>
      <c r="E24" s="26">
        <f t="shared" si="0"/>
        <v>0</v>
      </c>
      <c r="F24" s="26">
        <f t="shared" si="0"/>
        <v>0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</row>
    <row r="25" spans="1:21" ht="15" customHeight="1" x14ac:dyDescent="0.2">
      <c r="A25" s="30"/>
      <c r="B25" s="31" t="s">
        <v>49</v>
      </c>
      <c r="C25" s="32" t="s">
        <v>50</v>
      </c>
      <c r="D25" s="26">
        <v>0</v>
      </c>
      <c r="E25" s="26">
        <f t="shared" si="0"/>
        <v>11265941</v>
      </c>
      <c r="F25" s="26">
        <f t="shared" si="0"/>
        <v>11225410</v>
      </c>
      <c r="G25" s="29">
        <v>8480000</v>
      </c>
      <c r="H25" s="29">
        <v>4965000</v>
      </c>
      <c r="I25" s="29">
        <v>4924469</v>
      </c>
      <c r="J25" s="29"/>
      <c r="K25" s="29"/>
      <c r="L25" s="29"/>
      <c r="M25" s="29">
        <v>5527697</v>
      </c>
      <c r="N25" s="29">
        <v>6300941</v>
      </c>
      <c r="O25" s="29">
        <v>6300941</v>
      </c>
      <c r="P25" s="29"/>
      <c r="Q25" s="29"/>
      <c r="R25" s="29"/>
      <c r="S25" s="29"/>
      <c r="T25" s="29"/>
      <c r="U25" s="29"/>
    </row>
    <row r="26" spans="1:21" ht="15" customHeight="1" x14ac:dyDescent="0.25">
      <c r="A26" s="30"/>
      <c r="B26" s="31" t="s">
        <v>51</v>
      </c>
      <c r="C26" s="32" t="s">
        <v>52</v>
      </c>
      <c r="D26" s="26">
        <f t="shared" si="1"/>
        <v>7638200</v>
      </c>
      <c r="E26" s="26">
        <f t="shared" si="0"/>
        <v>11703200</v>
      </c>
      <c r="F26" s="26">
        <f t="shared" si="0"/>
        <v>11680392</v>
      </c>
      <c r="G26" s="29">
        <v>7638200</v>
      </c>
      <c r="H26" s="29">
        <v>11703200</v>
      </c>
      <c r="I26" s="29">
        <v>11680392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</row>
    <row r="27" spans="1:21" ht="15" customHeight="1" x14ac:dyDescent="0.25">
      <c r="A27" s="30"/>
      <c r="B27" s="34" t="s">
        <v>53</v>
      </c>
      <c r="C27" s="32" t="s">
        <v>54</v>
      </c>
      <c r="D27" s="26">
        <f t="shared" si="1"/>
        <v>0</v>
      </c>
      <c r="E27" s="26">
        <f t="shared" si="0"/>
        <v>0</v>
      </c>
      <c r="F27" s="26">
        <f t="shared" si="0"/>
        <v>0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</row>
    <row r="28" spans="1:21" ht="15" customHeight="1" x14ac:dyDescent="0.25">
      <c r="A28" s="23" t="s">
        <v>55</v>
      </c>
      <c r="B28" s="28" t="s">
        <v>56</v>
      </c>
      <c r="C28" s="25" t="s">
        <v>57</v>
      </c>
      <c r="D28" s="26">
        <f t="shared" si="1"/>
        <v>23395897</v>
      </c>
      <c r="E28" s="26">
        <f t="shared" si="0"/>
        <v>24569141</v>
      </c>
      <c r="F28" s="26">
        <f t="shared" si="0"/>
        <v>24505093</v>
      </c>
      <c r="G28" s="27">
        <f t="shared" ref="G28:R28" si="2">SUM(G14:G27)</f>
        <v>17868200</v>
      </c>
      <c r="H28" s="27">
        <f t="shared" si="2"/>
        <v>18268200</v>
      </c>
      <c r="I28" s="27">
        <f t="shared" si="2"/>
        <v>18204152</v>
      </c>
      <c r="J28" s="27">
        <f t="shared" si="2"/>
        <v>0</v>
      </c>
      <c r="K28" s="27">
        <f t="shared" si="2"/>
        <v>0</v>
      </c>
      <c r="L28" s="27">
        <f t="shared" si="2"/>
        <v>0</v>
      </c>
      <c r="M28" s="27">
        <f t="shared" si="2"/>
        <v>5527697</v>
      </c>
      <c r="N28" s="27">
        <f t="shared" si="2"/>
        <v>6300941</v>
      </c>
      <c r="O28" s="27">
        <f t="shared" si="2"/>
        <v>6300941</v>
      </c>
      <c r="P28" s="27">
        <f t="shared" si="2"/>
        <v>0</v>
      </c>
      <c r="Q28" s="27">
        <f t="shared" si="2"/>
        <v>0</v>
      </c>
      <c r="R28" s="27">
        <f t="shared" si="2"/>
        <v>0</v>
      </c>
      <c r="S28" s="27"/>
      <c r="T28" s="27"/>
      <c r="U28" s="27"/>
    </row>
    <row r="29" spans="1:21" ht="15" customHeight="1" x14ac:dyDescent="0.25">
      <c r="A29" s="30"/>
      <c r="B29" s="35" t="s">
        <v>58</v>
      </c>
      <c r="C29" s="32" t="s">
        <v>59</v>
      </c>
      <c r="D29" s="26">
        <f t="shared" si="1"/>
        <v>0</v>
      </c>
      <c r="E29" s="26">
        <f t="shared" si="0"/>
        <v>0</v>
      </c>
      <c r="F29" s="26">
        <f t="shared" si="0"/>
        <v>0</v>
      </c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</row>
    <row r="30" spans="1:21" ht="15" customHeight="1" x14ac:dyDescent="0.25">
      <c r="A30" s="30"/>
      <c r="B30" s="35" t="s">
        <v>60</v>
      </c>
      <c r="C30" s="32" t="s">
        <v>61</v>
      </c>
      <c r="D30" s="26">
        <f t="shared" si="1"/>
        <v>3708756</v>
      </c>
      <c r="E30" s="26">
        <f t="shared" si="0"/>
        <v>3958756</v>
      </c>
      <c r="F30" s="26">
        <f t="shared" si="0"/>
        <v>3937008</v>
      </c>
      <c r="G30" s="29">
        <v>3708756</v>
      </c>
      <c r="H30" s="29">
        <v>3958756</v>
      </c>
      <c r="I30" s="29">
        <v>3937008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ht="15" customHeight="1" x14ac:dyDescent="0.25">
      <c r="A31" s="30"/>
      <c r="B31" s="35" t="s">
        <v>62</v>
      </c>
      <c r="C31" s="32" t="s">
        <v>63</v>
      </c>
      <c r="D31" s="26">
        <f>G31+J31+M31+P31+S31</f>
        <v>0</v>
      </c>
      <c r="E31" s="26">
        <f t="shared" si="0"/>
        <v>0</v>
      </c>
      <c r="F31" s="26">
        <f t="shared" si="0"/>
        <v>0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</row>
    <row r="32" spans="1:21" ht="15" customHeight="1" x14ac:dyDescent="0.25">
      <c r="A32" s="30"/>
      <c r="B32" s="35" t="s">
        <v>64</v>
      </c>
      <c r="C32" s="32" t="s">
        <v>65</v>
      </c>
      <c r="D32" s="26">
        <f t="shared" si="1"/>
        <v>8603119</v>
      </c>
      <c r="E32" s="26">
        <f t="shared" si="0"/>
        <v>52570119</v>
      </c>
      <c r="F32" s="26">
        <f t="shared" si="0"/>
        <v>49010648</v>
      </c>
      <c r="G32" s="29">
        <v>8603119</v>
      </c>
      <c r="H32" s="29">
        <v>52570119</v>
      </c>
      <c r="I32" s="29">
        <v>49010648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</row>
    <row r="33" spans="1:21" ht="15" customHeight="1" x14ac:dyDescent="0.25">
      <c r="A33" s="30"/>
      <c r="B33" s="32" t="s">
        <v>66</v>
      </c>
      <c r="C33" s="32" t="s">
        <v>67</v>
      </c>
      <c r="D33" s="26">
        <f t="shared" si="1"/>
        <v>0</v>
      </c>
      <c r="E33" s="26">
        <f t="shared" si="0"/>
        <v>0</v>
      </c>
      <c r="F33" s="26">
        <f t="shared" si="0"/>
        <v>0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ht="15" customHeight="1" x14ac:dyDescent="0.25">
      <c r="A34" s="30"/>
      <c r="B34" s="32" t="s">
        <v>68</v>
      </c>
      <c r="C34" s="32" t="s">
        <v>69</v>
      </c>
      <c r="D34" s="26">
        <f t="shared" si="1"/>
        <v>0</v>
      </c>
      <c r="E34" s="26">
        <f t="shared" si="0"/>
        <v>0</v>
      </c>
      <c r="F34" s="26">
        <f t="shared" si="0"/>
        <v>0</v>
      </c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</row>
    <row r="35" spans="1:21" ht="15" customHeight="1" x14ac:dyDescent="0.25">
      <c r="A35" s="30"/>
      <c r="B35" s="32" t="s">
        <v>70</v>
      </c>
      <c r="C35" s="32" t="s">
        <v>71</v>
      </c>
      <c r="D35" s="26">
        <f t="shared" si="1"/>
        <v>3081567</v>
      </c>
      <c r="E35" s="26">
        <f t="shared" si="0"/>
        <v>14373157</v>
      </c>
      <c r="F35" s="26">
        <f t="shared" si="0"/>
        <v>14295867</v>
      </c>
      <c r="G35" s="29">
        <v>3081567</v>
      </c>
      <c r="H35" s="29">
        <v>14373157</v>
      </c>
      <c r="I35" s="29">
        <v>14295867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</row>
    <row r="36" spans="1:21" ht="15" customHeight="1" x14ac:dyDescent="0.25">
      <c r="A36" s="23" t="s">
        <v>72</v>
      </c>
      <c r="B36" s="25" t="s">
        <v>73</v>
      </c>
      <c r="C36" s="25" t="s">
        <v>74</v>
      </c>
      <c r="D36" s="26">
        <f t="shared" si="1"/>
        <v>15393442</v>
      </c>
      <c r="E36" s="26">
        <f t="shared" si="0"/>
        <v>70902032</v>
      </c>
      <c r="F36" s="26">
        <f t="shared" si="0"/>
        <v>67243523</v>
      </c>
      <c r="G36" s="27">
        <f t="shared" ref="G36:R36" si="3">SUM(G29:G35)</f>
        <v>15393442</v>
      </c>
      <c r="H36" s="27">
        <f t="shared" si="3"/>
        <v>70902032</v>
      </c>
      <c r="I36" s="27">
        <f t="shared" si="3"/>
        <v>67243523</v>
      </c>
      <c r="J36" s="27">
        <f t="shared" si="3"/>
        <v>0</v>
      </c>
      <c r="K36" s="27">
        <f t="shared" si="3"/>
        <v>0</v>
      </c>
      <c r="L36" s="27">
        <f t="shared" si="3"/>
        <v>0</v>
      </c>
      <c r="M36" s="27">
        <f t="shared" si="3"/>
        <v>0</v>
      </c>
      <c r="N36" s="27">
        <f t="shared" si="3"/>
        <v>0</v>
      </c>
      <c r="O36" s="27">
        <f t="shared" si="3"/>
        <v>0</v>
      </c>
      <c r="P36" s="27">
        <f t="shared" si="3"/>
        <v>0</v>
      </c>
      <c r="Q36" s="27">
        <f t="shared" si="3"/>
        <v>0</v>
      </c>
      <c r="R36" s="27">
        <f t="shared" si="3"/>
        <v>0</v>
      </c>
      <c r="S36" s="27"/>
      <c r="T36" s="27"/>
      <c r="U36" s="27"/>
    </row>
    <row r="37" spans="1:21" ht="15" customHeight="1" x14ac:dyDescent="0.25">
      <c r="A37" s="30"/>
      <c r="B37" s="31" t="s">
        <v>75</v>
      </c>
      <c r="C37" s="25" t="s">
        <v>76</v>
      </c>
      <c r="D37" s="26">
        <f t="shared" si="1"/>
        <v>60570108</v>
      </c>
      <c r="E37" s="26">
        <f t="shared" si="0"/>
        <v>133843335</v>
      </c>
      <c r="F37" s="26">
        <f t="shared" si="0"/>
        <v>120620941</v>
      </c>
      <c r="G37" s="29">
        <v>60570108</v>
      </c>
      <c r="H37" s="29">
        <v>133843335</v>
      </c>
      <c r="I37" s="29">
        <v>120620941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2"/>
    </row>
    <row r="38" spans="1:21" ht="15" customHeight="1" x14ac:dyDescent="0.25">
      <c r="A38" s="30"/>
      <c r="B38" s="31" t="s">
        <v>77</v>
      </c>
      <c r="C38" s="25" t="s">
        <v>78</v>
      </c>
      <c r="D38" s="26">
        <f t="shared" si="1"/>
        <v>0</v>
      </c>
      <c r="E38" s="26">
        <f t="shared" si="0"/>
        <v>0</v>
      </c>
      <c r="F38" s="26">
        <f t="shared" si="0"/>
        <v>0</v>
      </c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2"/>
    </row>
    <row r="39" spans="1:21" ht="15" customHeight="1" x14ac:dyDescent="0.25">
      <c r="A39" s="30"/>
      <c r="B39" s="31" t="s">
        <v>79</v>
      </c>
      <c r="C39" s="25" t="s">
        <v>80</v>
      </c>
      <c r="D39" s="26">
        <f t="shared" si="1"/>
        <v>0</v>
      </c>
      <c r="E39" s="26">
        <f t="shared" si="0"/>
        <v>2070000</v>
      </c>
      <c r="F39" s="26">
        <f t="shared" si="0"/>
        <v>2069858</v>
      </c>
      <c r="G39" s="29"/>
      <c r="H39" s="29">
        <v>2070000</v>
      </c>
      <c r="I39" s="29">
        <v>2069858</v>
      </c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2"/>
    </row>
    <row r="40" spans="1:21" ht="15" customHeight="1" x14ac:dyDescent="0.25">
      <c r="A40" s="30"/>
      <c r="B40" s="31" t="s">
        <v>81</v>
      </c>
      <c r="C40" s="25" t="s">
        <v>82</v>
      </c>
      <c r="D40" s="26">
        <f t="shared" si="1"/>
        <v>16353930</v>
      </c>
      <c r="E40" s="26">
        <f>H40+K40</f>
        <v>36458201</v>
      </c>
      <c r="F40" s="26">
        <f>I40+L40</f>
        <v>28235988</v>
      </c>
      <c r="G40" s="29">
        <v>16353930</v>
      </c>
      <c r="H40" s="29">
        <v>36458201</v>
      </c>
      <c r="I40" s="29">
        <v>28235988</v>
      </c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2"/>
    </row>
    <row r="41" spans="1:21" ht="15" customHeight="1" x14ac:dyDescent="0.25">
      <c r="A41" s="23" t="s">
        <v>83</v>
      </c>
      <c r="B41" s="28" t="s">
        <v>84</v>
      </c>
      <c r="C41" s="25" t="s">
        <v>85</v>
      </c>
      <c r="D41" s="26">
        <f t="shared" si="1"/>
        <v>76924038</v>
      </c>
      <c r="E41" s="26">
        <f>H41+K41</f>
        <v>172371536</v>
      </c>
      <c r="F41" s="26">
        <f>I41+L41</f>
        <v>150926787</v>
      </c>
      <c r="G41" s="27">
        <f t="shared" ref="G41:R41" si="4">SUM(G37:G40)</f>
        <v>76924038</v>
      </c>
      <c r="H41" s="27">
        <f t="shared" si="4"/>
        <v>172371536</v>
      </c>
      <c r="I41" s="27">
        <f t="shared" si="4"/>
        <v>150926787</v>
      </c>
      <c r="J41" s="27">
        <f t="shared" si="4"/>
        <v>0</v>
      </c>
      <c r="K41" s="27">
        <f>SUM(J39)</f>
        <v>0</v>
      </c>
      <c r="L41" s="27">
        <f t="shared" si="4"/>
        <v>0</v>
      </c>
      <c r="M41" s="27">
        <f t="shared" si="4"/>
        <v>0</v>
      </c>
      <c r="N41" s="27">
        <f t="shared" si="4"/>
        <v>0</v>
      </c>
      <c r="O41" s="27">
        <f t="shared" si="4"/>
        <v>0</v>
      </c>
      <c r="P41" s="27">
        <f t="shared" si="4"/>
        <v>0</v>
      </c>
      <c r="Q41" s="27">
        <f t="shared" si="4"/>
        <v>0</v>
      </c>
      <c r="R41" s="27">
        <f t="shared" si="4"/>
        <v>0</v>
      </c>
      <c r="S41" s="27"/>
      <c r="T41" s="27"/>
      <c r="U41" s="27"/>
    </row>
    <row r="42" spans="1:21" ht="27" customHeight="1" x14ac:dyDescent="0.25">
      <c r="A42" s="30"/>
      <c r="B42" s="31" t="s">
        <v>86</v>
      </c>
      <c r="C42" s="32" t="s">
        <v>87</v>
      </c>
      <c r="D42" s="26">
        <f t="shared" si="1"/>
        <v>0</v>
      </c>
      <c r="E42" s="26">
        <f t="shared" si="0"/>
        <v>0</v>
      </c>
      <c r="F42" s="26">
        <f t="shared" si="0"/>
        <v>0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2"/>
    </row>
    <row r="43" spans="1:21" ht="24.75" customHeight="1" x14ac:dyDescent="0.25">
      <c r="A43" s="30"/>
      <c r="B43" s="31" t="s">
        <v>88</v>
      </c>
      <c r="C43" s="32" t="s">
        <v>89</v>
      </c>
      <c r="D43" s="26">
        <f t="shared" si="1"/>
        <v>0</v>
      </c>
      <c r="E43" s="26">
        <f t="shared" si="0"/>
        <v>0</v>
      </c>
      <c r="F43" s="26">
        <f t="shared" si="0"/>
        <v>0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2"/>
    </row>
    <row r="44" spans="1:21" ht="15" customHeight="1" x14ac:dyDescent="0.25">
      <c r="A44" s="30"/>
      <c r="B44" s="31" t="s">
        <v>90</v>
      </c>
      <c r="C44" s="32" t="s">
        <v>91</v>
      </c>
      <c r="D44" s="26">
        <f t="shared" si="1"/>
        <v>0</v>
      </c>
      <c r="E44" s="26">
        <f t="shared" si="0"/>
        <v>0</v>
      </c>
      <c r="F44" s="26">
        <f t="shared" si="0"/>
        <v>0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2"/>
    </row>
    <row r="45" spans="1:21" ht="15" customHeight="1" x14ac:dyDescent="0.25">
      <c r="A45" s="30"/>
      <c r="B45" s="31" t="s">
        <v>92</v>
      </c>
      <c r="C45" s="32" t="s">
        <v>93</v>
      </c>
      <c r="D45" s="26">
        <f t="shared" si="1"/>
        <v>0</v>
      </c>
      <c r="E45" s="26">
        <f t="shared" si="0"/>
        <v>0</v>
      </c>
      <c r="F45" s="26">
        <f t="shared" si="0"/>
        <v>0</v>
      </c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2"/>
    </row>
    <row r="46" spans="1:21" ht="25.5" customHeight="1" x14ac:dyDescent="0.25">
      <c r="A46" s="30"/>
      <c r="B46" s="31" t="s">
        <v>94</v>
      </c>
      <c r="C46" s="32" t="s">
        <v>95</v>
      </c>
      <c r="D46" s="26">
        <f t="shared" si="1"/>
        <v>0</v>
      </c>
      <c r="E46" s="26">
        <f t="shared" si="0"/>
        <v>0</v>
      </c>
      <c r="F46" s="26">
        <f t="shared" si="0"/>
        <v>0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2"/>
    </row>
    <row r="47" spans="1:21" ht="15" customHeight="1" x14ac:dyDescent="0.25">
      <c r="A47" s="30"/>
      <c r="B47" s="31" t="s">
        <v>96</v>
      </c>
      <c r="C47" s="32" t="s">
        <v>97</v>
      </c>
      <c r="D47" s="26">
        <f t="shared" si="1"/>
        <v>0</v>
      </c>
      <c r="E47" s="26">
        <f t="shared" si="0"/>
        <v>0</v>
      </c>
      <c r="F47" s="26">
        <f t="shared" si="0"/>
        <v>0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2"/>
    </row>
    <row r="48" spans="1:21" ht="15" customHeight="1" x14ac:dyDescent="0.25">
      <c r="A48" s="30"/>
      <c r="B48" s="31" t="s">
        <v>98</v>
      </c>
      <c r="C48" s="32" t="s">
        <v>99</v>
      </c>
      <c r="D48" s="26">
        <f t="shared" si="1"/>
        <v>0</v>
      </c>
      <c r="E48" s="26">
        <f t="shared" si="0"/>
        <v>0</v>
      </c>
      <c r="F48" s="26">
        <f t="shared" si="0"/>
        <v>0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2"/>
    </row>
    <row r="49" spans="1:21" ht="15" customHeight="1" x14ac:dyDescent="0.25">
      <c r="A49" s="23" t="s">
        <v>100</v>
      </c>
      <c r="B49" s="28" t="s">
        <v>101</v>
      </c>
      <c r="C49" s="25" t="s">
        <v>102</v>
      </c>
      <c r="D49" s="26">
        <f t="shared" si="1"/>
        <v>0</v>
      </c>
      <c r="E49" s="26">
        <f t="shared" si="0"/>
        <v>0</v>
      </c>
      <c r="F49" s="26">
        <f t="shared" si="0"/>
        <v>0</v>
      </c>
      <c r="G49" s="27">
        <f>SUM(G42:G48)</f>
        <v>0</v>
      </c>
      <c r="H49" s="27">
        <f>SUM(H42:H48)</f>
        <v>0</v>
      </c>
      <c r="I49" s="27">
        <f>SUM(I42:I48)</f>
        <v>0</v>
      </c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</row>
    <row r="50" spans="1:21" ht="15" customHeight="1" x14ac:dyDescent="0.25">
      <c r="A50" s="36"/>
      <c r="B50" s="25" t="s">
        <v>103</v>
      </c>
      <c r="C50" s="25" t="s">
        <v>104</v>
      </c>
      <c r="D50" s="26">
        <f t="shared" si="1"/>
        <v>396576922</v>
      </c>
      <c r="E50" s="26">
        <f>H50+K50+N50+Q50+T50</f>
        <v>678751850</v>
      </c>
      <c r="F50" s="26">
        <f t="shared" ref="F50:F89" si="5">I50+L50+O50+R50+U50</f>
        <v>607366608</v>
      </c>
      <c r="G50" s="27">
        <f t="shared" ref="G50:U50" si="6">G10+G11+G12+G13+G28+G36+G41+G49</f>
        <v>256006962</v>
      </c>
      <c r="H50" s="27">
        <f t="shared" si="6"/>
        <v>500690224</v>
      </c>
      <c r="I50" s="27">
        <f t="shared" si="6"/>
        <v>452381251</v>
      </c>
      <c r="J50" s="27">
        <f t="shared" si="6"/>
        <v>39660354</v>
      </c>
      <c r="K50" s="27">
        <f t="shared" si="6"/>
        <v>53053354</v>
      </c>
      <c r="L50" s="27">
        <f t="shared" si="6"/>
        <v>43592240</v>
      </c>
      <c r="M50" s="27">
        <f t="shared" si="6"/>
        <v>62787732</v>
      </c>
      <c r="N50" s="27">
        <f t="shared" si="6"/>
        <v>71871576</v>
      </c>
      <c r="O50" s="27">
        <f t="shared" si="6"/>
        <v>62241996</v>
      </c>
      <c r="P50" s="27">
        <f t="shared" si="6"/>
        <v>38121874</v>
      </c>
      <c r="Q50" s="27">
        <f t="shared" si="6"/>
        <v>53136696</v>
      </c>
      <c r="R50" s="27">
        <f t="shared" si="6"/>
        <v>49151121</v>
      </c>
      <c r="S50" s="27">
        <f t="shared" si="6"/>
        <v>0</v>
      </c>
      <c r="T50" s="27">
        <f t="shared" si="6"/>
        <v>0</v>
      </c>
      <c r="U50" s="27">
        <f t="shared" si="6"/>
        <v>0</v>
      </c>
    </row>
    <row r="51" spans="1:21" ht="15" x14ac:dyDescent="0.25"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</row>
    <row r="53" spans="1:21" ht="15" x14ac:dyDescent="0.25">
      <c r="D53" s="38"/>
      <c r="E53" s="38"/>
      <c r="F53" s="38"/>
    </row>
  </sheetData>
  <mergeCells count="11">
    <mergeCell ref="S7:U7"/>
    <mergeCell ref="B1:C1"/>
    <mergeCell ref="A3:S3"/>
    <mergeCell ref="B4:S4"/>
    <mergeCell ref="C6:G6"/>
    <mergeCell ref="K6:L6"/>
    <mergeCell ref="D7:F7"/>
    <mergeCell ref="G7:I7"/>
    <mergeCell ref="J7:L7"/>
    <mergeCell ref="M7:O7"/>
    <mergeCell ref="P7:R7"/>
  </mergeCells>
  <printOptions horizontalCentered="1"/>
  <pageMargins left="0.15748031496062992" right="0.15748031496062992" top="0" bottom="0" header="0.51181102362204722" footer="0.51181102362204722"/>
  <pageSetup paperSize="8" scale="81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3.mell.Kiadás </vt:lpstr>
      <vt:lpstr>'3.mell.Kiadás 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2021-05-27T13:08:44Z</dcterms:created>
  <dcterms:modified xsi:type="dcterms:W3CDTF">2021-05-27T13:08:57Z</dcterms:modified>
</cp:coreProperties>
</file>