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TESTÜLETI\2021\PM határozatok\Zárszámadás\"/>
    </mc:Choice>
  </mc:AlternateContent>
  <xr:revisionPtr revIDLastSave="0" documentId="8_{9788E338-7A71-44FD-A5BA-F2D22DDAF5B2}" xr6:coauthVersionLast="46" xr6:coauthVersionMax="46" xr10:uidLastSave="{00000000-0000-0000-0000-000000000000}"/>
  <bookViews>
    <workbookView xWindow="2895" yWindow="2895" windowWidth="21600" windowHeight="11385" xr2:uid="{6D410E0B-683F-4B19-AE2F-9FBF96FC569D}"/>
  </bookViews>
  <sheets>
    <sheet name="14.mell.mérleg" sheetId="1" r:id="rId1"/>
  </sheets>
  <externalReferences>
    <externalReference r:id="rId2"/>
    <externalReference r:id="rId3"/>
    <externalReference r:id="rId4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'14.mell.mérleg'!$A$1:$Q$70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9" i="1" l="1"/>
  <c r="P69" i="1"/>
  <c r="O69" i="1"/>
  <c r="N69" i="1"/>
  <c r="M69" i="1"/>
  <c r="L69" i="1"/>
  <c r="K69" i="1"/>
  <c r="J69" i="1"/>
  <c r="I69" i="1"/>
  <c r="H69" i="1"/>
  <c r="G69" i="1"/>
  <c r="F69" i="1"/>
  <c r="C69" i="1"/>
  <c r="E68" i="1"/>
  <c r="C68" i="1"/>
  <c r="E67" i="1"/>
  <c r="C67" i="1"/>
  <c r="Q65" i="1"/>
  <c r="Q66" i="1" s="1"/>
  <c r="P65" i="1"/>
  <c r="P66" i="1" s="1"/>
  <c r="O65" i="1"/>
  <c r="N65" i="1"/>
  <c r="M65" i="1"/>
  <c r="M66" i="1" s="1"/>
  <c r="L65" i="1"/>
  <c r="L66" i="1" s="1"/>
  <c r="K65" i="1"/>
  <c r="J65" i="1"/>
  <c r="I65" i="1"/>
  <c r="I66" i="1" s="1"/>
  <c r="H65" i="1"/>
  <c r="H66" i="1" s="1"/>
  <c r="G65" i="1"/>
  <c r="F65" i="1"/>
  <c r="C65" i="1"/>
  <c r="E64" i="1"/>
  <c r="C64" i="1"/>
  <c r="E63" i="1"/>
  <c r="C63" i="1"/>
  <c r="Q62" i="1"/>
  <c r="P62" i="1"/>
  <c r="O62" i="1"/>
  <c r="O66" i="1" s="1"/>
  <c r="O70" i="1" s="1"/>
  <c r="N62" i="1"/>
  <c r="N66" i="1" s="1"/>
  <c r="M62" i="1"/>
  <c r="L62" i="1"/>
  <c r="K62" i="1"/>
  <c r="K66" i="1" s="1"/>
  <c r="K70" i="1" s="1"/>
  <c r="J62" i="1"/>
  <c r="J66" i="1" s="1"/>
  <c r="I62" i="1"/>
  <c r="H62" i="1"/>
  <c r="E62" i="1" s="1"/>
  <c r="G62" i="1"/>
  <c r="G66" i="1" s="1"/>
  <c r="G70" i="1" s="1"/>
  <c r="F62" i="1"/>
  <c r="F66" i="1" s="1"/>
  <c r="C66" i="1" s="1"/>
  <c r="C62" i="1"/>
  <c r="E61" i="1"/>
  <c r="C61" i="1"/>
  <c r="E60" i="1"/>
  <c r="C60" i="1"/>
  <c r="Q59" i="1"/>
  <c r="P59" i="1"/>
  <c r="O59" i="1"/>
  <c r="N59" i="1"/>
  <c r="M59" i="1"/>
  <c r="L59" i="1"/>
  <c r="K59" i="1"/>
  <c r="J59" i="1"/>
  <c r="I59" i="1"/>
  <c r="H59" i="1"/>
  <c r="E59" i="1" s="1"/>
  <c r="G59" i="1"/>
  <c r="F59" i="1"/>
  <c r="C59" i="1" s="1"/>
  <c r="E58" i="1"/>
  <c r="C58" i="1"/>
  <c r="E57" i="1"/>
  <c r="C57" i="1"/>
  <c r="E56" i="1"/>
  <c r="D56" i="1"/>
  <c r="C56" i="1"/>
  <c r="Q55" i="1"/>
  <c r="P55" i="1"/>
  <c r="O55" i="1"/>
  <c r="N55" i="1"/>
  <c r="M55" i="1"/>
  <c r="L55" i="1"/>
  <c r="K55" i="1"/>
  <c r="E55" i="1" s="1"/>
  <c r="J55" i="1"/>
  <c r="I55" i="1"/>
  <c r="H55" i="1"/>
  <c r="G55" i="1"/>
  <c r="F55" i="1"/>
  <c r="C55" i="1" s="1"/>
  <c r="E54" i="1"/>
  <c r="C54" i="1"/>
  <c r="E53" i="1"/>
  <c r="C53" i="1"/>
  <c r="E52" i="1"/>
  <c r="C52" i="1"/>
  <c r="E51" i="1"/>
  <c r="C51" i="1"/>
  <c r="E50" i="1"/>
  <c r="C50" i="1"/>
  <c r="Q47" i="1"/>
  <c r="P47" i="1"/>
  <c r="O47" i="1"/>
  <c r="O48" i="1" s="1"/>
  <c r="N47" i="1"/>
  <c r="N48" i="1" s="1"/>
  <c r="M47" i="1"/>
  <c r="L47" i="1"/>
  <c r="K47" i="1"/>
  <c r="K48" i="1" s="1"/>
  <c r="J47" i="1"/>
  <c r="J48" i="1" s="1"/>
  <c r="I47" i="1"/>
  <c r="H47" i="1"/>
  <c r="G47" i="1"/>
  <c r="G48" i="1" s="1"/>
  <c r="F47" i="1"/>
  <c r="F48" i="1" s="1"/>
  <c r="E46" i="1"/>
  <c r="C46" i="1"/>
  <c r="E45" i="1"/>
  <c r="E47" i="1" s="1"/>
  <c r="C45" i="1"/>
  <c r="Q44" i="1"/>
  <c r="Q48" i="1" s="1"/>
  <c r="P44" i="1"/>
  <c r="P48" i="1" s="1"/>
  <c r="O44" i="1"/>
  <c r="N44" i="1"/>
  <c r="M44" i="1"/>
  <c r="M48" i="1" s="1"/>
  <c r="L44" i="1"/>
  <c r="L48" i="1" s="1"/>
  <c r="K44" i="1"/>
  <c r="J44" i="1"/>
  <c r="I44" i="1"/>
  <c r="C44" i="1" s="1"/>
  <c r="C47" i="1" s="1"/>
  <c r="H44" i="1"/>
  <c r="H48" i="1" s="1"/>
  <c r="G44" i="1"/>
  <c r="F44" i="1"/>
  <c r="E44" i="1"/>
  <c r="E43" i="1"/>
  <c r="C43" i="1"/>
  <c r="Q42" i="1"/>
  <c r="P42" i="1"/>
  <c r="O42" i="1"/>
  <c r="N42" i="1"/>
  <c r="M42" i="1"/>
  <c r="L42" i="1"/>
  <c r="K42" i="1"/>
  <c r="J42" i="1"/>
  <c r="I42" i="1"/>
  <c r="C42" i="1" s="1"/>
  <c r="H42" i="1"/>
  <c r="G42" i="1"/>
  <c r="F42" i="1"/>
  <c r="E42" i="1"/>
  <c r="E41" i="1"/>
  <c r="C41" i="1"/>
  <c r="Q39" i="1"/>
  <c r="P39" i="1"/>
  <c r="O39" i="1"/>
  <c r="O40" i="1" s="1"/>
  <c r="N39" i="1"/>
  <c r="N40" i="1" s="1"/>
  <c r="M39" i="1"/>
  <c r="L39" i="1"/>
  <c r="K39" i="1"/>
  <c r="K40" i="1" s="1"/>
  <c r="J39" i="1"/>
  <c r="J40" i="1" s="1"/>
  <c r="I39" i="1"/>
  <c r="H39" i="1"/>
  <c r="G39" i="1"/>
  <c r="G40" i="1" s="1"/>
  <c r="F39" i="1"/>
  <c r="F40" i="1" s="1"/>
  <c r="E38" i="1"/>
  <c r="C38" i="1"/>
  <c r="E37" i="1"/>
  <c r="C37" i="1"/>
  <c r="Q36" i="1"/>
  <c r="Q40" i="1" s="1"/>
  <c r="P36" i="1"/>
  <c r="P40" i="1" s="1"/>
  <c r="O36" i="1"/>
  <c r="N36" i="1"/>
  <c r="M36" i="1"/>
  <c r="M40" i="1" s="1"/>
  <c r="L36" i="1"/>
  <c r="L40" i="1" s="1"/>
  <c r="K36" i="1"/>
  <c r="J36" i="1"/>
  <c r="I36" i="1"/>
  <c r="I40" i="1" s="1"/>
  <c r="H36" i="1"/>
  <c r="H40" i="1" s="1"/>
  <c r="E40" i="1" s="1"/>
  <c r="G36" i="1"/>
  <c r="F36" i="1"/>
  <c r="C36" i="1"/>
  <c r="Q34" i="1"/>
  <c r="P34" i="1"/>
  <c r="O34" i="1"/>
  <c r="N34" i="1"/>
  <c r="M34" i="1"/>
  <c r="L34" i="1"/>
  <c r="K34" i="1"/>
  <c r="J34" i="1"/>
  <c r="I34" i="1"/>
  <c r="H34" i="1"/>
  <c r="E34" i="1" s="1"/>
  <c r="G34" i="1"/>
  <c r="F34" i="1"/>
  <c r="C34" i="1" s="1"/>
  <c r="E33" i="1"/>
  <c r="C33" i="1"/>
  <c r="E32" i="1"/>
  <c r="C32" i="1"/>
  <c r="E31" i="1"/>
  <c r="C31" i="1"/>
  <c r="E30" i="1"/>
  <c r="C30" i="1"/>
  <c r="Q28" i="1"/>
  <c r="Q29" i="1" s="1"/>
  <c r="P28" i="1"/>
  <c r="O28" i="1"/>
  <c r="N28" i="1"/>
  <c r="N29" i="1" s="1"/>
  <c r="M28" i="1"/>
  <c r="M29" i="1" s="1"/>
  <c r="L28" i="1"/>
  <c r="K28" i="1"/>
  <c r="J28" i="1"/>
  <c r="J29" i="1" s="1"/>
  <c r="I28" i="1"/>
  <c r="I29" i="1" s="1"/>
  <c r="H28" i="1"/>
  <c r="E28" i="1" s="1"/>
  <c r="G28" i="1"/>
  <c r="F28" i="1"/>
  <c r="F29" i="1" s="1"/>
  <c r="C29" i="1" s="1"/>
  <c r="E27" i="1"/>
  <c r="C27" i="1"/>
  <c r="E26" i="1"/>
  <c r="C26" i="1"/>
  <c r="Q25" i="1"/>
  <c r="P25" i="1"/>
  <c r="P29" i="1" s="1"/>
  <c r="O25" i="1"/>
  <c r="O29" i="1" s="1"/>
  <c r="N25" i="1"/>
  <c r="M25" i="1"/>
  <c r="L25" i="1"/>
  <c r="L29" i="1" s="1"/>
  <c r="K25" i="1"/>
  <c r="K29" i="1" s="1"/>
  <c r="J25" i="1"/>
  <c r="I25" i="1"/>
  <c r="H25" i="1"/>
  <c r="E25" i="1" s="1"/>
  <c r="G25" i="1"/>
  <c r="G29" i="1" s="1"/>
  <c r="F25" i="1"/>
  <c r="C25" i="1"/>
  <c r="E24" i="1"/>
  <c r="C24" i="1"/>
  <c r="P23" i="1"/>
  <c r="L23" i="1"/>
  <c r="H23" i="1"/>
  <c r="Q22" i="1"/>
  <c r="Q23" i="1" s="1"/>
  <c r="P22" i="1"/>
  <c r="O22" i="1"/>
  <c r="O23" i="1" s="1"/>
  <c r="N22" i="1"/>
  <c r="N23" i="1" s="1"/>
  <c r="M22" i="1"/>
  <c r="M23" i="1" s="1"/>
  <c r="L22" i="1"/>
  <c r="K22" i="1"/>
  <c r="K23" i="1" s="1"/>
  <c r="J22" i="1"/>
  <c r="J23" i="1" s="1"/>
  <c r="I22" i="1"/>
  <c r="I23" i="1" s="1"/>
  <c r="H22" i="1"/>
  <c r="E22" i="1" s="1"/>
  <c r="G22" i="1"/>
  <c r="G23" i="1" s="1"/>
  <c r="F22" i="1"/>
  <c r="F23" i="1" s="1"/>
  <c r="C23" i="1" s="1"/>
  <c r="E21" i="1"/>
  <c r="D21" i="1"/>
  <c r="C21" i="1"/>
  <c r="E20" i="1"/>
  <c r="C20" i="1"/>
  <c r="Q19" i="1"/>
  <c r="M19" i="1"/>
  <c r="I19" i="1"/>
  <c r="Q18" i="1"/>
  <c r="P18" i="1"/>
  <c r="O18" i="1"/>
  <c r="N18" i="1"/>
  <c r="M18" i="1"/>
  <c r="L18" i="1"/>
  <c r="K18" i="1"/>
  <c r="E18" i="1" s="1"/>
  <c r="J18" i="1"/>
  <c r="I18" i="1"/>
  <c r="C18" i="1" s="1"/>
  <c r="H18" i="1"/>
  <c r="H19" i="1" s="1"/>
  <c r="G18" i="1"/>
  <c r="G19" i="1" s="1"/>
  <c r="F18" i="1"/>
  <c r="F19" i="1" s="1"/>
  <c r="E17" i="1"/>
  <c r="C17" i="1"/>
  <c r="Q16" i="1"/>
  <c r="P16" i="1"/>
  <c r="P19" i="1" s="1"/>
  <c r="O16" i="1"/>
  <c r="O19" i="1" s="1"/>
  <c r="N16" i="1"/>
  <c r="N19" i="1" s="1"/>
  <c r="M16" i="1"/>
  <c r="L16" i="1"/>
  <c r="L19" i="1" s="1"/>
  <c r="K16" i="1"/>
  <c r="K19" i="1" s="1"/>
  <c r="J16" i="1"/>
  <c r="J19" i="1" s="1"/>
  <c r="I16" i="1"/>
  <c r="C16" i="1" s="1"/>
  <c r="H16" i="1"/>
  <c r="G16" i="1"/>
  <c r="F16" i="1"/>
  <c r="E15" i="1"/>
  <c r="C15" i="1"/>
  <c r="Q14" i="1"/>
  <c r="P14" i="1"/>
  <c r="O14" i="1"/>
  <c r="C14" i="1" s="1"/>
  <c r="N14" i="1"/>
  <c r="M14" i="1"/>
  <c r="L14" i="1"/>
  <c r="K14" i="1"/>
  <c r="E14" i="1" s="1"/>
  <c r="J14" i="1"/>
  <c r="I14" i="1"/>
  <c r="H14" i="1"/>
  <c r="G14" i="1"/>
  <c r="F14" i="1"/>
  <c r="E13" i="1"/>
  <c r="C13" i="1"/>
  <c r="E12" i="1"/>
  <c r="C12" i="1"/>
  <c r="E11" i="1"/>
  <c r="C11" i="1"/>
  <c r="Q10" i="1"/>
  <c r="P10" i="1"/>
  <c r="O10" i="1"/>
  <c r="N10" i="1"/>
  <c r="M10" i="1"/>
  <c r="L10" i="1"/>
  <c r="K10" i="1"/>
  <c r="J10" i="1"/>
  <c r="I10" i="1"/>
  <c r="H10" i="1"/>
  <c r="E10" i="1" s="1"/>
  <c r="G10" i="1"/>
  <c r="F10" i="1"/>
  <c r="C10" i="1" s="1"/>
  <c r="E9" i="1"/>
  <c r="C9" i="1"/>
  <c r="E8" i="1"/>
  <c r="C8" i="1"/>
  <c r="F49" i="1" l="1"/>
  <c r="J49" i="1"/>
  <c r="N49" i="1"/>
  <c r="F70" i="1"/>
  <c r="J70" i="1"/>
  <c r="N70" i="1"/>
  <c r="E19" i="1"/>
  <c r="G49" i="1"/>
  <c r="K49" i="1"/>
  <c r="O49" i="1"/>
  <c r="E66" i="1"/>
  <c r="C40" i="1"/>
  <c r="E48" i="1"/>
  <c r="L49" i="1"/>
  <c r="P49" i="1"/>
  <c r="H70" i="1"/>
  <c r="L70" i="1"/>
  <c r="P70" i="1"/>
  <c r="C19" i="1"/>
  <c r="E23" i="1"/>
  <c r="M49" i="1"/>
  <c r="Q49" i="1"/>
  <c r="I70" i="1"/>
  <c r="M70" i="1"/>
  <c r="Q70" i="1"/>
  <c r="H29" i="1"/>
  <c r="E29" i="1" s="1"/>
  <c r="I48" i="1"/>
  <c r="I49" i="1" s="1"/>
  <c r="E16" i="1"/>
  <c r="C22" i="1"/>
  <c r="C28" i="1"/>
  <c r="E39" i="1"/>
  <c r="E65" i="1"/>
  <c r="E69" i="1"/>
  <c r="C39" i="1"/>
  <c r="E49" i="1" l="1"/>
  <c r="E70" i="1"/>
  <c r="H49" i="1"/>
  <c r="C48" i="1"/>
  <c r="C70" i="1"/>
  <c r="C49" i="1"/>
</calcChain>
</file>

<file path=xl/sharedStrings.xml><?xml version="1.0" encoding="utf-8"?>
<sst xmlns="http://schemas.openxmlformats.org/spreadsheetml/2006/main" count="130" uniqueCount="115">
  <si>
    <t>14. melléklet a …./2021. (V.28.) önkormányzati rendelethez</t>
  </si>
  <si>
    <t>Kunbaja Község Önkormányzata és intézményei 2020. évi beszámolója</t>
  </si>
  <si>
    <t>2020. évi mérleg</t>
  </si>
  <si>
    <t>adatok forint</t>
  </si>
  <si>
    <t>adatok ezer forint</t>
  </si>
  <si>
    <t>Megnevezés</t>
  </si>
  <si>
    <t>Előző időszak</t>
  </si>
  <si>
    <t>Módosítások (+/-)</t>
  </si>
  <si>
    <t>Tárgyi időszak</t>
  </si>
  <si>
    <t>Önkormányzat összsesen</t>
  </si>
  <si>
    <t>Kunbaja Község Önkormányzata</t>
  </si>
  <si>
    <t>Aranyfürt Óvoda és Mini Bölcsőde</t>
  </si>
  <si>
    <t>Kunbajai Közös Önkormányzati Hivatal</t>
  </si>
  <si>
    <t>Szivárvány Szociális Szolgáltató Központ</t>
  </si>
  <si>
    <t>01</t>
  </si>
  <si>
    <t>A/I/1 Vagyoni értékű jogok</t>
  </si>
  <si>
    <t>02</t>
  </si>
  <si>
    <t>A/I/2 Szellemi termékek</t>
  </si>
  <si>
    <t>04</t>
  </si>
  <si>
    <t>A/I Immateriális javak (=A/I/1+A/I/2+A/I/3)</t>
  </si>
  <si>
    <t>05</t>
  </si>
  <si>
    <t>A/II/1 Ingatlanok és a kapcsolódó vagyoni értékű jogok</t>
  </si>
  <si>
    <t>06</t>
  </si>
  <si>
    <t>A/II/2 Gépek, berendezések, felszerelések, járművek</t>
  </si>
  <si>
    <t>08</t>
  </si>
  <si>
    <t>A/II/4 Beruházások, felújítások</t>
  </si>
  <si>
    <t>10</t>
  </si>
  <si>
    <t>A/II Tárgyi eszközök  (=A/II/1+...+A/II/5)</t>
  </si>
  <si>
    <t>11</t>
  </si>
  <si>
    <t>A/III/1 Tartós részesedések (=A/III/1a+…+A/III/1e)</t>
  </si>
  <si>
    <t>21</t>
  </si>
  <si>
    <t>A/III Befektetett pénzügyi eszközök (=A/III/1+A/III/2+A/III/3)</t>
  </si>
  <si>
    <t>A/IV/1 Koncesszióba, vagyonkezelésbe adott eszközök</t>
  </si>
  <si>
    <t>A/IV Koncesszióba, vagyonkezelésbe adott eszközök</t>
  </si>
  <si>
    <t>28</t>
  </si>
  <si>
    <t>A) NEMZETI VAGYONBA TARTOZÓ BEFEKTETETT ESZKÖZÖK (=A/I+A/II+A/III+A/IV)</t>
  </si>
  <si>
    <t>29</t>
  </si>
  <si>
    <t>B/I/1 Vásárolt készletek</t>
  </si>
  <si>
    <t>B/I/4 Befejezetlen termelés, félkész termékek, késztermékek</t>
  </si>
  <si>
    <t>34</t>
  </si>
  <si>
    <t>B/I Készletek (=B/I/1+…+B/I/5)</t>
  </si>
  <si>
    <t>43</t>
  </si>
  <si>
    <t>B) NEMZETI VAGYONBA TARTOZÓ FORGÓESZKÖZÖK (= B/I+B/II)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</si>
  <si>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</si>
  <si>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</si>
  <si>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</si>
  <si>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</si>
  <si>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</si>
  <si>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</si>
  <si>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C/III/2 Kincstárban vezetett forintszámlák</t>
  </si>
  <si>
    <t>53</t>
  </si>
  <si>
    <t>C/III Forintszámlák (=C/III/1+C/III/2)</t>
  </si>
  <si>
    <t>57</t>
  </si>
  <si>
    <t>C) PÉNZESZKÖZÖK (=C/I+…+C/IV)</t>
  </si>
  <si>
    <t>58</t>
  </si>
  <si>
    <t>D/I/1 Költségvetési évben esedékes követelések működési célú támogatások bevételeire államháztartáson belülről (&gt;=D/I/1a)</t>
  </si>
  <si>
    <t>62</t>
  </si>
  <si>
    <t>D/I/3 Költségvetési évben esedékes követelések közhatalmi bevételre (=D/I/3a+…+D/I/3f)</t>
  </si>
  <si>
    <t>69</t>
  </si>
  <si>
    <t>D/I/4 Költségvetési évben esedékes követelések működési bevételre (=D/I/4a+…+D/I/4i)</t>
  </si>
  <si>
    <t>79</t>
  </si>
  <si>
    <t>D/I/5 Költségvetési évben esedékes követelések felhalmozási bevételre (=D/I/5a+…+D/I/5e)</t>
  </si>
  <si>
    <t>101</t>
  </si>
  <si>
    <t>D/I Költségvetési évben esedékes követelések (=D/I/1+…+D/I/8)</t>
  </si>
  <si>
    <t>D/II/4 Költségvetési évet követően esedékes követelések működési bevételre</t>
  </si>
  <si>
    <t>D/II Költségvetési évet követően esedékes követelések</t>
  </si>
  <si>
    <t>143</t>
  </si>
  <si>
    <t>D/III/1 Adott előlegek (=D/III/1a+…+D/III/1f)</t>
  </si>
  <si>
    <t>152</t>
  </si>
  <si>
    <t>D/III/4 Forgótőke elszámolása</t>
  </si>
  <si>
    <t>158</t>
  </si>
  <si>
    <t>D/III Követelés jellegű sajátos elszámolások (=D/III/1+…+D/III/9)</t>
  </si>
  <si>
    <t>159</t>
  </si>
  <si>
    <t>D) KÖVETELÉSEK  (=D/I+D/II+D/III)</t>
  </si>
  <si>
    <t>161</t>
  </si>
  <si>
    <t>E/I/2 Más előzetesen felszámított levonható általános forgalmi adó</t>
  </si>
  <si>
    <t>164</t>
  </si>
  <si>
    <t>E/I Előzetesen felszámított általános forgalmi adó elszámolása (=E/I/1+…+E/I/4)</t>
  </si>
  <si>
    <t>166</t>
  </si>
  <si>
    <t>E/II/2 Más fizetendő általános forgalmi adó</t>
  </si>
  <si>
    <t>167</t>
  </si>
  <si>
    <t>E/II Fizetendő általános forgalmi adó elszámolása (=E/II/1+E/II/2)</t>
  </si>
  <si>
    <t>E/III/1 December havi illetmények, munkabérek elszámolása</t>
  </si>
  <si>
    <t>169</t>
  </si>
  <si>
    <t>E/III/2 Utalványok, bérletek és más hasonló, készpénz-helyettesítő fizetési eszköznek nem minősülő eszközök elszámolásai</t>
  </si>
  <si>
    <t>170</t>
  </si>
  <si>
    <t>E/III Egyéb sajátos eszközoldali elszámolások (=E/III/1+E/III/2)</t>
  </si>
  <si>
    <t>171</t>
  </si>
  <si>
    <t>E) EGYÉB SAJÁTOS ELSZÁMOLÁSOK (=E/I+E/II+E/III)</t>
  </si>
  <si>
    <t>176</t>
  </si>
  <si>
    <t>ESZKÖZÖK ÖSSZESEN (=A+B+C+D+E+F)</t>
  </si>
  <si>
    <t>177</t>
  </si>
  <si>
    <t>G/I  Nemzeti vagyon induláskori értéke</t>
  </si>
  <si>
    <t>G/III/3 Pénzeszközön kívüli egyéb eszközök induláskori értéke és változásai</t>
  </si>
  <si>
    <t>G/III Egyéb eszközök induláskori értéke és változásai (=G/III/1+G/III/2+G/III/3)</t>
  </si>
  <si>
    <t>G/IV Felhalmozott eredmény</t>
  </si>
  <si>
    <t>G/VI Mérleg szerinti eredmény</t>
  </si>
  <si>
    <t>G/ SAJÁT TŐKE  (= G/I+…+G/VI)</t>
  </si>
  <si>
    <t>H/I/2 Költségvetési évben esedékes kötelezettségek mukaadót terhelő járulékokra és szociális hozzájárulási adóra</t>
  </si>
  <si>
    <t>H/I/3 Költségvetési évben esedékes kötelezettségek dologi kiadásokra</t>
  </si>
  <si>
    <t>H/I/5 Költségvetési évben esedékes kötelezettségek egyéb működési célú kiadásokra</t>
  </si>
  <si>
    <t>H/I Költségvetési évben esedékes kötelezettségek (=H/I/1+…+H/I/9)</t>
  </si>
  <si>
    <t>H/II/3 Költségvetési évet követően esedékes kötelezettségek dologi kiadásokra</t>
  </si>
  <si>
    <t>H/II/9 Költségvetési évet követően esedékes kötelezettségek finanszírozási kiadásokra (&gt;=H/II/9a+…+H/II/9j)</t>
  </si>
  <si>
    <t>H/II Költségvetési évet követően esedékes kötelezettségek (=H/II/1+…+H/II/9)</t>
  </si>
  <si>
    <t>H/III/1 Kapott előlegek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</si>
  <si>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</si>
  <si>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</si>
  <si>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</si>
  <si>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J/1 Eredményszemléletű bevételek passzív időbeli elhatárolása</t>
  </si>
  <si>
    <t>J/2 Költségek, ráfordítások passzív időbeli elhatárolása</t>
  </si>
  <si>
    <t>253</t>
  </si>
  <si>
    <t>J) PASSZÍV IDŐBELI ELHATÁROLÁSOK (=J/1+J/2+J/3)</t>
  </si>
  <si>
    <t>254</t>
  </si>
  <si>
    <t>FORRÁSOK ÖSSZESEN (=G+H+I+J)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</si>
</sst>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el CE"/>
      <charset val="238"/>
    </font>
    <font>
      <b/>
      <sz val="12"/>
      <name val="Ariel CE"/>
      <charset val="238"/>
    </font>
    <font>
      <b/>
      <sz val="12"/>
      <name val="Arial CE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MS Sans Serif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1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5" fillId="2" borderId="0" xfId="1" applyFont="1" applyFill="1" applyAlignment="1">
      <alignment horizontal="center" vertical="top" wrapText="1"/>
    </xf>
    <xf numFmtId="0" fontId="1" fillId="2" borderId="0" xfId="1" applyFill="1"/>
    <xf numFmtId="0" fontId="6" fillId="0" borderId="1" xfId="1" applyFont="1" applyBorder="1" applyAlignment="1">
      <alignment horizontal="right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3" fontId="6" fillId="0" borderId="4" xfId="1" applyNumberFormat="1" applyFont="1" applyBorder="1" applyAlignment="1">
      <alignment horizontal="right" vertical="top" wrapText="1"/>
    </xf>
    <xf numFmtId="3" fontId="6" fillId="0" borderId="10" xfId="1" applyNumberFormat="1" applyFont="1" applyBorder="1" applyAlignment="1">
      <alignment horizontal="right" vertical="top" wrapText="1"/>
    </xf>
    <xf numFmtId="3" fontId="6" fillId="0" borderId="4" xfId="0" applyNumberFormat="1" applyFont="1" applyBorder="1" applyAlignment="1">
      <alignment horizontal="right" vertical="top" wrapText="1"/>
    </xf>
    <xf numFmtId="3" fontId="6" fillId="0" borderId="7" xfId="0" applyNumberFormat="1" applyFont="1" applyBorder="1" applyAlignment="1">
      <alignment horizontal="right" vertical="top" wrapText="1"/>
    </xf>
    <xf numFmtId="3" fontId="6" fillId="0" borderId="5" xfId="0" applyNumberFormat="1" applyFont="1" applyBorder="1" applyAlignment="1">
      <alignment horizontal="right" vertical="top" wrapText="1"/>
    </xf>
    <xf numFmtId="3" fontId="6" fillId="0" borderId="6" xfId="0" applyNumberFormat="1" applyFont="1" applyBorder="1" applyAlignment="1">
      <alignment horizontal="right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3" fontId="8" fillId="0" borderId="4" xfId="1" applyNumberFormat="1" applyFont="1" applyBorder="1" applyAlignment="1">
      <alignment horizontal="right" vertical="top" wrapText="1"/>
    </xf>
    <xf numFmtId="3" fontId="8" fillId="0" borderId="10" xfId="1" applyNumberFormat="1" applyFont="1" applyBorder="1" applyAlignment="1">
      <alignment horizontal="right" vertical="top" wrapText="1"/>
    </xf>
    <xf numFmtId="3" fontId="8" fillId="0" borderId="4" xfId="0" applyNumberFormat="1" applyFont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3" fontId="8" fillId="0" borderId="5" xfId="0" applyNumberFormat="1" applyFont="1" applyBorder="1" applyAlignment="1">
      <alignment horizontal="right" vertical="top" wrapText="1"/>
    </xf>
    <xf numFmtId="0" fontId="9" fillId="0" borderId="0" xfId="1" applyFont="1"/>
    <xf numFmtId="3" fontId="8" fillId="0" borderId="7" xfId="0" applyNumberFormat="1" applyFont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8" fillId="0" borderId="0" xfId="1" applyFont="1" applyAlignment="1">
      <alignment horizontal="center" vertical="top" wrapText="1"/>
    </xf>
    <xf numFmtId="0" fontId="8" fillId="0" borderId="0" xfId="1" applyFont="1" applyAlignment="1">
      <alignment horizontal="left" vertical="top" wrapText="1"/>
    </xf>
    <xf numFmtId="3" fontId="8" fillId="0" borderId="0" xfId="1" applyNumberFormat="1" applyFont="1" applyAlignment="1">
      <alignment horizontal="right" vertical="top" wrapText="1"/>
    </xf>
    <xf numFmtId="3" fontId="8" fillId="0" borderId="0" xfId="0" applyNumberFormat="1" applyFont="1" applyAlignment="1">
      <alignment horizontal="right" vertical="top" wrapText="1"/>
    </xf>
  </cellXfs>
  <cellStyles count="2">
    <cellStyle name="Normál" xfId="0" builtinId="0"/>
    <cellStyle name="Normál 8" xfId="1" xr:uid="{F6D67474-1084-4AE3-B1FD-54050B0D7C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2020mell&#233;klete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&#233;nz&#252;gy/Konyve12/Edina/2005.%20&#233;vi%20k&#246;lt&#233;sgvet&#233;s/Mell&#233;kletek/&#214;sszes%20t&#225;bla%20egyb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mell.Bevétel"/>
      <sheetName val="3.mell.Kiadás "/>
      <sheetName val="4.mell.Finansz.bevét"/>
      <sheetName val="5. mell.Finansz.kiadás"/>
      <sheetName val="6. mell.Bevétel cofog"/>
      <sheetName val="7.mell.Kiadás cofog"/>
      <sheetName val="8.mell.beruh."/>
      <sheetName val="9.mell.létszám"/>
      <sheetName val="10.a mell.köznev.szoc.tám."/>
      <sheetName val="10.b mell.kieg.köt.tám."/>
      <sheetName val="11.melléklet saját bevétele "/>
      <sheetName val="12.mell.többéves kihatás"/>
      <sheetName val="13.mell.maradvány"/>
      <sheetName val="14.mell.mérleg"/>
      <sheetName val="15.mell.eredmény"/>
      <sheetName val="16.mell.vagyonkim."/>
      <sheetName val="17.mell.közvetett"/>
      <sheetName val="18.mell.részesedé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7740B-9409-48EB-8033-E4EA9015E549}">
  <sheetPr>
    <tabColor theme="7" tint="0.39997558519241921"/>
    <pageSetUpPr fitToPage="1"/>
  </sheetPr>
  <dimension ref="A1:T71"/>
  <sheetViews>
    <sheetView tabSelected="1" topLeftCell="A31" zoomScaleNormal="100" workbookViewId="0">
      <selection activeCell="H69" sqref="H69"/>
    </sheetView>
  </sheetViews>
  <sheetFormatPr defaultRowHeight="12.75"/>
  <cols>
    <col min="1" max="1" width="8.140625" style="2" customWidth="1"/>
    <col min="2" max="2" width="82" style="2" customWidth="1"/>
    <col min="3" max="3" width="13.28515625" style="2" customWidth="1"/>
    <col min="4" max="4" width="11.7109375" style="2" customWidth="1"/>
    <col min="5" max="5" width="14.5703125" style="2" customWidth="1"/>
    <col min="6" max="6" width="13.140625" style="2" customWidth="1"/>
    <col min="7" max="7" width="11.7109375" style="2" customWidth="1"/>
    <col min="8" max="8" width="14" style="2" customWidth="1"/>
    <col min="9" max="20" width="11.7109375" style="2" customWidth="1"/>
    <col min="21" max="256" width="9.140625" style="2"/>
    <col min="257" max="257" width="8.140625" style="2" customWidth="1"/>
    <col min="258" max="258" width="82" style="2" customWidth="1"/>
    <col min="259" max="261" width="19.140625" style="2" customWidth="1"/>
    <col min="262" max="512" width="9.140625" style="2"/>
    <col min="513" max="513" width="8.140625" style="2" customWidth="1"/>
    <col min="514" max="514" width="82" style="2" customWidth="1"/>
    <col min="515" max="517" width="19.140625" style="2" customWidth="1"/>
    <col min="518" max="768" width="9.140625" style="2"/>
    <col min="769" max="769" width="8.140625" style="2" customWidth="1"/>
    <col min="770" max="770" width="82" style="2" customWidth="1"/>
    <col min="771" max="773" width="19.140625" style="2" customWidth="1"/>
    <col min="774" max="1024" width="9.140625" style="2"/>
    <col min="1025" max="1025" width="8.140625" style="2" customWidth="1"/>
    <col min="1026" max="1026" width="82" style="2" customWidth="1"/>
    <col min="1027" max="1029" width="19.140625" style="2" customWidth="1"/>
    <col min="1030" max="1280" width="9.140625" style="2"/>
    <col min="1281" max="1281" width="8.140625" style="2" customWidth="1"/>
    <col min="1282" max="1282" width="82" style="2" customWidth="1"/>
    <col min="1283" max="1285" width="19.140625" style="2" customWidth="1"/>
    <col min="1286" max="1536" width="9.140625" style="2"/>
    <col min="1537" max="1537" width="8.140625" style="2" customWidth="1"/>
    <col min="1538" max="1538" width="82" style="2" customWidth="1"/>
    <col min="1539" max="1541" width="19.140625" style="2" customWidth="1"/>
    <col min="1542" max="1792" width="9.140625" style="2"/>
    <col min="1793" max="1793" width="8.140625" style="2" customWidth="1"/>
    <col min="1794" max="1794" width="82" style="2" customWidth="1"/>
    <col min="1795" max="1797" width="19.140625" style="2" customWidth="1"/>
    <col min="1798" max="2048" width="9.140625" style="2"/>
    <col min="2049" max="2049" width="8.140625" style="2" customWidth="1"/>
    <col min="2050" max="2050" width="82" style="2" customWidth="1"/>
    <col min="2051" max="2053" width="19.140625" style="2" customWidth="1"/>
    <col min="2054" max="2304" width="9.140625" style="2"/>
    <col min="2305" max="2305" width="8.140625" style="2" customWidth="1"/>
    <col min="2306" max="2306" width="82" style="2" customWidth="1"/>
    <col min="2307" max="2309" width="19.140625" style="2" customWidth="1"/>
    <col min="2310" max="2560" width="9.140625" style="2"/>
    <col min="2561" max="2561" width="8.140625" style="2" customWidth="1"/>
    <col min="2562" max="2562" width="82" style="2" customWidth="1"/>
    <col min="2563" max="2565" width="19.140625" style="2" customWidth="1"/>
    <col min="2566" max="2816" width="9.140625" style="2"/>
    <col min="2817" max="2817" width="8.140625" style="2" customWidth="1"/>
    <col min="2818" max="2818" width="82" style="2" customWidth="1"/>
    <col min="2819" max="2821" width="19.140625" style="2" customWidth="1"/>
    <col min="2822" max="3072" width="9.140625" style="2"/>
    <col min="3073" max="3073" width="8.140625" style="2" customWidth="1"/>
    <col min="3074" max="3074" width="82" style="2" customWidth="1"/>
    <col min="3075" max="3077" width="19.140625" style="2" customWidth="1"/>
    <col min="3078" max="3328" width="9.140625" style="2"/>
    <col min="3329" max="3329" width="8.140625" style="2" customWidth="1"/>
    <col min="3330" max="3330" width="82" style="2" customWidth="1"/>
    <col min="3331" max="3333" width="19.140625" style="2" customWidth="1"/>
    <col min="3334" max="3584" width="9.140625" style="2"/>
    <col min="3585" max="3585" width="8.140625" style="2" customWidth="1"/>
    <col min="3586" max="3586" width="82" style="2" customWidth="1"/>
    <col min="3587" max="3589" width="19.140625" style="2" customWidth="1"/>
    <col min="3590" max="3840" width="9.140625" style="2"/>
    <col min="3841" max="3841" width="8.140625" style="2" customWidth="1"/>
    <col min="3842" max="3842" width="82" style="2" customWidth="1"/>
    <col min="3843" max="3845" width="19.140625" style="2" customWidth="1"/>
    <col min="3846" max="4096" width="9.140625" style="2"/>
    <col min="4097" max="4097" width="8.140625" style="2" customWidth="1"/>
    <col min="4098" max="4098" width="82" style="2" customWidth="1"/>
    <col min="4099" max="4101" width="19.140625" style="2" customWidth="1"/>
    <col min="4102" max="4352" width="9.140625" style="2"/>
    <col min="4353" max="4353" width="8.140625" style="2" customWidth="1"/>
    <col min="4354" max="4354" width="82" style="2" customWidth="1"/>
    <col min="4355" max="4357" width="19.140625" style="2" customWidth="1"/>
    <col min="4358" max="4608" width="9.140625" style="2"/>
    <col min="4609" max="4609" width="8.140625" style="2" customWidth="1"/>
    <col min="4610" max="4610" width="82" style="2" customWidth="1"/>
    <col min="4611" max="4613" width="19.140625" style="2" customWidth="1"/>
    <col min="4614" max="4864" width="9.140625" style="2"/>
    <col min="4865" max="4865" width="8.140625" style="2" customWidth="1"/>
    <col min="4866" max="4866" width="82" style="2" customWidth="1"/>
    <col min="4867" max="4869" width="19.140625" style="2" customWidth="1"/>
    <col min="4870" max="5120" width="9.140625" style="2"/>
    <col min="5121" max="5121" width="8.140625" style="2" customWidth="1"/>
    <col min="5122" max="5122" width="82" style="2" customWidth="1"/>
    <col min="5123" max="5125" width="19.140625" style="2" customWidth="1"/>
    <col min="5126" max="5376" width="9.140625" style="2"/>
    <col min="5377" max="5377" width="8.140625" style="2" customWidth="1"/>
    <col min="5378" max="5378" width="82" style="2" customWidth="1"/>
    <col min="5379" max="5381" width="19.140625" style="2" customWidth="1"/>
    <col min="5382" max="5632" width="9.140625" style="2"/>
    <col min="5633" max="5633" width="8.140625" style="2" customWidth="1"/>
    <col min="5634" max="5634" width="82" style="2" customWidth="1"/>
    <col min="5635" max="5637" width="19.140625" style="2" customWidth="1"/>
    <col min="5638" max="5888" width="9.140625" style="2"/>
    <col min="5889" max="5889" width="8.140625" style="2" customWidth="1"/>
    <col min="5890" max="5890" width="82" style="2" customWidth="1"/>
    <col min="5891" max="5893" width="19.140625" style="2" customWidth="1"/>
    <col min="5894" max="6144" width="9.140625" style="2"/>
    <col min="6145" max="6145" width="8.140625" style="2" customWidth="1"/>
    <col min="6146" max="6146" width="82" style="2" customWidth="1"/>
    <col min="6147" max="6149" width="19.140625" style="2" customWidth="1"/>
    <col min="6150" max="6400" width="9.140625" style="2"/>
    <col min="6401" max="6401" width="8.140625" style="2" customWidth="1"/>
    <col min="6402" max="6402" width="82" style="2" customWidth="1"/>
    <col min="6403" max="6405" width="19.140625" style="2" customWidth="1"/>
    <col min="6406" max="6656" width="9.140625" style="2"/>
    <col min="6657" max="6657" width="8.140625" style="2" customWidth="1"/>
    <col min="6658" max="6658" width="82" style="2" customWidth="1"/>
    <col min="6659" max="6661" width="19.140625" style="2" customWidth="1"/>
    <col min="6662" max="6912" width="9.140625" style="2"/>
    <col min="6913" max="6913" width="8.140625" style="2" customWidth="1"/>
    <col min="6914" max="6914" width="82" style="2" customWidth="1"/>
    <col min="6915" max="6917" width="19.140625" style="2" customWidth="1"/>
    <col min="6918" max="7168" width="9.140625" style="2"/>
    <col min="7169" max="7169" width="8.140625" style="2" customWidth="1"/>
    <col min="7170" max="7170" width="82" style="2" customWidth="1"/>
    <col min="7171" max="7173" width="19.140625" style="2" customWidth="1"/>
    <col min="7174" max="7424" width="9.140625" style="2"/>
    <col min="7425" max="7425" width="8.140625" style="2" customWidth="1"/>
    <col min="7426" max="7426" width="82" style="2" customWidth="1"/>
    <col min="7427" max="7429" width="19.140625" style="2" customWidth="1"/>
    <col min="7430" max="7680" width="9.140625" style="2"/>
    <col min="7681" max="7681" width="8.140625" style="2" customWidth="1"/>
    <col min="7682" max="7682" width="82" style="2" customWidth="1"/>
    <col min="7683" max="7685" width="19.140625" style="2" customWidth="1"/>
    <col min="7686" max="7936" width="9.140625" style="2"/>
    <col min="7937" max="7937" width="8.140625" style="2" customWidth="1"/>
    <col min="7938" max="7938" width="82" style="2" customWidth="1"/>
    <col min="7939" max="7941" width="19.140625" style="2" customWidth="1"/>
    <col min="7942" max="8192" width="9.140625" style="2"/>
    <col min="8193" max="8193" width="8.140625" style="2" customWidth="1"/>
    <col min="8194" max="8194" width="82" style="2" customWidth="1"/>
    <col min="8195" max="8197" width="19.140625" style="2" customWidth="1"/>
    <col min="8198" max="8448" width="9.140625" style="2"/>
    <col min="8449" max="8449" width="8.140625" style="2" customWidth="1"/>
    <col min="8450" max="8450" width="82" style="2" customWidth="1"/>
    <col min="8451" max="8453" width="19.140625" style="2" customWidth="1"/>
    <col min="8454" max="8704" width="9.140625" style="2"/>
    <col min="8705" max="8705" width="8.140625" style="2" customWidth="1"/>
    <col min="8706" max="8706" width="82" style="2" customWidth="1"/>
    <col min="8707" max="8709" width="19.140625" style="2" customWidth="1"/>
    <col min="8710" max="8960" width="9.140625" style="2"/>
    <col min="8961" max="8961" width="8.140625" style="2" customWidth="1"/>
    <col min="8962" max="8962" width="82" style="2" customWidth="1"/>
    <col min="8963" max="8965" width="19.140625" style="2" customWidth="1"/>
    <col min="8966" max="9216" width="9.140625" style="2"/>
    <col min="9217" max="9217" width="8.140625" style="2" customWidth="1"/>
    <col min="9218" max="9218" width="82" style="2" customWidth="1"/>
    <col min="9219" max="9221" width="19.140625" style="2" customWidth="1"/>
    <col min="9222" max="9472" width="9.140625" style="2"/>
    <col min="9473" max="9473" width="8.140625" style="2" customWidth="1"/>
    <col min="9474" max="9474" width="82" style="2" customWidth="1"/>
    <col min="9475" max="9477" width="19.140625" style="2" customWidth="1"/>
    <col min="9478" max="9728" width="9.140625" style="2"/>
    <col min="9729" max="9729" width="8.140625" style="2" customWidth="1"/>
    <col min="9730" max="9730" width="82" style="2" customWidth="1"/>
    <col min="9731" max="9733" width="19.140625" style="2" customWidth="1"/>
    <col min="9734" max="9984" width="9.140625" style="2"/>
    <col min="9985" max="9985" width="8.140625" style="2" customWidth="1"/>
    <col min="9986" max="9986" width="82" style="2" customWidth="1"/>
    <col min="9987" max="9989" width="19.140625" style="2" customWidth="1"/>
    <col min="9990" max="10240" width="9.140625" style="2"/>
    <col min="10241" max="10241" width="8.140625" style="2" customWidth="1"/>
    <col min="10242" max="10242" width="82" style="2" customWidth="1"/>
    <col min="10243" max="10245" width="19.140625" style="2" customWidth="1"/>
    <col min="10246" max="10496" width="9.140625" style="2"/>
    <col min="10497" max="10497" width="8.140625" style="2" customWidth="1"/>
    <col min="10498" max="10498" width="82" style="2" customWidth="1"/>
    <col min="10499" max="10501" width="19.140625" style="2" customWidth="1"/>
    <col min="10502" max="10752" width="9.140625" style="2"/>
    <col min="10753" max="10753" width="8.140625" style="2" customWidth="1"/>
    <col min="10754" max="10754" width="82" style="2" customWidth="1"/>
    <col min="10755" max="10757" width="19.140625" style="2" customWidth="1"/>
    <col min="10758" max="11008" width="9.140625" style="2"/>
    <col min="11009" max="11009" width="8.140625" style="2" customWidth="1"/>
    <col min="11010" max="11010" width="82" style="2" customWidth="1"/>
    <col min="11011" max="11013" width="19.140625" style="2" customWidth="1"/>
    <col min="11014" max="11264" width="9.140625" style="2"/>
    <col min="11265" max="11265" width="8.140625" style="2" customWidth="1"/>
    <col min="11266" max="11266" width="82" style="2" customWidth="1"/>
    <col min="11267" max="11269" width="19.140625" style="2" customWidth="1"/>
    <col min="11270" max="11520" width="9.140625" style="2"/>
    <col min="11521" max="11521" width="8.140625" style="2" customWidth="1"/>
    <col min="11522" max="11522" width="82" style="2" customWidth="1"/>
    <col min="11523" max="11525" width="19.140625" style="2" customWidth="1"/>
    <col min="11526" max="11776" width="9.140625" style="2"/>
    <col min="11777" max="11777" width="8.140625" style="2" customWidth="1"/>
    <col min="11778" max="11778" width="82" style="2" customWidth="1"/>
    <col min="11779" max="11781" width="19.140625" style="2" customWidth="1"/>
    <col min="11782" max="12032" width="9.140625" style="2"/>
    <col min="12033" max="12033" width="8.140625" style="2" customWidth="1"/>
    <col min="12034" max="12034" width="82" style="2" customWidth="1"/>
    <col min="12035" max="12037" width="19.140625" style="2" customWidth="1"/>
    <col min="12038" max="12288" width="9.140625" style="2"/>
    <col min="12289" max="12289" width="8.140625" style="2" customWidth="1"/>
    <col min="12290" max="12290" width="82" style="2" customWidth="1"/>
    <col min="12291" max="12293" width="19.140625" style="2" customWidth="1"/>
    <col min="12294" max="12544" width="9.140625" style="2"/>
    <col min="12545" max="12545" width="8.140625" style="2" customWidth="1"/>
    <col min="12546" max="12546" width="82" style="2" customWidth="1"/>
    <col min="12547" max="12549" width="19.140625" style="2" customWidth="1"/>
    <col min="12550" max="12800" width="9.140625" style="2"/>
    <col min="12801" max="12801" width="8.140625" style="2" customWidth="1"/>
    <col min="12802" max="12802" width="82" style="2" customWidth="1"/>
    <col min="12803" max="12805" width="19.140625" style="2" customWidth="1"/>
    <col min="12806" max="13056" width="9.140625" style="2"/>
    <col min="13057" max="13057" width="8.140625" style="2" customWidth="1"/>
    <col min="13058" max="13058" width="82" style="2" customWidth="1"/>
    <col min="13059" max="13061" width="19.140625" style="2" customWidth="1"/>
    <col min="13062" max="13312" width="9.140625" style="2"/>
    <col min="13313" max="13313" width="8.140625" style="2" customWidth="1"/>
    <col min="13314" max="13314" width="82" style="2" customWidth="1"/>
    <col min="13315" max="13317" width="19.140625" style="2" customWidth="1"/>
    <col min="13318" max="13568" width="9.140625" style="2"/>
    <col min="13569" max="13569" width="8.140625" style="2" customWidth="1"/>
    <col min="13570" max="13570" width="82" style="2" customWidth="1"/>
    <col min="13571" max="13573" width="19.140625" style="2" customWidth="1"/>
    <col min="13574" max="13824" width="9.140625" style="2"/>
    <col min="13825" max="13825" width="8.140625" style="2" customWidth="1"/>
    <col min="13826" max="13826" width="82" style="2" customWidth="1"/>
    <col min="13827" max="13829" width="19.140625" style="2" customWidth="1"/>
    <col min="13830" max="14080" width="9.140625" style="2"/>
    <col min="14081" max="14081" width="8.140625" style="2" customWidth="1"/>
    <col min="14082" max="14082" width="82" style="2" customWidth="1"/>
    <col min="14083" max="14085" width="19.140625" style="2" customWidth="1"/>
    <col min="14086" max="14336" width="9.140625" style="2"/>
    <col min="14337" max="14337" width="8.140625" style="2" customWidth="1"/>
    <col min="14338" max="14338" width="82" style="2" customWidth="1"/>
    <col min="14339" max="14341" width="19.140625" style="2" customWidth="1"/>
    <col min="14342" max="14592" width="9.140625" style="2"/>
    <col min="14593" max="14593" width="8.140625" style="2" customWidth="1"/>
    <col min="14594" max="14594" width="82" style="2" customWidth="1"/>
    <col min="14595" max="14597" width="19.140625" style="2" customWidth="1"/>
    <col min="14598" max="14848" width="9.140625" style="2"/>
    <col min="14849" max="14849" width="8.140625" style="2" customWidth="1"/>
    <col min="14850" max="14850" width="82" style="2" customWidth="1"/>
    <col min="14851" max="14853" width="19.140625" style="2" customWidth="1"/>
    <col min="14854" max="15104" width="9.140625" style="2"/>
    <col min="15105" max="15105" width="8.140625" style="2" customWidth="1"/>
    <col min="15106" max="15106" width="82" style="2" customWidth="1"/>
    <col min="15107" max="15109" width="19.140625" style="2" customWidth="1"/>
    <col min="15110" max="15360" width="9.140625" style="2"/>
    <col min="15361" max="15361" width="8.140625" style="2" customWidth="1"/>
    <col min="15362" max="15362" width="82" style="2" customWidth="1"/>
    <col min="15363" max="15365" width="19.140625" style="2" customWidth="1"/>
    <col min="15366" max="15616" width="9.140625" style="2"/>
    <col min="15617" max="15617" width="8.140625" style="2" customWidth="1"/>
    <col min="15618" max="15618" width="82" style="2" customWidth="1"/>
    <col min="15619" max="15621" width="19.140625" style="2" customWidth="1"/>
    <col min="15622" max="15872" width="9.140625" style="2"/>
    <col min="15873" max="15873" width="8.140625" style="2" customWidth="1"/>
    <col min="15874" max="15874" width="82" style="2" customWidth="1"/>
    <col min="15875" max="15877" width="19.140625" style="2" customWidth="1"/>
    <col min="15878" max="16128" width="9.140625" style="2"/>
    <col min="16129" max="16129" width="8.140625" style="2" customWidth="1"/>
    <col min="16130" max="16130" width="82" style="2" customWidth="1"/>
    <col min="16131" max="16133" width="19.140625" style="2" customWidth="1"/>
    <col min="16134" max="16384" width="9.140625" style="2"/>
  </cols>
  <sheetData>
    <row r="1" spans="1:20">
      <c r="A1" s="1" t="s">
        <v>0</v>
      </c>
      <c r="B1" s="1"/>
      <c r="C1" s="1"/>
      <c r="D1" s="1"/>
      <c r="E1" s="1"/>
      <c r="F1" s="1"/>
    </row>
    <row r="3" spans="1:20" ht="15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">
      <c r="A5" s="5"/>
      <c r="B5" s="6"/>
      <c r="C5" s="6"/>
      <c r="D5" s="6"/>
      <c r="E5" s="6"/>
      <c r="J5" s="7" t="s">
        <v>3</v>
      </c>
      <c r="K5" s="7"/>
      <c r="S5" s="7" t="s">
        <v>4</v>
      </c>
      <c r="T5" s="7"/>
    </row>
    <row r="6" spans="1:20" ht="25.5">
      <c r="A6" s="8" t="s">
        <v>5</v>
      </c>
      <c r="B6" s="9"/>
      <c r="C6" s="10" t="s">
        <v>6</v>
      </c>
      <c r="D6" s="10" t="s">
        <v>7</v>
      </c>
      <c r="E6" s="11" t="s">
        <v>8</v>
      </c>
      <c r="F6" s="12" t="s">
        <v>6</v>
      </c>
      <c r="G6" s="10" t="s">
        <v>7</v>
      </c>
      <c r="H6" s="11" t="s">
        <v>8</v>
      </c>
      <c r="I6" s="12" t="s">
        <v>6</v>
      </c>
      <c r="J6" s="10" t="s">
        <v>7</v>
      </c>
      <c r="K6" s="11" t="s">
        <v>8</v>
      </c>
      <c r="L6" s="12" t="s">
        <v>6</v>
      </c>
      <c r="M6" s="10" t="s">
        <v>7</v>
      </c>
      <c r="N6" s="11" t="s">
        <v>8</v>
      </c>
      <c r="O6" s="12" t="s">
        <v>6</v>
      </c>
      <c r="P6" s="10" t="s">
        <v>7</v>
      </c>
      <c r="Q6" s="11" t="s">
        <v>8</v>
      </c>
      <c r="R6" s="13" t="s">
        <v>6</v>
      </c>
      <c r="S6" s="10" t="s">
        <v>7</v>
      </c>
      <c r="T6" s="11" t="s">
        <v>8</v>
      </c>
    </row>
    <row r="7" spans="1:20" ht="30.75" customHeight="1">
      <c r="A7" s="14"/>
      <c r="B7" s="15"/>
      <c r="C7" s="16" t="s">
        <v>9</v>
      </c>
      <c r="D7" s="17"/>
      <c r="E7" s="18"/>
      <c r="F7" s="19" t="s">
        <v>10</v>
      </c>
      <c r="G7" s="17"/>
      <c r="H7" s="18"/>
      <c r="I7" s="20" t="s">
        <v>11</v>
      </c>
      <c r="J7" s="21"/>
      <c r="K7" s="22"/>
      <c r="L7" s="20" t="s">
        <v>12</v>
      </c>
      <c r="M7" s="21"/>
      <c r="N7" s="22"/>
      <c r="O7" s="20" t="s">
        <v>13</v>
      </c>
      <c r="P7" s="21"/>
      <c r="Q7" s="22"/>
      <c r="R7" s="21"/>
      <c r="S7" s="21"/>
      <c r="T7" s="22"/>
    </row>
    <row r="8" spans="1:20">
      <c r="A8" s="23" t="s">
        <v>14</v>
      </c>
      <c r="B8" s="24" t="s">
        <v>15</v>
      </c>
      <c r="C8" s="25">
        <f t="shared" ref="C8:C20" si="0">F8+I8+L8+O8+R8</f>
        <v>1058239</v>
      </c>
      <c r="D8" s="25">
        <v>0</v>
      </c>
      <c r="E8" s="26">
        <f t="shared" ref="E8:E20" si="1">H8+K8+N8+Q8+T8</f>
        <v>1057239</v>
      </c>
      <c r="F8" s="27">
        <v>1058239</v>
      </c>
      <c r="G8" s="27"/>
      <c r="H8" s="27">
        <v>1057239</v>
      </c>
      <c r="I8" s="27"/>
      <c r="J8" s="27"/>
      <c r="K8" s="27"/>
      <c r="L8" s="28"/>
      <c r="M8" s="27"/>
      <c r="N8" s="29"/>
      <c r="O8" s="30"/>
      <c r="P8" s="27"/>
      <c r="Q8" s="29"/>
      <c r="R8" s="30"/>
      <c r="S8" s="27"/>
      <c r="T8" s="29"/>
    </row>
    <row r="9" spans="1:20">
      <c r="A9" s="23" t="s">
        <v>16</v>
      </c>
      <c r="B9" s="24" t="s">
        <v>17</v>
      </c>
      <c r="C9" s="25">
        <f t="shared" si="0"/>
        <v>655655</v>
      </c>
      <c r="D9" s="25">
        <v>0</v>
      </c>
      <c r="E9" s="26">
        <f t="shared" si="1"/>
        <v>631825</v>
      </c>
      <c r="F9" s="27">
        <v>655655</v>
      </c>
      <c r="G9" s="27"/>
      <c r="H9" s="27">
        <v>631825</v>
      </c>
      <c r="I9" s="27"/>
      <c r="J9" s="27"/>
      <c r="K9" s="27"/>
      <c r="L9" s="28"/>
      <c r="M9" s="27"/>
      <c r="N9" s="29"/>
      <c r="O9" s="30"/>
      <c r="P9" s="27"/>
      <c r="Q9" s="29"/>
      <c r="R9" s="30"/>
      <c r="S9" s="27"/>
      <c r="T9" s="29"/>
    </row>
    <row r="10" spans="1:20" s="38" customFormat="1">
      <c r="A10" s="31" t="s">
        <v>18</v>
      </c>
      <c r="B10" s="32" t="s">
        <v>19</v>
      </c>
      <c r="C10" s="33">
        <f t="shared" si="0"/>
        <v>1713894</v>
      </c>
      <c r="D10" s="33">
        <v>0</v>
      </c>
      <c r="E10" s="34">
        <f t="shared" si="1"/>
        <v>1689064</v>
      </c>
      <c r="F10" s="35">
        <f>SUM(F8:F9)</f>
        <v>1713894</v>
      </c>
      <c r="G10" s="35">
        <f t="shared" ref="G10:Q10" si="2">SUM(G8:G9)</f>
        <v>0</v>
      </c>
      <c r="H10" s="35">
        <f t="shared" si="2"/>
        <v>1689064</v>
      </c>
      <c r="I10" s="35">
        <f t="shared" si="2"/>
        <v>0</v>
      </c>
      <c r="J10" s="35">
        <f t="shared" si="2"/>
        <v>0</v>
      </c>
      <c r="K10" s="35">
        <f t="shared" si="2"/>
        <v>0</v>
      </c>
      <c r="L10" s="35">
        <f t="shared" si="2"/>
        <v>0</v>
      </c>
      <c r="M10" s="35">
        <f t="shared" si="2"/>
        <v>0</v>
      </c>
      <c r="N10" s="35">
        <f t="shared" si="2"/>
        <v>0</v>
      </c>
      <c r="O10" s="35">
        <f t="shared" si="2"/>
        <v>0</v>
      </c>
      <c r="P10" s="35">
        <f t="shared" si="2"/>
        <v>0</v>
      </c>
      <c r="Q10" s="35">
        <f t="shared" si="2"/>
        <v>0</v>
      </c>
      <c r="R10" s="36"/>
      <c r="S10" s="35"/>
      <c r="T10" s="37"/>
    </row>
    <row r="11" spans="1:20">
      <c r="A11" s="23" t="s">
        <v>20</v>
      </c>
      <c r="B11" s="24" t="s">
        <v>21</v>
      </c>
      <c r="C11" s="25">
        <f t="shared" si="0"/>
        <v>1055584468</v>
      </c>
      <c r="D11" s="25">
        <v>0</v>
      </c>
      <c r="E11" s="26">
        <f t="shared" si="1"/>
        <v>1330157363</v>
      </c>
      <c r="F11" s="27">
        <v>1055584468</v>
      </c>
      <c r="G11" s="27"/>
      <c r="H11" s="27">
        <v>1330157363</v>
      </c>
      <c r="I11" s="27"/>
      <c r="J11" s="27"/>
      <c r="K11" s="27"/>
      <c r="L11" s="39"/>
      <c r="M11" s="35"/>
      <c r="N11" s="37"/>
      <c r="O11" s="36"/>
      <c r="P11" s="35"/>
      <c r="Q11" s="37"/>
      <c r="R11" s="36"/>
      <c r="S11" s="35"/>
      <c r="T11" s="37"/>
    </row>
    <row r="12" spans="1:20">
      <c r="A12" s="23" t="s">
        <v>22</v>
      </c>
      <c r="B12" s="24" t="s">
        <v>23</v>
      </c>
      <c r="C12" s="25" t="e">
        <f>#REF!+I12+L12+O12+R12</f>
        <v>#REF!</v>
      </c>
      <c r="D12" s="25">
        <v>0</v>
      </c>
      <c r="E12" s="26">
        <f>F12+K12+N12+Q12+T12</f>
        <v>44470447</v>
      </c>
      <c r="F12" s="27">
        <v>44229067</v>
      </c>
      <c r="G12" s="27"/>
      <c r="H12" s="27">
        <v>83943772</v>
      </c>
      <c r="I12" s="27"/>
      <c r="J12" s="27"/>
      <c r="K12" s="27"/>
      <c r="L12" s="28">
        <v>283510</v>
      </c>
      <c r="M12" s="27"/>
      <c r="N12" s="29">
        <v>241380</v>
      </c>
      <c r="O12" s="30"/>
      <c r="P12" s="27"/>
      <c r="Q12" s="29"/>
      <c r="R12" s="30"/>
      <c r="S12" s="27"/>
      <c r="T12" s="29"/>
    </row>
    <row r="13" spans="1:20">
      <c r="A13" s="23" t="s">
        <v>24</v>
      </c>
      <c r="B13" s="24" t="s">
        <v>25</v>
      </c>
      <c r="C13" s="25" t="e">
        <f>#REF!+I13+L13+O13+R13</f>
        <v>#REF!</v>
      </c>
      <c r="D13" s="25">
        <v>0</v>
      </c>
      <c r="E13" s="26">
        <f>F13+K13+N13+Q13+T13</f>
        <v>198812903</v>
      </c>
      <c r="F13" s="27">
        <v>198812903</v>
      </c>
      <c r="G13" s="27"/>
      <c r="H13" s="27">
        <v>11759535</v>
      </c>
      <c r="I13" s="27"/>
      <c r="J13" s="27"/>
      <c r="K13" s="27"/>
      <c r="L13" s="28"/>
      <c r="M13" s="27"/>
      <c r="N13" s="29"/>
      <c r="O13" s="30"/>
      <c r="P13" s="27"/>
      <c r="Q13" s="29"/>
      <c r="R13" s="30"/>
      <c r="S13" s="27"/>
      <c r="T13" s="29"/>
    </row>
    <row r="14" spans="1:20">
      <c r="A14" s="31" t="s">
        <v>26</v>
      </c>
      <c r="B14" s="32" t="s">
        <v>27</v>
      </c>
      <c r="C14" s="33">
        <f t="shared" si="0"/>
        <v>1298909948</v>
      </c>
      <c r="D14" s="33">
        <v>0</v>
      </c>
      <c r="E14" s="34">
        <f t="shared" si="1"/>
        <v>1426102050</v>
      </c>
      <c r="F14" s="35">
        <f>SUM(F11:F13)</f>
        <v>1298626438</v>
      </c>
      <c r="G14" s="35">
        <f t="shared" ref="G14:Q14" si="3">SUM(G11:G13)</f>
        <v>0</v>
      </c>
      <c r="H14" s="35">
        <f t="shared" si="3"/>
        <v>1425860670</v>
      </c>
      <c r="I14" s="35">
        <f t="shared" si="3"/>
        <v>0</v>
      </c>
      <c r="J14" s="35">
        <f t="shared" si="3"/>
        <v>0</v>
      </c>
      <c r="K14" s="35">
        <f t="shared" si="3"/>
        <v>0</v>
      </c>
      <c r="L14" s="35">
        <f t="shared" si="3"/>
        <v>283510</v>
      </c>
      <c r="M14" s="35">
        <f t="shared" si="3"/>
        <v>0</v>
      </c>
      <c r="N14" s="35">
        <f t="shared" si="3"/>
        <v>241380</v>
      </c>
      <c r="O14" s="35">
        <f t="shared" si="3"/>
        <v>0</v>
      </c>
      <c r="P14" s="35">
        <f t="shared" si="3"/>
        <v>0</v>
      </c>
      <c r="Q14" s="35">
        <f t="shared" si="3"/>
        <v>0</v>
      </c>
      <c r="R14" s="30"/>
      <c r="S14" s="27"/>
      <c r="T14" s="29"/>
    </row>
    <row r="15" spans="1:20">
      <c r="A15" s="23" t="s">
        <v>28</v>
      </c>
      <c r="B15" s="24" t="s">
        <v>29</v>
      </c>
      <c r="C15" s="25">
        <f t="shared" si="0"/>
        <v>3540000</v>
      </c>
      <c r="D15" s="25">
        <v>0</v>
      </c>
      <c r="E15" s="26">
        <f t="shared" si="1"/>
        <v>3540000</v>
      </c>
      <c r="F15" s="27">
        <v>3540000</v>
      </c>
      <c r="G15" s="27"/>
      <c r="H15" s="27">
        <v>3540000</v>
      </c>
      <c r="I15" s="27"/>
      <c r="J15" s="27"/>
      <c r="K15" s="27"/>
      <c r="L15" s="28"/>
      <c r="M15" s="27"/>
      <c r="N15" s="29"/>
      <c r="O15" s="30"/>
      <c r="P15" s="27"/>
      <c r="Q15" s="29"/>
      <c r="R15" s="30"/>
      <c r="S15" s="27"/>
      <c r="T15" s="29"/>
    </row>
    <row r="16" spans="1:20">
      <c r="A16" s="31" t="s">
        <v>30</v>
      </c>
      <c r="B16" s="32" t="s">
        <v>31</v>
      </c>
      <c r="C16" s="33">
        <f t="shared" si="0"/>
        <v>3540000</v>
      </c>
      <c r="D16" s="33">
        <v>0</v>
      </c>
      <c r="E16" s="34">
        <f t="shared" si="1"/>
        <v>3540000</v>
      </c>
      <c r="F16" s="35">
        <f>SUM(F15)</f>
        <v>3540000</v>
      </c>
      <c r="G16" s="35">
        <f t="shared" ref="G16:Q16" si="4">SUM(G15)</f>
        <v>0</v>
      </c>
      <c r="H16" s="35">
        <f t="shared" si="4"/>
        <v>3540000</v>
      </c>
      <c r="I16" s="35">
        <f t="shared" si="4"/>
        <v>0</v>
      </c>
      <c r="J16" s="35">
        <f t="shared" si="4"/>
        <v>0</v>
      </c>
      <c r="K16" s="35">
        <f t="shared" si="4"/>
        <v>0</v>
      </c>
      <c r="L16" s="35">
        <f t="shared" si="4"/>
        <v>0</v>
      </c>
      <c r="M16" s="35">
        <f t="shared" si="4"/>
        <v>0</v>
      </c>
      <c r="N16" s="35">
        <f t="shared" si="4"/>
        <v>0</v>
      </c>
      <c r="O16" s="35">
        <f t="shared" si="4"/>
        <v>0</v>
      </c>
      <c r="P16" s="35">
        <f t="shared" si="4"/>
        <v>0</v>
      </c>
      <c r="Q16" s="35">
        <f t="shared" si="4"/>
        <v>0</v>
      </c>
      <c r="R16" s="36"/>
      <c r="S16" s="35"/>
      <c r="T16" s="37"/>
    </row>
    <row r="17" spans="1:20" ht="12" customHeight="1">
      <c r="A17" s="23">
        <v>22</v>
      </c>
      <c r="B17" s="24" t="s">
        <v>32</v>
      </c>
      <c r="C17" s="33">
        <f t="shared" si="0"/>
        <v>0</v>
      </c>
      <c r="D17" s="33">
        <v>0</v>
      </c>
      <c r="E17" s="34">
        <f t="shared" si="1"/>
        <v>0</v>
      </c>
      <c r="F17" s="26"/>
      <c r="G17" s="27"/>
      <c r="H17" s="27"/>
      <c r="I17" s="27"/>
      <c r="J17" s="27"/>
      <c r="K17" s="27"/>
      <c r="L17" s="27"/>
      <c r="M17" s="28"/>
      <c r="N17" s="27"/>
      <c r="O17" s="29"/>
      <c r="P17" s="30"/>
      <c r="Q17" s="27"/>
      <c r="R17" s="29"/>
      <c r="S17" s="30"/>
      <c r="T17" s="27"/>
    </row>
    <row r="18" spans="1:20">
      <c r="A18" s="31">
        <v>27</v>
      </c>
      <c r="B18" s="32" t="s">
        <v>33</v>
      </c>
      <c r="C18" s="33">
        <f t="shared" si="0"/>
        <v>0</v>
      </c>
      <c r="D18" s="33">
        <v>0</v>
      </c>
      <c r="E18" s="34">
        <f t="shared" si="1"/>
        <v>0</v>
      </c>
      <c r="F18" s="35">
        <f>SUM(F17)</f>
        <v>0</v>
      </c>
      <c r="G18" s="35">
        <f t="shared" ref="G18:Q18" si="5">SUM(G17)</f>
        <v>0</v>
      </c>
      <c r="H18" s="35">
        <f t="shared" si="5"/>
        <v>0</v>
      </c>
      <c r="I18" s="35">
        <f t="shared" si="5"/>
        <v>0</v>
      </c>
      <c r="J18" s="35">
        <f t="shared" si="5"/>
        <v>0</v>
      </c>
      <c r="K18" s="35">
        <f t="shared" si="5"/>
        <v>0</v>
      </c>
      <c r="L18" s="35">
        <f t="shared" si="5"/>
        <v>0</v>
      </c>
      <c r="M18" s="35">
        <f t="shared" si="5"/>
        <v>0</v>
      </c>
      <c r="N18" s="35">
        <f t="shared" si="5"/>
        <v>0</v>
      </c>
      <c r="O18" s="35">
        <f t="shared" si="5"/>
        <v>0</v>
      </c>
      <c r="P18" s="35">
        <f t="shared" si="5"/>
        <v>0</v>
      </c>
      <c r="Q18" s="35">
        <f t="shared" si="5"/>
        <v>0</v>
      </c>
      <c r="R18" s="36"/>
      <c r="S18" s="35"/>
      <c r="T18" s="37"/>
    </row>
    <row r="19" spans="1:20">
      <c r="A19" s="31" t="s">
        <v>34</v>
      </c>
      <c r="B19" s="32" t="s">
        <v>35</v>
      </c>
      <c r="C19" s="33">
        <f t="shared" si="0"/>
        <v>1304163842</v>
      </c>
      <c r="D19" s="33">
        <v>0</v>
      </c>
      <c r="E19" s="34">
        <f t="shared" si="1"/>
        <v>1431331114</v>
      </c>
      <c r="F19" s="35">
        <f>SUM(F18,F16,F14,F10)</f>
        <v>1303880332</v>
      </c>
      <c r="G19" s="35">
        <f t="shared" ref="G19:H19" si="6">SUM(G18,G16,G14,G10)</f>
        <v>0</v>
      </c>
      <c r="H19" s="35">
        <f t="shared" si="6"/>
        <v>1431089734</v>
      </c>
      <c r="I19" s="35">
        <f t="shared" ref="I19:Q19" si="7">SUM(I16,I14,I10)</f>
        <v>0</v>
      </c>
      <c r="J19" s="35">
        <f t="shared" si="7"/>
        <v>0</v>
      </c>
      <c r="K19" s="35">
        <f t="shared" si="7"/>
        <v>0</v>
      </c>
      <c r="L19" s="35">
        <f t="shared" si="7"/>
        <v>283510</v>
      </c>
      <c r="M19" s="35">
        <f t="shared" si="7"/>
        <v>0</v>
      </c>
      <c r="N19" s="35">
        <f t="shared" si="7"/>
        <v>241380</v>
      </c>
      <c r="O19" s="35">
        <f t="shared" si="7"/>
        <v>0</v>
      </c>
      <c r="P19" s="35">
        <f t="shared" si="7"/>
        <v>0</v>
      </c>
      <c r="Q19" s="35">
        <f t="shared" si="7"/>
        <v>0</v>
      </c>
      <c r="R19" s="30"/>
      <c r="S19" s="27"/>
      <c r="T19" s="29"/>
    </row>
    <row r="20" spans="1:20">
      <c r="A20" s="23" t="s">
        <v>36</v>
      </c>
      <c r="B20" s="24" t="s">
        <v>37</v>
      </c>
      <c r="C20" s="25">
        <f t="shared" si="0"/>
        <v>0</v>
      </c>
      <c r="D20" s="25">
        <v>0</v>
      </c>
      <c r="E20" s="26">
        <f t="shared" si="1"/>
        <v>375000</v>
      </c>
      <c r="F20" s="27"/>
      <c r="G20" s="27"/>
      <c r="H20" s="27">
        <v>375000</v>
      </c>
      <c r="I20" s="27"/>
      <c r="J20" s="27"/>
      <c r="K20" s="27"/>
      <c r="L20" s="28"/>
      <c r="M20" s="27"/>
      <c r="N20" s="29"/>
      <c r="O20" s="30"/>
      <c r="P20" s="27"/>
      <c r="Q20" s="29"/>
      <c r="R20" s="30"/>
      <c r="S20" s="27"/>
      <c r="T20" s="29"/>
    </row>
    <row r="21" spans="1:20">
      <c r="A21" s="23">
        <v>32</v>
      </c>
      <c r="B21" s="24" t="s">
        <v>38</v>
      </c>
      <c r="C21" s="25">
        <f>SUM(F21,I21)</f>
        <v>0</v>
      </c>
      <c r="D21" s="25">
        <f>SUM(G21,J21)</f>
        <v>0</v>
      </c>
      <c r="E21" s="26">
        <f>SUM(H21,K21)</f>
        <v>0</v>
      </c>
      <c r="F21" s="27"/>
      <c r="G21" s="27"/>
      <c r="H21" s="27"/>
      <c r="I21" s="27"/>
      <c r="J21" s="27"/>
      <c r="K21" s="27"/>
      <c r="L21" s="28"/>
      <c r="M21" s="27"/>
      <c r="N21" s="29"/>
      <c r="O21" s="30"/>
      <c r="P21" s="27"/>
      <c r="Q21" s="29"/>
      <c r="R21" s="30"/>
      <c r="S21" s="27"/>
      <c r="T21" s="29"/>
    </row>
    <row r="22" spans="1:20">
      <c r="A22" s="31" t="s">
        <v>39</v>
      </c>
      <c r="B22" s="32" t="s">
        <v>40</v>
      </c>
      <c r="C22" s="33">
        <f t="shared" ref="C22:C45" si="8">F22+I22+L22+O22+R22</f>
        <v>0</v>
      </c>
      <c r="D22" s="33">
        <v>0</v>
      </c>
      <c r="E22" s="34">
        <f t="shared" ref="E22:E45" si="9">H22+K22+N22+Q22+T22</f>
        <v>375000</v>
      </c>
      <c r="F22" s="35">
        <f>SUM(F20:F21)</f>
        <v>0</v>
      </c>
      <c r="G22" s="35">
        <f t="shared" ref="G22:Q22" si="10">SUM(G20:G21)</f>
        <v>0</v>
      </c>
      <c r="H22" s="35">
        <f t="shared" si="10"/>
        <v>375000</v>
      </c>
      <c r="I22" s="35">
        <f t="shared" si="10"/>
        <v>0</v>
      </c>
      <c r="J22" s="35">
        <f t="shared" si="10"/>
        <v>0</v>
      </c>
      <c r="K22" s="35">
        <f t="shared" si="10"/>
        <v>0</v>
      </c>
      <c r="L22" s="35">
        <f t="shared" si="10"/>
        <v>0</v>
      </c>
      <c r="M22" s="35">
        <f t="shared" si="10"/>
        <v>0</v>
      </c>
      <c r="N22" s="35">
        <f t="shared" si="10"/>
        <v>0</v>
      </c>
      <c r="O22" s="35">
        <f t="shared" si="10"/>
        <v>0</v>
      </c>
      <c r="P22" s="35">
        <f t="shared" si="10"/>
        <v>0</v>
      </c>
      <c r="Q22" s="35">
        <f t="shared" si="10"/>
        <v>0</v>
      </c>
      <c r="R22" s="30"/>
      <c r="S22" s="27"/>
      <c r="T22" s="29"/>
    </row>
    <row r="23" spans="1:20">
      <c r="A23" s="31" t="s">
        <v>41</v>
      </c>
      <c r="B23" s="32" t="s">
        <v>42</v>
      </c>
      <c r="C23" s="33">
        <f t="shared" si="8"/>
        <v>0</v>
      </c>
      <c r="D23" s="33">
        <v>0</v>
      </c>
      <c r="E23" s="34">
        <f t="shared" si="9"/>
        <v>375000</v>
      </c>
      <c r="F23" s="35">
        <f>SUM(F22)</f>
        <v>0</v>
      </c>
      <c r="G23" s="35">
        <f>SUM(G22)</f>
        <v>0</v>
      </c>
      <c r="H23" s="35">
        <f t="shared" ref="H23:Q23" si="11">SUM(H22)</f>
        <v>375000</v>
      </c>
      <c r="I23" s="35">
        <f t="shared" si="11"/>
        <v>0</v>
      </c>
      <c r="J23" s="35">
        <f t="shared" si="11"/>
        <v>0</v>
      </c>
      <c r="K23" s="35">
        <f t="shared" si="11"/>
        <v>0</v>
      </c>
      <c r="L23" s="35">
        <f t="shared" si="11"/>
        <v>0</v>
      </c>
      <c r="M23" s="35">
        <f t="shared" si="11"/>
        <v>0</v>
      </c>
      <c r="N23" s="35">
        <f t="shared" si="11"/>
        <v>0</v>
      </c>
      <c r="O23" s="35">
        <f t="shared" si="11"/>
        <v>0</v>
      </c>
      <c r="P23" s="35">
        <f t="shared" si="11"/>
        <v>0</v>
      </c>
      <c r="Q23" s="35">
        <f t="shared" si="11"/>
        <v>0</v>
      </c>
      <c r="R23" s="30"/>
      <c r="S23" s="27"/>
      <c r="T23" s="29"/>
    </row>
    <row r="24" spans="1:20">
      <c r="A24" s="23" t="s">
        <v>43</v>
      </c>
      <c r="B24" s="24" t="s">
        <v>44</v>
      </c>
      <c r="C24" s="25">
        <f t="shared" si="8"/>
        <v>618885</v>
      </c>
      <c r="D24" s="25">
        <v>0</v>
      </c>
      <c r="E24" s="26">
        <f t="shared" si="9"/>
        <v>1794985</v>
      </c>
      <c r="F24" s="27">
        <v>462570</v>
      </c>
      <c r="G24" s="27"/>
      <c r="H24" s="27">
        <v>1462655</v>
      </c>
      <c r="I24" s="27">
        <v>12230</v>
      </c>
      <c r="J24" s="27"/>
      <c r="K24" s="27">
        <v>19085</v>
      </c>
      <c r="L24" s="28">
        <v>14785</v>
      </c>
      <c r="M24" s="27"/>
      <c r="N24" s="29">
        <v>11290</v>
      </c>
      <c r="O24" s="30">
        <v>129300</v>
      </c>
      <c r="P24" s="27"/>
      <c r="Q24" s="29">
        <v>301955</v>
      </c>
      <c r="R24" s="30"/>
      <c r="S24" s="27"/>
      <c r="T24" s="29"/>
    </row>
    <row r="25" spans="1:20">
      <c r="A25" s="31" t="s">
        <v>45</v>
      </c>
      <c r="B25" s="32" t="s">
        <v>46</v>
      </c>
      <c r="C25" s="33">
        <f t="shared" si="8"/>
        <v>618885</v>
      </c>
      <c r="D25" s="33">
        <v>0</v>
      </c>
      <c r="E25" s="34">
        <f t="shared" si="9"/>
        <v>1794985</v>
      </c>
      <c r="F25" s="35">
        <f>SUM(F24)</f>
        <v>462570</v>
      </c>
      <c r="G25" s="35">
        <f t="shared" ref="G25:Q25" si="12">SUM(G24)</f>
        <v>0</v>
      </c>
      <c r="H25" s="35">
        <f t="shared" si="12"/>
        <v>1462655</v>
      </c>
      <c r="I25" s="35">
        <f t="shared" si="12"/>
        <v>12230</v>
      </c>
      <c r="J25" s="35">
        <f t="shared" si="12"/>
        <v>0</v>
      </c>
      <c r="K25" s="35">
        <f t="shared" si="12"/>
        <v>19085</v>
      </c>
      <c r="L25" s="35">
        <f t="shared" si="12"/>
        <v>14785</v>
      </c>
      <c r="M25" s="35">
        <f t="shared" si="12"/>
        <v>0</v>
      </c>
      <c r="N25" s="35">
        <f t="shared" si="12"/>
        <v>11290</v>
      </c>
      <c r="O25" s="35">
        <f t="shared" si="12"/>
        <v>129300</v>
      </c>
      <c r="P25" s="35">
        <f t="shared" si="12"/>
        <v>0</v>
      </c>
      <c r="Q25" s="35">
        <f t="shared" si="12"/>
        <v>301955</v>
      </c>
      <c r="R25" s="30"/>
      <c r="S25" s="27"/>
      <c r="T25" s="29"/>
    </row>
    <row r="26" spans="1:20">
      <c r="A26" s="23" t="s">
        <v>47</v>
      </c>
      <c r="B26" s="24" t="s">
        <v>48</v>
      </c>
      <c r="C26" s="25">
        <f t="shared" si="8"/>
        <v>81445068</v>
      </c>
      <c r="D26" s="25">
        <v>0</v>
      </c>
      <c r="E26" s="26">
        <f t="shared" si="9"/>
        <v>52466916</v>
      </c>
      <c r="F26" s="27">
        <v>75578267</v>
      </c>
      <c r="G26" s="27"/>
      <c r="H26" s="27">
        <v>48240871</v>
      </c>
      <c r="I26" s="27">
        <v>699560</v>
      </c>
      <c r="J26" s="27"/>
      <c r="K26" s="27">
        <v>47082</v>
      </c>
      <c r="L26" s="28">
        <v>5148670</v>
      </c>
      <c r="M26" s="27"/>
      <c r="N26" s="29">
        <v>4165511</v>
      </c>
      <c r="O26" s="30">
        <v>18571</v>
      </c>
      <c r="P26" s="27"/>
      <c r="Q26" s="29">
        <v>13452</v>
      </c>
      <c r="R26" s="30"/>
      <c r="S26" s="27"/>
      <c r="T26" s="29"/>
    </row>
    <row r="27" spans="1:20">
      <c r="A27" s="23">
        <v>52</v>
      </c>
      <c r="B27" s="24" t="s">
        <v>49</v>
      </c>
      <c r="C27" s="25">
        <f t="shared" si="8"/>
        <v>18293571</v>
      </c>
      <c r="D27" s="25">
        <v>0</v>
      </c>
      <c r="E27" s="26">
        <f t="shared" si="9"/>
        <v>24695</v>
      </c>
      <c r="F27" s="27">
        <v>18293571</v>
      </c>
      <c r="G27" s="27"/>
      <c r="H27" s="27">
        <v>24695</v>
      </c>
      <c r="I27" s="27"/>
      <c r="J27" s="27"/>
      <c r="K27" s="27"/>
      <c r="L27" s="28"/>
      <c r="M27" s="27"/>
      <c r="N27" s="27"/>
      <c r="O27" s="27"/>
      <c r="P27" s="27"/>
      <c r="Q27" s="40"/>
      <c r="R27" s="30"/>
      <c r="S27" s="27"/>
      <c r="T27" s="29"/>
    </row>
    <row r="28" spans="1:20">
      <c r="A28" s="31" t="s">
        <v>50</v>
      </c>
      <c r="B28" s="32" t="s">
        <v>51</v>
      </c>
      <c r="C28" s="33">
        <f t="shared" si="8"/>
        <v>99738639</v>
      </c>
      <c r="D28" s="33">
        <v>0</v>
      </c>
      <c r="E28" s="34">
        <f t="shared" si="9"/>
        <v>52491611</v>
      </c>
      <c r="F28" s="35">
        <f>SUM(F26:F27)</f>
        <v>93871838</v>
      </c>
      <c r="G28" s="35">
        <f t="shared" ref="G28:Q28" si="13">SUM(G26:G27)</f>
        <v>0</v>
      </c>
      <c r="H28" s="35">
        <f t="shared" si="13"/>
        <v>48265566</v>
      </c>
      <c r="I28" s="35">
        <f t="shared" si="13"/>
        <v>699560</v>
      </c>
      <c r="J28" s="35">
        <f t="shared" si="13"/>
        <v>0</v>
      </c>
      <c r="K28" s="35">
        <f t="shared" si="13"/>
        <v>47082</v>
      </c>
      <c r="L28" s="35">
        <f t="shared" si="13"/>
        <v>5148670</v>
      </c>
      <c r="M28" s="35">
        <f t="shared" si="13"/>
        <v>0</v>
      </c>
      <c r="N28" s="35">
        <f t="shared" si="13"/>
        <v>4165511</v>
      </c>
      <c r="O28" s="35">
        <f t="shared" si="13"/>
        <v>18571</v>
      </c>
      <c r="P28" s="35">
        <f t="shared" si="13"/>
        <v>0</v>
      </c>
      <c r="Q28" s="35">
        <f t="shared" si="13"/>
        <v>13452</v>
      </c>
      <c r="R28" s="35"/>
      <c r="S28" s="35"/>
      <c r="T28" s="35"/>
    </row>
    <row r="29" spans="1:20">
      <c r="A29" s="31" t="s">
        <v>52</v>
      </c>
      <c r="B29" s="32" t="s">
        <v>53</v>
      </c>
      <c r="C29" s="33">
        <f t="shared" si="8"/>
        <v>100357524</v>
      </c>
      <c r="D29" s="33">
        <v>0</v>
      </c>
      <c r="E29" s="34">
        <f t="shared" si="9"/>
        <v>54286596</v>
      </c>
      <c r="F29" s="35">
        <f>SUM(F28,F25)</f>
        <v>94334408</v>
      </c>
      <c r="G29" s="35">
        <f t="shared" ref="G29:Q29" si="14">SUM(G28,G25)</f>
        <v>0</v>
      </c>
      <c r="H29" s="35">
        <f t="shared" si="14"/>
        <v>49728221</v>
      </c>
      <c r="I29" s="35">
        <f t="shared" si="14"/>
        <v>711790</v>
      </c>
      <c r="J29" s="35">
        <f t="shared" si="14"/>
        <v>0</v>
      </c>
      <c r="K29" s="35">
        <f t="shared" si="14"/>
        <v>66167</v>
      </c>
      <c r="L29" s="35">
        <f t="shared" si="14"/>
        <v>5163455</v>
      </c>
      <c r="M29" s="35">
        <f t="shared" si="14"/>
        <v>0</v>
      </c>
      <c r="N29" s="35">
        <f t="shared" si="14"/>
        <v>4176801</v>
      </c>
      <c r="O29" s="35">
        <f t="shared" si="14"/>
        <v>147871</v>
      </c>
      <c r="P29" s="35">
        <f t="shared" si="14"/>
        <v>0</v>
      </c>
      <c r="Q29" s="35">
        <f t="shared" si="14"/>
        <v>315407</v>
      </c>
      <c r="R29" s="30"/>
      <c r="S29" s="27"/>
      <c r="T29" s="29"/>
    </row>
    <row r="30" spans="1:20" ht="25.5">
      <c r="A30" s="23" t="s">
        <v>54</v>
      </c>
      <c r="B30" s="24" t="s">
        <v>55</v>
      </c>
      <c r="C30" s="25">
        <f t="shared" si="8"/>
        <v>0</v>
      </c>
      <c r="D30" s="25">
        <v>0</v>
      </c>
      <c r="E30" s="26">
        <f t="shared" si="9"/>
        <v>7425709</v>
      </c>
      <c r="F30" s="27">
        <v>0</v>
      </c>
      <c r="G30" s="27"/>
      <c r="H30" s="27">
        <v>7425709</v>
      </c>
      <c r="I30" s="27"/>
      <c r="J30" s="27"/>
      <c r="K30" s="27"/>
      <c r="L30" s="28"/>
      <c r="M30" s="27"/>
      <c r="N30" s="29"/>
      <c r="O30" s="30"/>
      <c r="P30" s="27"/>
      <c r="Q30" s="29"/>
      <c r="R30" s="30"/>
      <c r="S30" s="27"/>
      <c r="T30" s="29"/>
    </row>
    <row r="31" spans="1:20">
      <c r="A31" s="23" t="s">
        <v>56</v>
      </c>
      <c r="B31" s="24" t="s">
        <v>57</v>
      </c>
      <c r="C31" s="25">
        <f t="shared" si="8"/>
        <v>3335945</v>
      </c>
      <c r="D31" s="25">
        <v>0</v>
      </c>
      <c r="E31" s="26">
        <f t="shared" si="9"/>
        <v>4341123</v>
      </c>
      <c r="F31" s="27">
        <v>3335945</v>
      </c>
      <c r="G31" s="27"/>
      <c r="H31" s="27">
        <v>4341123</v>
      </c>
      <c r="I31" s="27"/>
      <c r="J31" s="27"/>
      <c r="K31" s="27"/>
      <c r="L31" s="39"/>
      <c r="M31" s="35"/>
      <c r="N31" s="37"/>
      <c r="O31" s="36"/>
      <c r="P31" s="35"/>
      <c r="Q31" s="37"/>
      <c r="R31" s="36"/>
      <c r="S31" s="35"/>
      <c r="T31" s="37"/>
    </row>
    <row r="32" spans="1:20">
      <c r="A32" s="23" t="s">
        <v>58</v>
      </c>
      <c r="B32" s="24" t="s">
        <v>59</v>
      </c>
      <c r="C32" s="25">
        <f t="shared" si="8"/>
        <v>361561</v>
      </c>
      <c r="D32" s="25">
        <v>0</v>
      </c>
      <c r="E32" s="26">
        <f t="shared" si="9"/>
        <v>366646</v>
      </c>
      <c r="F32" s="27">
        <v>361561</v>
      </c>
      <c r="G32" s="27"/>
      <c r="H32" s="27">
        <v>366646</v>
      </c>
      <c r="I32" s="27"/>
      <c r="J32" s="27"/>
      <c r="K32" s="27"/>
      <c r="L32" s="28"/>
      <c r="M32" s="27"/>
      <c r="N32" s="29"/>
      <c r="O32" s="30"/>
      <c r="P32" s="27"/>
      <c r="Q32" s="29"/>
      <c r="R32" s="30"/>
      <c r="S32" s="27"/>
      <c r="T32" s="29"/>
    </row>
    <row r="33" spans="1:20">
      <c r="A33" s="23" t="s">
        <v>60</v>
      </c>
      <c r="B33" s="24" t="s">
        <v>61</v>
      </c>
      <c r="C33" s="25">
        <f t="shared" si="8"/>
        <v>0</v>
      </c>
      <c r="D33" s="25">
        <v>0</v>
      </c>
      <c r="E33" s="26">
        <f t="shared" si="9"/>
        <v>0</v>
      </c>
      <c r="F33" s="27"/>
      <c r="G33" s="27"/>
      <c r="H33" s="27"/>
      <c r="I33" s="27"/>
      <c r="J33" s="27"/>
      <c r="K33" s="27"/>
      <c r="L33" s="39"/>
      <c r="M33" s="35"/>
      <c r="N33" s="37"/>
      <c r="O33" s="36"/>
      <c r="P33" s="35"/>
      <c r="Q33" s="37"/>
      <c r="R33" s="36"/>
      <c r="S33" s="35"/>
      <c r="T33" s="37"/>
    </row>
    <row r="34" spans="1:20">
      <c r="A34" s="31" t="s">
        <v>62</v>
      </c>
      <c r="B34" s="32" t="s">
        <v>63</v>
      </c>
      <c r="C34" s="33">
        <f t="shared" si="8"/>
        <v>3697506</v>
      </c>
      <c r="D34" s="33">
        <v>0</v>
      </c>
      <c r="E34" s="34">
        <f t="shared" si="9"/>
        <v>12133478</v>
      </c>
      <c r="F34" s="35">
        <f>SUM(F30:F33)</f>
        <v>3697506</v>
      </c>
      <c r="G34" s="35">
        <f t="shared" ref="G34:Q34" si="15">SUM(G30:G33)</f>
        <v>0</v>
      </c>
      <c r="H34" s="35">
        <f t="shared" si="15"/>
        <v>12133478</v>
      </c>
      <c r="I34" s="35">
        <f t="shared" si="15"/>
        <v>0</v>
      </c>
      <c r="J34" s="35">
        <f t="shared" si="15"/>
        <v>0</v>
      </c>
      <c r="K34" s="35">
        <f t="shared" si="15"/>
        <v>0</v>
      </c>
      <c r="L34" s="35">
        <f t="shared" si="15"/>
        <v>0</v>
      </c>
      <c r="M34" s="35">
        <f t="shared" si="15"/>
        <v>0</v>
      </c>
      <c r="N34" s="35">
        <f t="shared" si="15"/>
        <v>0</v>
      </c>
      <c r="O34" s="35">
        <f t="shared" si="15"/>
        <v>0</v>
      </c>
      <c r="P34" s="35">
        <f t="shared" si="15"/>
        <v>0</v>
      </c>
      <c r="Q34" s="35">
        <f t="shared" si="15"/>
        <v>0</v>
      </c>
      <c r="R34" s="30"/>
      <c r="S34" s="27"/>
      <c r="T34" s="29"/>
    </row>
    <row r="35" spans="1:20">
      <c r="A35" s="23">
        <v>113</v>
      </c>
      <c r="B35" s="24" t="s">
        <v>64</v>
      </c>
      <c r="C35" s="33"/>
      <c r="D35" s="33"/>
      <c r="E35" s="34"/>
      <c r="F35" s="27">
        <v>5085</v>
      </c>
      <c r="G35" s="35"/>
      <c r="H35" s="35"/>
      <c r="I35" s="35"/>
      <c r="J35" s="35"/>
      <c r="K35" s="35"/>
      <c r="L35" s="39"/>
      <c r="M35" s="35"/>
      <c r="N35" s="41"/>
      <c r="O35" s="39"/>
      <c r="P35" s="35"/>
      <c r="Q35" s="41"/>
      <c r="R35" s="30"/>
      <c r="S35" s="27"/>
      <c r="T35" s="29"/>
    </row>
    <row r="36" spans="1:20">
      <c r="A36" s="31">
        <v>142</v>
      </c>
      <c r="B36" s="32" t="s">
        <v>65</v>
      </c>
      <c r="C36" s="33">
        <f>SUM(F36,I36,L36,O36)</f>
        <v>5085</v>
      </c>
      <c r="D36" s="33"/>
      <c r="E36" s="34"/>
      <c r="F36" s="35">
        <f>SUM(F35)</f>
        <v>5085</v>
      </c>
      <c r="G36" s="35">
        <f t="shared" ref="G36:Q36" si="16">SUM(G35)</f>
        <v>0</v>
      </c>
      <c r="H36" s="35">
        <f t="shared" si="16"/>
        <v>0</v>
      </c>
      <c r="I36" s="35">
        <f t="shared" si="16"/>
        <v>0</v>
      </c>
      <c r="J36" s="35">
        <f t="shared" si="16"/>
        <v>0</v>
      </c>
      <c r="K36" s="35">
        <f t="shared" si="16"/>
        <v>0</v>
      </c>
      <c r="L36" s="35">
        <f t="shared" si="16"/>
        <v>0</v>
      </c>
      <c r="M36" s="35">
        <f t="shared" si="16"/>
        <v>0</v>
      </c>
      <c r="N36" s="35">
        <f t="shared" si="16"/>
        <v>0</v>
      </c>
      <c r="O36" s="35">
        <f t="shared" si="16"/>
        <v>0</v>
      </c>
      <c r="P36" s="35">
        <f t="shared" si="16"/>
        <v>0</v>
      </c>
      <c r="Q36" s="35">
        <f t="shared" si="16"/>
        <v>0</v>
      </c>
      <c r="R36" s="30"/>
      <c r="S36" s="27"/>
      <c r="T36" s="29"/>
    </row>
    <row r="37" spans="1:20">
      <c r="A37" s="23" t="s">
        <v>66</v>
      </c>
      <c r="B37" s="24" t="s">
        <v>67</v>
      </c>
      <c r="C37" s="25">
        <f t="shared" si="8"/>
        <v>2520129</v>
      </c>
      <c r="D37" s="25">
        <v>0</v>
      </c>
      <c r="E37" s="26">
        <f t="shared" si="9"/>
        <v>0</v>
      </c>
      <c r="F37" s="27">
        <v>2264000</v>
      </c>
      <c r="G37" s="27"/>
      <c r="H37" s="27"/>
      <c r="I37" s="27"/>
      <c r="J37" s="27"/>
      <c r="K37" s="27"/>
      <c r="L37" s="28">
        <v>80000</v>
      </c>
      <c r="M37" s="27"/>
      <c r="N37" s="29"/>
      <c r="O37" s="30">
        <v>176129</v>
      </c>
      <c r="P37" s="27"/>
      <c r="Q37" s="29"/>
      <c r="R37" s="30"/>
      <c r="S37" s="27"/>
      <c r="T37" s="29"/>
    </row>
    <row r="38" spans="1:20">
      <c r="A38" s="23" t="s">
        <v>68</v>
      </c>
      <c r="B38" s="24" t="s">
        <v>69</v>
      </c>
      <c r="C38" s="25">
        <f t="shared" si="8"/>
        <v>180000</v>
      </c>
      <c r="D38" s="25">
        <v>0</v>
      </c>
      <c r="E38" s="26">
        <f t="shared" si="9"/>
        <v>250000</v>
      </c>
      <c r="F38" s="27">
        <v>180000</v>
      </c>
      <c r="G38" s="27"/>
      <c r="H38" s="27">
        <v>250000</v>
      </c>
      <c r="I38" s="27"/>
      <c r="J38" s="27"/>
      <c r="K38" s="27"/>
      <c r="L38" s="28"/>
      <c r="M38" s="27"/>
      <c r="N38" s="29"/>
      <c r="O38" s="30"/>
      <c r="P38" s="27"/>
      <c r="Q38" s="29"/>
      <c r="R38" s="30"/>
      <c r="S38" s="27"/>
      <c r="T38" s="29"/>
    </row>
    <row r="39" spans="1:20">
      <c r="A39" s="31" t="s">
        <v>70</v>
      </c>
      <c r="B39" s="32" t="s">
        <v>71</v>
      </c>
      <c r="C39" s="33">
        <f t="shared" si="8"/>
        <v>2700129</v>
      </c>
      <c r="D39" s="33">
        <v>0</v>
      </c>
      <c r="E39" s="34">
        <f t="shared" si="9"/>
        <v>250000</v>
      </c>
      <c r="F39" s="35">
        <f>SUM(F37:F38)</f>
        <v>2444000</v>
      </c>
      <c r="G39" s="35">
        <f t="shared" ref="G39:Q39" si="17">SUM(G37:G38)</f>
        <v>0</v>
      </c>
      <c r="H39" s="35">
        <f t="shared" si="17"/>
        <v>250000</v>
      </c>
      <c r="I39" s="35">
        <f t="shared" si="17"/>
        <v>0</v>
      </c>
      <c r="J39" s="35">
        <f t="shared" si="17"/>
        <v>0</v>
      </c>
      <c r="K39" s="35">
        <f t="shared" si="17"/>
        <v>0</v>
      </c>
      <c r="L39" s="35">
        <f t="shared" si="17"/>
        <v>80000</v>
      </c>
      <c r="M39" s="35">
        <f t="shared" si="17"/>
        <v>0</v>
      </c>
      <c r="N39" s="35">
        <f t="shared" si="17"/>
        <v>0</v>
      </c>
      <c r="O39" s="35">
        <f t="shared" si="17"/>
        <v>176129</v>
      </c>
      <c r="P39" s="35">
        <f t="shared" si="17"/>
        <v>0</v>
      </c>
      <c r="Q39" s="35">
        <f t="shared" si="17"/>
        <v>0</v>
      </c>
      <c r="R39" s="30"/>
      <c r="S39" s="27"/>
      <c r="T39" s="29"/>
    </row>
    <row r="40" spans="1:20">
      <c r="A40" s="31" t="s">
        <v>72</v>
      </c>
      <c r="B40" s="32" t="s">
        <v>73</v>
      </c>
      <c r="C40" s="33">
        <f t="shared" si="8"/>
        <v>6402720</v>
      </c>
      <c r="D40" s="33">
        <v>0</v>
      </c>
      <c r="E40" s="34">
        <f t="shared" si="9"/>
        <v>12383478</v>
      </c>
      <c r="F40" s="35">
        <f>SUM(F39,F36,F34)</f>
        <v>6146591</v>
      </c>
      <c r="G40" s="35">
        <f t="shared" ref="G40:Q40" si="18">SUM(G39,G36,G34)</f>
        <v>0</v>
      </c>
      <c r="H40" s="35">
        <f t="shared" si="18"/>
        <v>12383478</v>
      </c>
      <c r="I40" s="35">
        <f t="shared" si="18"/>
        <v>0</v>
      </c>
      <c r="J40" s="35">
        <f t="shared" si="18"/>
        <v>0</v>
      </c>
      <c r="K40" s="35">
        <f t="shared" si="18"/>
        <v>0</v>
      </c>
      <c r="L40" s="35">
        <f t="shared" si="18"/>
        <v>80000</v>
      </c>
      <c r="M40" s="35">
        <f t="shared" si="18"/>
        <v>0</v>
      </c>
      <c r="N40" s="35">
        <f t="shared" si="18"/>
        <v>0</v>
      </c>
      <c r="O40" s="35">
        <f t="shared" si="18"/>
        <v>176129</v>
      </c>
      <c r="P40" s="35">
        <f t="shared" si="18"/>
        <v>0</v>
      </c>
      <c r="Q40" s="35">
        <f t="shared" si="18"/>
        <v>0</v>
      </c>
      <c r="R40" s="30"/>
      <c r="S40" s="27"/>
      <c r="T40" s="29"/>
    </row>
    <row r="41" spans="1:20">
      <c r="A41" s="23" t="s">
        <v>74</v>
      </c>
      <c r="B41" s="24" t="s">
        <v>75</v>
      </c>
      <c r="C41" s="25">
        <f t="shared" si="8"/>
        <v>187633</v>
      </c>
      <c r="D41" s="25">
        <v>0</v>
      </c>
      <c r="E41" s="26">
        <f t="shared" si="9"/>
        <v>2308820</v>
      </c>
      <c r="F41" s="27"/>
      <c r="G41" s="27"/>
      <c r="H41" s="27">
        <v>830000</v>
      </c>
      <c r="I41" s="27"/>
      <c r="J41" s="27"/>
      <c r="K41" s="27"/>
      <c r="L41" s="28"/>
      <c r="M41" s="27"/>
      <c r="N41" s="29"/>
      <c r="O41" s="30">
        <v>187633</v>
      </c>
      <c r="P41" s="27"/>
      <c r="Q41" s="29">
        <v>1478820</v>
      </c>
      <c r="R41" s="30"/>
      <c r="S41" s="27"/>
      <c r="T41" s="29"/>
    </row>
    <row r="42" spans="1:20">
      <c r="A42" s="31" t="s">
        <v>76</v>
      </c>
      <c r="B42" s="32" t="s">
        <v>77</v>
      </c>
      <c r="C42" s="33">
        <f t="shared" si="8"/>
        <v>187633</v>
      </c>
      <c r="D42" s="33">
        <v>0</v>
      </c>
      <c r="E42" s="34">
        <f t="shared" si="9"/>
        <v>2308820</v>
      </c>
      <c r="F42" s="35">
        <f>SUM(F41)</f>
        <v>0</v>
      </c>
      <c r="G42" s="35">
        <f t="shared" ref="G42:Q42" si="19">SUM(G41)</f>
        <v>0</v>
      </c>
      <c r="H42" s="35">
        <f t="shared" si="19"/>
        <v>830000</v>
      </c>
      <c r="I42" s="35">
        <f t="shared" si="19"/>
        <v>0</v>
      </c>
      <c r="J42" s="35">
        <f t="shared" si="19"/>
        <v>0</v>
      </c>
      <c r="K42" s="35">
        <f t="shared" si="19"/>
        <v>0</v>
      </c>
      <c r="L42" s="35">
        <f t="shared" si="19"/>
        <v>0</v>
      </c>
      <c r="M42" s="35">
        <f t="shared" si="19"/>
        <v>0</v>
      </c>
      <c r="N42" s="35">
        <f t="shared" si="19"/>
        <v>0</v>
      </c>
      <c r="O42" s="35">
        <f t="shared" si="19"/>
        <v>187633</v>
      </c>
      <c r="P42" s="35">
        <f t="shared" si="19"/>
        <v>0</v>
      </c>
      <c r="Q42" s="35">
        <f t="shared" si="19"/>
        <v>1478820</v>
      </c>
      <c r="R42" s="30"/>
      <c r="S42" s="27"/>
      <c r="T42" s="29"/>
    </row>
    <row r="43" spans="1:20">
      <c r="A43" s="23" t="s">
        <v>78</v>
      </c>
      <c r="B43" s="24" t="s">
        <v>79</v>
      </c>
      <c r="C43" s="25">
        <f t="shared" si="8"/>
        <v>-20018315</v>
      </c>
      <c r="D43" s="25">
        <v>0</v>
      </c>
      <c r="E43" s="26">
        <f t="shared" si="9"/>
        <v>0</v>
      </c>
      <c r="F43" s="27">
        <v>-20018315</v>
      </c>
      <c r="G43" s="27"/>
      <c r="H43" s="27"/>
      <c r="I43" s="27"/>
      <c r="J43" s="27"/>
      <c r="K43" s="27"/>
      <c r="L43" s="28"/>
      <c r="M43" s="27"/>
      <c r="N43" s="29"/>
      <c r="O43" s="30"/>
      <c r="P43" s="27"/>
      <c r="Q43" s="29"/>
      <c r="R43" s="30"/>
      <c r="S43" s="27"/>
      <c r="T43" s="29"/>
    </row>
    <row r="44" spans="1:20">
      <c r="A44" s="31" t="s">
        <v>80</v>
      </c>
      <c r="B44" s="32" t="s">
        <v>81</v>
      </c>
      <c r="C44" s="25">
        <f t="shared" si="8"/>
        <v>-20018315</v>
      </c>
      <c r="D44" s="25">
        <v>0</v>
      </c>
      <c r="E44" s="26">
        <f t="shared" si="9"/>
        <v>0</v>
      </c>
      <c r="F44" s="35">
        <f>SUM(F43)</f>
        <v>-20018315</v>
      </c>
      <c r="G44" s="35">
        <f t="shared" ref="G44:Q44" si="20">SUM(G43)</f>
        <v>0</v>
      </c>
      <c r="H44" s="35">
        <f t="shared" si="20"/>
        <v>0</v>
      </c>
      <c r="I44" s="35">
        <f t="shared" si="20"/>
        <v>0</v>
      </c>
      <c r="J44" s="35">
        <f t="shared" si="20"/>
        <v>0</v>
      </c>
      <c r="K44" s="35">
        <f t="shared" si="20"/>
        <v>0</v>
      </c>
      <c r="L44" s="35">
        <f t="shared" si="20"/>
        <v>0</v>
      </c>
      <c r="M44" s="35">
        <f t="shared" si="20"/>
        <v>0</v>
      </c>
      <c r="N44" s="35">
        <f t="shared" si="20"/>
        <v>0</v>
      </c>
      <c r="O44" s="35">
        <f t="shared" si="20"/>
        <v>0</v>
      </c>
      <c r="P44" s="35">
        <f t="shared" si="20"/>
        <v>0</v>
      </c>
      <c r="Q44" s="35">
        <f t="shared" si="20"/>
        <v>0</v>
      </c>
      <c r="R44" s="30"/>
      <c r="S44" s="27"/>
      <c r="T44" s="29"/>
    </row>
    <row r="45" spans="1:20">
      <c r="A45" s="23">
        <v>168</v>
      </c>
      <c r="B45" s="24" t="s">
        <v>82</v>
      </c>
      <c r="C45" s="25">
        <f t="shared" si="8"/>
        <v>0</v>
      </c>
      <c r="D45" s="25"/>
      <c r="E45" s="26">
        <f t="shared" si="9"/>
        <v>0</v>
      </c>
      <c r="F45" s="27"/>
      <c r="G45" s="27"/>
      <c r="H45" s="27"/>
      <c r="I45" s="27"/>
      <c r="J45" s="27"/>
      <c r="K45" s="27"/>
      <c r="L45" s="28"/>
      <c r="M45" s="27"/>
      <c r="N45" s="29"/>
      <c r="O45" s="30"/>
      <c r="P45" s="27"/>
      <c r="Q45" s="29"/>
      <c r="R45" s="30"/>
      <c r="S45" s="27"/>
      <c r="T45" s="29"/>
    </row>
    <row r="46" spans="1:20" ht="25.5">
      <c r="A46" s="23" t="s">
        <v>83</v>
      </c>
      <c r="B46" s="24" t="s">
        <v>84</v>
      </c>
      <c r="C46" s="25">
        <f>F46+I46+L46+O46+R46</f>
        <v>1681080</v>
      </c>
      <c r="D46" s="25">
        <v>0</v>
      </c>
      <c r="E46" s="26">
        <f>H46+K46+N46+Q46+T46</f>
        <v>0</v>
      </c>
      <c r="F46" s="27"/>
      <c r="G46" s="27"/>
      <c r="H46" s="27"/>
      <c r="I46" s="27"/>
      <c r="J46" s="27"/>
      <c r="K46" s="27"/>
      <c r="L46" s="28"/>
      <c r="M46" s="27"/>
      <c r="N46" s="29"/>
      <c r="O46" s="30">
        <v>1681080</v>
      </c>
      <c r="P46" s="27"/>
      <c r="Q46" s="29"/>
      <c r="R46" s="30"/>
      <c r="S46" s="27"/>
      <c r="T46" s="29"/>
    </row>
    <row r="47" spans="1:20">
      <c r="A47" s="31" t="s">
        <v>85</v>
      </c>
      <c r="B47" s="32" t="s">
        <v>86</v>
      </c>
      <c r="C47" s="33">
        <f>SUM(C44:C46)</f>
        <v>-18337235</v>
      </c>
      <c r="D47" s="33">
        <v>0</v>
      </c>
      <c r="E47" s="33">
        <f>SUM(E45:E46)</f>
        <v>0</v>
      </c>
      <c r="F47" s="35">
        <f>SUM(F45:F46)</f>
        <v>0</v>
      </c>
      <c r="G47" s="35">
        <f t="shared" ref="G47:Q47" si="21">SUM(G45:G46)</f>
        <v>0</v>
      </c>
      <c r="H47" s="35">
        <f t="shared" si="21"/>
        <v>0</v>
      </c>
      <c r="I47" s="35">
        <f t="shared" si="21"/>
        <v>0</v>
      </c>
      <c r="J47" s="35">
        <f t="shared" si="21"/>
        <v>0</v>
      </c>
      <c r="K47" s="35">
        <f t="shared" si="21"/>
        <v>0</v>
      </c>
      <c r="L47" s="35">
        <f t="shared" si="21"/>
        <v>0</v>
      </c>
      <c r="M47" s="35">
        <f t="shared" si="21"/>
        <v>0</v>
      </c>
      <c r="N47" s="35">
        <f t="shared" si="21"/>
        <v>0</v>
      </c>
      <c r="O47" s="35">
        <f t="shared" si="21"/>
        <v>1681080</v>
      </c>
      <c r="P47" s="35">
        <f t="shared" si="21"/>
        <v>0</v>
      </c>
      <c r="Q47" s="35">
        <f t="shared" si="21"/>
        <v>0</v>
      </c>
      <c r="R47" s="36"/>
      <c r="S47" s="35"/>
      <c r="T47" s="37"/>
    </row>
    <row r="48" spans="1:20">
      <c r="A48" s="31" t="s">
        <v>87</v>
      </c>
      <c r="B48" s="32" t="s">
        <v>88</v>
      </c>
      <c r="C48" s="25">
        <f>F48+I48+L48+O48+R48</f>
        <v>-18149602</v>
      </c>
      <c r="D48" s="25">
        <v>0</v>
      </c>
      <c r="E48" s="26">
        <f>H48+K48+N48+Q48+T48</f>
        <v>2308820</v>
      </c>
      <c r="F48" s="35">
        <f>SUM(F47,F44,F42)</f>
        <v>-20018315</v>
      </c>
      <c r="G48" s="35">
        <f t="shared" ref="G48:Q48" si="22">SUM(G47,G44,G42)</f>
        <v>0</v>
      </c>
      <c r="H48" s="35">
        <f t="shared" si="22"/>
        <v>830000</v>
      </c>
      <c r="I48" s="35">
        <f t="shared" si="22"/>
        <v>0</v>
      </c>
      <c r="J48" s="35">
        <f t="shared" si="22"/>
        <v>0</v>
      </c>
      <c r="K48" s="35">
        <f t="shared" si="22"/>
        <v>0</v>
      </c>
      <c r="L48" s="35">
        <f t="shared" si="22"/>
        <v>0</v>
      </c>
      <c r="M48" s="35">
        <f t="shared" si="22"/>
        <v>0</v>
      </c>
      <c r="N48" s="35">
        <f t="shared" si="22"/>
        <v>0</v>
      </c>
      <c r="O48" s="35">
        <f t="shared" si="22"/>
        <v>1868713</v>
      </c>
      <c r="P48" s="35">
        <f t="shared" si="22"/>
        <v>0</v>
      </c>
      <c r="Q48" s="35">
        <f t="shared" si="22"/>
        <v>1478820</v>
      </c>
      <c r="R48" s="30"/>
      <c r="S48" s="27"/>
      <c r="T48" s="29"/>
    </row>
    <row r="49" spans="1:20">
      <c r="A49" s="31" t="s">
        <v>89</v>
      </c>
      <c r="B49" s="32" t="s">
        <v>90</v>
      </c>
      <c r="C49" s="33">
        <f>F49+I49</f>
        <v>1385054806</v>
      </c>
      <c r="D49" s="33">
        <v>0</v>
      </c>
      <c r="E49" s="34">
        <f>SUM(E48,E40,E29,E23,E19)</f>
        <v>1500685008</v>
      </c>
      <c r="F49" s="35">
        <f>SUM(F48,F40,F29,F23,F19)</f>
        <v>1384343016</v>
      </c>
      <c r="G49" s="35">
        <f t="shared" ref="G49:Q49" si="23">SUM(G48,G40,G29,G23,G19)</f>
        <v>0</v>
      </c>
      <c r="H49" s="35">
        <f t="shared" si="23"/>
        <v>1494406433</v>
      </c>
      <c r="I49" s="35">
        <f t="shared" si="23"/>
        <v>711790</v>
      </c>
      <c r="J49" s="35">
        <f t="shared" si="23"/>
        <v>0</v>
      </c>
      <c r="K49" s="35">
        <f t="shared" si="23"/>
        <v>66167</v>
      </c>
      <c r="L49" s="35">
        <f t="shared" si="23"/>
        <v>5526965</v>
      </c>
      <c r="M49" s="35">
        <f t="shared" si="23"/>
        <v>0</v>
      </c>
      <c r="N49" s="35">
        <f t="shared" si="23"/>
        <v>4418181</v>
      </c>
      <c r="O49" s="35">
        <f t="shared" si="23"/>
        <v>2192713</v>
      </c>
      <c r="P49" s="35">
        <f t="shared" si="23"/>
        <v>0</v>
      </c>
      <c r="Q49" s="35">
        <f t="shared" si="23"/>
        <v>1794227</v>
      </c>
      <c r="R49" s="30"/>
      <c r="S49" s="27"/>
      <c r="T49" s="29"/>
    </row>
    <row r="50" spans="1:20">
      <c r="A50" s="23" t="s">
        <v>91</v>
      </c>
      <c r="B50" s="24" t="s">
        <v>92</v>
      </c>
      <c r="C50" s="33">
        <f t="shared" ref="C50:C70" si="24">F50+I50+L50+O50+R50</f>
        <v>18388000</v>
      </c>
      <c r="D50" s="33">
        <v>0</v>
      </c>
      <c r="E50" s="34">
        <f t="shared" ref="E50:E70" si="25">H50+K50+N50+Q50+T50</f>
        <v>18388000</v>
      </c>
      <c r="F50" s="27">
        <v>18388000</v>
      </c>
      <c r="G50" s="27"/>
      <c r="H50" s="27">
        <v>18388000</v>
      </c>
      <c r="I50" s="27"/>
      <c r="J50" s="27"/>
      <c r="K50" s="27"/>
      <c r="L50" s="39"/>
      <c r="M50" s="35"/>
      <c r="N50" s="37"/>
      <c r="O50" s="36"/>
      <c r="P50" s="35"/>
      <c r="Q50" s="37"/>
      <c r="R50" s="36"/>
      <c r="S50" s="35"/>
      <c r="T50" s="37"/>
    </row>
    <row r="51" spans="1:20">
      <c r="A51" s="23">
        <v>178</v>
      </c>
      <c r="B51" s="24" t="s">
        <v>93</v>
      </c>
      <c r="C51" s="25">
        <f t="shared" si="24"/>
        <v>0</v>
      </c>
      <c r="D51" s="25">
        <v>0</v>
      </c>
      <c r="E51" s="26">
        <f t="shared" si="25"/>
        <v>0</v>
      </c>
      <c r="F51" s="27"/>
      <c r="G51" s="27"/>
      <c r="H51" s="27"/>
      <c r="I51" s="27"/>
      <c r="J51" s="27"/>
      <c r="K51" s="27"/>
      <c r="L51" s="28"/>
      <c r="M51" s="27"/>
      <c r="N51" s="29"/>
      <c r="O51" s="30"/>
      <c r="P51" s="27"/>
      <c r="Q51" s="29"/>
      <c r="R51" s="30"/>
      <c r="S51" s="27"/>
      <c r="T51" s="29"/>
    </row>
    <row r="52" spans="1:20">
      <c r="A52" s="23">
        <v>179</v>
      </c>
      <c r="B52" s="24" t="s">
        <v>94</v>
      </c>
      <c r="C52" s="25">
        <f t="shared" si="24"/>
        <v>47707368</v>
      </c>
      <c r="D52" s="25">
        <v>0</v>
      </c>
      <c r="E52" s="26">
        <f t="shared" si="25"/>
        <v>47707368</v>
      </c>
      <c r="F52" s="27">
        <v>46199000</v>
      </c>
      <c r="G52" s="27"/>
      <c r="H52" s="27">
        <v>46199000</v>
      </c>
      <c r="I52" s="27"/>
      <c r="J52" s="27"/>
      <c r="K52" s="27"/>
      <c r="L52" s="27">
        <v>1508368</v>
      </c>
      <c r="M52" s="27"/>
      <c r="N52" s="27">
        <v>1508368</v>
      </c>
      <c r="O52" s="27"/>
      <c r="P52" s="27"/>
      <c r="Q52" s="27"/>
      <c r="R52" s="30"/>
      <c r="S52" s="27"/>
      <c r="T52" s="29"/>
    </row>
    <row r="53" spans="1:20" ht="12" customHeight="1">
      <c r="A53" s="23">
        <v>180</v>
      </c>
      <c r="B53" s="24" t="s">
        <v>95</v>
      </c>
      <c r="C53" s="25">
        <f t="shared" si="24"/>
        <v>1328660006</v>
      </c>
      <c r="D53" s="25">
        <v>0</v>
      </c>
      <c r="E53" s="26">
        <f t="shared" si="25"/>
        <v>1304627168</v>
      </c>
      <c r="F53" s="27">
        <v>1312479913</v>
      </c>
      <c r="G53" s="27"/>
      <c r="H53" s="27">
        <v>1305350874</v>
      </c>
      <c r="I53" s="27">
        <v>-2845255</v>
      </c>
      <c r="J53" s="27"/>
      <c r="K53" s="27">
        <v>-1931822</v>
      </c>
      <c r="L53" s="28">
        <v>18828950</v>
      </c>
      <c r="M53" s="27"/>
      <c r="N53" s="29">
        <v>766822</v>
      </c>
      <c r="O53" s="30">
        <v>196398</v>
      </c>
      <c r="P53" s="27"/>
      <c r="Q53" s="29">
        <v>441294</v>
      </c>
      <c r="R53" s="30"/>
      <c r="S53" s="27"/>
      <c r="T53" s="29"/>
    </row>
    <row r="54" spans="1:20">
      <c r="A54" s="23">
        <v>182</v>
      </c>
      <c r="B54" s="24" t="s">
        <v>96</v>
      </c>
      <c r="C54" s="25">
        <f t="shared" si="24"/>
        <v>-24032838</v>
      </c>
      <c r="D54" s="25">
        <v>0</v>
      </c>
      <c r="E54" s="26">
        <f t="shared" si="25"/>
        <v>105524293</v>
      </c>
      <c r="F54" s="27">
        <v>-7129039</v>
      </c>
      <c r="G54" s="27"/>
      <c r="H54" s="27">
        <v>108421631</v>
      </c>
      <c r="I54" s="27">
        <v>913433</v>
      </c>
      <c r="J54" s="27"/>
      <c r="K54" s="27">
        <v>-518278</v>
      </c>
      <c r="L54" s="28">
        <v>-18062128</v>
      </c>
      <c r="M54" s="27"/>
      <c r="N54" s="29">
        <v>-2221251</v>
      </c>
      <c r="O54" s="30">
        <v>244896</v>
      </c>
      <c r="P54" s="27"/>
      <c r="Q54" s="29">
        <v>-157809</v>
      </c>
      <c r="R54" s="30"/>
      <c r="S54" s="27"/>
      <c r="T54" s="29"/>
    </row>
    <row r="55" spans="1:20">
      <c r="A55" s="31">
        <v>183</v>
      </c>
      <c r="B55" s="32" t="s">
        <v>97</v>
      </c>
      <c r="C55" s="33">
        <f t="shared" si="24"/>
        <v>1370722536</v>
      </c>
      <c r="D55" s="33">
        <v>0</v>
      </c>
      <c r="E55" s="34">
        <f t="shared" si="25"/>
        <v>1476246829</v>
      </c>
      <c r="F55" s="35">
        <f>SUM(F50:F54)</f>
        <v>1369937874</v>
      </c>
      <c r="G55" s="35">
        <f t="shared" ref="G55:Q55" si="26">SUM(G50:G54)</f>
        <v>0</v>
      </c>
      <c r="H55" s="35">
        <f t="shared" si="26"/>
        <v>1478359505</v>
      </c>
      <c r="I55" s="35">
        <f t="shared" si="26"/>
        <v>-1931822</v>
      </c>
      <c r="J55" s="35">
        <f t="shared" si="26"/>
        <v>0</v>
      </c>
      <c r="K55" s="35">
        <f t="shared" si="26"/>
        <v>-2450100</v>
      </c>
      <c r="L55" s="35">
        <f t="shared" si="26"/>
        <v>2275190</v>
      </c>
      <c r="M55" s="35">
        <f t="shared" si="26"/>
        <v>0</v>
      </c>
      <c r="N55" s="35">
        <f t="shared" si="26"/>
        <v>53939</v>
      </c>
      <c r="O55" s="35">
        <f t="shared" si="26"/>
        <v>441294</v>
      </c>
      <c r="P55" s="35">
        <f t="shared" si="26"/>
        <v>0</v>
      </c>
      <c r="Q55" s="35">
        <f t="shared" si="26"/>
        <v>283485</v>
      </c>
      <c r="R55" s="30"/>
      <c r="S55" s="27"/>
      <c r="T55" s="29"/>
    </row>
    <row r="56" spans="1:20" ht="25.5">
      <c r="A56" s="23">
        <v>185</v>
      </c>
      <c r="B56" s="24" t="s">
        <v>98</v>
      </c>
      <c r="C56" s="33">
        <f>SUM(F56,I56,L56,O56)</f>
        <v>0</v>
      </c>
      <c r="D56" s="33">
        <f>SUM(G56,J56,M56,P56)</f>
        <v>0</v>
      </c>
      <c r="E56" s="34">
        <f>SUM(H56,K56,N56,Q56)</f>
        <v>203570</v>
      </c>
      <c r="F56" s="27">
        <v>0</v>
      </c>
      <c r="G56" s="35"/>
      <c r="H56" s="27">
        <v>203570</v>
      </c>
      <c r="I56" s="35"/>
      <c r="J56" s="35"/>
      <c r="K56" s="35"/>
      <c r="L56" s="39"/>
      <c r="M56" s="35"/>
      <c r="N56" s="35"/>
      <c r="O56" s="35"/>
      <c r="P56" s="35"/>
      <c r="Q56" s="41"/>
      <c r="R56" s="30"/>
      <c r="S56" s="27"/>
      <c r="T56" s="29"/>
    </row>
    <row r="57" spans="1:20">
      <c r="A57" s="23">
        <v>186</v>
      </c>
      <c r="B57" s="24" t="s">
        <v>99</v>
      </c>
      <c r="C57" s="25">
        <f t="shared" si="24"/>
        <v>88282</v>
      </c>
      <c r="D57" s="25">
        <v>0</v>
      </c>
      <c r="E57" s="26">
        <f t="shared" si="25"/>
        <v>124517</v>
      </c>
      <c r="F57" s="27">
        <v>88282</v>
      </c>
      <c r="G57" s="27"/>
      <c r="H57" s="27">
        <v>124517</v>
      </c>
      <c r="I57" s="27"/>
      <c r="J57" s="27"/>
      <c r="K57" s="27"/>
      <c r="L57" s="28"/>
      <c r="M57" s="27"/>
      <c r="N57" s="29"/>
      <c r="O57" s="30"/>
      <c r="P57" s="27"/>
      <c r="Q57" s="29"/>
      <c r="R57" s="30"/>
      <c r="S57" s="27"/>
      <c r="T57" s="29"/>
    </row>
    <row r="58" spans="1:20">
      <c r="A58" s="23">
        <v>188</v>
      </c>
      <c r="B58" s="24" t="s">
        <v>100</v>
      </c>
      <c r="C58" s="25">
        <f t="shared" si="24"/>
        <v>0</v>
      </c>
      <c r="D58" s="33">
        <v>0</v>
      </c>
      <c r="E58" s="34">
        <f t="shared" si="25"/>
        <v>0</v>
      </c>
      <c r="F58" s="27">
        <v>0</v>
      </c>
      <c r="G58" s="27"/>
      <c r="H58" s="27">
        <v>0</v>
      </c>
      <c r="I58" s="27"/>
      <c r="J58" s="27"/>
      <c r="K58" s="27"/>
      <c r="L58" s="39"/>
      <c r="M58" s="35"/>
      <c r="N58" s="37"/>
      <c r="O58" s="36"/>
      <c r="P58" s="35"/>
      <c r="Q58" s="37"/>
      <c r="R58" s="36"/>
      <c r="S58" s="35"/>
      <c r="T58" s="37"/>
    </row>
    <row r="59" spans="1:20" s="38" customFormat="1">
      <c r="A59" s="31">
        <v>209</v>
      </c>
      <c r="B59" s="32" t="s">
        <v>101</v>
      </c>
      <c r="C59" s="33">
        <f t="shared" si="24"/>
        <v>88282</v>
      </c>
      <c r="D59" s="33">
        <v>0</v>
      </c>
      <c r="E59" s="34">
        <f t="shared" si="25"/>
        <v>328087</v>
      </c>
      <c r="F59" s="35">
        <f>SUM(F56:F58)</f>
        <v>88282</v>
      </c>
      <c r="G59" s="35">
        <f t="shared" ref="G59:Q59" si="27">SUM(G56:G58)</f>
        <v>0</v>
      </c>
      <c r="H59" s="35">
        <f t="shared" si="27"/>
        <v>328087</v>
      </c>
      <c r="I59" s="35">
        <f t="shared" si="27"/>
        <v>0</v>
      </c>
      <c r="J59" s="35">
        <f t="shared" si="27"/>
        <v>0</v>
      </c>
      <c r="K59" s="35">
        <f t="shared" si="27"/>
        <v>0</v>
      </c>
      <c r="L59" s="35">
        <f t="shared" si="27"/>
        <v>0</v>
      </c>
      <c r="M59" s="35">
        <f t="shared" si="27"/>
        <v>0</v>
      </c>
      <c r="N59" s="35">
        <f t="shared" si="27"/>
        <v>0</v>
      </c>
      <c r="O59" s="35">
        <f t="shared" si="27"/>
        <v>0</v>
      </c>
      <c r="P59" s="35">
        <f t="shared" si="27"/>
        <v>0</v>
      </c>
      <c r="Q59" s="35">
        <f t="shared" si="27"/>
        <v>0</v>
      </c>
      <c r="R59" s="36"/>
      <c r="S59" s="35"/>
      <c r="T59" s="37"/>
    </row>
    <row r="60" spans="1:20">
      <c r="A60" s="23">
        <v>212</v>
      </c>
      <c r="B60" s="24" t="s">
        <v>102</v>
      </c>
      <c r="C60" s="25">
        <f t="shared" si="24"/>
        <v>0</v>
      </c>
      <c r="D60" s="25">
        <v>0</v>
      </c>
      <c r="E60" s="26">
        <f t="shared" si="25"/>
        <v>0</v>
      </c>
      <c r="F60" s="27"/>
      <c r="G60" s="27"/>
      <c r="H60" s="27"/>
      <c r="I60" s="27"/>
      <c r="J60" s="27"/>
      <c r="K60" s="27"/>
      <c r="L60" s="28"/>
      <c r="M60" s="27"/>
      <c r="N60" s="29"/>
      <c r="O60" s="30"/>
      <c r="P60" s="27"/>
      <c r="Q60" s="29"/>
      <c r="R60" s="30"/>
      <c r="S60" s="27"/>
      <c r="T60" s="29"/>
    </row>
    <row r="61" spans="1:20" ht="25.5">
      <c r="A61" s="23">
        <v>222</v>
      </c>
      <c r="B61" s="24" t="s">
        <v>103</v>
      </c>
      <c r="C61" s="25">
        <f t="shared" si="24"/>
        <v>7425709</v>
      </c>
      <c r="D61" s="33">
        <v>0</v>
      </c>
      <c r="E61" s="26">
        <f t="shared" si="25"/>
        <v>8620608</v>
      </c>
      <c r="F61" s="27">
        <v>7425709</v>
      </c>
      <c r="G61" s="27"/>
      <c r="H61" s="27">
        <v>8620608</v>
      </c>
      <c r="I61" s="27"/>
      <c r="J61" s="27"/>
      <c r="K61" s="27"/>
      <c r="L61" s="39"/>
      <c r="M61" s="35"/>
      <c r="N61" s="37"/>
      <c r="O61" s="36"/>
      <c r="P61" s="35"/>
      <c r="Q61" s="37"/>
      <c r="R61" s="36"/>
      <c r="S61" s="35"/>
      <c r="T61" s="37"/>
    </row>
    <row r="62" spans="1:20" s="38" customFormat="1">
      <c r="A62" s="31">
        <v>233</v>
      </c>
      <c r="B62" s="32" t="s">
        <v>104</v>
      </c>
      <c r="C62" s="33">
        <f t="shared" si="24"/>
        <v>7425709</v>
      </c>
      <c r="D62" s="33">
        <v>0</v>
      </c>
      <c r="E62" s="34">
        <f t="shared" si="25"/>
        <v>8620608</v>
      </c>
      <c r="F62" s="35">
        <f>SUM(F60:F61)</f>
        <v>7425709</v>
      </c>
      <c r="G62" s="35">
        <f t="shared" ref="G62:Q62" si="28">SUM(G60:G61)</f>
        <v>0</v>
      </c>
      <c r="H62" s="35">
        <f t="shared" si="28"/>
        <v>8620608</v>
      </c>
      <c r="I62" s="35">
        <f t="shared" si="28"/>
        <v>0</v>
      </c>
      <c r="J62" s="35">
        <f t="shared" si="28"/>
        <v>0</v>
      </c>
      <c r="K62" s="35">
        <f t="shared" si="28"/>
        <v>0</v>
      </c>
      <c r="L62" s="35">
        <f t="shared" si="28"/>
        <v>0</v>
      </c>
      <c r="M62" s="35">
        <f t="shared" si="28"/>
        <v>0</v>
      </c>
      <c r="N62" s="35">
        <f t="shared" si="28"/>
        <v>0</v>
      </c>
      <c r="O62" s="35">
        <f t="shared" si="28"/>
        <v>0</v>
      </c>
      <c r="P62" s="35">
        <f t="shared" si="28"/>
        <v>0</v>
      </c>
      <c r="Q62" s="35">
        <f t="shared" si="28"/>
        <v>0</v>
      </c>
      <c r="R62" s="36"/>
      <c r="S62" s="35"/>
      <c r="T62" s="37"/>
    </row>
    <row r="63" spans="1:20">
      <c r="A63" s="23">
        <v>234</v>
      </c>
      <c r="B63" s="24" t="s">
        <v>105</v>
      </c>
      <c r="C63" s="25">
        <f t="shared" si="24"/>
        <v>800776</v>
      </c>
      <c r="D63" s="25">
        <v>0</v>
      </c>
      <c r="E63" s="26">
        <f t="shared" si="25"/>
        <v>1042060</v>
      </c>
      <c r="F63" s="27">
        <v>643389</v>
      </c>
      <c r="G63" s="27"/>
      <c r="H63" s="27">
        <v>1042060</v>
      </c>
      <c r="I63" s="27"/>
      <c r="J63" s="27"/>
      <c r="K63" s="27"/>
      <c r="L63" s="28"/>
      <c r="M63" s="27"/>
      <c r="N63" s="29"/>
      <c r="O63" s="30">
        <v>157387</v>
      </c>
      <c r="P63" s="27"/>
      <c r="Q63" s="29"/>
      <c r="R63" s="30"/>
      <c r="S63" s="27"/>
      <c r="T63" s="29"/>
    </row>
    <row r="64" spans="1:20">
      <c r="A64" s="23">
        <v>236</v>
      </c>
      <c r="B64" s="24" t="s">
        <v>106</v>
      </c>
      <c r="C64" s="25">
        <f t="shared" si="24"/>
        <v>97976</v>
      </c>
      <c r="D64" s="25">
        <v>0</v>
      </c>
      <c r="E64" s="26">
        <f t="shared" si="25"/>
        <v>106121</v>
      </c>
      <c r="F64" s="27">
        <v>97976</v>
      </c>
      <c r="G64" s="27"/>
      <c r="H64" s="27">
        <v>106121</v>
      </c>
      <c r="I64" s="27"/>
      <c r="J64" s="27"/>
      <c r="K64" s="27"/>
      <c r="L64" s="28"/>
      <c r="M64" s="27"/>
      <c r="N64" s="40"/>
      <c r="O64" s="28"/>
      <c r="P64" s="27"/>
      <c r="Q64" s="40"/>
      <c r="R64" s="30"/>
      <c r="S64" s="27"/>
      <c r="T64" s="29"/>
    </row>
    <row r="65" spans="1:20" s="38" customFormat="1">
      <c r="A65" s="31">
        <v>243</v>
      </c>
      <c r="B65" s="32" t="s">
        <v>107</v>
      </c>
      <c r="C65" s="33">
        <f t="shared" si="24"/>
        <v>898752</v>
      </c>
      <c r="D65" s="33">
        <v>0</v>
      </c>
      <c r="E65" s="34">
        <f t="shared" si="25"/>
        <v>1148181</v>
      </c>
      <c r="F65" s="35">
        <f>SUM(F63:F64)</f>
        <v>741365</v>
      </c>
      <c r="G65" s="35">
        <f t="shared" ref="G65:Q65" si="29">SUM(G63)</f>
        <v>0</v>
      </c>
      <c r="H65" s="35">
        <f>SUM(H63:H64)</f>
        <v>1148181</v>
      </c>
      <c r="I65" s="35">
        <f t="shared" si="29"/>
        <v>0</v>
      </c>
      <c r="J65" s="35">
        <f t="shared" si="29"/>
        <v>0</v>
      </c>
      <c r="K65" s="35">
        <f t="shared" si="29"/>
        <v>0</v>
      </c>
      <c r="L65" s="35">
        <f t="shared" si="29"/>
        <v>0</v>
      </c>
      <c r="M65" s="35">
        <f t="shared" si="29"/>
        <v>0</v>
      </c>
      <c r="N65" s="35">
        <f t="shared" si="29"/>
        <v>0</v>
      </c>
      <c r="O65" s="35">
        <f t="shared" si="29"/>
        <v>157387</v>
      </c>
      <c r="P65" s="35">
        <f t="shared" si="29"/>
        <v>0</v>
      </c>
      <c r="Q65" s="35">
        <f t="shared" si="29"/>
        <v>0</v>
      </c>
      <c r="R65" s="36"/>
      <c r="S65" s="35"/>
      <c r="T65" s="37"/>
    </row>
    <row r="66" spans="1:20" s="38" customFormat="1">
      <c r="A66" s="31">
        <v>244</v>
      </c>
      <c r="B66" s="32" t="s">
        <v>108</v>
      </c>
      <c r="C66" s="33">
        <f t="shared" si="24"/>
        <v>8412743</v>
      </c>
      <c r="D66" s="33">
        <v>0</v>
      </c>
      <c r="E66" s="34">
        <f t="shared" si="25"/>
        <v>10096876</v>
      </c>
      <c r="F66" s="35">
        <f>SUM(F65,F62,F59)</f>
        <v>8255356</v>
      </c>
      <c r="G66" s="35">
        <f t="shared" ref="G66:Q66" si="30">SUM(G65,G62,G59)</f>
        <v>0</v>
      </c>
      <c r="H66" s="35">
        <f t="shared" si="30"/>
        <v>10096876</v>
      </c>
      <c r="I66" s="35">
        <f t="shared" si="30"/>
        <v>0</v>
      </c>
      <c r="J66" s="35">
        <f t="shared" si="30"/>
        <v>0</v>
      </c>
      <c r="K66" s="35">
        <f t="shared" si="30"/>
        <v>0</v>
      </c>
      <c r="L66" s="35">
        <f t="shared" si="30"/>
        <v>0</v>
      </c>
      <c r="M66" s="35">
        <f t="shared" si="30"/>
        <v>0</v>
      </c>
      <c r="N66" s="35">
        <f t="shared" si="30"/>
        <v>0</v>
      </c>
      <c r="O66" s="35">
        <f t="shared" si="30"/>
        <v>157387</v>
      </c>
      <c r="P66" s="35">
        <f t="shared" si="30"/>
        <v>0</v>
      </c>
      <c r="Q66" s="35">
        <f t="shared" si="30"/>
        <v>0</v>
      </c>
      <c r="R66" s="36"/>
      <c r="S66" s="35"/>
      <c r="T66" s="37"/>
    </row>
    <row r="67" spans="1:20">
      <c r="A67" s="23">
        <v>246</v>
      </c>
      <c r="B67" s="24" t="s">
        <v>109</v>
      </c>
      <c r="C67" s="25">
        <f t="shared" si="24"/>
        <v>0</v>
      </c>
      <c r="D67" s="25">
        <v>0</v>
      </c>
      <c r="E67" s="26">
        <f t="shared" si="25"/>
        <v>0</v>
      </c>
      <c r="F67" s="27"/>
      <c r="G67" s="27"/>
      <c r="H67" s="27"/>
      <c r="I67" s="27"/>
      <c r="J67" s="27"/>
      <c r="K67" s="27"/>
      <c r="L67" s="28"/>
      <c r="M67" s="27"/>
      <c r="N67" s="29"/>
      <c r="O67" s="30"/>
      <c r="P67" s="27"/>
      <c r="Q67" s="29"/>
      <c r="R67" s="30"/>
      <c r="S67" s="27"/>
      <c r="T67" s="29"/>
    </row>
    <row r="68" spans="1:20">
      <c r="A68" s="23">
        <v>247</v>
      </c>
      <c r="B68" s="24" t="s">
        <v>110</v>
      </c>
      <c r="C68" s="25">
        <f t="shared" si="24"/>
        <v>13639205</v>
      </c>
      <c r="D68" s="25">
        <v>0</v>
      </c>
      <c r="E68" s="26">
        <f t="shared" si="25"/>
        <v>14341303</v>
      </c>
      <c r="F68" s="27">
        <v>6149786</v>
      </c>
      <c r="G68" s="27"/>
      <c r="H68" s="27">
        <v>5950052</v>
      </c>
      <c r="I68" s="27">
        <v>2643612</v>
      </c>
      <c r="J68" s="27"/>
      <c r="K68" s="27">
        <v>2516267</v>
      </c>
      <c r="L68" s="28">
        <v>3251775</v>
      </c>
      <c r="M68" s="27"/>
      <c r="N68" s="29">
        <v>4364242</v>
      </c>
      <c r="O68" s="30">
        <v>1594032</v>
      </c>
      <c r="P68" s="27"/>
      <c r="Q68" s="29">
        <v>1510742</v>
      </c>
      <c r="R68" s="30"/>
      <c r="S68" s="27"/>
      <c r="T68" s="29"/>
    </row>
    <row r="69" spans="1:20" s="38" customFormat="1">
      <c r="A69" s="31" t="s">
        <v>111</v>
      </c>
      <c r="B69" s="32" t="s">
        <v>112</v>
      </c>
      <c r="C69" s="33">
        <f t="shared" si="24"/>
        <v>13639205</v>
      </c>
      <c r="D69" s="33">
        <v>0</v>
      </c>
      <c r="E69" s="34">
        <f t="shared" si="25"/>
        <v>14341303</v>
      </c>
      <c r="F69" s="35">
        <f>SUM(F67:F68)</f>
        <v>6149786</v>
      </c>
      <c r="G69" s="35">
        <f t="shared" ref="G69:Q69" si="31">SUM(G67:G68)</f>
        <v>0</v>
      </c>
      <c r="H69" s="35">
        <f t="shared" si="31"/>
        <v>5950052</v>
      </c>
      <c r="I69" s="35">
        <f t="shared" si="31"/>
        <v>2643612</v>
      </c>
      <c r="J69" s="35">
        <f t="shared" si="31"/>
        <v>0</v>
      </c>
      <c r="K69" s="35">
        <f t="shared" si="31"/>
        <v>2516267</v>
      </c>
      <c r="L69" s="35">
        <f t="shared" si="31"/>
        <v>3251775</v>
      </c>
      <c r="M69" s="35">
        <f t="shared" si="31"/>
        <v>0</v>
      </c>
      <c r="N69" s="35">
        <f t="shared" si="31"/>
        <v>4364242</v>
      </c>
      <c r="O69" s="35">
        <f t="shared" si="31"/>
        <v>1594032</v>
      </c>
      <c r="P69" s="35">
        <f t="shared" si="31"/>
        <v>0</v>
      </c>
      <c r="Q69" s="35">
        <f t="shared" si="31"/>
        <v>1510742</v>
      </c>
      <c r="R69" s="36"/>
      <c r="S69" s="35"/>
      <c r="T69" s="37"/>
    </row>
    <row r="70" spans="1:20" s="38" customFormat="1">
      <c r="A70" s="31" t="s">
        <v>113</v>
      </c>
      <c r="B70" s="32" t="s">
        <v>114</v>
      </c>
      <c r="C70" s="33">
        <f t="shared" si="24"/>
        <v>1392774484</v>
      </c>
      <c r="D70" s="33">
        <v>0</v>
      </c>
      <c r="E70" s="34">
        <f t="shared" si="25"/>
        <v>1500685008</v>
      </c>
      <c r="F70" s="35">
        <f>SUM(F69,F66,F55)</f>
        <v>1384343016</v>
      </c>
      <c r="G70" s="35">
        <f t="shared" ref="G70:Q70" si="32">SUM(G69,G66,G55)</f>
        <v>0</v>
      </c>
      <c r="H70" s="35">
        <f t="shared" si="32"/>
        <v>1494406433</v>
      </c>
      <c r="I70" s="35">
        <f t="shared" si="32"/>
        <v>711790</v>
      </c>
      <c r="J70" s="35">
        <f t="shared" si="32"/>
        <v>0</v>
      </c>
      <c r="K70" s="35">
        <f t="shared" si="32"/>
        <v>66167</v>
      </c>
      <c r="L70" s="35">
        <f t="shared" si="32"/>
        <v>5526965</v>
      </c>
      <c r="M70" s="35">
        <f t="shared" si="32"/>
        <v>0</v>
      </c>
      <c r="N70" s="35">
        <f t="shared" si="32"/>
        <v>4418181</v>
      </c>
      <c r="O70" s="35">
        <f t="shared" si="32"/>
        <v>2192713</v>
      </c>
      <c r="P70" s="35">
        <f t="shared" si="32"/>
        <v>0</v>
      </c>
      <c r="Q70" s="35">
        <f t="shared" si="32"/>
        <v>1794227</v>
      </c>
      <c r="R70" s="36"/>
      <c r="S70" s="35"/>
      <c r="T70" s="37"/>
    </row>
    <row r="71" spans="1:20">
      <c r="A71" s="42"/>
      <c r="B71" s="43"/>
      <c r="C71" s="44"/>
      <c r="D71" s="44"/>
      <c r="E71" s="44"/>
      <c r="F71" s="44"/>
      <c r="G71" s="44"/>
      <c r="H71" s="44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</row>
  </sheetData>
  <mergeCells count="13">
    <mergeCell ref="R7:T7"/>
    <mergeCell ref="A6:B7"/>
    <mergeCell ref="C7:E7"/>
    <mergeCell ref="F7:H7"/>
    <mergeCell ref="I7:K7"/>
    <mergeCell ref="L7:N7"/>
    <mergeCell ref="O7:Q7"/>
    <mergeCell ref="A1:F1"/>
    <mergeCell ref="A3:T3"/>
    <mergeCell ref="A4:T4"/>
    <mergeCell ref="A5:E5"/>
    <mergeCell ref="J5:K5"/>
    <mergeCell ref="S5:T5"/>
  </mergeCells>
  <pageMargins left="0.15748031496062992" right="0.15748031496062992" top="0.19685039370078741" bottom="0.19685039370078741" header="0.51181102362204722" footer="0.51181102362204722"/>
  <pageSetup paperSize="8" scale="52" fitToHeight="0" orientation="landscape" r:id="rId1"/>
  <headerFooter alignWithMargins="0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14.mell.mérleg</vt:lpstr>
      <vt:lpstr>'14.mell.mérleg'!Nyomtatási_terület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2021-05-27T13:17:29Z</dcterms:created>
  <dcterms:modified xsi:type="dcterms:W3CDTF">2021-05-27T13:17:41Z</dcterms:modified>
</cp:coreProperties>
</file>