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ECA7FB1F-AE57-4363-AC56-BA20FE175A98}" xr6:coauthVersionLast="46" xr6:coauthVersionMax="46" xr10:uidLastSave="{00000000-0000-0000-0000-000000000000}"/>
  <bookViews>
    <workbookView xWindow="2895" yWindow="2895" windowWidth="21600" windowHeight="11385" xr2:uid="{F25E9A4F-E4F0-488C-B272-0B132FD97A64}"/>
  </bookViews>
  <sheets>
    <sheet name="16.mell.vagyonkim." sheetId="1" r:id="rId1"/>
  </sheets>
  <externalReferences>
    <externalReference r:id="rId2"/>
    <externalReference r:id="rId3"/>
    <externalReference r:id="rId4"/>
  </externalReferences>
  <definedNames>
    <definedName name="_4._sz._sor_részletezése" localSheetId="0">#REF!</definedName>
    <definedName name="_4._sz._sor_részletezése">#REF!</definedName>
    <definedName name="beruh" localSheetId="0">'[2]4.1. táj.'!#REF!</definedName>
    <definedName name="beruh">'[2]4.1. táj.'!#REF!</definedName>
    <definedName name="intézmények" localSheetId="0">'[3]4.1. táj.'!#REF!</definedName>
    <definedName name="intézmények">'[3]4.1. táj.'!#REF!</definedName>
    <definedName name="_xlnm.Print_Area" localSheetId="0">'16.mell.vagyonkim.'!$A$1:$M$142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132" i="1" s="1"/>
  <c r="D127" i="1"/>
  <c r="D132" i="1" s="1"/>
  <c r="D118" i="1"/>
  <c r="D115" i="1"/>
  <c r="D113" i="1"/>
  <c r="D112" i="1"/>
  <c r="D119" i="1" s="1"/>
  <c r="D103" i="1"/>
  <c r="D102" i="1" s="1"/>
  <c r="D97" i="1"/>
  <c r="D96" i="1" s="1"/>
  <c r="D94" i="1"/>
  <c r="D93" i="1" s="1"/>
  <c r="G93" i="1"/>
  <c r="E92" i="1"/>
  <c r="E91" i="1"/>
  <c r="D91" i="1"/>
  <c r="G90" i="1"/>
  <c r="E90" i="1"/>
  <c r="E89" i="1" s="1"/>
  <c r="E105" i="1" s="1"/>
  <c r="D90" i="1"/>
  <c r="D89" i="1" s="1"/>
  <c r="D87" i="1"/>
  <c r="D86" i="1"/>
  <c r="F79" i="1"/>
  <c r="D78" i="1"/>
  <c r="D77" i="1"/>
  <c r="D76" i="1"/>
  <c r="D75" i="1"/>
  <c r="D79" i="1" s="1"/>
  <c r="L74" i="1"/>
  <c r="L79" i="1" s="1"/>
  <c r="J74" i="1"/>
  <c r="J79" i="1" s="1"/>
  <c r="H74" i="1"/>
  <c r="H79" i="1" s="1"/>
  <c r="F74" i="1"/>
  <c r="D73" i="1"/>
  <c r="D72" i="1"/>
  <c r="D74" i="1" s="1"/>
  <c r="D71" i="1"/>
  <c r="L70" i="1"/>
  <c r="J70" i="1"/>
  <c r="H70" i="1"/>
  <c r="F70" i="1"/>
  <c r="D69" i="1"/>
  <c r="D68" i="1"/>
  <c r="D67" i="1"/>
  <c r="D66" i="1"/>
  <c r="D65" i="1"/>
  <c r="D64" i="1"/>
  <c r="D70" i="1" s="1"/>
  <c r="E57" i="1"/>
  <c r="D57" i="1"/>
  <c r="E56" i="1"/>
  <c r="D56" i="1"/>
  <c r="M55" i="1"/>
  <c r="L55" i="1"/>
  <c r="K55" i="1"/>
  <c r="J55" i="1"/>
  <c r="I55" i="1"/>
  <c r="H55" i="1"/>
  <c r="G55" i="1"/>
  <c r="F55" i="1"/>
  <c r="E55" i="1"/>
  <c r="D55" i="1"/>
  <c r="E54" i="1"/>
  <c r="D54" i="1"/>
  <c r="E53" i="1"/>
  <c r="D53" i="1"/>
  <c r="E52" i="1"/>
  <c r="D52" i="1"/>
  <c r="E51" i="1"/>
  <c r="D51" i="1"/>
  <c r="L50" i="1"/>
  <c r="K50" i="1"/>
  <c r="J50" i="1"/>
  <c r="I50" i="1"/>
  <c r="H50" i="1"/>
  <c r="G50" i="1"/>
  <c r="F50" i="1"/>
  <c r="E50" i="1"/>
  <c r="D50" i="1"/>
  <c r="E49" i="1"/>
  <c r="D49" i="1"/>
  <c r="E48" i="1"/>
  <c r="D48" i="1"/>
  <c r="E46" i="1"/>
  <c r="D46" i="1"/>
  <c r="M45" i="1"/>
  <c r="L45" i="1"/>
  <c r="K45" i="1"/>
  <c r="J45" i="1"/>
  <c r="I45" i="1"/>
  <c r="H45" i="1"/>
  <c r="G45" i="1"/>
  <c r="E45" i="1" s="1"/>
  <c r="F45" i="1"/>
  <c r="D45" i="1" s="1"/>
  <c r="E44" i="1"/>
  <c r="D44" i="1"/>
  <c r="E43" i="1"/>
  <c r="D43" i="1"/>
  <c r="M42" i="1"/>
  <c r="M41" i="1" s="1"/>
  <c r="L42" i="1"/>
  <c r="K42" i="1"/>
  <c r="J42" i="1"/>
  <c r="I42" i="1"/>
  <c r="I41" i="1" s="1"/>
  <c r="E41" i="1" s="1"/>
  <c r="H42" i="1"/>
  <c r="G42" i="1"/>
  <c r="F42" i="1"/>
  <c r="E42" i="1"/>
  <c r="D42" i="1"/>
  <c r="L41" i="1"/>
  <c r="K41" i="1"/>
  <c r="J41" i="1"/>
  <c r="H41" i="1"/>
  <c r="F41" i="1"/>
  <c r="D41" i="1" s="1"/>
  <c r="E40" i="1"/>
  <c r="D40" i="1"/>
  <c r="E39" i="1"/>
  <c r="D39" i="1"/>
  <c r="E38" i="1"/>
  <c r="D38" i="1"/>
  <c r="L37" i="1"/>
  <c r="K37" i="1"/>
  <c r="J37" i="1"/>
  <c r="I37" i="1"/>
  <c r="H37" i="1"/>
  <c r="G37" i="1"/>
  <c r="E37" i="1" s="1"/>
  <c r="F37" i="1"/>
  <c r="D37" i="1" s="1"/>
  <c r="E36" i="1"/>
  <c r="D36" i="1"/>
  <c r="E35" i="1"/>
  <c r="D35" i="1"/>
  <c r="M34" i="1"/>
  <c r="L34" i="1"/>
  <c r="K34" i="1"/>
  <c r="J34" i="1"/>
  <c r="I34" i="1"/>
  <c r="E34" i="1" s="1"/>
  <c r="H34" i="1"/>
  <c r="G34" i="1"/>
  <c r="F34" i="1"/>
  <c r="D34" i="1"/>
  <c r="E33" i="1"/>
  <c r="D33" i="1"/>
  <c r="E32" i="1"/>
  <c r="D32" i="1"/>
  <c r="M31" i="1"/>
  <c r="L31" i="1"/>
  <c r="K31" i="1"/>
  <c r="K30" i="1" s="1"/>
  <c r="J31" i="1"/>
  <c r="I31" i="1"/>
  <c r="H31" i="1"/>
  <c r="G31" i="1"/>
  <c r="E31" i="1" s="1"/>
  <c r="F31" i="1"/>
  <c r="D31" i="1" s="1"/>
  <c r="M30" i="1"/>
  <c r="L30" i="1"/>
  <c r="J30" i="1"/>
  <c r="I30" i="1"/>
  <c r="H30" i="1"/>
  <c r="F30" i="1"/>
  <c r="D30" i="1"/>
  <c r="E29" i="1"/>
  <c r="D29" i="1"/>
  <c r="E28" i="1"/>
  <c r="D28" i="1"/>
  <c r="E27" i="1"/>
  <c r="D27" i="1"/>
  <c r="M26" i="1"/>
  <c r="L26" i="1"/>
  <c r="K26" i="1"/>
  <c r="J26" i="1"/>
  <c r="I26" i="1"/>
  <c r="H26" i="1"/>
  <c r="G26" i="1"/>
  <c r="F26" i="1"/>
  <c r="E26" i="1"/>
  <c r="D26" i="1"/>
  <c r="E25" i="1"/>
  <c r="D25" i="1"/>
  <c r="E24" i="1"/>
  <c r="D24" i="1"/>
  <c r="M23" i="1"/>
  <c r="L23" i="1"/>
  <c r="K23" i="1"/>
  <c r="K22" i="1" s="1"/>
  <c r="J23" i="1"/>
  <c r="I23" i="1"/>
  <c r="H23" i="1"/>
  <c r="G23" i="1"/>
  <c r="E23" i="1" s="1"/>
  <c r="F23" i="1"/>
  <c r="D23" i="1"/>
  <c r="M22" i="1"/>
  <c r="L22" i="1"/>
  <c r="J22" i="1"/>
  <c r="I22" i="1"/>
  <c r="H22" i="1"/>
  <c r="F22" i="1"/>
  <c r="D22" i="1" s="1"/>
  <c r="E21" i="1"/>
  <c r="D21" i="1"/>
  <c r="M20" i="1"/>
  <c r="L20" i="1"/>
  <c r="K20" i="1"/>
  <c r="J20" i="1"/>
  <c r="I20" i="1"/>
  <c r="H20" i="1"/>
  <c r="G20" i="1"/>
  <c r="F20" i="1"/>
  <c r="D20" i="1" s="1"/>
  <c r="E20" i="1"/>
  <c r="E19" i="1"/>
  <c r="D19" i="1"/>
  <c r="E18" i="1"/>
  <c r="D18" i="1"/>
  <c r="M17" i="1"/>
  <c r="L17" i="1"/>
  <c r="K17" i="1"/>
  <c r="K16" i="1" s="1"/>
  <c r="K15" i="1" s="1"/>
  <c r="J17" i="1"/>
  <c r="I17" i="1"/>
  <c r="H17" i="1"/>
  <c r="G17" i="1"/>
  <c r="E17" i="1" s="1"/>
  <c r="F17" i="1"/>
  <c r="D17" i="1"/>
  <c r="M16" i="1"/>
  <c r="M15" i="1" s="1"/>
  <c r="L16" i="1"/>
  <c r="J16" i="1"/>
  <c r="I16" i="1"/>
  <c r="I15" i="1" s="1"/>
  <c r="H16" i="1"/>
  <c r="F16" i="1"/>
  <c r="D16" i="1" s="1"/>
  <c r="L15" i="1"/>
  <c r="J15" i="1"/>
  <c r="H15" i="1"/>
  <c r="F15" i="1"/>
  <c r="D15" i="1"/>
  <c r="E14" i="1"/>
  <c r="D14" i="1"/>
  <c r="M13" i="1"/>
  <c r="L13" i="1"/>
  <c r="K13" i="1"/>
  <c r="J13" i="1"/>
  <c r="I13" i="1"/>
  <c r="H13" i="1"/>
  <c r="G13" i="1"/>
  <c r="E13" i="1" s="1"/>
  <c r="F13" i="1"/>
  <c r="D13" i="1"/>
  <c r="E12" i="1"/>
  <c r="D12" i="1"/>
  <c r="E11" i="1"/>
  <c r="D11" i="1"/>
  <c r="M10" i="1"/>
  <c r="M9" i="1" s="1"/>
  <c r="M47" i="1" s="1"/>
  <c r="M58" i="1" s="1"/>
  <c r="L10" i="1"/>
  <c r="K10" i="1"/>
  <c r="J10" i="1"/>
  <c r="I10" i="1"/>
  <c r="I9" i="1" s="1"/>
  <c r="I47" i="1" s="1"/>
  <c r="I58" i="1" s="1"/>
  <c r="H10" i="1"/>
  <c r="G10" i="1"/>
  <c r="F10" i="1"/>
  <c r="D10" i="1" s="1"/>
  <c r="E10" i="1"/>
  <c r="L9" i="1"/>
  <c r="L47" i="1" s="1"/>
  <c r="L58" i="1" s="1"/>
  <c r="K9" i="1"/>
  <c r="K47" i="1" s="1"/>
  <c r="K58" i="1" s="1"/>
  <c r="J9" i="1"/>
  <c r="J47" i="1" s="1"/>
  <c r="J58" i="1" s="1"/>
  <c r="H9" i="1"/>
  <c r="H47" i="1" s="1"/>
  <c r="H58" i="1" s="1"/>
  <c r="G9" i="1"/>
  <c r="F9" i="1"/>
  <c r="F47" i="1" s="1"/>
  <c r="D9" i="1"/>
  <c r="E9" i="1" l="1"/>
  <c r="D105" i="1"/>
  <c r="F58" i="1"/>
  <c r="D58" i="1" s="1"/>
  <c r="D47" i="1"/>
  <c r="G16" i="1"/>
  <c r="G22" i="1"/>
  <c r="E22" i="1" s="1"/>
  <c r="G30" i="1"/>
  <c r="E30" i="1" s="1"/>
  <c r="G15" i="1" l="1"/>
  <c r="E16" i="1"/>
  <c r="E15" i="1" l="1"/>
  <c r="G47" i="1"/>
  <c r="E47" i="1" l="1"/>
  <c r="G58" i="1"/>
  <c r="E58" i="1" l="1"/>
  <c r="U39" i="1"/>
  <c r="U40" i="1" s="1"/>
</calcChain>
</file>

<file path=xl/sharedStrings.xml><?xml version="1.0" encoding="utf-8"?>
<sst xmlns="http://schemas.openxmlformats.org/spreadsheetml/2006/main" count="232" uniqueCount="114">
  <si>
    <t>16. melléklet a .../2021. (V.28.) önkormányzati rendelethez</t>
  </si>
  <si>
    <t>KUNBAJA KÖZSÉG ÖNKORMÁNYZATA 2020. ÉVI BESZÁMOLÓJA</t>
  </si>
  <si>
    <t xml:space="preserve">VAGYONKIMUTATÁS - 2020. </t>
  </si>
  <si>
    <t>VAGYONKIMUTATÁS 
a könyvviteli mérlegben értékkel szereplő eszközökről</t>
  </si>
  <si>
    <t>ezer Ft-ban</t>
  </si>
  <si>
    <t>Megnevezés</t>
  </si>
  <si>
    <t>Mindösszesen</t>
  </si>
  <si>
    <t>Önkormányzat</t>
  </si>
  <si>
    <t>Óvoda</t>
  </si>
  <si>
    <t>KÖH</t>
  </si>
  <si>
    <t>Szivárvány Szociális Szolg. K.</t>
  </si>
  <si>
    <t>ESZKÖZÖK</t>
  </si>
  <si>
    <t>Sor-szám</t>
  </si>
  <si>
    <t>Bruttó érték</t>
  </si>
  <si>
    <t>Nettó érték</t>
  </si>
  <si>
    <t>I. Immateriális javak (2+5)</t>
  </si>
  <si>
    <t xml:space="preserve">        Törzsvagyon (3+4)</t>
  </si>
  <si>
    <t>Forgalomképtelen immateriális javak</t>
  </si>
  <si>
    <t>Korlátozottan forgalomképes immateriális javak</t>
  </si>
  <si>
    <t xml:space="preserve">        Üzleti vagyon (6)</t>
  </si>
  <si>
    <t>Forgalomképes immateriális javak</t>
  </si>
  <si>
    <t>II. Tárgyi eszközök (8+14+20+21+22+28)</t>
  </si>
  <si>
    <t>1. Ingatlamok és kapcsolódó vagyoni értékű jogok (9+12)</t>
  </si>
  <si>
    <t xml:space="preserve">       Törzsvagyon (10+11)</t>
  </si>
  <si>
    <t xml:space="preserve">Forgalomképtelen ingatlanok </t>
  </si>
  <si>
    <t xml:space="preserve">Korlátozottan forgalomképes ingatlanok </t>
  </si>
  <si>
    <t xml:space="preserve">        Üzleti vagyon (13)</t>
  </si>
  <si>
    <t xml:space="preserve">Forgalomképes ingatlanok </t>
  </si>
  <si>
    <t>2. Gépek, berendezések és felszerelések (15+18)</t>
  </si>
  <si>
    <t xml:space="preserve">        Törzsvagyon (16+17)</t>
  </si>
  <si>
    <t>Forgalomképtelen gépek, berendezések és felszerelések</t>
  </si>
  <si>
    <t>Korlátozottan forgalomképes gépek, berendezések és felszerelések</t>
  </si>
  <si>
    <t xml:space="preserve">        Üzleti vagyon (19)</t>
  </si>
  <si>
    <t>Forgalomképes gépek, berendezések és felszerelések</t>
  </si>
  <si>
    <t xml:space="preserve">3. Járművek </t>
  </si>
  <si>
    <t xml:space="preserve">4. Tenyészállatok </t>
  </si>
  <si>
    <t>5. Beruházások, felújítások (23+26)</t>
  </si>
  <si>
    <t xml:space="preserve">       Törzsvagyon (24+25)</t>
  </si>
  <si>
    <t xml:space="preserve">Forgalomképtelen  </t>
  </si>
  <si>
    <t>Korlátozottan forgalomképes</t>
  </si>
  <si>
    <t xml:space="preserve">        Üzleti vagyon (27)</t>
  </si>
  <si>
    <t>Forgalomképes</t>
  </si>
  <si>
    <t>7. Tárgyi eszközök értékhelyesbítése</t>
  </si>
  <si>
    <t>III. Befektetett pénzügyi eszközök (30+31+32)</t>
  </si>
  <si>
    <t>1. Tartós részesedés</t>
  </si>
  <si>
    <t>2. Tartós hitelviszonyt megtestesítő értékpapír</t>
  </si>
  <si>
    <t>7. Befektetett pénzügyi eszközök értékhelyesbítése</t>
  </si>
  <si>
    <t>IV. Koncesszióba, vagyonkezelésbe adott eszközök (34+37)</t>
  </si>
  <si>
    <t xml:space="preserve">       Törzsvagyon (35+36)</t>
  </si>
  <si>
    <t>Forgalomképtelen</t>
  </si>
  <si>
    <t xml:space="preserve">        Üzleti vagyon (38)</t>
  </si>
  <si>
    <t>A) NEMZETI VAGYONBA TARTOZÓ BEFEKTETETT ESZKÖZÖK (1+7+29+33)</t>
  </si>
  <si>
    <t>I. Készletek</t>
  </si>
  <si>
    <t>II. Értékpapírok</t>
  </si>
  <si>
    <t>B) NEMZETI VAGYONBA TARTOZÓ FORGÓESZKÖZÖK (40+41)</t>
  </si>
  <si>
    <t>C) PÉNZESZKÖZÖK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</si>
  <si>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</si>
  <si>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</si>
  <si>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</si>
  <si>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(44+45+46)</t>
  </si>
  <si>
    <t>E) EGYÉB SAJÁTOS ESZKÖZOLDALI ELSZÁMOLÁSOK</t>
  </si>
  <si>
    <t>F) AKTÍV IDŐBELI ELHATÁROLÁSOK</t>
  </si>
  <si>
    <t>ESZKÖZÖK ÖSSZESEN (39+42+43+47+48+49)</t>
  </si>
  <si>
    <t xml:space="preserve">VAGYONKIMUTATÁS
a könyvviteli mérlegben értékkel szereplő forrásokról </t>
  </si>
  <si>
    <t>FORRÁSOK</t>
  </si>
  <si>
    <t>Ssor-szám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</si>
  <si>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</si>
  <si>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</si>
  <si>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</si>
  <si>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</si>
  <si>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</si>
  <si>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</si>
  <si>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(1+2+3+4+5+6)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</si>
  <si>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</si>
  <si>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</si>
  <si>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</si>
  <si>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(8+9+10)</t>
  </si>
  <si>
    <t>I) EGYÉB SAJÁTOS FORRÁSOLDALI ELSZÁMOLÁSOK</t>
  </si>
  <si>
    <t>J) KINCSTÁRI SZÁMLAVEZETÉSSEL KAPCSOLATOS ELSZÁMOLÁSOK</t>
  </si>
  <si>
    <t>K) PASSZÍV IDŐBELI ELHATÁROLÁSOK</t>
  </si>
  <si>
    <t>FORRÁSOK ÖSSZESEN (4+7+11)</t>
  </si>
  <si>
    <t>FORRÁSOK ÖSSZESEN (7+11+12+13+14)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</si>
  <si>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</si>
  <si>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</si>
  <si>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</si>
  <si>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</si>
  <si>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</si>
  <si>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</si>
  <si>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</si>
  <si>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</si>
  <si>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III. Koncesszióba, vagyonkezelésbe adott szközök (18+19)</t>
  </si>
  <si>
    <t>ÖSSZESEN (1+4+17)</t>
  </si>
  <si>
    <t>VAGYONKIMUTATÁS
a felhalmozási kisértékű tárgyi eszközökről</t>
  </si>
  <si>
    <t xml:space="preserve">I. Immateriális javak </t>
  </si>
  <si>
    <t>II. Tárgyi eszközök (3+4+5+6)</t>
  </si>
  <si>
    <t xml:space="preserve">1. Ingatlanok és kapcsolódó vagyoni értékű jogok </t>
  </si>
  <si>
    <t xml:space="preserve">2. Gépek, berendezések és felszerelések </t>
  </si>
  <si>
    <t xml:space="preserve">IV. Koncesszióba, vagyonkezelésbe adott szközök </t>
  </si>
  <si>
    <t>ÖSSZESEN (1+2+7)</t>
  </si>
  <si>
    <t xml:space="preserve">VAGYONKIMUTATÁS
az érték nélkül nyilvántartott eszközökről </t>
  </si>
  <si>
    <t>sor-
szám</t>
  </si>
  <si>
    <t>Mennyiség (db)</t>
  </si>
  <si>
    <t>Érték (e Ft)</t>
  </si>
  <si>
    <t>Képzőművészeti alkotások</t>
  </si>
  <si>
    <t>Régészeti leletek</t>
  </si>
  <si>
    <t>Kép- és hangarchívum</t>
  </si>
  <si>
    <t>Gyűjtemények</t>
  </si>
  <si>
    <t>Kulturális javak</t>
  </si>
  <si>
    <t>Összesen</t>
  </si>
  <si>
    <t xml:space="preserve"> VAGYONKIMUTATÁS
a mérlegben értékkel nem szereplő kötelezettségekről </t>
  </si>
  <si>
    <t>Érték (eFt)</t>
  </si>
  <si>
    <t xml:space="preserve">Kezességvállalással kapcsolatos függő kötelezettség </t>
  </si>
  <si>
    <t>Garanciavállalással kapcsolatos függő kötelezettség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</si>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</sst>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</cellStyleXfs>
  <cellXfs count="162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left"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3" fontId="2" fillId="0" borderId="0" xfId="3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5" fillId="0" borderId="0" xfId="3" applyNumberFormat="1" applyFont="1" applyAlignment="1">
      <alignment horizontal="right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 wrapText="1"/>
    </xf>
    <xf numFmtId="3" fontId="5" fillId="2" borderId="5" xfId="4" applyNumberFormat="1" applyFont="1" applyFill="1" applyBorder="1" applyAlignment="1">
      <alignment horizontal="center" vertical="center"/>
    </xf>
    <xf numFmtId="3" fontId="5" fillId="2" borderId="6" xfId="4" applyNumberFormat="1" applyFont="1" applyFill="1" applyBorder="1" applyAlignment="1">
      <alignment horizontal="center" vertical="center" wrapText="1"/>
    </xf>
    <xf numFmtId="3" fontId="5" fillId="2" borderId="7" xfId="4" applyNumberFormat="1" applyFont="1" applyFill="1" applyBorder="1" applyAlignment="1">
      <alignment horizontal="center" vertical="center"/>
    </xf>
    <xf numFmtId="0" fontId="5" fillId="3" borderId="3" xfId="4" applyFont="1" applyFill="1" applyBorder="1" applyAlignment="1">
      <alignment vertical="center"/>
    </xf>
    <xf numFmtId="0" fontId="5" fillId="3" borderId="4" xfId="4" applyFont="1" applyFill="1" applyBorder="1" applyAlignment="1">
      <alignment horizontal="center" vertical="center"/>
    </xf>
    <xf numFmtId="3" fontId="5" fillId="3" borderId="7" xfId="4" applyNumberFormat="1" applyFont="1" applyFill="1" applyBorder="1" applyAlignment="1">
      <alignment vertical="center"/>
    </xf>
    <xf numFmtId="3" fontId="5" fillId="3" borderId="6" xfId="4" applyNumberFormat="1" applyFont="1" applyFill="1" applyBorder="1" applyAlignment="1">
      <alignment vertical="center"/>
    </xf>
    <xf numFmtId="0" fontId="5" fillId="1" borderId="8" xfId="1" applyFont="1" applyFill="1" applyBorder="1" applyAlignment="1">
      <alignment vertical="center"/>
    </xf>
    <xf numFmtId="0" fontId="2" fillId="1" borderId="9" xfId="4" applyFont="1" applyFill="1" applyBorder="1" applyAlignment="1">
      <alignment horizontal="center" vertical="center"/>
    </xf>
    <xf numFmtId="0" fontId="2" fillId="1" borderId="9" xfId="4" applyFont="1" applyFill="1" applyBorder="1" applyAlignment="1">
      <alignment horizontal="right" vertical="center"/>
    </xf>
    <xf numFmtId="3" fontId="5" fillId="1" borderId="10" xfId="1" applyNumberFormat="1" applyFont="1" applyFill="1" applyBorder="1" applyAlignment="1">
      <alignment vertical="center"/>
    </xf>
    <xf numFmtId="3" fontId="5" fillId="1" borderId="11" xfId="1" applyNumberFormat="1" applyFont="1" applyFill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4" applyFont="1" applyBorder="1" applyAlignment="1">
      <alignment horizontal="center" vertical="center"/>
    </xf>
    <xf numFmtId="3" fontId="5" fillId="0" borderId="7" xfId="4" applyNumberFormat="1" applyFont="1" applyBorder="1" applyAlignment="1">
      <alignment vertical="center"/>
    </xf>
    <xf numFmtId="3" fontId="5" fillId="0" borderId="6" xfId="4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13" xfId="4" applyFont="1" applyBorder="1" applyAlignment="1">
      <alignment horizontal="center" vertical="center"/>
    </xf>
    <xf numFmtId="3" fontId="2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6" xfId="4" applyFont="1" applyFill="1" applyBorder="1" applyAlignment="1">
      <alignment horizontal="center" vertical="center"/>
    </xf>
    <xf numFmtId="3" fontId="5" fillId="3" borderId="17" xfId="1" applyNumberFormat="1" applyFont="1" applyFill="1" applyBorder="1" applyAlignment="1">
      <alignment vertical="center"/>
    </xf>
    <xf numFmtId="3" fontId="5" fillId="3" borderId="16" xfId="1" applyNumberFormat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 wrapText="1"/>
    </xf>
    <xf numFmtId="0" fontId="5" fillId="4" borderId="16" xfId="4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vertical="center"/>
    </xf>
    <xf numFmtId="3" fontId="5" fillId="4" borderId="16" xfId="1" applyNumberFormat="1" applyFont="1" applyFill="1" applyBorder="1" applyAlignment="1">
      <alignment vertical="center"/>
    </xf>
    <xf numFmtId="0" fontId="5" fillId="1" borderId="18" xfId="1" applyFont="1" applyFill="1" applyBorder="1" applyAlignment="1">
      <alignment vertical="center"/>
    </xf>
    <xf numFmtId="0" fontId="5" fillId="1" borderId="19" xfId="4" applyFont="1" applyFill="1" applyBorder="1" applyAlignment="1">
      <alignment horizontal="center" vertical="center"/>
    </xf>
    <xf numFmtId="0" fontId="5" fillId="1" borderId="19" xfId="4" applyFont="1" applyFill="1" applyBorder="1" applyAlignment="1">
      <alignment horizontal="right" vertical="center"/>
    </xf>
    <xf numFmtId="3" fontId="5" fillId="1" borderId="20" xfId="1" applyNumberFormat="1" applyFont="1" applyFill="1" applyBorder="1" applyAlignment="1">
      <alignment vertical="center"/>
    </xf>
    <xf numFmtId="3" fontId="5" fillId="1" borderId="19" xfId="1" applyNumberFormat="1" applyFont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3" fontId="5" fillId="0" borderId="10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0" fontId="5" fillId="0" borderId="8" xfId="1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5" fillId="1" borderId="3" xfId="1" applyFont="1" applyFill="1" applyBorder="1" applyAlignment="1">
      <alignment vertical="center"/>
    </xf>
    <xf numFmtId="0" fontId="5" fillId="1" borderId="4" xfId="4" applyFont="1" applyFill="1" applyBorder="1" applyAlignment="1">
      <alignment horizontal="center" vertical="center"/>
    </xf>
    <xf numFmtId="0" fontId="5" fillId="1" borderId="4" xfId="4" applyFont="1" applyFill="1" applyBorder="1" applyAlignment="1">
      <alignment horizontal="right" vertical="center"/>
    </xf>
    <xf numFmtId="3" fontId="5" fillId="1" borderId="7" xfId="1" applyNumberFormat="1" applyFont="1" applyFill="1" applyBorder="1" applyAlignment="1">
      <alignment vertical="center"/>
    </xf>
    <xf numFmtId="3" fontId="5" fillId="1" borderId="6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3" fontId="5" fillId="0" borderId="15" xfId="1" applyNumberFormat="1" applyFont="1" applyBorder="1" applyAlignment="1">
      <alignment vertical="center"/>
    </xf>
    <xf numFmtId="0" fontId="5" fillId="0" borderId="13" xfId="4" applyFont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3" fontId="5" fillId="3" borderId="2" xfId="1" applyNumberFormat="1" applyFont="1" applyFill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4" applyFont="1" applyBorder="1" applyAlignment="1">
      <alignment horizontal="center" vertical="center"/>
    </xf>
    <xf numFmtId="3" fontId="2" fillId="0" borderId="7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0" fontId="2" fillId="0" borderId="8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5" fillId="3" borderId="17" xfId="1" applyFont="1" applyFill="1" applyBorder="1" applyAlignment="1">
      <alignment vertical="center"/>
    </xf>
    <xf numFmtId="3" fontId="5" fillId="0" borderId="7" xfId="4" applyNumberFormat="1" applyFont="1" applyBorder="1" applyAlignment="1">
      <alignment horizontal="right" vertical="center"/>
    </xf>
    <xf numFmtId="3" fontId="5" fillId="0" borderId="6" xfId="4" applyNumberFormat="1" applyFont="1" applyBorder="1" applyAlignment="1">
      <alignment horizontal="right" vertical="center"/>
    </xf>
    <xf numFmtId="0" fontId="5" fillId="2" borderId="1" xfId="1" applyFont="1" applyFill="1" applyBorder="1" applyAlignment="1">
      <alignment vertical="center"/>
    </xf>
    <xf numFmtId="0" fontId="5" fillId="2" borderId="16" xfId="4" applyFont="1" applyFill="1" applyBorder="1" applyAlignment="1">
      <alignment horizontal="center" vertical="center"/>
    </xf>
    <xf numFmtId="0" fontId="5" fillId="2" borderId="16" xfId="4" applyFont="1" applyFill="1" applyBorder="1" applyAlignment="1">
      <alignment horizontal="right"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0" fontId="2" fillId="0" borderId="21" xfId="4" applyFont="1" applyBorder="1" applyAlignment="1">
      <alignment horizontal="center" vertical="center"/>
    </xf>
    <xf numFmtId="3" fontId="2" fillId="0" borderId="22" xfId="1" applyNumberFormat="1" applyFont="1" applyBorder="1" applyAlignment="1">
      <alignment vertical="center"/>
    </xf>
    <xf numFmtId="3" fontId="2" fillId="0" borderId="21" xfId="1" applyNumberFormat="1" applyFont="1" applyBorder="1" applyAlignment="1">
      <alignment vertical="center"/>
    </xf>
    <xf numFmtId="0" fontId="2" fillId="0" borderId="23" xfId="1" applyFont="1" applyBorder="1" applyAlignment="1">
      <alignment horizontal="left" vertical="center" wrapText="1"/>
    </xf>
    <xf numFmtId="0" fontId="5" fillId="2" borderId="24" xfId="1" applyFont="1" applyFill="1" applyBorder="1" applyAlignment="1">
      <alignment vertical="center"/>
    </xf>
    <xf numFmtId="0" fontId="5" fillId="2" borderId="16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4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7" xfId="4" applyFont="1" applyFill="1" applyBorder="1" applyAlignment="1">
      <alignment horizontal="center" vertical="center" wrapText="1"/>
    </xf>
    <xf numFmtId="3" fontId="5" fillId="2" borderId="25" xfId="4" applyNumberFormat="1" applyFont="1" applyFill="1" applyBorder="1" applyAlignment="1">
      <alignment horizontal="center" vertical="center" wrapText="1"/>
    </xf>
    <xf numFmtId="3" fontId="5" fillId="2" borderId="16" xfId="4" applyNumberFormat="1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0" fontId="2" fillId="0" borderId="18" xfId="4" applyFont="1" applyBorder="1" applyAlignment="1">
      <alignment vertical="center"/>
    </xf>
    <xf numFmtId="0" fontId="2" fillId="0" borderId="20" xfId="4" applyFont="1" applyBorder="1" applyAlignment="1">
      <alignment horizontal="center" vertical="center"/>
    </xf>
    <xf numFmtId="3" fontId="2" fillId="0" borderId="26" xfId="4" applyNumberFormat="1" applyFont="1" applyBorder="1" applyAlignment="1">
      <alignment horizontal="center" vertical="center"/>
    </xf>
    <xf numFmtId="3" fontId="2" fillId="0" borderId="6" xfId="4" applyNumberFormat="1" applyFont="1" applyBorder="1" applyAlignment="1">
      <alignment horizontal="center" vertical="center"/>
    </xf>
    <xf numFmtId="3" fontId="2" fillId="0" borderId="3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vertical="center"/>
    </xf>
    <xf numFmtId="0" fontId="2" fillId="0" borderId="10" xfId="4" applyFont="1" applyBorder="1" applyAlignment="1">
      <alignment horizontal="center" vertical="center"/>
    </xf>
    <xf numFmtId="3" fontId="2" fillId="0" borderId="27" xfId="4" applyNumberFormat="1" applyFont="1" applyBorder="1" applyAlignment="1">
      <alignment horizontal="center" vertical="center"/>
    </xf>
    <xf numFmtId="3" fontId="2" fillId="0" borderId="11" xfId="4" applyNumberFormat="1" applyFont="1" applyBorder="1" applyAlignment="1">
      <alignment horizontal="center" vertical="center"/>
    </xf>
    <xf numFmtId="3" fontId="2" fillId="0" borderId="8" xfId="4" applyNumberFormat="1" applyFont="1" applyBorder="1" applyAlignment="1">
      <alignment horizontal="center" vertical="center"/>
    </xf>
    <xf numFmtId="0" fontId="2" fillId="0" borderId="12" xfId="4" applyFont="1" applyBorder="1" applyAlignment="1">
      <alignment vertical="center"/>
    </xf>
    <xf numFmtId="0" fontId="2" fillId="0" borderId="14" xfId="4" applyFont="1" applyBorder="1" applyAlignment="1">
      <alignment horizontal="center" vertical="center"/>
    </xf>
    <xf numFmtId="3" fontId="2" fillId="0" borderId="28" xfId="4" applyNumberFormat="1" applyFont="1" applyBorder="1" applyAlignment="1">
      <alignment horizontal="center" vertical="center"/>
    </xf>
    <xf numFmtId="3" fontId="2" fillId="0" borderId="15" xfId="4" applyNumberFormat="1" applyFont="1" applyBorder="1" applyAlignment="1">
      <alignment horizontal="center" vertical="center"/>
    </xf>
    <xf numFmtId="3" fontId="2" fillId="0" borderId="12" xfId="4" applyNumberFormat="1" applyFont="1" applyBorder="1" applyAlignment="1">
      <alignment horizontal="center" vertical="center"/>
    </xf>
    <xf numFmtId="0" fontId="5" fillId="2" borderId="17" xfId="4" applyFont="1" applyFill="1" applyBorder="1" applyAlignment="1">
      <alignment horizontal="center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31" xfId="4" applyFont="1" applyBorder="1" applyAlignment="1">
      <alignment horizontal="center" vertical="center"/>
    </xf>
    <xf numFmtId="3" fontId="5" fillId="2" borderId="25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3" borderId="17" xfId="4" applyFont="1" applyFill="1" applyBorder="1" applyAlignment="1">
      <alignment horizontal="center" vertical="center"/>
    </xf>
    <xf numFmtId="3" fontId="2" fillId="0" borderId="20" xfId="1" applyNumberFormat="1" applyFont="1" applyBorder="1" applyAlignment="1">
      <alignment vertical="center"/>
    </xf>
    <xf numFmtId="3" fontId="2" fillId="0" borderId="32" xfId="1" applyNumberFormat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4" xfId="4" applyFont="1" applyBorder="1" applyAlignment="1">
      <alignment horizontal="center" vertical="center"/>
    </xf>
    <xf numFmtId="3" fontId="2" fillId="0" borderId="34" xfId="1" applyNumberFormat="1" applyFont="1" applyBorder="1" applyAlignment="1">
      <alignment vertical="center"/>
    </xf>
    <xf numFmtId="3" fontId="2" fillId="0" borderId="35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4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0" xfId="4" applyFont="1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0" fontId="2" fillId="0" borderId="0" xfId="5" applyFont="1" applyAlignment="1">
      <alignment horizontal="left" vertical="center"/>
    </xf>
    <xf numFmtId="0" fontId="5" fillId="2" borderId="24" xfId="4" applyFont="1" applyFill="1" applyBorder="1" applyAlignment="1">
      <alignment horizontal="center" vertical="center"/>
    </xf>
    <xf numFmtId="3" fontId="5" fillId="2" borderId="17" xfId="4" applyNumberFormat="1" applyFont="1" applyFill="1" applyBorder="1" applyAlignment="1">
      <alignment horizontal="center" vertical="center" wrapText="1"/>
    </xf>
    <xf numFmtId="3" fontId="5" fillId="2" borderId="16" xfId="4" applyNumberFormat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3" fontId="2" fillId="0" borderId="19" xfId="1" applyNumberFormat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11" fontId="2" fillId="0" borderId="37" xfId="1" applyNumberFormat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3" fontId="2" fillId="0" borderId="39" xfId="1" applyNumberFormat="1" applyFont="1" applyBorder="1" applyAlignment="1">
      <alignment vertical="center"/>
    </xf>
    <xf numFmtId="0" fontId="2" fillId="2" borderId="17" xfId="4" applyFont="1" applyFill="1" applyBorder="1" applyAlignment="1">
      <alignment horizontal="center" vertical="center" wrapText="1"/>
    </xf>
    <xf numFmtId="0" fontId="2" fillId="0" borderId="0" xfId="5" applyFont="1" applyAlignment="1">
      <alignment vertical="center"/>
    </xf>
  </cellXfs>
  <cellStyles count="6">
    <cellStyle name="Normál" xfId="0" builtinId="0"/>
    <cellStyle name="Normál 3" xfId="2" xr:uid="{0F966DCE-EFC7-42D7-B397-287E2D347D04}"/>
    <cellStyle name="Normál 3 2 2" xfId="3" xr:uid="{7F4F89F9-26F2-429E-A90B-7E40D4E35E81}"/>
    <cellStyle name="Normál_minta" xfId="5" xr:uid="{7973EB7A-7C1E-40CA-B56F-DC008B3FAE69}"/>
    <cellStyle name="Normál_Vagyonkimutatás (2)" xfId="1" xr:uid="{88B403E2-6727-4EF3-ABC7-8BF2A8F5E614}"/>
    <cellStyle name="Normál_vagyonkimutatás_Vagyonkimutatás (2)" xfId="4" xr:uid="{E7DB428A-B6DC-4AAF-875F-450D87474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13607</xdr:rowOff>
    </xdr:to>
    <xdr:sp macro="" textlink="">
      <xdr:nvSpPr>
        <xdr:cNvPr id="2" name="Jobb oldali kapcsos zárójel 1">
          <a:extLst>
            <a:ext uri="{FF2B5EF4-FFF2-40B4-BE49-F238E27FC236}">
              <a16:creationId xmlns:a16="http://schemas.microsoft.com/office/drawing/2014/main" id="{623D3392-9332-49B5-80D1-8F64CF45BAC8}"/>
            </a:ext>
          </a:extLst>
        </xdr:cNvPr>
        <xdr:cNvSpPr/>
      </xdr:nvSpPr>
      <xdr:spPr>
        <a:xfrm>
          <a:off x="7353300" y="3543300"/>
          <a:ext cx="0" cy="136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5</xdr:col>
      <xdr:colOff>1360</xdr:colOff>
      <xdr:row>20</xdr:row>
      <xdr:rowOff>0</xdr:rowOff>
    </xdr:from>
    <xdr:to>
      <xdr:col>5</xdr:col>
      <xdr:colOff>1360</xdr:colOff>
      <xdr:row>20</xdr:row>
      <xdr:rowOff>1360</xdr:rowOff>
    </xdr:to>
    <xdr:sp macro="" textlink="">
      <xdr:nvSpPr>
        <xdr:cNvPr id="3" name="Jobb oldali kapcsos zárójel 2">
          <a:extLst>
            <a:ext uri="{FF2B5EF4-FFF2-40B4-BE49-F238E27FC236}">
              <a16:creationId xmlns:a16="http://schemas.microsoft.com/office/drawing/2014/main" id="{E3CC1007-EBFC-4877-8BD7-3B4105A96457}"/>
            </a:ext>
          </a:extLst>
        </xdr:cNvPr>
        <xdr:cNvSpPr/>
      </xdr:nvSpPr>
      <xdr:spPr>
        <a:xfrm>
          <a:off x="7354660" y="3876675"/>
          <a:ext cx="0" cy="13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13607</xdr:rowOff>
    </xdr:to>
    <xdr:sp macro="" textlink="">
      <xdr:nvSpPr>
        <xdr:cNvPr id="4" name="Jobb oldali kapcsos zárójel 3">
          <a:extLst>
            <a:ext uri="{FF2B5EF4-FFF2-40B4-BE49-F238E27FC236}">
              <a16:creationId xmlns:a16="http://schemas.microsoft.com/office/drawing/2014/main" id="{621FABAE-D63A-474B-9B98-4FCEE584B348}"/>
            </a:ext>
          </a:extLst>
        </xdr:cNvPr>
        <xdr:cNvSpPr/>
      </xdr:nvSpPr>
      <xdr:spPr>
        <a:xfrm>
          <a:off x="7353300" y="3543300"/>
          <a:ext cx="0" cy="136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5</xdr:col>
      <xdr:colOff>1360</xdr:colOff>
      <xdr:row>20</xdr:row>
      <xdr:rowOff>0</xdr:rowOff>
    </xdr:from>
    <xdr:to>
      <xdr:col>5</xdr:col>
      <xdr:colOff>1360</xdr:colOff>
      <xdr:row>20</xdr:row>
      <xdr:rowOff>1360</xdr:rowOff>
    </xdr:to>
    <xdr:sp macro="" textlink="">
      <xdr:nvSpPr>
        <xdr:cNvPr id="5" name="Jobb oldali kapcsos zárójel 4">
          <a:extLst>
            <a:ext uri="{FF2B5EF4-FFF2-40B4-BE49-F238E27FC236}">
              <a16:creationId xmlns:a16="http://schemas.microsoft.com/office/drawing/2014/main" id="{A2C14288-C165-418C-88BC-168A5C449785}"/>
            </a:ext>
          </a:extLst>
        </xdr:cNvPr>
        <xdr:cNvSpPr/>
      </xdr:nvSpPr>
      <xdr:spPr>
        <a:xfrm>
          <a:off x="7354660" y="3876675"/>
          <a:ext cx="0" cy="13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7BC5-593C-426F-A2CB-E2AB6BE1F248}">
  <sheetPr>
    <tabColor theme="7" tint="-0.249977111117893"/>
  </sheetPr>
  <dimension ref="A1:U145"/>
  <sheetViews>
    <sheetView tabSelected="1" view="pageBreakPreview" zoomScaleNormal="100" zoomScaleSheetLayoutView="100" workbookViewId="0">
      <selection activeCell="J3" sqref="J3"/>
    </sheetView>
  </sheetViews>
  <sheetFormatPr defaultColWidth="10.28515625" defaultRowHeight="12.75" x14ac:dyDescent="0.25"/>
  <cols>
    <col min="1" max="1" width="5.42578125" style="1" customWidth="1"/>
    <col min="2" max="2" width="70.7109375" style="1" customWidth="1"/>
    <col min="3" max="3" width="6.7109375" style="95" customWidth="1"/>
    <col min="4" max="5" width="13.7109375" style="8" customWidth="1"/>
    <col min="6" max="15" width="13.7109375" style="1" customWidth="1"/>
    <col min="16" max="257" width="10.28515625" style="1"/>
    <col min="258" max="258" width="70.7109375" style="1" customWidth="1"/>
    <col min="259" max="259" width="6.7109375" style="1" customWidth="1"/>
    <col min="260" max="261" width="13.7109375" style="1" customWidth="1"/>
    <col min="262" max="513" width="10.28515625" style="1"/>
    <col min="514" max="514" width="70.7109375" style="1" customWidth="1"/>
    <col min="515" max="515" width="6.7109375" style="1" customWidth="1"/>
    <col min="516" max="517" width="13.7109375" style="1" customWidth="1"/>
    <col min="518" max="769" width="10.28515625" style="1"/>
    <col min="770" max="770" width="70.7109375" style="1" customWidth="1"/>
    <col min="771" max="771" width="6.7109375" style="1" customWidth="1"/>
    <col min="772" max="773" width="13.7109375" style="1" customWidth="1"/>
    <col min="774" max="1025" width="10.28515625" style="1"/>
    <col min="1026" max="1026" width="70.7109375" style="1" customWidth="1"/>
    <col min="1027" max="1027" width="6.7109375" style="1" customWidth="1"/>
    <col min="1028" max="1029" width="13.7109375" style="1" customWidth="1"/>
    <col min="1030" max="1281" width="10.28515625" style="1"/>
    <col min="1282" max="1282" width="70.7109375" style="1" customWidth="1"/>
    <col min="1283" max="1283" width="6.7109375" style="1" customWidth="1"/>
    <col min="1284" max="1285" width="13.7109375" style="1" customWidth="1"/>
    <col min="1286" max="1537" width="10.28515625" style="1"/>
    <col min="1538" max="1538" width="70.7109375" style="1" customWidth="1"/>
    <col min="1539" max="1539" width="6.7109375" style="1" customWidth="1"/>
    <col min="1540" max="1541" width="13.7109375" style="1" customWidth="1"/>
    <col min="1542" max="1793" width="10.28515625" style="1"/>
    <col min="1794" max="1794" width="70.7109375" style="1" customWidth="1"/>
    <col min="1795" max="1795" width="6.7109375" style="1" customWidth="1"/>
    <col min="1796" max="1797" width="13.7109375" style="1" customWidth="1"/>
    <col min="1798" max="2049" width="10.28515625" style="1"/>
    <col min="2050" max="2050" width="70.7109375" style="1" customWidth="1"/>
    <col min="2051" max="2051" width="6.7109375" style="1" customWidth="1"/>
    <col min="2052" max="2053" width="13.7109375" style="1" customWidth="1"/>
    <col min="2054" max="2305" width="10.28515625" style="1"/>
    <col min="2306" max="2306" width="70.7109375" style="1" customWidth="1"/>
    <col min="2307" max="2307" width="6.7109375" style="1" customWidth="1"/>
    <col min="2308" max="2309" width="13.7109375" style="1" customWidth="1"/>
    <col min="2310" max="2561" width="10.28515625" style="1"/>
    <col min="2562" max="2562" width="70.7109375" style="1" customWidth="1"/>
    <col min="2563" max="2563" width="6.7109375" style="1" customWidth="1"/>
    <col min="2564" max="2565" width="13.7109375" style="1" customWidth="1"/>
    <col min="2566" max="2817" width="10.28515625" style="1"/>
    <col min="2818" max="2818" width="70.7109375" style="1" customWidth="1"/>
    <col min="2819" max="2819" width="6.7109375" style="1" customWidth="1"/>
    <col min="2820" max="2821" width="13.7109375" style="1" customWidth="1"/>
    <col min="2822" max="3073" width="10.28515625" style="1"/>
    <col min="3074" max="3074" width="70.7109375" style="1" customWidth="1"/>
    <col min="3075" max="3075" width="6.7109375" style="1" customWidth="1"/>
    <col min="3076" max="3077" width="13.7109375" style="1" customWidth="1"/>
    <col min="3078" max="3329" width="10.28515625" style="1"/>
    <col min="3330" max="3330" width="70.7109375" style="1" customWidth="1"/>
    <col min="3331" max="3331" width="6.7109375" style="1" customWidth="1"/>
    <col min="3332" max="3333" width="13.7109375" style="1" customWidth="1"/>
    <col min="3334" max="3585" width="10.28515625" style="1"/>
    <col min="3586" max="3586" width="70.7109375" style="1" customWidth="1"/>
    <col min="3587" max="3587" width="6.7109375" style="1" customWidth="1"/>
    <col min="3588" max="3589" width="13.7109375" style="1" customWidth="1"/>
    <col min="3590" max="3841" width="10.28515625" style="1"/>
    <col min="3842" max="3842" width="70.7109375" style="1" customWidth="1"/>
    <col min="3843" max="3843" width="6.7109375" style="1" customWidth="1"/>
    <col min="3844" max="3845" width="13.7109375" style="1" customWidth="1"/>
    <col min="3846" max="4097" width="10.28515625" style="1"/>
    <col min="4098" max="4098" width="70.7109375" style="1" customWidth="1"/>
    <col min="4099" max="4099" width="6.7109375" style="1" customWidth="1"/>
    <col min="4100" max="4101" width="13.7109375" style="1" customWidth="1"/>
    <col min="4102" max="4353" width="10.28515625" style="1"/>
    <col min="4354" max="4354" width="70.7109375" style="1" customWidth="1"/>
    <col min="4355" max="4355" width="6.7109375" style="1" customWidth="1"/>
    <col min="4356" max="4357" width="13.7109375" style="1" customWidth="1"/>
    <col min="4358" max="4609" width="10.28515625" style="1"/>
    <col min="4610" max="4610" width="70.7109375" style="1" customWidth="1"/>
    <col min="4611" max="4611" width="6.7109375" style="1" customWidth="1"/>
    <col min="4612" max="4613" width="13.7109375" style="1" customWidth="1"/>
    <col min="4614" max="4865" width="10.28515625" style="1"/>
    <col min="4866" max="4866" width="70.7109375" style="1" customWidth="1"/>
    <col min="4867" max="4867" width="6.7109375" style="1" customWidth="1"/>
    <col min="4868" max="4869" width="13.7109375" style="1" customWidth="1"/>
    <col min="4870" max="5121" width="10.28515625" style="1"/>
    <col min="5122" max="5122" width="70.7109375" style="1" customWidth="1"/>
    <col min="5123" max="5123" width="6.7109375" style="1" customWidth="1"/>
    <col min="5124" max="5125" width="13.7109375" style="1" customWidth="1"/>
    <col min="5126" max="5377" width="10.28515625" style="1"/>
    <col min="5378" max="5378" width="70.7109375" style="1" customWidth="1"/>
    <col min="5379" max="5379" width="6.7109375" style="1" customWidth="1"/>
    <col min="5380" max="5381" width="13.7109375" style="1" customWidth="1"/>
    <col min="5382" max="5633" width="10.28515625" style="1"/>
    <col min="5634" max="5634" width="70.7109375" style="1" customWidth="1"/>
    <col min="5635" max="5635" width="6.7109375" style="1" customWidth="1"/>
    <col min="5636" max="5637" width="13.7109375" style="1" customWidth="1"/>
    <col min="5638" max="5889" width="10.28515625" style="1"/>
    <col min="5890" max="5890" width="70.7109375" style="1" customWidth="1"/>
    <col min="5891" max="5891" width="6.7109375" style="1" customWidth="1"/>
    <col min="5892" max="5893" width="13.7109375" style="1" customWidth="1"/>
    <col min="5894" max="6145" width="10.28515625" style="1"/>
    <col min="6146" max="6146" width="70.7109375" style="1" customWidth="1"/>
    <col min="6147" max="6147" width="6.7109375" style="1" customWidth="1"/>
    <col min="6148" max="6149" width="13.7109375" style="1" customWidth="1"/>
    <col min="6150" max="6401" width="10.28515625" style="1"/>
    <col min="6402" max="6402" width="70.7109375" style="1" customWidth="1"/>
    <col min="6403" max="6403" width="6.7109375" style="1" customWidth="1"/>
    <col min="6404" max="6405" width="13.7109375" style="1" customWidth="1"/>
    <col min="6406" max="6657" width="10.28515625" style="1"/>
    <col min="6658" max="6658" width="70.7109375" style="1" customWidth="1"/>
    <col min="6659" max="6659" width="6.7109375" style="1" customWidth="1"/>
    <col min="6660" max="6661" width="13.7109375" style="1" customWidth="1"/>
    <col min="6662" max="6913" width="10.28515625" style="1"/>
    <col min="6914" max="6914" width="70.7109375" style="1" customWidth="1"/>
    <col min="6915" max="6915" width="6.7109375" style="1" customWidth="1"/>
    <col min="6916" max="6917" width="13.7109375" style="1" customWidth="1"/>
    <col min="6918" max="7169" width="10.28515625" style="1"/>
    <col min="7170" max="7170" width="70.7109375" style="1" customWidth="1"/>
    <col min="7171" max="7171" width="6.7109375" style="1" customWidth="1"/>
    <col min="7172" max="7173" width="13.7109375" style="1" customWidth="1"/>
    <col min="7174" max="7425" width="10.28515625" style="1"/>
    <col min="7426" max="7426" width="70.7109375" style="1" customWidth="1"/>
    <col min="7427" max="7427" width="6.7109375" style="1" customWidth="1"/>
    <col min="7428" max="7429" width="13.7109375" style="1" customWidth="1"/>
    <col min="7430" max="7681" width="10.28515625" style="1"/>
    <col min="7682" max="7682" width="70.7109375" style="1" customWidth="1"/>
    <col min="7683" max="7683" width="6.7109375" style="1" customWidth="1"/>
    <col min="7684" max="7685" width="13.7109375" style="1" customWidth="1"/>
    <col min="7686" max="7937" width="10.28515625" style="1"/>
    <col min="7938" max="7938" width="70.7109375" style="1" customWidth="1"/>
    <col min="7939" max="7939" width="6.7109375" style="1" customWidth="1"/>
    <col min="7940" max="7941" width="13.7109375" style="1" customWidth="1"/>
    <col min="7942" max="8193" width="10.28515625" style="1"/>
    <col min="8194" max="8194" width="70.7109375" style="1" customWidth="1"/>
    <col min="8195" max="8195" width="6.7109375" style="1" customWidth="1"/>
    <col min="8196" max="8197" width="13.7109375" style="1" customWidth="1"/>
    <col min="8198" max="8449" width="10.28515625" style="1"/>
    <col min="8450" max="8450" width="70.7109375" style="1" customWidth="1"/>
    <col min="8451" max="8451" width="6.7109375" style="1" customWidth="1"/>
    <col min="8452" max="8453" width="13.7109375" style="1" customWidth="1"/>
    <col min="8454" max="8705" width="10.28515625" style="1"/>
    <col min="8706" max="8706" width="70.7109375" style="1" customWidth="1"/>
    <col min="8707" max="8707" width="6.7109375" style="1" customWidth="1"/>
    <col min="8708" max="8709" width="13.7109375" style="1" customWidth="1"/>
    <col min="8710" max="8961" width="10.28515625" style="1"/>
    <col min="8962" max="8962" width="70.7109375" style="1" customWidth="1"/>
    <col min="8963" max="8963" width="6.7109375" style="1" customWidth="1"/>
    <col min="8964" max="8965" width="13.7109375" style="1" customWidth="1"/>
    <col min="8966" max="9217" width="10.28515625" style="1"/>
    <col min="9218" max="9218" width="70.7109375" style="1" customWidth="1"/>
    <col min="9219" max="9219" width="6.7109375" style="1" customWidth="1"/>
    <col min="9220" max="9221" width="13.7109375" style="1" customWidth="1"/>
    <col min="9222" max="9473" width="10.28515625" style="1"/>
    <col min="9474" max="9474" width="70.7109375" style="1" customWidth="1"/>
    <col min="9475" max="9475" width="6.7109375" style="1" customWidth="1"/>
    <col min="9476" max="9477" width="13.7109375" style="1" customWidth="1"/>
    <col min="9478" max="9729" width="10.28515625" style="1"/>
    <col min="9730" max="9730" width="70.7109375" style="1" customWidth="1"/>
    <col min="9731" max="9731" width="6.7109375" style="1" customWidth="1"/>
    <col min="9732" max="9733" width="13.7109375" style="1" customWidth="1"/>
    <col min="9734" max="9985" width="10.28515625" style="1"/>
    <col min="9986" max="9986" width="70.7109375" style="1" customWidth="1"/>
    <col min="9987" max="9987" width="6.7109375" style="1" customWidth="1"/>
    <col min="9988" max="9989" width="13.7109375" style="1" customWidth="1"/>
    <col min="9990" max="10241" width="10.28515625" style="1"/>
    <col min="10242" max="10242" width="70.7109375" style="1" customWidth="1"/>
    <col min="10243" max="10243" width="6.7109375" style="1" customWidth="1"/>
    <col min="10244" max="10245" width="13.7109375" style="1" customWidth="1"/>
    <col min="10246" max="10497" width="10.28515625" style="1"/>
    <col min="10498" max="10498" width="70.7109375" style="1" customWidth="1"/>
    <col min="10499" max="10499" width="6.7109375" style="1" customWidth="1"/>
    <col min="10500" max="10501" width="13.7109375" style="1" customWidth="1"/>
    <col min="10502" max="10753" width="10.28515625" style="1"/>
    <col min="10754" max="10754" width="70.7109375" style="1" customWidth="1"/>
    <col min="10755" max="10755" width="6.7109375" style="1" customWidth="1"/>
    <col min="10756" max="10757" width="13.7109375" style="1" customWidth="1"/>
    <col min="10758" max="11009" width="10.28515625" style="1"/>
    <col min="11010" max="11010" width="70.7109375" style="1" customWidth="1"/>
    <col min="11011" max="11011" width="6.7109375" style="1" customWidth="1"/>
    <col min="11012" max="11013" width="13.7109375" style="1" customWidth="1"/>
    <col min="11014" max="11265" width="10.28515625" style="1"/>
    <col min="11266" max="11266" width="70.7109375" style="1" customWidth="1"/>
    <col min="11267" max="11267" width="6.7109375" style="1" customWidth="1"/>
    <col min="11268" max="11269" width="13.7109375" style="1" customWidth="1"/>
    <col min="11270" max="11521" width="10.28515625" style="1"/>
    <col min="11522" max="11522" width="70.7109375" style="1" customWidth="1"/>
    <col min="11523" max="11523" width="6.7109375" style="1" customWidth="1"/>
    <col min="11524" max="11525" width="13.7109375" style="1" customWidth="1"/>
    <col min="11526" max="11777" width="10.28515625" style="1"/>
    <col min="11778" max="11778" width="70.7109375" style="1" customWidth="1"/>
    <col min="11779" max="11779" width="6.7109375" style="1" customWidth="1"/>
    <col min="11780" max="11781" width="13.7109375" style="1" customWidth="1"/>
    <col min="11782" max="12033" width="10.28515625" style="1"/>
    <col min="12034" max="12034" width="70.7109375" style="1" customWidth="1"/>
    <col min="12035" max="12035" width="6.7109375" style="1" customWidth="1"/>
    <col min="12036" max="12037" width="13.7109375" style="1" customWidth="1"/>
    <col min="12038" max="12289" width="10.28515625" style="1"/>
    <col min="12290" max="12290" width="70.7109375" style="1" customWidth="1"/>
    <col min="12291" max="12291" width="6.7109375" style="1" customWidth="1"/>
    <col min="12292" max="12293" width="13.7109375" style="1" customWidth="1"/>
    <col min="12294" max="12545" width="10.28515625" style="1"/>
    <col min="12546" max="12546" width="70.7109375" style="1" customWidth="1"/>
    <col min="12547" max="12547" width="6.7109375" style="1" customWidth="1"/>
    <col min="12548" max="12549" width="13.7109375" style="1" customWidth="1"/>
    <col min="12550" max="12801" width="10.28515625" style="1"/>
    <col min="12802" max="12802" width="70.7109375" style="1" customWidth="1"/>
    <col min="12803" max="12803" width="6.7109375" style="1" customWidth="1"/>
    <col min="12804" max="12805" width="13.7109375" style="1" customWidth="1"/>
    <col min="12806" max="13057" width="10.28515625" style="1"/>
    <col min="13058" max="13058" width="70.7109375" style="1" customWidth="1"/>
    <col min="13059" max="13059" width="6.7109375" style="1" customWidth="1"/>
    <col min="13060" max="13061" width="13.7109375" style="1" customWidth="1"/>
    <col min="13062" max="13313" width="10.28515625" style="1"/>
    <col min="13314" max="13314" width="70.7109375" style="1" customWidth="1"/>
    <col min="13315" max="13315" width="6.7109375" style="1" customWidth="1"/>
    <col min="13316" max="13317" width="13.7109375" style="1" customWidth="1"/>
    <col min="13318" max="13569" width="10.28515625" style="1"/>
    <col min="13570" max="13570" width="70.7109375" style="1" customWidth="1"/>
    <col min="13571" max="13571" width="6.7109375" style="1" customWidth="1"/>
    <col min="13572" max="13573" width="13.7109375" style="1" customWidth="1"/>
    <col min="13574" max="13825" width="10.28515625" style="1"/>
    <col min="13826" max="13826" width="70.7109375" style="1" customWidth="1"/>
    <col min="13827" max="13827" width="6.7109375" style="1" customWidth="1"/>
    <col min="13828" max="13829" width="13.7109375" style="1" customWidth="1"/>
    <col min="13830" max="14081" width="10.28515625" style="1"/>
    <col min="14082" max="14082" width="70.7109375" style="1" customWidth="1"/>
    <col min="14083" max="14083" width="6.7109375" style="1" customWidth="1"/>
    <col min="14084" max="14085" width="13.7109375" style="1" customWidth="1"/>
    <col min="14086" max="14337" width="10.28515625" style="1"/>
    <col min="14338" max="14338" width="70.7109375" style="1" customWidth="1"/>
    <col min="14339" max="14339" width="6.7109375" style="1" customWidth="1"/>
    <col min="14340" max="14341" width="13.7109375" style="1" customWidth="1"/>
    <col min="14342" max="14593" width="10.28515625" style="1"/>
    <col min="14594" max="14594" width="70.7109375" style="1" customWidth="1"/>
    <col min="14595" max="14595" width="6.7109375" style="1" customWidth="1"/>
    <col min="14596" max="14597" width="13.7109375" style="1" customWidth="1"/>
    <col min="14598" max="14849" width="10.28515625" style="1"/>
    <col min="14850" max="14850" width="70.7109375" style="1" customWidth="1"/>
    <col min="14851" max="14851" width="6.7109375" style="1" customWidth="1"/>
    <col min="14852" max="14853" width="13.7109375" style="1" customWidth="1"/>
    <col min="14854" max="15105" width="10.28515625" style="1"/>
    <col min="15106" max="15106" width="70.7109375" style="1" customWidth="1"/>
    <col min="15107" max="15107" width="6.7109375" style="1" customWidth="1"/>
    <col min="15108" max="15109" width="13.7109375" style="1" customWidth="1"/>
    <col min="15110" max="15361" width="10.28515625" style="1"/>
    <col min="15362" max="15362" width="70.7109375" style="1" customWidth="1"/>
    <col min="15363" max="15363" width="6.7109375" style="1" customWidth="1"/>
    <col min="15364" max="15365" width="13.7109375" style="1" customWidth="1"/>
    <col min="15366" max="15617" width="10.28515625" style="1"/>
    <col min="15618" max="15618" width="70.7109375" style="1" customWidth="1"/>
    <col min="15619" max="15619" width="6.7109375" style="1" customWidth="1"/>
    <col min="15620" max="15621" width="13.7109375" style="1" customWidth="1"/>
    <col min="15622" max="15873" width="10.28515625" style="1"/>
    <col min="15874" max="15874" width="70.7109375" style="1" customWidth="1"/>
    <col min="15875" max="15875" width="6.7109375" style="1" customWidth="1"/>
    <col min="15876" max="15877" width="13.7109375" style="1" customWidth="1"/>
    <col min="15878" max="16129" width="10.28515625" style="1"/>
    <col min="16130" max="16130" width="70.7109375" style="1" customWidth="1"/>
    <col min="16131" max="16131" width="6.7109375" style="1" customWidth="1"/>
    <col min="16132" max="16133" width="13.7109375" style="1" customWidth="1"/>
    <col min="16134" max="16384" width="10.28515625" style="1"/>
  </cols>
  <sheetData>
    <row r="1" spans="1:15" x14ac:dyDescent="0.25">
      <c r="B1" s="2" t="s">
        <v>0</v>
      </c>
      <c r="C1" s="2"/>
      <c r="D1" s="2"/>
      <c r="E1" s="2"/>
    </row>
    <row r="2" spans="1:15" ht="15.75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5" customHeight="1" x14ac:dyDescent="0.25">
      <c r="B3" s="3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</row>
    <row r="4" spans="1:15" x14ac:dyDescent="0.25">
      <c r="B4" s="5"/>
      <c r="C4" s="6"/>
      <c r="D4" s="7"/>
      <c r="E4" s="7"/>
    </row>
    <row r="5" spans="1:15" ht="25.5" customHeight="1" x14ac:dyDescent="0.25">
      <c r="B5" s="3" t="s">
        <v>3</v>
      </c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</row>
    <row r="6" spans="1:15" ht="12.75" customHeight="1" thickBot="1" x14ac:dyDescent="0.3">
      <c r="B6" s="5"/>
      <c r="C6" s="6"/>
      <c r="D6" s="7"/>
      <c r="I6" s="9" t="s">
        <v>4</v>
      </c>
    </row>
    <row r="7" spans="1:15" ht="25.5" customHeight="1" thickBot="1" x14ac:dyDescent="0.3">
      <c r="B7" s="10" t="s">
        <v>5</v>
      </c>
      <c r="C7" s="11"/>
      <c r="D7" s="10" t="s">
        <v>6</v>
      </c>
      <c r="E7" s="11"/>
      <c r="F7" s="10" t="s">
        <v>7</v>
      </c>
      <c r="G7" s="11"/>
      <c r="H7" s="10" t="s">
        <v>8</v>
      </c>
      <c r="I7" s="11"/>
      <c r="J7" s="10" t="s">
        <v>9</v>
      </c>
      <c r="K7" s="11"/>
      <c r="L7" s="10" t="s">
        <v>10</v>
      </c>
      <c r="M7" s="11"/>
      <c r="N7" s="10"/>
      <c r="O7" s="11"/>
    </row>
    <row r="8" spans="1:15" ht="25.5" customHeight="1" thickBot="1" x14ac:dyDescent="0.3">
      <c r="B8" s="12" t="s">
        <v>11</v>
      </c>
      <c r="C8" s="13" t="s">
        <v>12</v>
      </c>
      <c r="D8" s="14" t="s">
        <v>13</v>
      </c>
      <c r="E8" s="15" t="s">
        <v>14</v>
      </c>
      <c r="F8" s="16" t="s">
        <v>13</v>
      </c>
      <c r="G8" s="15" t="s">
        <v>14</v>
      </c>
      <c r="H8" s="16" t="s">
        <v>13</v>
      </c>
      <c r="I8" s="15" t="s">
        <v>14</v>
      </c>
      <c r="J8" s="16" t="s">
        <v>13</v>
      </c>
      <c r="K8" s="15" t="s">
        <v>14</v>
      </c>
      <c r="L8" s="16" t="s">
        <v>13</v>
      </c>
      <c r="M8" s="15" t="s">
        <v>14</v>
      </c>
      <c r="N8" s="16" t="s">
        <v>13</v>
      </c>
      <c r="O8" s="15" t="s">
        <v>14</v>
      </c>
    </row>
    <row r="9" spans="1:15" x14ac:dyDescent="0.25">
      <c r="A9" s="1">
        <v>1</v>
      </c>
      <c r="B9" s="17" t="s">
        <v>15</v>
      </c>
      <c r="C9" s="18">
        <v>1</v>
      </c>
      <c r="D9" s="19">
        <f>SUM(F9,H9,J9,L9)</f>
        <v>0</v>
      </c>
      <c r="E9" s="20">
        <f>SUM(G9,I9,K9,M9)</f>
        <v>1713894</v>
      </c>
      <c r="F9" s="19">
        <f>SUM(F10,F13)</f>
        <v>0</v>
      </c>
      <c r="G9" s="19">
        <f t="shared" ref="G9:M9" si="0">SUM(G10,G13)</f>
        <v>1713894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/>
      <c r="O9" s="20"/>
    </row>
    <row r="10" spans="1:15" ht="13.5" thickBot="1" x14ac:dyDescent="0.3">
      <c r="A10" s="1">
        <v>2</v>
      </c>
      <c r="B10" s="21" t="s">
        <v>16</v>
      </c>
      <c r="C10" s="22">
        <v>2</v>
      </c>
      <c r="D10" s="23">
        <f t="shared" ref="D10:E57" si="1">SUM(F10,H10,J10,L10)</f>
        <v>0</v>
      </c>
      <c r="E10" s="23">
        <f t="shared" si="1"/>
        <v>1713894</v>
      </c>
      <c r="F10" s="24">
        <f>SUM(F11:F12)</f>
        <v>0</v>
      </c>
      <c r="G10" s="24">
        <f t="shared" ref="G10:M10" si="2">SUM(G11:G12)</f>
        <v>1713894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/>
      <c r="O10" s="25"/>
    </row>
    <row r="11" spans="1:15" ht="13.5" thickBot="1" x14ac:dyDescent="0.3">
      <c r="A11" s="1">
        <v>3</v>
      </c>
      <c r="B11" s="26" t="s">
        <v>17</v>
      </c>
      <c r="C11" s="27">
        <v>3</v>
      </c>
      <c r="D11" s="28">
        <f t="shared" si="1"/>
        <v>0</v>
      </c>
      <c r="E11" s="29">
        <f t="shared" si="1"/>
        <v>655655</v>
      </c>
      <c r="F11" s="30"/>
      <c r="G11" s="31">
        <v>655655</v>
      </c>
      <c r="H11" s="30"/>
      <c r="I11" s="31"/>
      <c r="J11" s="30"/>
      <c r="K11" s="31"/>
      <c r="L11" s="30"/>
      <c r="M11" s="31"/>
      <c r="N11" s="30"/>
      <c r="O11" s="31"/>
    </row>
    <row r="12" spans="1:15" x14ac:dyDescent="0.25">
      <c r="A12" s="1">
        <v>4</v>
      </c>
      <c r="B12" s="26" t="s">
        <v>18</v>
      </c>
      <c r="C12" s="27">
        <v>4</v>
      </c>
      <c r="D12" s="28">
        <f t="shared" si="1"/>
        <v>0</v>
      </c>
      <c r="E12" s="29">
        <f t="shared" si="1"/>
        <v>1058239</v>
      </c>
      <c r="F12" s="30"/>
      <c r="G12" s="31">
        <v>1058239</v>
      </c>
      <c r="H12" s="30"/>
      <c r="I12" s="31"/>
      <c r="J12" s="30"/>
      <c r="K12" s="31"/>
      <c r="L12" s="30"/>
      <c r="M12" s="31"/>
      <c r="N12" s="30"/>
      <c r="O12" s="31"/>
    </row>
    <row r="13" spans="1:15" ht="13.5" thickBot="1" x14ac:dyDescent="0.3">
      <c r="A13" s="1">
        <v>5</v>
      </c>
      <c r="B13" s="21" t="s">
        <v>19</v>
      </c>
      <c r="C13" s="22">
        <v>5</v>
      </c>
      <c r="D13" s="23">
        <f t="shared" si="1"/>
        <v>0</v>
      </c>
      <c r="E13" s="23">
        <f t="shared" si="1"/>
        <v>0</v>
      </c>
      <c r="F13" s="24">
        <f>SUM(F14)</f>
        <v>0</v>
      </c>
      <c r="G13" s="24">
        <f t="shared" ref="G13:M13" si="3">SUM(G14)</f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4"/>
      <c r="O13" s="25"/>
    </row>
    <row r="14" spans="1:15" ht="13.5" thickBot="1" x14ac:dyDescent="0.3">
      <c r="A14" s="1">
        <v>6</v>
      </c>
      <c r="B14" s="32" t="s">
        <v>20</v>
      </c>
      <c r="C14" s="33">
        <v>6</v>
      </c>
      <c r="D14" s="28">
        <f t="shared" si="1"/>
        <v>0</v>
      </c>
      <c r="E14" s="29">
        <f t="shared" si="1"/>
        <v>0</v>
      </c>
      <c r="F14" s="34"/>
      <c r="G14" s="35"/>
      <c r="H14" s="34"/>
      <c r="I14" s="35"/>
      <c r="J14" s="34"/>
      <c r="K14" s="35"/>
      <c r="L14" s="34"/>
      <c r="M14" s="35"/>
      <c r="N14" s="34"/>
      <c r="O14" s="35"/>
    </row>
    <row r="15" spans="1:15" ht="13.5" thickBot="1" x14ac:dyDescent="0.3">
      <c r="A15" s="1">
        <v>7</v>
      </c>
      <c r="B15" s="36" t="s">
        <v>21</v>
      </c>
      <c r="C15" s="37">
        <v>7</v>
      </c>
      <c r="D15" s="19">
        <f t="shared" si="1"/>
        <v>0</v>
      </c>
      <c r="E15" s="20">
        <f t="shared" si="1"/>
        <v>1298909948</v>
      </c>
      <c r="F15" s="38">
        <f>SUM(F16,F22,F28:F30,F36)</f>
        <v>0</v>
      </c>
      <c r="G15" s="38">
        <f t="shared" ref="G15:M15" si="4">SUM(G16,G22,G28:G30,G36)</f>
        <v>1298626438</v>
      </c>
      <c r="H15" s="38">
        <f t="shared" si="4"/>
        <v>0</v>
      </c>
      <c r="I15" s="38">
        <f t="shared" si="4"/>
        <v>0</v>
      </c>
      <c r="J15" s="38">
        <f t="shared" si="4"/>
        <v>0</v>
      </c>
      <c r="K15" s="38">
        <f t="shared" si="4"/>
        <v>283510</v>
      </c>
      <c r="L15" s="38">
        <f t="shared" si="4"/>
        <v>0</v>
      </c>
      <c r="M15" s="38">
        <f t="shared" si="4"/>
        <v>0</v>
      </c>
      <c r="N15" s="38"/>
      <c r="O15" s="39"/>
    </row>
    <row r="16" spans="1:15" ht="13.5" thickBot="1" x14ac:dyDescent="0.3">
      <c r="A16" s="1">
        <v>8</v>
      </c>
      <c r="B16" s="40" t="s">
        <v>22</v>
      </c>
      <c r="C16" s="41">
        <v>8</v>
      </c>
      <c r="D16" s="42">
        <f t="shared" si="1"/>
        <v>0</v>
      </c>
      <c r="E16" s="42">
        <f t="shared" si="1"/>
        <v>1055584468</v>
      </c>
      <c r="F16" s="43">
        <f>SUM(F17,F20)</f>
        <v>0</v>
      </c>
      <c r="G16" s="43">
        <f t="shared" ref="G16:M16" si="5">SUM(G17,G20)</f>
        <v>1055584468</v>
      </c>
      <c r="H16" s="43">
        <f t="shared" si="5"/>
        <v>0</v>
      </c>
      <c r="I16" s="43">
        <f t="shared" si="5"/>
        <v>0</v>
      </c>
      <c r="J16" s="43">
        <f t="shared" si="5"/>
        <v>0</v>
      </c>
      <c r="K16" s="43">
        <f t="shared" si="5"/>
        <v>0</v>
      </c>
      <c r="L16" s="43">
        <f t="shared" si="5"/>
        <v>0</v>
      </c>
      <c r="M16" s="43">
        <f t="shared" si="5"/>
        <v>0</v>
      </c>
      <c r="N16" s="42"/>
      <c r="O16" s="43"/>
    </row>
    <row r="17" spans="1:15" ht="13.5" thickBot="1" x14ac:dyDescent="0.3">
      <c r="A17" s="1">
        <v>9</v>
      </c>
      <c r="B17" s="44" t="s">
        <v>23</v>
      </c>
      <c r="C17" s="45">
        <v>9</v>
      </c>
      <c r="D17" s="46">
        <f t="shared" si="1"/>
        <v>0</v>
      </c>
      <c r="E17" s="46">
        <f t="shared" si="1"/>
        <v>728458841</v>
      </c>
      <c r="F17" s="47">
        <f>SUM(F18:F19)</f>
        <v>0</v>
      </c>
      <c r="G17" s="47">
        <f t="shared" ref="G17:M17" si="6">SUM(G18:G19)</f>
        <v>728458841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/>
      <c r="O17" s="48"/>
    </row>
    <row r="18" spans="1:15" ht="13.5" thickBot="1" x14ac:dyDescent="0.3">
      <c r="A18" s="1">
        <v>10</v>
      </c>
      <c r="B18" s="49" t="s">
        <v>24</v>
      </c>
      <c r="C18" s="50">
        <v>10</v>
      </c>
      <c r="D18" s="28">
        <f t="shared" si="1"/>
        <v>0</v>
      </c>
      <c r="E18" s="29">
        <f t="shared" si="1"/>
        <v>601155354</v>
      </c>
      <c r="F18" s="51"/>
      <c r="G18" s="52">
        <v>601155354</v>
      </c>
      <c r="H18" s="51"/>
      <c r="I18" s="52"/>
      <c r="J18" s="51"/>
      <c r="K18" s="52"/>
      <c r="L18" s="51"/>
      <c r="M18" s="52"/>
      <c r="N18" s="51"/>
      <c r="O18" s="52"/>
    </row>
    <row r="19" spans="1:15" x14ac:dyDescent="0.25">
      <c r="A19" s="1">
        <v>11</v>
      </c>
      <c r="B19" s="53" t="s">
        <v>25</v>
      </c>
      <c r="C19" s="50">
        <v>11</v>
      </c>
      <c r="D19" s="28">
        <f t="shared" si="1"/>
        <v>0</v>
      </c>
      <c r="E19" s="29">
        <f t="shared" si="1"/>
        <v>127303487</v>
      </c>
      <c r="F19" s="51"/>
      <c r="G19" s="52">
        <v>127303487</v>
      </c>
      <c r="H19" s="51"/>
      <c r="I19" s="52"/>
      <c r="J19" s="51"/>
      <c r="K19" s="52"/>
      <c r="L19" s="51"/>
      <c r="M19" s="52"/>
      <c r="N19" s="51"/>
      <c r="O19" s="52"/>
    </row>
    <row r="20" spans="1:15" ht="13.5" thickBot="1" x14ac:dyDescent="0.3">
      <c r="A20" s="1">
        <v>12</v>
      </c>
      <c r="B20" s="21" t="s">
        <v>26</v>
      </c>
      <c r="C20" s="45">
        <v>12</v>
      </c>
      <c r="D20" s="46">
        <f t="shared" si="1"/>
        <v>0</v>
      </c>
      <c r="E20" s="46">
        <f t="shared" si="1"/>
        <v>327125627</v>
      </c>
      <c r="F20" s="47">
        <f>SUM(F21)</f>
        <v>0</v>
      </c>
      <c r="G20" s="47">
        <f t="shared" ref="G20:M20" si="7">SUM(G21)</f>
        <v>327125627</v>
      </c>
      <c r="H20" s="47">
        <f t="shared" si="7"/>
        <v>0</v>
      </c>
      <c r="I20" s="47">
        <f t="shared" si="7"/>
        <v>0</v>
      </c>
      <c r="J20" s="47">
        <f t="shared" si="7"/>
        <v>0</v>
      </c>
      <c r="K20" s="47">
        <f t="shared" si="7"/>
        <v>0</v>
      </c>
      <c r="L20" s="47">
        <f t="shared" si="7"/>
        <v>0</v>
      </c>
      <c r="M20" s="47">
        <f t="shared" si="7"/>
        <v>0</v>
      </c>
      <c r="N20" s="47"/>
      <c r="O20" s="48"/>
    </row>
    <row r="21" spans="1:15" ht="13.5" thickBot="1" x14ac:dyDescent="0.3">
      <c r="A21" s="1">
        <v>13</v>
      </c>
      <c r="B21" s="49" t="s">
        <v>27</v>
      </c>
      <c r="C21" s="50">
        <v>13</v>
      </c>
      <c r="D21" s="28">
        <f t="shared" si="1"/>
        <v>0</v>
      </c>
      <c r="E21" s="29">
        <f t="shared" si="1"/>
        <v>327125627</v>
      </c>
      <c r="F21" s="51"/>
      <c r="G21" s="54">
        <v>327125627</v>
      </c>
      <c r="H21" s="51"/>
      <c r="I21" s="54"/>
      <c r="J21" s="51"/>
      <c r="K21" s="54"/>
      <c r="L21" s="51"/>
      <c r="M21" s="54"/>
      <c r="N21" s="51"/>
      <c r="O21" s="54"/>
    </row>
    <row r="22" spans="1:15" ht="13.5" thickBot="1" x14ac:dyDescent="0.3">
      <c r="A22" s="1">
        <v>14</v>
      </c>
      <c r="B22" s="40" t="s">
        <v>28</v>
      </c>
      <c r="C22" s="41">
        <v>14</v>
      </c>
      <c r="D22" s="42">
        <f t="shared" si="1"/>
        <v>0</v>
      </c>
      <c r="E22" s="42">
        <f t="shared" si="1"/>
        <v>44512577</v>
      </c>
      <c r="F22" s="42">
        <f>SUM(F23,F26)</f>
        <v>0</v>
      </c>
      <c r="G22" s="42">
        <f t="shared" ref="G22:M22" si="8">SUM(G23,G26)</f>
        <v>44229067</v>
      </c>
      <c r="H22" s="42">
        <f t="shared" si="8"/>
        <v>0</v>
      </c>
      <c r="I22" s="42">
        <f t="shared" si="8"/>
        <v>0</v>
      </c>
      <c r="J22" s="42">
        <f t="shared" si="8"/>
        <v>0</v>
      </c>
      <c r="K22" s="42">
        <f t="shared" si="8"/>
        <v>283510</v>
      </c>
      <c r="L22" s="42">
        <f t="shared" si="8"/>
        <v>0</v>
      </c>
      <c r="M22" s="42">
        <f t="shared" si="8"/>
        <v>0</v>
      </c>
      <c r="N22" s="42"/>
      <c r="O22" s="55"/>
    </row>
    <row r="23" spans="1:15" ht="13.5" thickBot="1" x14ac:dyDescent="0.3">
      <c r="A23" s="1">
        <v>15</v>
      </c>
      <c r="B23" s="56" t="s">
        <v>29</v>
      </c>
      <c r="C23" s="57">
        <v>15</v>
      </c>
      <c r="D23" s="58">
        <f t="shared" si="1"/>
        <v>0</v>
      </c>
      <c r="E23" s="58">
        <f t="shared" si="1"/>
        <v>27223435</v>
      </c>
      <c r="F23" s="59">
        <f>SUM(F24:F25)</f>
        <v>0</v>
      </c>
      <c r="G23" s="59">
        <f t="shared" ref="G23:M23" si="9">SUM(G24:G25)</f>
        <v>26939925</v>
      </c>
      <c r="H23" s="59">
        <f t="shared" si="9"/>
        <v>0</v>
      </c>
      <c r="I23" s="59">
        <f t="shared" si="9"/>
        <v>0</v>
      </c>
      <c r="J23" s="59">
        <f t="shared" si="9"/>
        <v>0</v>
      </c>
      <c r="K23" s="59">
        <f t="shared" si="9"/>
        <v>283510</v>
      </c>
      <c r="L23" s="59">
        <f t="shared" si="9"/>
        <v>0</v>
      </c>
      <c r="M23" s="59">
        <f t="shared" si="9"/>
        <v>0</v>
      </c>
      <c r="N23" s="59"/>
      <c r="O23" s="60"/>
    </row>
    <row r="24" spans="1:15" ht="13.5" thickBot="1" x14ac:dyDescent="0.3">
      <c r="A24" s="1">
        <v>16</v>
      </c>
      <c r="B24" s="49" t="s">
        <v>30</v>
      </c>
      <c r="C24" s="50">
        <v>16</v>
      </c>
      <c r="D24" s="28">
        <f t="shared" si="1"/>
        <v>0</v>
      </c>
      <c r="E24" s="29">
        <f t="shared" si="1"/>
        <v>0</v>
      </c>
      <c r="F24" s="51"/>
      <c r="G24" s="61"/>
      <c r="H24" s="51"/>
      <c r="I24" s="61"/>
      <c r="J24" s="51"/>
      <c r="K24" s="61"/>
      <c r="L24" s="51"/>
      <c r="M24" s="61"/>
      <c r="N24" s="51"/>
      <c r="O24" s="61"/>
    </row>
    <row r="25" spans="1:15" x14ac:dyDescent="0.25">
      <c r="A25" s="1">
        <v>17</v>
      </c>
      <c r="B25" s="53" t="s">
        <v>31</v>
      </c>
      <c r="C25" s="45">
        <v>17</v>
      </c>
      <c r="D25" s="28">
        <f t="shared" si="1"/>
        <v>0</v>
      </c>
      <c r="E25" s="29">
        <f t="shared" si="1"/>
        <v>27223435</v>
      </c>
      <c r="F25" s="51"/>
      <c r="G25" s="61">
        <v>26939925</v>
      </c>
      <c r="H25" s="51"/>
      <c r="I25" s="61"/>
      <c r="J25" s="51"/>
      <c r="K25" s="61">
        <v>283510</v>
      </c>
      <c r="L25" s="51"/>
      <c r="M25" s="61"/>
      <c r="N25" s="51"/>
      <c r="O25" s="61"/>
    </row>
    <row r="26" spans="1:15" ht="13.5" thickBot="1" x14ac:dyDescent="0.3">
      <c r="A26" s="1">
        <v>18</v>
      </c>
      <c r="B26" s="21" t="s">
        <v>32</v>
      </c>
      <c r="C26" s="45">
        <v>18</v>
      </c>
      <c r="D26" s="46">
        <f t="shared" si="1"/>
        <v>0</v>
      </c>
      <c r="E26" s="46">
        <f t="shared" si="1"/>
        <v>17289142</v>
      </c>
      <c r="F26" s="47">
        <f>SUM(F27)</f>
        <v>0</v>
      </c>
      <c r="G26" s="47">
        <f t="shared" ref="G26:M26" si="10">SUM(G27)</f>
        <v>17289142</v>
      </c>
      <c r="H26" s="47">
        <f t="shared" si="10"/>
        <v>0</v>
      </c>
      <c r="I26" s="47">
        <f t="shared" si="10"/>
        <v>0</v>
      </c>
      <c r="J26" s="47">
        <f t="shared" si="10"/>
        <v>0</v>
      </c>
      <c r="K26" s="47">
        <f t="shared" si="10"/>
        <v>0</v>
      </c>
      <c r="L26" s="47">
        <f t="shared" si="10"/>
        <v>0</v>
      </c>
      <c r="M26" s="47">
        <f t="shared" si="10"/>
        <v>0</v>
      </c>
      <c r="N26" s="47"/>
      <c r="O26" s="48"/>
    </row>
    <row r="27" spans="1:15" ht="13.5" thickBot="1" x14ac:dyDescent="0.3">
      <c r="A27" s="1">
        <v>19</v>
      </c>
      <c r="B27" s="32" t="s">
        <v>33</v>
      </c>
      <c r="C27" s="45">
        <v>19</v>
      </c>
      <c r="D27" s="29">
        <f t="shared" si="1"/>
        <v>0</v>
      </c>
      <c r="E27" s="29">
        <f t="shared" si="1"/>
        <v>17289142</v>
      </c>
      <c r="F27" s="62"/>
      <c r="G27" s="63">
        <v>17289142</v>
      </c>
      <c r="H27" s="62"/>
      <c r="I27" s="63"/>
      <c r="J27" s="62"/>
      <c r="K27" s="63"/>
      <c r="L27" s="62"/>
      <c r="M27" s="63"/>
      <c r="N27" s="62"/>
      <c r="O27" s="63"/>
    </row>
    <row r="28" spans="1:15" ht="13.5" thickBot="1" x14ac:dyDescent="0.3">
      <c r="A28" s="1">
        <v>20</v>
      </c>
      <c r="B28" s="40" t="s">
        <v>34</v>
      </c>
      <c r="C28" s="41">
        <v>20</v>
      </c>
      <c r="D28" s="42">
        <f t="shared" si="1"/>
        <v>0</v>
      </c>
      <c r="E28" s="42">
        <f t="shared" si="1"/>
        <v>0</v>
      </c>
      <c r="F28" s="42"/>
      <c r="G28" s="55"/>
      <c r="H28" s="42"/>
      <c r="I28" s="55"/>
      <c r="J28" s="42"/>
      <c r="K28" s="55"/>
      <c r="L28" s="42"/>
      <c r="M28" s="55"/>
      <c r="N28" s="42"/>
      <c r="O28" s="55"/>
    </row>
    <row r="29" spans="1:15" ht="13.5" thickBot="1" x14ac:dyDescent="0.3">
      <c r="A29" s="1">
        <v>21</v>
      </c>
      <c r="B29" s="40" t="s">
        <v>35</v>
      </c>
      <c r="C29" s="41">
        <v>21</v>
      </c>
      <c r="D29" s="42">
        <f t="shared" si="1"/>
        <v>0</v>
      </c>
      <c r="E29" s="42">
        <f t="shared" si="1"/>
        <v>0</v>
      </c>
      <c r="F29" s="42"/>
      <c r="G29" s="55"/>
      <c r="H29" s="42"/>
      <c r="I29" s="55"/>
      <c r="J29" s="42"/>
      <c r="K29" s="55"/>
      <c r="L29" s="42"/>
      <c r="M29" s="55"/>
      <c r="N29" s="42"/>
      <c r="O29" s="55"/>
    </row>
    <row r="30" spans="1:15" ht="13.5" thickBot="1" x14ac:dyDescent="0.3">
      <c r="A30" s="1">
        <v>22</v>
      </c>
      <c r="B30" s="40" t="s">
        <v>36</v>
      </c>
      <c r="C30" s="41">
        <v>22</v>
      </c>
      <c r="D30" s="42">
        <f t="shared" si="1"/>
        <v>0</v>
      </c>
      <c r="E30" s="42">
        <f t="shared" si="1"/>
        <v>198812903</v>
      </c>
      <c r="F30" s="42">
        <f>SUM(F31,F34)</f>
        <v>0</v>
      </c>
      <c r="G30" s="42">
        <f t="shared" ref="G30:M30" si="11">SUM(G31,G34)</f>
        <v>198812903</v>
      </c>
      <c r="H30" s="42">
        <f t="shared" si="11"/>
        <v>0</v>
      </c>
      <c r="I30" s="42">
        <f t="shared" si="11"/>
        <v>0</v>
      </c>
      <c r="J30" s="42">
        <f t="shared" si="11"/>
        <v>0</v>
      </c>
      <c r="K30" s="42">
        <f t="shared" si="11"/>
        <v>0</v>
      </c>
      <c r="L30" s="42">
        <f t="shared" si="11"/>
        <v>0</v>
      </c>
      <c r="M30" s="42">
        <f t="shared" si="11"/>
        <v>0</v>
      </c>
      <c r="N30" s="42"/>
      <c r="O30" s="55"/>
    </row>
    <row r="31" spans="1:15" ht="13.5" thickBot="1" x14ac:dyDescent="0.3">
      <c r="A31" s="1">
        <v>23</v>
      </c>
      <c r="B31" s="56" t="s">
        <v>37</v>
      </c>
      <c r="C31" s="57">
        <v>23</v>
      </c>
      <c r="D31" s="58">
        <f t="shared" si="1"/>
        <v>0</v>
      </c>
      <c r="E31" s="58">
        <f t="shared" si="1"/>
        <v>198812903</v>
      </c>
      <c r="F31" s="59">
        <f>SUM(F32:F33)</f>
        <v>0</v>
      </c>
      <c r="G31" s="59">
        <f t="shared" ref="G31:M31" si="12">SUM(G32:G33)</f>
        <v>198812903</v>
      </c>
      <c r="H31" s="59">
        <f t="shared" si="12"/>
        <v>0</v>
      </c>
      <c r="I31" s="59">
        <f t="shared" si="12"/>
        <v>0</v>
      </c>
      <c r="J31" s="59">
        <f t="shared" si="12"/>
        <v>0</v>
      </c>
      <c r="K31" s="59">
        <f t="shared" si="12"/>
        <v>0</v>
      </c>
      <c r="L31" s="59">
        <f t="shared" si="12"/>
        <v>0</v>
      </c>
      <c r="M31" s="59">
        <f t="shared" si="12"/>
        <v>0</v>
      </c>
      <c r="N31" s="59"/>
      <c r="O31" s="60"/>
    </row>
    <row r="32" spans="1:15" ht="13.5" thickBot="1" x14ac:dyDescent="0.3">
      <c r="A32" s="1">
        <v>24</v>
      </c>
      <c r="B32" s="49" t="s">
        <v>38</v>
      </c>
      <c r="C32" s="50">
        <v>24</v>
      </c>
      <c r="D32" s="28">
        <f t="shared" si="1"/>
        <v>0</v>
      </c>
      <c r="E32" s="29">
        <f t="shared" si="1"/>
        <v>0</v>
      </c>
      <c r="F32" s="51"/>
      <c r="G32" s="61"/>
      <c r="H32" s="51"/>
      <c r="I32" s="61"/>
      <c r="J32" s="51"/>
      <c r="K32" s="61"/>
      <c r="L32" s="51"/>
      <c r="M32" s="61"/>
      <c r="N32" s="51"/>
      <c r="O32" s="61"/>
    </row>
    <row r="33" spans="1:21" x14ac:dyDescent="0.25">
      <c r="A33" s="1">
        <v>25</v>
      </c>
      <c r="B33" s="53" t="s">
        <v>39</v>
      </c>
      <c r="C33" s="50">
        <v>25</v>
      </c>
      <c r="D33" s="28">
        <f t="shared" si="1"/>
        <v>0</v>
      </c>
      <c r="E33" s="29">
        <f t="shared" si="1"/>
        <v>198812903</v>
      </c>
      <c r="F33" s="51"/>
      <c r="G33" s="61">
        <v>198812903</v>
      </c>
      <c r="H33" s="51"/>
      <c r="I33" s="61"/>
      <c r="J33" s="51"/>
      <c r="K33" s="61"/>
      <c r="L33" s="51"/>
      <c r="M33" s="61"/>
      <c r="N33" s="51"/>
      <c r="O33" s="61"/>
    </row>
    <row r="34" spans="1:21" ht="13.5" thickBot="1" x14ac:dyDescent="0.3">
      <c r="A34" s="1">
        <v>26</v>
      </c>
      <c r="B34" s="21" t="s">
        <v>40</v>
      </c>
      <c r="C34" s="45">
        <v>26</v>
      </c>
      <c r="D34" s="46">
        <f t="shared" si="1"/>
        <v>0</v>
      </c>
      <c r="E34" s="46">
        <f t="shared" si="1"/>
        <v>0</v>
      </c>
      <c r="F34" s="47">
        <f>SUM(F35)</f>
        <v>0</v>
      </c>
      <c r="G34" s="47">
        <f t="shared" ref="G34:M34" si="13">SUM(G35)</f>
        <v>0</v>
      </c>
      <c r="H34" s="47">
        <f t="shared" si="13"/>
        <v>0</v>
      </c>
      <c r="I34" s="47">
        <f t="shared" si="13"/>
        <v>0</v>
      </c>
      <c r="J34" s="47">
        <f t="shared" si="13"/>
        <v>0</v>
      </c>
      <c r="K34" s="47">
        <f t="shared" si="13"/>
        <v>0</v>
      </c>
      <c r="L34" s="47">
        <f t="shared" si="13"/>
        <v>0</v>
      </c>
      <c r="M34" s="47">
        <f t="shared" si="13"/>
        <v>0</v>
      </c>
      <c r="N34" s="47"/>
      <c r="O34" s="48"/>
    </row>
    <row r="35" spans="1:21" ht="13.5" thickBot="1" x14ac:dyDescent="0.3">
      <c r="A35" s="1">
        <v>27</v>
      </c>
      <c r="B35" s="32" t="s">
        <v>41</v>
      </c>
      <c r="C35" s="64">
        <v>27</v>
      </c>
      <c r="D35" s="28">
        <f t="shared" si="1"/>
        <v>0</v>
      </c>
      <c r="E35" s="29">
        <f t="shared" si="1"/>
        <v>0</v>
      </c>
      <c r="F35" s="62"/>
      <c r="G35" s="63"/>
      <c r="H35" s="62"/>
      <c r="I35" s="63"/>
      <c r="J35" s="62"/>
      <c r="K35" s="63"/>
      <c r="L35" s="62"/>
      <c r="M35" s="63"/>
      <c r="N35" s="62"/>
      <c r="O35" s="63"/>
    </row>
    <row r="36" spans="1:21" ht="13.5" thickBot="1" x14ac:dyDescent="0.3">
      <c r="A36" s="1">
        <v>28</v>
      </c>
      <c r="B36" s="40" t="s">
        <v>42</v>
      </c>
      <c r="C36" s="41">
        <v>28</v>
      </c>
      <c r="D36" s="42">
        <f t="shared" si="1"/>
        <v>0</v>
      </c>
      <c r="E36" s="42">
        <f t="shared" si="1"/>
        <v>0</v>
      </c>
      <c r="F36" s="42"/>
      <c r="G36" s="55"/>
      <c r="H36" s="42"/>
      <c r="I36" s="55"/>
      <c r="J36" s="42"/>
      <c r="K36" s="55"/>
      <c r="L36" s="42"/>
      <c r="M36" s="55"/>
      <c r="N36" s="42"/>
      <c r="O36" s="55"/>
    </row>
    <row r="37" spans="1:21" ht="13.5" thickBot="1" x14ac:dyDescent="0.3">
      <c r="A37" s="1">
        <v>29</v>
      </c>
      <c r="B37" s="65" t="s">
        <v>43</v>
      </c>
      <c r="C37" s="37">
        <v>29</v>
      </c>
      <c r="D37" s="19">
        <f t="shared" si="1"/>
        <v>3540000</v>
      </c>
      <c r="E37" s="20">
        <f t="shared" si="1"/>
        <v>3540000</v>
      </c>
      <c r="F37" s="38">
        <f>SUM(F38:F40)</f>
        <v>3540000</v>
      </c>
      <c r="G37" s="38">
        <f t="shared" ref="G37:L37" si="14">SUM(G38:G40)</f>
        <v>3540000</v>
      </c>
      <c r="H37" s="38">
        <f t="shared" si="14"/>
        <v>0</v>
      </c>
      <c r="I37" s="38">
        <f t="shared" si="14"/>
        <v>0</v>
      </c>
      <c r="J37" s="38">
        <f t="shared" si="14"/>
        <v>0</v>
      </c>
      <c r="K37" s="38">
        <f t="shared" si="14"/>
        <v>0</v>
      </c>
      <c r="L37" s="38">
        <f t="shared" si="14"/>
        <v>0</v>
      </c>
      <c r="M37" s="66"/>
      <c r="N37" s="38"/>
      <c r="O37" s="66"/>
    </row>
    <row r="38" spans="1:21" ht="13.5" thickBot="1" x14ac:dyDescent="0.3">
      <c r="A38" s="1">
        <v>30</v>
      </c>
      <c r="B38" s="67" t="s">
        <v>44</v>
      </c>
      <c r="C38" s="68">
        <v>30</v>
      </c>
      <c r="D38" s="28">
        <f t="shared" si="1"/>
        <v>3540000</v>
      </c>
      <c r="E38" s="29">
        <f t="shared" si="1"/>
        <v>3540000</v>
      </c>
      <c r="F38" s="69">
        <v>3540000</v>
      </c>
      <c r="G38" s="70">
        <v>3540000</v>
      </c>
      <c r="H38" s="69"/>
      <c r="I38" s="70"/>
      <c r="J38" s="69"/>
      <c r="K38" s="70"/>
      <c r="L38" s="69"/>
      <c r="M38" s="70"/>
      <c r="N38" s="69"/>
      <c r="O38" s="70"/>
      <c r="U38" s="1">
        <v>853170</v>
      </c>
    </row>
    <row r="39" spans="1:21" ht="13.5" thickBot="1" x14ac:dyDescent="0.3">
      <c r="A39" s="1">
        <v>31</v>
      </c>
      <c r="B39" s="71" t="s">
        <v>45</v>
      </c>
      <c r="C39" s="27">
        <v>31</v>
      </c>
      <c r="D39" s="28">
        <f t="shared" si="1"/>
        <v>0</v>
      </c>
      <c r="E39" s="29">
        <f t="shared" si="1"/>
        <v>0</v>
      </c>
      <c r="F39" s="30"/>
      <c r="G39" s="31"/>
      <c r="H39" s="30"/>
      <c r="I39" s="31"/>
      <c r="J39" s="30"/>
      <c r="K39" s="31"/>
      <c r="L39" s="30"/>
      <c r="M39" s="31"/>
      <c r="N39" s="30"/>
      <c r="O39" s="31"/>
      <c r="U39" s="8">
        <f>G58</f>
        <v>1384343016</v>
      </c>
    </row>
    <row r="40" spans="1:21" ht="13.5" thickBot="1" x14ac:dyDescent="0.3">
      <c r="A40" s="1">
        <v>32</v>
      </c>
      <c r="B40" s="72" t="s">
        <v>46</v>
      </c>
      <c r="C40" s="33">
        <v>32</v>
      </c>
      <c r="D40" s="28">
        <f t="shared" si="1"/>
        <v>0</v>
      </c>
      <c r="E40" s="29">
        <f t="shared" si="1"/>
        <v>0</v>
      </c>
      <c r="F40" s="34"/>
      <c r="G40" s="35"/>
      <c r="H40" s="34"/>
      <c r="I40" s="35"/>
      <c r="J40" s="34"/>
      <c r="K40" s="35"/>
      <c r="L40" s="34"/>
      <c r="M40" s="35"/>
      <c r="N40" s="34"/>
      <c r="O40" s="35"/>
      <c r="U40" s="8">
        <f>U38-U39</f>
        <v>-1383489846</v>
      </c>
    </row>
    <row r="41" spans="1:21" ht="13.5" customHeight="1" thickBot="1" x14ac:dyDescent="0.3">
      <c r="A41" s="1">
        <v>33</v>
      </c>
      <c r="B41" s="65" t="s">
        <v>47</v>
      </c>
      <c r="C41" s="37">
        <v>33</v>
      </c>
      <c r="D41" s="19">
        <f t="shared" si="1"/>
        <v>0</v>
      </c>
      <c r="E41" s="20">
        <f t="shared" si="1"/>
        <v>0</v>
      </c>
      <c r="F41" s="38">
        <f>SUM(F45,F42)</f>
        <v>0</v>
      </c>
      <c r="G41" s="73">
        <v>0</v>
      </c>
      <c r="H41" s="38">
        <f t="shared" ref="H41:M41" si="15">SUM(H45,H42)</f>
        <v>0</v>
      </c>
      <c r="I41" s="38">
        <f t="shared" si="15"/>
        <v>0</v>
      </c>
      <c r="J41" s="38">
        <f t="shared" si="15"/>
        <v>0</v>
      </c>
      <c r="K41" s="38">
        <f t="shared" si="15"/>
        <v>0</v>
      </c>
      <c r="L41" s="38">
        <f t="shared" si="15"/>
        <v>0</v>
      </c>
      <c r="M41" s="38">
        <f t="shared" si="15"/>
        <v>0</v>
      </c>
      <c r="N41" s="38"/>
      <c r="O41" s="66"/>
    </row>
    <row r="42" spans="1:21" ht="13.5" thickBot="1" x14ac:dyDescent="0.3">
      <c r="A42" s="1">
        <v>34</v>
      </c>
      <c r="B42" s="56" t="s">
        <v>48</v>
      </c>
      <c r="C42" s="57">
        <v>34</v>
      </c>
      <c r="D42" s="58">
        <f t="shared" si="1"/>
        <v>0</v>
      </c>
      <c r="E42" s="58">
        <f t="shared" si="1"/>
        <v>0</v>
      </c>
      <c r="F42" s="59">
        <f>SUM(F43:F44)</f>
        <v>0</v>
      </c>
      <c r="G42" s="59">
        <f t="shared" ref="G42:M42" si="16">SUM(G43:G44)</f>
        <v>0</v>
      </c>
      <c r="H42" s="59">
        <f t="shared" si="16"/>
        <v>0</v>
      </c>
      <c r="I42" s="59">
        <f t="shared" si="16"/>
        <v>0</v>
      </c>
      <c r="J42" s="59">
        <f t="shared" si="16"/>
        <v>0</v>
      </c>
      <c r="K42" s="59">
        <f t="shared" si="16"/>
        <v>0</v>
      </c>
      <c r="L42" s="59">
        <f t="shared" si="16"/>
        <v>0</v>
      </c>
      <c r="M42" s="59">
        <f t="shared" si="16"/>
        <v>0</v>
      </c>
      <c r="N42" s="59"/>
      <c r="O42" s="60"/>
    </row>
    <row r="43" spans="1:21" ht="13.5" thickBot="1" x14ac:dyDescent="0.3">
      <c r="A43" s="1">
        <v>35</v>
      </c>
      <c r="B43" s="49" t="s">
        <v>49</v>
      </c>
      <c r="C43" s="50">
        <v>35</v>
      </c>
      <c r="D43" s="28">
        <f t="shared" si="1"/>
        <v>0</v>
      </c>
      <c r="E43" s="29">
        <f t="shared" si="1"/>
        <v>0</v>
      </c>
      <c r="F43" s="51"/>
      <c r="G43" s="61"/>
      <c r="H43" s="51"/>
      <c r="I43" s="61"/>
      <c r="J43" s="51"/>
      <c r="K43" s="61"/>
      <c r="L43" s="51"/>
      <c r="M43" s="61"/>
      <c r="N43" s="51"/>
      <c r="O43" s="61"/>
    </row>
    <row r="44" spans="1:21" x14ac:dyDescent="0.25">
      <c r="A44" s="1">
        <v>36</v>
      </c>
      <c r="B44" s="53" t="s">
        <v>39</v>
      </c>
      <c r="C44" s="50">
        <v>36</v>
      </c>
      <c r="D44" s="74">
        <f t="shared" si="1"/>
        <v>0</v>
      </c>
      <c r="E44" s="75">
        <f t="shared" si="1"/>
        <v>0</v>
      </c>
      <c r="F44" s="51"/>
      <c r="G44" s="61">
        <v>0</v>
      </c>
      <c r="H44" s="51"/>
      <c r="I44" s="61"/>
      <c r="J44" s="51"/>
      <c r="K44" s="61"/>
      <c r="L44" s="51"/>
      <c r="M44" s="61"/>
      <c r="N44" s="51"/>
      <c r="O44" s="61"/>
    </row>
    <row r="45" spans="1:21" ht="13.5" thickBot="1" x14ac:dyDescent="0.3">
      <c r="A45" s="1">
        <v>37</v>
      </c>
      <c r="B45" s="21" t="s">
        <v>50</v>
      </c>
      <c r="C45" s="45">
        <v>37</v>
      </c>
      <c r="D45" s="46">
        <f t="shared" si="1"/>
        <v>0</v>
      </c>
      <c r="E45" s="46">
        <f t="shared" si="1"/>
        <v>0</v>
      </c>
      <c r="F45" s="47">
        <f>SUM(F46)</f>
        <v>0</v>
      </c>
      <c r="G45" s="47">
        <f t="shared" ref="G45:M45" si="17">SUM(G46)</f>
        <v>0</v>
      </c>
      <c r="H45" s="47">
        <f t="shared" si="17"/>
        <v>0</v>
      </c>
      <c r="I45" s="47">
        <f t="shared" si="17"/>
        <v>0</v>
      </c>
      <c r="J45" s="47">
        <f t="shared" si="17"/>
        <v>0</v>
      </c>
      <c r="K45" s="47">
        <f t="shared" si="17"/>
        <v>0</v>
      </c>
      <c r="L45" s="47">
        <f t="shared" si="17"/>
        <v>0</v>
      </c>
      <c r="M45" s="47">
        <f t="shared" si="17"/>
        <v>0</v>
      </c>
      <c r="N45" s="47"/>
      <c r="O45" s="48"/>
    </row>
    <row r="46" spans="1:21" ht="12.75" customHeight="1" thickBot="1" x14ac:dyDescent="0.3">
      <c r="A46" s="1">
        <v>38</v>
      </c>
      <c r="B46" s="32" t="s">
        <v>41</v>
      </c>
      <c r="C46" s="64">
        <v>38</v>
      </c>
      <c r="D46" s="28">
        <f t="shared" si="1"/>
        <v>0</v>
      </c>
      <c r="E46" s="29">
        <f t="shared" si="1"/>
        <v>0</v>
      </c>
      <c r="F46" s="62"/>
      <c r="G46" s="63"/>
      <c r="H46" s="62"/>
      <c r="I46" s="63"/>
      <c r="J46" s="62"/>
      <c r="K46" s="63"/>
      <c r="L46" s="62"/>
      <c r="M46" s="63"/>
      <c r="N46" s="62"/>
      <c r="O46" s="63"/>
    </row>
    <row r="47" spans="1:21" ht="15" customHeight="1" thickBot="1" x14ac:dyDescent="0.3">
      <c r="A47" s="1">
        <v>39</v>
      </c>
      <c r="B47" s="76" t="s">
        <v>51</v>
      </c>
      <c r="C47" s="77">
        <v>39</v>
      </c>
      <c r="D47" s="78">
        <f t="shared" si="1"/>
        <v>3540000</v>
      </c>
      <c r="E47" s="78">
        <f t="shared" si="1"/>
        <v>1304163842</v>
      </c>
      <c r="F47" s="79">
        <f>SUM(F9,F15,F37,F41)</f>
        <v>3540000</v>
      </c>
      <c r="G47" s="79">
        <f t="shared" ref="G47:M47" si="18">SUM(G9,G15,G37,G41)</f>
        <v>1303880332</v>
      </c>
      <c r="H47" s="79">
        <f t="shared" si="18"/>
        <v>0</v>
      </c>
      <c r="I47" s="79">
        <f t="shared" si="18"/>
        <v>0</v>
      </c>
      <c r="J47" s="79">
        <f t="shared" si="18"/>
        <v>0</v>
      </c>
      <c r="K47" s="79">
        <f t="shared" si="18"/>
        <v>283510</v>
      </c>
      <c r="L47" s="79">
        <f t="shared" si="18"/>
        <v>0</v>
      </c>
      <c r="M47" s="79">
        <f t="shared" si="18"/>
        <v>0</v>
      </c>
      <c r="N47" s="79"/>
      <c r="O47" s="80"/>
    </row>
    <row r="48" spans="1:21" ht="13.5" thickBot="1" x14ac:dyDescent="0.3">
      <c r="A48" s="1">
        <v>40</v>
      </c>
      <c r="B48" s="67" t="s">
        <v>52</v>
      </c>
      <c r="C48" s="68">
        <v>40</v>
      </c>
      <c r="D48" s="28">
        <f t="shared" si="1"/>
        <v>0</v>
      </c>
      <c r="E48" s="29">
        <f t="shared" si="1"/>
        <v>0</v>
      </c>
      <c r="F48" s="69"/>
      <c r="G48" s="81">
        <v>0</v>
      </c>
      <c r="H48" s="69"/>
      <c r="I48" s="81"/>
      <c r="J48" s="69"/>
      <c r="K48" s="81"/>
      <c r="L48" s="69"/>
      <c r="M48" s="81"/>
      <c r="N48" s="69"/>
      <c r="O48" s="81"/>
    </row>
    <row r="49" spans="1:15" ht="13.5" thickBot="1" x14ac:dyDescent="0.3">
      <c r="A49" s="1">
        <v>41</v>
      </c>
      <c r="B49" s="71" t="s">
        <v>53</v>
      </c>
      <c r="C49" s="27">
        <v>41</v>
      </c>
      <c r="D49" s="28">
        <f t="shared" si="1"/>
        <v>0</v>
      </c>
      <c r="E49" s="29">
        <f t="shared" si="1"/>
        <v>0</v>
      </c>
      <c r="F49" s="30"/>
      <c r="G49" s="82"/>
      <c r="H49" s="30"/>
      <c r="I49" s="82"/>
      <c r="J49" s="30"/>
      <c r="K49" s="82"/>
      <c r="L49" s="30"/>
      <c r="M49" s="82"/>
      <c r="N49" s="30"/>
      <c r="O49" s="82"/>
    </row>
    <row r="50" spans="1:15" ht="13.5" thickBot="1" x14ac:dyDescent="0.3">
      <c r="A50" s="1">
        <v>42</v>
      </c>
      <c r="B50" s="76" t="s">
        <v>54</v>
      </c>
      <c r="C50" s="77">
        <v>42</v>
      </c>
      <c r="D50" s="78">
        <f t="shared" si="1"/>
        <v>0</v>
      </c>
      <c r="E50" s="78">
        <f t="shared" si="1"/>
        <v>0</v>
      </c>
      <c r="F50" s="79">
        <f>SUM(F48:F49)</f>
        <v>0</v>
      </c>
      <c r="G50" s="79">
        <f t="shared" ref="G50:L50" si="19">SUM(G48:G49)</f>
        <v>0</v>
      </c>
      <c r="H50" s="79">
        <f t="shared" si="19"/>
        <v>0</v>
      </c>
      <c r="I50" s="79">
        <f t="shared" si="19"/>
        <v>0</v>
      </c>
      <c r="J50" s="79">
        <f t="shared" si="19"/>
        <v>0</v>
      </c>
      <c r="K50" s="79">
        <f t="shared" si="19"/>
        <v>0</v>
      </c>
      <c r="L50" s="79">
        <f t="shared" si="19"/>
        <v>0</v>
      </c>
      <c r="M50" s="80"/>
      <c r="N50" s="79"/>
      <c r="O50" s="80"/>
    </row>
    <row r="51" spans="1:15" ht="13.5" thickBot="1" x14ac:dyDescent="0.3">
      <c r="A51" s="1">
        <v>43</v>
      </c>
      <c r="B51" s="76" t="s">
        <v>55</v>
      </c>
      <c r="C51" s="77">
        <v>43</v>
      </c>
      <c r="D51" s="78">
        <f t="shared" si="1"/>
        <v>0</v>
      </c>
      <c r="E51" s="78">
        <f t="shared" si="1"/>
        <v>100357524</v>
      </c>
      <c r="F51" s="79"/>
      <c r="G51" s="80">
        <v>94334408</v>
      </c>
      <c r="H51" s="79"/>
      <c r="I51" s="80">
        <v>711790</v>
      </c>
      <c r="J51" s="79"/>
      <c r="K51" s="80">
        <v>5163455</v>
      </c>
      <c r="L51" s="79"/>
      <c r="M51" s="80">
        <v>147871</v>
      </c>
      <c r="N51" s="79"/>
      <c r="O51" s="80"/>
    </row>
    <row r="52" spans="1:15" ht="13.5" thickBot="1" x14ac:dyDescent="0.3">
      <c r="A52" s="1">
        <v>44</v>
      </c>
      <c r="B52" s="72" t="s">
        <v>56</v>
      </c>
      <c r="C52" s="33">
        <v>44</v>
      </c>
      <c r="D52" s="28">
        <f t="shared" si="1"/>
        <v>0</v>
      </c>
      <c r="E52" s="29">
        <f t="shared" si="1"/>
        <v>3702591</v>
      </c>
      <c r="F52" s="34"/>
      <c r="G52" s="83">
        <v>3702591</v>
      </c>
      <c r="H52" s="34"/>
      <c r="I52" s="83"/>
      <c r="J52" s="34"/>
      <c r="K52" s="83"/>
      <c r="L52" s="34"/>
      <c r="M52" s="83"/>
      <c r="N52" s="34"/>
      <c r="O52" s="83"/>
    </row>
    <row r="53" spans="1:15" ht="13.5" thickBot="1" x14ac:dyDescent="0.3">
      <c r="A53" s="1">
        <v>45</v>
      </c>
      <c r="B53" s="72" t="s">
        <v>57</v>
      </c>
      <c r="C53" s="84">
        <v>45</v>
      </c>
      <c r="D53" s="28">
        <f t="shared" si="1"/>
        <v>0</v>
      </c>
      <c r="E53" s="29">
        <f t="shared" si="1"/>
        <v>0</v>
      </c>
      <c r="F53" s="85"/>
      <c r="G53" s="86"/>
      <c r="H53" s="85"/>
      <c r="I53" s="86"/>
      <c r="J53" s="85"/>
      <c r="K53" s="86"/>
      <c r="L53" s="85"/>
      <c r="M53" s="86"/>
      <c r="N53" s="85"/>
      <c r="O53" s="86"/>
    </row>
    <row r="54" spans="1:15" ht="13.5" thickBot="1" x14ac:dyDescent="0.3">
      <c r="A54" s="1">
        <v>46</v>
      </c>
      <c r="B54" s="87" t="s">
        <v>58</v>
      </c>
      <c r="C54" s="84">
        <v>46</v>
      </c>
      <c r="D54" s="28">
        <f t="shared" si="1"/>
        <v>0</v>
      </c>
      <c r="E54" s="29">
        <f t="shared" si="1"/>
        <v>2700129</v>
      </c>
      <c r="F54" s="85"/>
      <c r="G54" s="86">
        <v>2444000</v>
      </c>
      <c r="H54" s="85"/>
      <c r="I54" s="86"/>
      <c r="J54" s="85"/>
      <c r="K54" s="86">
        <v>80000</v>
      </c>
      <c r="L54" s="85"/>
      <c r="M54" s="86">
        <v>176129</v>
      </c>
      <c r="N54" s="85"/>
      <c r="O54" s="86"/>
    </row>
    <row r="55" spans="1:15" ht="15" customHeight="1" thickBot="1" x14ac:dyDescent="0.3">
      <c r="A55" s="1">
        <v>47</v>
      </c>
      <c r="B55" s="76" t="s">
        <v>59</v>
      </c>
      <c r="C55" s="77">
        <v>47</v>
      </c>
      <c r="D55" s="78">
        <f t="shared" si="1"/>
        <v>0</v>
      </c>
      <c r="E55" s="78">
        <f t="shared" si="1"/>
        <v>6402720</v>
      </c>
      <c r="F55" s="79">
        <f>SUM(F52:F54)</f>
        <v>0</v>
      </c>
      <c r="G55" s="79">
        <f t="shared" ref="G55:M55" si="20">SUM(G52:G54)</f>
        <v>6146591</v>
      </c>
      <c r="H55" s="79">
        <f t="shared" si="20"/>
        <v>0</v>
      </c>
      <c r="I55" s="79">
        <f t="shared" si="20"/>
        <v>0</v>
      </c>
      <c r="J55" s="79">
        <f t="shared" si="20"/>
        <v>0</v>
      </c>
      <c r="K55" s="79">
        <f t="shared" si="20"/>
        <v>80000</v>
      </c>
      <c r="L55" s="79">
        <f t="shared" si="20"/>
        <v>0</v>
      </c>
      <c r="M55" s="79">
        <f t="shared" si="20"/>
        <v>176129</v>
      </c>
      <c r="N55" s="79"/>
      <c r="O55" s="80"/>
    </row>
    <row r="56" spans="1:15" ht="15" customHeight="1" thickBot="1" x14ac:dyDescent="0.3">
      <c r="A56" s="1">
        <v>48</v>
      </c>
      <c r="B56" s="76" t="s">
        <v>60</v>
      </c>
      <c r="C56" s="77">
        <v>48</v>
      </c>
      <c r="D56" s="78">
        <f t="shared" si="1"/>
        <v>0</v>
      </c>
      <c r="E56" s="78">
        <f t="shared" si="1"/>
        <v>-18149602</v>
      </c>
      <c r="F56" s="79"/>
      <c r="G56" s="80">
        <v>-20018315</v>
      </c>
      <c r="H56" s="79"/>
      <c r="I56" s="80"/>
      <c r="J56" s="79"/>
      <c r="K56" s="80">
        <v>0</v>
      </c>
      <c r="L56" s="79"/>
      <c r="M56" s="80">
        <v>1868713</v>
      </c>
      <c r="N56" s="79"/>
      <c r="O56" s="80"/>
    </row>
    <row r="57" spans="1:15" ht="15" customHeight="1" thickBot="1" x14ac:dyDescent="0.3">
      <c r="A57" s="1">
        <v>49</v>
      </c>
      <c r="B57" s="76" t="s">
        <v>61</v>
      </c>
      <c r="C57" s="77">
        <v>49</v>
      </c>
      <c r="D57" s="78">
        <f t="shared" si="1"/>
        <v>0</v>
      </c>
      <c r="E57" s="78">
        <f t="shared" si="1"/>
        <v>0</v>
      </c>
      <c r="F57" s="79"/>
      <c r="G57" s="80"/>
      <c r="H57" s="79"/>
      <c r="I57" s="80"/>
      <c r="J57" s="79"/>
      <c r="K57" s="80"/>
      <c r="L57" s="79"/>
      <c r="M57" s="80"/>
      <c r="N57" s="79"/>
      <c r="O57" s="80"/>
    </row>
    <row r="58" spans="1:15" ht="13.5" thickBot="1" x14ac:dyDescent="0.3">
      <c r="A58" s="1">
        <v>50</v>
      </c>
      <c r="B58" s="88" t="s">
        <v>62</v>
      </c>
      <c r="C58" s="89">
        <v>50</v>
      </c>
      <c r="D58" s="78">
        <f t="shared" ref="D58" si="21">F58+H58</f>
        <v>3540000</v>
      </c>
      <c r="E58" s="78">
        <f t="shared" ref="E58:E106" si="22">SUM(G58,I58,K58,M58)</f>
        <v>1392774484</v>
      </c>
      <c r="F58" s="79">
        <f>SUM(F47,F50,F51,F55,F56,F57)</f>
        <v>3540000</v>
      </c>
      <c r="G58" s="79">
        <f t="shared" ref="G58:M58" si="23">SUM(G47,G50,G51,G55,G56,G57)</f>
        <v>1384343016</v>
      </c>
      <c r="H58" s="79">
        <f t="shared" si="23"/>
        <v>0</v>
      </c>
      <c r="I58" s="79">
        <f t="shared" si="23"/>
        <v>711790</v>
      </c>
      <c r="J58" s="79">
        <f t="shared" si="23"/>
        <v>0</v>
      </c>
      <c r="K58" s="79">
        <f t="shared" si="23"/>
        <v>5526965</v>
      </c>
      <c r="L58" s="79">
        <f t="shared" si="23"/>
        <v>0</v>
      </c>
      <c r="M58" s="79">
        <f t="shared" si="23"/>
        <v>2192713</v>
      </c>
      <c r="N58" s="79"/>
      <c r="O58" s="79"/>
    </row>
    <row r="59" spans="1:15" x14ac:dyDescent="0.25">
      <c r="B59" s="90"/>
      <c r="C59" s="91"/>
      <c r="D59" s="92"/>
      <c r="E59" s="92"/>
    </row>
    <row r="60" spans="1:15" ht="25.5" customHeight="1" x14ac:dyDescent="0.25">
      <c r="B60" s="93" t="s">
        <v>63</v>
      </c>
      <c r="C60" s="93"/>
      <c r="D60" s="93"/>
      <c r="E60" s="93"/>
      <c r="F60" s="93"/>
      <c r="G60" s="93"/>
      <c r="H60" s="93"/>
      <c r="I60" s="93"/>
      <c r="J60" s="94"/>
      <c r="K60" s="94"/>
      <c r="L60" s="94"/>
      <c r="M60" s="94"/>
      <c r="N60" s="94"/>
      <c r="O60" s="94"/>
    </row>
    <row r="61" spans="1:15" ht="13.5" thickBot="1" x14ac:dyDescent="0.3">
      <c r="I61" s="9" t="s">
        <v>4</v>
      </c>
    </row>
    <row r="62" spans="1:15" ht="25.5" customHeight="1" thickBot="1" x14ac:dyDescent="0.3">
      <c r="B62" s="10" t="s">
        <v>5</v>
      </c>
      <c r="C62" s="11"/>
      <c r="D62" s="10" t="s">
        <v>6</v>
      </c>
      <c r="E62" s="11"/>
      <c r="F62" s="10" t="s">
        <v>7</v>
      </c>
      <c r="G62" s="11"/>
      <c r="H62" s="10" t="s">
        <v>8</v>
      </c>
      <c r="I62" s="11"/>
      <c r="J62" s="10" t="s">
        <v>9</v>
      </c>
      <c r="K62" s="11"/>
      <c r="L62" s="10" t="s">
        <v>10</v>
      </c>
      <c r="M62" s="11"/>
      <c r="N62" s="10"/>
      <c r="O62" s="11"/>
    </row>
    <row r="63" spans="1:15" ht="25.5" customHeight="1" thickBot="1" x14ac:dyDescent="0.3">
      <c r="B63" s="96" t="s">
        <v>64</v>
      </c>
      <c r="C63" s="97" t="s">
        <v>65</v>
      </c>
      <c r="D63" s="98" t="s">
        <v>14</v>
      </c>
      <c r="E63" s="99"/>
      <c r="F63" s="98" t="s">
        <v>14</v>
      </c>
      <c r="G63" s="99"/>
      <c r="H63" s="98" t="s">
        <v>14</v>
      </c>
      <c r="I63" s="99"/>
      <c r="J63" s="100" t="s">
        <v>14</v>
      </c>
      <c r="K63" s="101"/>
      <c r="L63" s="100" t="s">
        <v>14</v>
      </c>
      <c r="M63" s="101"/>
      <c r="N63" s="100" t="s">
        <v>14</v>
      </c>
      <c r="O63" s="101"/>
    </row>
    <row r="64" spans="1:15" ht="13.5" thickBot="1" x14ac:dyDescent="0.3">
      <c r="B64" s="102" t="s">
        <v>66</v>
      </c>
      <c r="C64" s="103">
        <v>1</v>
      </c>
      <c r="D64" s="104">
        <f>SUM(F64:M64)</f>
        <v>18388000</v>
      </c>
      <c r="E64" s="105"/>
      <c r="F64" s="104">
        <v>18388000</v>
      </c>
      <c r="G64" s="105"/>
      <c r="H64" s="104"/>
      <c r="I64" s="105"/>
      <c r="J64" s="106"/>
      <c r="K64" s="105"/>
      <c r="L64" s="106"/>
      <c r="M64" s="105"/>
      <c r="N64" s="106"/>
      <c r="O64" s="105"/>
    </row>
    <row r="65" spans="2:15" ht="13.5" thickBot="1" x14ac:dyDescent="0.3">
      <c r="B65" s="107" t="s">
        <v>67</v>
      </c>
      <c r="C65" s="108">
        <v>2</v>
      </c>
      <c r="D65" s="104">
        <f t="shared" ref="D65:D78" si="24">SUM(F65:M65)</f>
        <v>0</v>
      </c>
      <c r="E65" s="105"/>
      <c r="F65" s="109"/>
      <c r="G65" s="110"/>
      <c r="H65" s="109"/>
      <c r="I65" s="110"/>
      <c r="J65" s="111"/>
      <c r="K65" s="110"/>
      <c r="L65" s="111"/>
      <c r="M65" s="110"/>
      <c r="N65" s="111"/>
      <c r="O65" s="110"/>
    </row>
    <row r="66" spans="2:15" ht="13.5" thickBot="1" x14ac:dyDescent="0.3">
      <c r="B66" s="107" t="s">
        <v>68</v>
      </c>
      <c r="C66" s="108">
        <v>3</v>
      </c>
      <c r="D66" s="104">
        <f t="shared" si="24"/>
        <v>47707368</v>
      </c>
      <c r="E66" s="105"/>
      <c r="F66" s="109">
        <v>46199000</v>
      </c>
      <c r="G66" s="110"/>
      <c r="H66" s="109"/>
      <c r="I66" s="110"/>
      <c r="J66" s="111">
        <v>1508368</v>
      </c>
      <c r="K66" s="110"/>
      <c r="L66" s="111"/>
      <c r="M66" s="110"/>
      <c r="N66" s="111"/>
      <c r="O66" s="110"/>
    </row>
    <row r="67" spans="2:15" ht="12.75" customHeight="1" thickBot="1" x14ac:dyDescent="0.3">
      <c r="B67" s="107" t="s">
        <v>69</v>
      </c>
      <c r="C67" s="108">
        <v>4</v>
      </c>
      <c r="D67" s="104">
        <f t="shared" si="24"/>
        <v>1328660006</v>
      </c>
      <c r="E67" s="105"/>
      <c r="F67" s="109">
        <v>1312479913</v>
      </c>
      <c r="G67" s="110"/>
      <c r="H67" s="109">
        <v>-2845255</v>
      </c>
      <c r="I67" s="110"/>
      <c r="J67" s="111">
        <v>18828950</v>
      </c>
      <c r="K67" s="110"/>
      <c r="L67" s="111">
        <v>196398</v>
      </c>
      <c r="M67" s="110"/>
      <c r="N67" s="111"/>
      <c r="O67" s="110"/>
    </row>
    <row r="68" spans="2:15" ht="12.75" customHeight="1" thickBot="1" x14ac:dyDescent="0.3">
      <c r="B68" s="107" t="s">
        <v>70</v>
      </c>
      <c r="C68" s="108">
        <v>5</v>
      </c>
      <c r="D68" s="104">
        <f t="shared" si="24"/>
        <v>0</v>
      </c>
      <c r="E68" s="105"/>
      <c r="F68" s="109"/>
      <c r="G68" s="110"/>
      <c r="H68" s="109"/>
      <c r="I68" s="110"/>
      <c r="J68" s="111"/>
      <c r="K68" s="110"/>
      <c r="L68" s="111"/>
      <c r="M68" s="110"/>
      <c r="N68" s="111"/>
      <c r="O68" s="110"/>
    </row>
    <row r="69" spans="2:15" ht="12.75" customHeight="1" thickBot="1" x14ac:dyDescent="0.3">
      <c r="B69" s="112" t="s">
        <v>71</v>
      </c>
      <c r="C69" s="113">
        <v>6</v>
      </c>
      <c r="D69" s="104">
        <f t="shared" si="24"/>
        <v>-24032838</v>
      </c>
      <c r="E69" s="105"/>
      <c r="F69" s="114">
        <v>-7129039</v>
      </c>
      <c r="G69" s="115"/>
      <c r="H69" s="114">
        <v>913433</v>
      </c>
      <c r="I69" s="115"/>
      <c r="J69" s="116">
        <v>-18062128</v>
      </c>
      <c r="K69" s="115"/>
      <c r="L69" s="116">
        <v>244896</v>
      </c>
      <c r="M69" s="115"/>
      <c r="N69" s="116"/>
      <c r="O69" s="115"/>
    </row>
    <row r="70" spans="2:15" ht="15" customHeight="1" thickBot="1" x14ac:dyDescent="0.3">
      <c r="B70" s="76" t="s">
        <v>72</v>
      </c>
      <c r="C70" s="117">
        <v>7</v>
      </c>
      <c r="D70" s="118">
        <f>SUM(D64:E69)</f>
        <v>1370722536</v>
      </c>
      <c r="E70" s="119"/>
      <c r="F70" s="118">
        <f>SUM(F64:G69)</f>
        <v>1369937874</v>
      </c>
      <c r="G70" s="119"/>
      <c r="H70" s="118">
        <f t="shared" ref="H70" si="25">SUM(H64:I69)</f>
        <v>-1931822</v>
      </c>
      <c r="I70" s="119"/>
      <c r="J70" s="118">
        <f t="shared" ref="J70" si="26">SUM(J64:K69)</f>
        <v>2275190</v>
      </c>
      <c r="K70" s="119"/>
      <c r="L70" s="118">
        <f t="shared" ref="L70" si="27">SUM(L64:M69)</f>
        <v>441294</v>
      </c>
      <c r="M70" s="119"/>
      <c r="N70" s="120"/>
      <c r="O70" s="119"/>
    </row>
    <row r="71" spans="2:15" ht="13.5" thickBot="1" x14ac:dyDescent="0.3">
      <c r="B71" s="121" t="s">
        <v>73</v>
      </c>
      <c r="C71" s="103">
        <v>8</v>
      </c>
      <c r="D71" s="104">
        <f t="shared" si="24"/>
        <v>88282</v>
      </c>
      <c r="E71" s="105"/>
      <c r="F71" s="104">
        <v>88282</v>
      </c>
      <c r="G71" s="105"/>
      <c r="H71" s="104"/>
      <c r="I71" s="105"/>
      <c r="J71" s="106"/>
      <c r="K71" s="105"/>
      <c r="L71" s="106"/>
      <c r="M71" s="105"/>
      <c r="N71" s="106"/>
      <c r="O71" s="105"/>
    </row>
    <row r="72" spans="2:15" ht="13.5" thickBot="1" x14ac:dyDescent="0.3">
      <c r="B72" s="121" t="s">
        <v>74</v>
      </c>
      <c r="C72" s="108">
        <v>9</v>
      </c>
      <c r="D72" s="104">
        <f t="shared" si="24"/>
        <v>7425709</v>
      </c>
      <c r="E72" s="105"/>
      <c r="F72" s="109">
        <v>7425709</v>
      </c>
      <c r="G72" s="110"/>
      <c r="H72" s="109"/>
      <c r="I72" s="110"/>
      <c r="J72" s="111"/>
      <c r="K72" s="110"/>
      <c r="L72" s="111"/>
      <c r="M72" s="110"/>
      <c r="N72" s="111"/>
      <c r="O72" s="110"/>
    </row>
    <row r="73" spans="2:15" ht="12.75" customHeight="1" thickBot="1" x14ac:dyDescent="0.3">
      <c r="B73" s="122" t="s">
        <v>75</v>
      </c>
      <c r="C73" s="123">
        <v>10</v>
      </c>
      <c r="D73" s="104">
        <f t="shared" si="24"/>
        <v>898752</v>
      </c>
      <c r="E73" s="105"/>
      <c r="F73" s="114">
        <v>741365</v>
      </c>
      <c r="G73" s="115"/>
      <c r="H73" s="114"/>
      <c r="I73" s="115"/>
      <c r="J73" s="116"/>
      <c r="K73" s="115"/>
      <c r="L73" s="116">
        <v>157387</v>
      </c>
      <c r="M73" s="115"/>
      <c r="N73" s="116"/>
      <c r="O73" s="115"/>
    </row>
    <row r="74" spans="2:15" ht="15" customHeight="1" thickBot="1" x14ac:dyDescent="0.3">
      <c r="B74" s="76" t="s">
        <v>76</v>
      </c>
      <c r="C74" s="117">
        <v>11</v>
      </c>
      <c r="D74" s="118">
        <f>SUM(D71:E73)</f>
        <v>8412743</v>
      </c>
      <c r="E74" s="119"/>
      <c r="F74" s="118">
        <f>SUM(F71:G73)</f>
        <v>8255356</v>
      </c>
      <c r="G74" s="119"/>
      <c r="H74" s="118">
        <f t="shared" ref="H74" si="28">SUM(H71:I73)</f>
        <v>0</v>
      </c>
      <c r="I74" s="119"/>
      <c r="J74" s="118">
        <f t="shared" ref="J74" si="29">SUM(J71:K73)</f>
        <v>0</v>
      </c>
      <c r="K74" s="119"/>
      <c r="L74" s="118">
        <f t="shared" ref="L74" si="30">SUM(L71:M73)</f>
        <v>157387</v>
      </c>
      <c r="M74" s="119"/>
      <c r="N74" s="120"/>
      <c r="O74" s="119"/>
    </row>
    <row r="75" spans="2:15" ht="13.5" thickBot="1" x14ac:dyDescent="0.3">
      <c r="B75" s="76" t="s">
        <v>77</v>
      </c>
      <c r="C75" s="117">
        <v>12</v>
      </c>
      <c r="D75" s="118">
        <f t="shared" si="24"/>
        <v>0</v>
      </c>
      <c r="E75" s="119"/>
      <c r="F75" s="118"/>
      <c r="G75" s="119"/>
      <c r="H75" s="118"/>
      <c r="I75" s="119"/>
      <c r="J75" s="120"/>
      <c r="K75" s="119"/>
      <c r="L75" s="120"/>
      <c r="M75" s="119"/>
      <c r="N75" s="120"/>
      <c r="O75" s="119"/>
    </row>
    <row r="76" spans="2:15" ht="13.5" thickBot="1" x14ac:dyDescent="0.3">
      <c r="B76" s="76" t="s">
        <v>78</v>
      </c>
      <c r="C76" s="117">
        <v>13</v>
      </c>
      <c r="D76" s="118">
        <f t="shared" si="24"/>
        <v>0</v>
      </c>
      <c r="E76" s="119"/>
      <c r="F76" s="118"/>
      <c r="G76" s="119"/>
      <c r="H76" s="118"/>
      <c r="I76" s="119"/>
      <c r="J76" s="120"/>
      <c r="K76" s="119"/>
      <c r="L76" s="120"/>
      <c r="M76" s="119"/>
      <c r="N76" s="120"/>
      <c r="O76" s="119"/>
    </row>
    <row r="77" spans="2:15" ht="15" customHeight="1" thickBot="1" x14ac:dyDescent="0.3">
      <c r="B77" s="76" t="s">
        <v>79</v>
      </c>
      <c r="C77" s="117">
        <v>14</v>
      </c>
      <c r="D77" s="118">
        <f t="shared" si="24"/>
        <v>13639205</v>
      </c>
      <c r="E77" s="119"/>
      <c r="F77" s="124">
        <v>6149786</v>
      </c>
      <c r="G77" s="125"/>
      <c r="H77" s="124">
        <v>2643612</v>
      </c>
      <c r="I77" s="125"/>
      <c r="J77" s="120">
        <v>3251775</v>
      </c>
      <c r="K77" s="119"/>
      <c r="L77" s="120">
        <v>1594032</v>
      </c>
      <c r="M77" s="119"/>
      <c r="N77" s="120"/>
      <c r="O77" s="119"/>
    </row>
    <row r="78" spans="2:15" ht="18" hidden="1" customHeight="1" thickBot="1" x14ac:dyDescent="0.3">
      <c r="B78" s="76" t="s">
        <v>80</v>
      </c>
      <c r="C78" s="117">
        <v>12</v>
      </c>
      <c r="D78" s="118">
        <f t="shared" si="24"/>
        <v>0</v>
      </c>
      <c r="E78" s="119"/>
      <c r="F78" s="124"/>
      <c r="G78" s="125"/>
      <c r="H78" s="124"/>
      <c r="I78" s="125"/>
      <c r="J78" s="120"/>
      <c r="K78" s="119"/>
      <c r="L78" s="120"/>
      <c r="M78" s="119"/>
      <c r="N78" s="120"/>
      <c r="O78" s="119"/>
    </row>
    <row r="79" spans="2:15" ht="13.5" thickBot="1" x14ac:dyDescent="0.3">
      <c r="B79" s="88" t="s">
        <v>81</v>
      </c>
      <c r="C79" s="126">
        <v>15</v>
      </c>
      <c r="D79" s="118">
        <f>SUM(D75:E78,D74,D70)</f>
        <v>1392774484</v>
      </c>
      <c r="E79" s="119"/>
      <c r="F79" s="118">
        <f>SUM(F74,F70,F77,F76,F75)</f>
        <v>1384343016</v>
      </c>
      <c r="G79" s="119"/>
      <c r="H79" s="118">
        <f t="shared" ref="H79" si="31">SUM(H74,H70,H77,H76,H75)</f>
        <v>711790</v>
      </c>
      <c r="I79" s="119"/>
      <c r="J79" s="118">
        <f t="shared" ref="J79" si="32">SUM(J74,J70,J77,J76,J75)</f>
        <v>5526965</v>
      </c>
      <c r="K79" s="119"/>
      <c r="L79" s="118">
        <f t="shared" ref="L79" si="33">SUM(L74,L70,L77,L76,L75)</f>
        <v>2192713</v>
      </c>
      <c r="M79" s="119"/>
      <c r="N79" s="120"/>
      <c r="O79" s="119"/>
    </row>
    <row r="80" spans="2:15" x14ac:dyDescent="0.25">
      <c r="C80" s="91"/>
    </row>
    <row r="81" spans="2:15" ht="25.5" customHeight="1" x14ac:dyDescent="0.25">
      <c r="B81" s="127"/>
      <c r="C81" s="93"/>
      <c r="D81" s="93"/>
      <c r="E81" s="93"/>
    </row>
    <row r="82" spans="2:15" ht="12.75" customHeight="1" x14ac:dyDescent="0.25">
      <c r="B82" s="128"/>
      <c r="C82" s="128"/>
      <c r="D82" s="129"/>
      <c r="E82" s="129"/>
    </row>
    <row r="83" spans="2:15" ht="13.5" thickBot="1" x14ac:dyDescent="0.3">
      <c r="I83" s="9" t="s">
        <v>4</v>
      </c>
    </row>
    <row r="84" spans="2:15" ht="25.5" customHeight="1" thickBot="1" x14ac:dyDescent="0.3">
      <c r="B84" s="10" t="s">
        <v>5</v>
      </c>
      <c r="C84" s="11"/>
      <c r="D84" s="10" t="s">
        <v>6</v>
      </c>
      <c r="E84" s="11"/>
      <c r="F84" s="10" t="s">
        <v>7</v>
      </c>
      <c r="G84" s="11"/>
      <c r="H84" s="10" t="s">
        <v>8</v>
      </c>
      <c r="I84" s="11"/>
      <c r="J84" s="10" t="s">
        <v>9</v>
      </c>
      <c r="K84" s="11"/>
      <c r="L84" s="10" t="s">
        <v>10</v>
      </c>
      <c r="M84" s="11"/>
      <c r="N84" s="10"/>
      <c r="O84" s="11"/>
    </row>
    <row r="85" spans="2:15" ht="25.5" customHeight="1" thickBot="1" x14ac:dyDescent="0.3">
      <c r="B85" s="12" t="s">
        <v>11</v>
      </c>
      <c r="C85" s="130" t="s">
        <v>12</v>
      </c>
      <c r="D85" s="16" t="s">
        <v>13</v>
      </c>
      <c r="E85" s="15" t="s">
        <v>14</v>
      </c>
      <c r="F85" s="16" t="s">
        <v>13</v>
      </c>
      <c r="G85" s="15" t="s">
        <v>14</v>
      </c>
      <c r="H85" s="16" t="s">
        <v>13</v>
      </c>
      <c r="I85" s="15" t="s">
        <v>14</v>
      </c>
      <c r="J85" s="16" t="s">
        <v>13</v>
      </c>
      <c r="K85" s="15" t="s">
        <v>14</v>
      </c>
      <c r="L85" s="16" t="s">
        <v>13</v>
      </c>
      <c r="M85" s="15" t="s">
        <v>14</v>
      </c>
      <c r="N85" s="16" t="s">
        <v>13</v>
      </c>
      <c r="O85" s="15" t="s">
        <v>14</v>
      </c>
    </row>
    <row r="86" spans="2:15" ht="13.5" thickBot="1" x14ac:dyDescent="0.3">
      <c r="B86" s="36" t="s">
        <v>82</v>
      </c>
      <c r="C86" s="131">
        <v>1</v>
      </c>
      <c r="D86" s="66">
        <f>+D87+D88</f>
        <v>0</v>
      </c>
      <c r="E86" s="66">
        <v>0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2:15" x14ac:dyDescent="0.25">
      <c r="B87" s="121" t="s">
        <v>83</v>
      </c>
      <c r="C87" s="103">
        <v>2</v>
      </c>
      <c r="D87" s="132">
        <f>+F87</f>
        <v>0</v>
      </c>
      <c r="E87" s="133">
        <v>0</v>
      </c>
      <c r="F87" s="132"/>
      <c r="G87" s="133"/>
      <c r="H87" s="132"/>
      <c r="I87" s="133"/>
      <c r="J87" s="132"/>
      <c r="K87" s="133"/>
      <c r="L87" s="132"/>
      <c r="M87" s="133"/>
      <c r="N87" s="132"/>
      <c r="O87" s="133"/>
    </row>
    <row r="88" spans="2:15" ht="13.5" thickBot="1" x14ac:dyDescent="0.3">
      <c r="B88" s="134" t="s">
        <v>84</v>
      </c>
      <c r="C88" s="135">
        <v>3</v>
      </c>
      <c r="D88" s="136">
        <v>0</v>
      </c>
      <c r="E88" s="137">
        <v>0</v>
      </c>
      <c r="F88" s="136"/>
      <c r="G88" s="137"/>
      <c r="H88" s="136"/>
      <c r="I88" s="137"/>
      <c r="J88" s="136"/>
      <c r="K88" s="137"/>
      <c r="L88" s="136"/>
      <c r="M88" s="137"/>
      <c r="N88" s="136"/>
      <c r="O88" s="137"/>
    </row>
    <row r="89" spans="2:15" ht="13.5" thickBot="1" x14ac:dyDescent="0.3">
      <c r="B89" s="36" t="s">
        <v>85</v>
      </c>
      <c r="C89" s="131">
        <v>4</v>
      </c>
      <c r="D89" s="38">
        <f>+D90+D93+D96+D99</f>
        <v>0</v>
      </c>
      <c r="E89" s="66">
        <f>SUM(E90,E93)</f>
        <v>47339211</v>
      </c>
      <c r="F89" s="38"/>
      <c r="G89" s="66">
        <v>47339211</v>
      </c>
      <c r="H89" s="38"/>
      <c r="I89" s="66"/>
      <c r="J89" s="38"/>
      <c r="K89" s="66"/>
      <c r="L89" s="38"/>
      <c r="M89" s="66"/>
      <c r="N89" s="38"/>
      <c r="O89" s="66"/>
    </row>
    <row r="90" spans="2:15" s="142" customFormat="1" ht="13.5" thickBot="1" x14ac:dyDescent="0.3">
      <c r="B90" s="138" t="s">
        <v>86</v>
      </c>
      <c r="C90" s="139">
        <v>5</v>
      </c>
      <c r="D90" s="140">
        <f>+D91+D92</f>
        <v>0</v>
      </c>
      <c r="E90" s="141">
        <f>SUM(G90,I90,K90,M90)</f>
        <v>12509129</v>
      </c>
      <c r="F90" s="140"/>
      <c r="G90" s="141">
        <f>SUM(G91:G92)</f>
        <v>12509129</v>
      </c>
      <c r="H90" s="140"/>
      <c r="I90" s="141"/>
      <c r="J90" s="140"/>
      <c r="K90" s="141"/>
      <c r="L90" s="140"/>
      <c r="M90" s="141"/>
      <c r="N90" s="140"/>
      <c r="O90" s="141"/>
    </row>
    <row r="91" spans="2:15" ht="13.5" thickBot="1" x14ac:dyDescent="0.3">
      <c r="B91" s="121" t="s">
        <v>83</v>
      </c>
      <c r="C91" s="103">
        <v>6</v>
      </c>
      <c r="D91" s="132">
        <f>+F91</f>
        <v>0</v>
      </c>
      <c r="E91" s="70">
        <f t="shared" ref="E91:E92" si="34">SUM(G91,I91,K91,M91)</f>
        <v>12509129</v>
      </c>
      <c r="F91" s="132"/>
      <c r="G91" s="133">
        <v>12509129</v>
      </c>
      <c r="H91" s="132"/>
      <c r="I91" s="133"/>
      <c r="J91" s="132"/>
      <c r="K91" s="133"/>
      <c r="L91" s="132"/>
      <c r="M91" s="133"/>
      <c r="N91" s="132"/>
      <c r="O91" s="133"/>
    </row>
    <row r="92" spans="2:15" x14ac:dyDescent="0.25">
      <c r="B92" s="26" t="s">
        <v>84</v>
      </c>
      <c r="C92" s="108">
        <v>7</v>
      </c>
      <c r="D92" s="30">
        <v>0</v>
      </c>
      <c r="E92" s="70">
        <f t="shared" si="34"/>
        <v>0</v>
      </c>
      <c r="F92" s="30"/>
      <c r="G92" s="31"/>
      <c r="H92" s="30"/>
      <c r="I92" s="31"/>
      <c r="J92" s="30"/>
      <c r="K92" s="31"/>
      <c r="L92" s="30"/>
      <c r="M92" s="31"/>
      <c r="N92" s="30"/>
      <c r="O92" s="31"/>
    </row>
    <row r="93" spans="2:15" s="142" customFormat="1" x14ac:dyDescent="0.25">
      <c r="B93" s="49" t="s">
        <v>87</v>
      </c>
      <c r="C93" s="143">
        <v>8</v>
      </c>
      <c r="D93" s="51">
        <f>+D94+D95</f>
        <v>0</v>
      </c>
      <c r="E93" s="61">
        <v>34830082</v>
      </c>
      <c r="F93" s="51"/>
      <c r="G93" s="61">
        <f>SUM(G94:G95)</f>
        <v>34830082</v>
      </c>
      <c r="H93" s="51"/>
      <c r="I93" s="61"/>
      <c r="J93" s="51"/>
      <c r="K93" s="61"/>
      <c r="L93" s="51"/>
      <c r="M93" s="61"/>
      <c r="N93" s="51"/>
      <c r="O93" s="61"/>
    </row>
    <row r="94" spans="2:15" x14ac:dyDescent="0.25">
      <c r="B94" s="26" t="s">
        <v>83</v>
      </c>
      <c r="C94" s="108">
        <v>9</v>
      </c>
      <c r="D94" s="30">
        <f>+F94</f>
        <v>0</v>
      </c>
      <c r="E94" s="31">
        <v>23515082</v>
      </c>
      <c r="F94" s="30"/>
      <c r="G94" s="31">
        <v>23515082</v>
      </c>
      <c r="H94" s="30"/>
      <c r="I94" s="31"/>
      <c r="J94" s="30"/>
      <c r="K94" s="31"/>
      <c r="L94" s="30"/>
      <c r="M94" s="31"/>
      <c r="N94" s="30"/>
      <c r="O94" s="31"/>
    </row>
    <row r="95" spans="2:15" x14ac:dyDescent="0.25">
      <c r="B95" s="26" t="s">
        <v>84</v>
      </c>
      <c r="C95" s="108">
        <v>10</v>
      </c>
      <c r="D95" s="30">
        <v>0</v>
      </c>
      <c r="E95" s="31">
        <v>11315000</v>
      </c>
      <c r="F95" s="30"/>
      <c r="G95" s="31">
        <v>11315000</v>
      </c>
      <c r="H95" s="30"/>
      <c r="I95" s="31"/>
      <c r="J95" s="30"/>
      <c r="K95" s="31"/>
      <c r="L95" s="30"/>
      <c r="M95" s="31"/>
      <c r="N95" s="30"/>
      <c r="O95" s="31"/>
    </row>
    <row r="96" spans="2:15" s="142" customFormat="1" x14ac:dyDescent="0.25">
      <c r="B96" s="49" t="s">
        <v>88</v>
      </c>
      <c r="C96" s="143">
        <v>11</v>
      </c>
      <c r="D96" s="51">
        <f>+D97+D98</f>
        <v>0</v>
      </c>
      <c r="E96" s="61">
        <v>0</v>
      </c>
      <c r="F96" s="51"/>
      <c r="G96" s="61"/>
      <c r="H96" s="51"/>
      <c r="I96" s="61"/>
      <c r="J96" s="51"/>
      <c r="K96" s="61"/>
      <c r="L96" s="51"/>
      <c r="M96" s="61"/>
      <c r="N96" s="51"/>
      <c r="O96" s="61"/>
    </row>
    <row r="97" spans="2:15" x14ac:dyDescent="0.25">
      <c r="B97" s="26" t="s">
        <v>83</v>
      </c>
      <c r="C97" s="108">
        <v>12</v>
      </c>
      <c r="D97" s="30">
        <f>+F97</f>
        <v>0</v>
      </c>
      <c r="E97" s="31">
        <v>0</v>
      </c>
      <c r="F97" s="30"/>
      <c r="G97" s="31"/>
      <c r="H97" s="30"/>
      <c r="I97" s="31"/>
      <c r="J97" s="30"/>
      <c r="K97" s="31"/>
      <c r="L97" s="30"/>
      <c r="M97" s="31"/>
      <c r="N97" s="30"/>
      <c r="O97" s="31"/>
    </row>
    <row r="98" spans="2:15" x14ac:dyDescent="0.25">
      <c r="B98" s="26" t="s">
        <v>84</v>
      </c>
      <c r="C98" s="108">
        <v>13</v>
      </c>
      <c r="D98" s="30">
        <v>0</v>
      </c>
      <c r="E98" s="31">
        <v>0</v>
      </c>
      <c r="F98" s="30"/>
      <c r="G98" s="31"/>
      <c r="H98" s="30"/>
      <c r="I98" s="31"/>
      <c r="J98" s="30"/>
      <c r="K98" s="31"/>
      <c r="L98" s="30"/>
      <c r="M98" s="31"/>
      <c r="N98" s="30"/>
      <c r="O98" s="31"/>
    </row>
    <row r="99" spans="2:15" s="142" customFormat="1" x14ac:dyDescent="0.25">
      <c r="B99" s="49" t="s">
        <v>89</v>
      </c>
      <c r="C99" s="143">
        <v>14</v>
      </c>
      <c r="D99" s="51">
        <v>0</v>
      </c>
      <c r="E99" s="61">
        <v>0</v>
      </c>
      <c r="F99" s="51"/>
      <c r="G99" s="61"/>
      <c r="H99" s="51"/>
      <c r="I99" s="61"/>
      <c r="J99" s="51"/>
      <c r="K99" s="61"/>
      <c r="L99" s="51"/>
      <c r="M99" s="61"/>
      <c r="N99" s="51"/>
      <c r="O99" s="61"/>
    </row>
    <row r="100" spans="2:15" x14ac:dyDescent="0.25">
      <c r="B100" s="26" t="s">
        <v>83</v>
      </c>
      <c r="C100" s="108">
        <v>15</v>
      </c>
      <c r="D100" s="30">
        <v>0</v>
      </c>
      <c r="E100" s="31">
        <v>0</v>
      </c>
      <c r="F100" s="30"/>
      <c r="G100" s="31"/>
      <c r="H100" s="30"/>
      <c r="I100" s="31"/>
      <c r="J100" s="30"/>
      <c r="K100" s="31"/>
      <c r="L100" s="30"/>
      <c r="M100" s="31"/>
      <c r="N100" s="30"/>
      <c r="O100" s="31"/>
    </row>
    <row r="101" spans="2:15" ht="13.5" thickBot="1" x14ac:dyDescent="0.3">
      <c r="B101" s="134" t="s">
        <v>84</v>
      </c>
      <c r="C101" s="135">
        <v>16</v>
      </c>
      <c r="D101" s="136">
        <v>0</v>
      </c>
      <c r="E101" s="137">
        <v>0</v>
      </c>
      <c r="F101" s="136"/>
      <c r="G101" s="137"/>
      <c r="H101" s="136"/>
      <c r="I101" s="137"/>
      <c r="J101" s="136"/>
      <c r="K101" s="137"/>
      <c r="L101" s="136"/>
      <c r="M101" s="137"/>
      <c r="N101" s="136"/>
      <c r="O101" s="137"/>
    </row>
    <row r="102" spans="2:15" ht="13.5" thickBot="1" x14ac:dyDescent="0.3">
      <c r="B102" s="144" t="s">
        <v>90</v>
      </c>
      <c r="C102" s="131">
        <v>17</v>
      </c>
      <c r="D102" s="38">
        <f>+D103+D104</f>
        <v>0</v>
      </c>
      <c r="E102" s="66">
        <v>0</v>
      </c>
      <c r="F102" s="38"/>
      <c r="G102" s="66"/>
      <c r="H102" s="38"/>
      <c r="I102" s="66"/>
      <c r="J102" s="38"/>
      <c r="K102" s="66"/>
      <c r="L102" s="38"/>
      <c r="M102" s="66"/>
      <c r="N102" s="38"/>
      <c r="O102" s="66"/>
    </row>
    <row r="103" spans="2:15" x14ac:dyDescent="0.25">
      <c r="B103" s="121" t="s">
        <v>83</v>
      </c>
      <c r="C103" s="103">
        <v>18</v>
      </c>
      <c r="D103" s="132">
        <f>+F103</f>
        <v>0</v>
      </c>
      <c r="E103" s="133">
        <v>0</v>
      </c>
      <c r="F103" s="132"/>
      <c r="G103" s="133"/>
      <c r="H103" s="132"/>
      <c r="I103" s="133"/>
      <c r="J103" s="132"/>
      <c r="K103" s="133"/>
      <c r="L103" s="132"/>
      <c r="M103" s="133"/>
      <c r="N103" s="132"/>
      <c r="O103" s="133"/>
    </row>
    <row r="104" spans="2:15" ht="13.5" thickBot="1" x14ac:dyDescent="0.3">
      <c r="B104" s="145" t="s">
        <v>84</v>
      </c>
      <c r="C104" s="113">
        <v>19</v>
      </c>
      <c r="D104" s="34">
        <v>0</v>
      </c>
      <c r="E104" s="35">
        <v>0</v>
      </c>
      <c r="F104" s="34"/>
      <c r="G104" s="35"/>
      <c r="H104" s="34"/>
      <c r="I104" s="35"/>
      <c r="J104" s="34"/>
      <c r="K104" s="35"/>
      <c r="L104" s="34"/>
      <c r="M104" s="35"/>
      <c r="N104" s="34"/>
      <c r="O104" s="35"/>
    </row>
    <row r="105" spans="2:15" ht="18" customHeight="1" thickBot="1" x14ac:dyDescent="0.3">
      <c r="B105" s="76" t="s">
        <v>91</v>
      </c>
      <c r="C105" s="117">
        <v>20</v>
      </c>
      <c r="D105" s="79">
        <f>+D86+D89+D102</f>
        <v>0</v>
      </c>
      <c r="E105" s="146">
        <f>SUM(E102,E89,E86)</f>
        <v>47339211</v>
      </c>
      <c r="F105" s="79"/>
      <c r="G105" s="146">
        <v>47339211</v>
      </c>
      <c r="H105" s="79"/>
      <c r="I105" s="146"/>
      <c r="J105" s="79"/>
      <c r="K105" s="146"/>
      <c r="L105" s="79"/>
      <c r="M105" s="146"/>
      <c r="N105" s="79"/>
      <c r="O105" s="146"/>
    </row>
    <row r="106" spans="2:15" x14ac:dyDescent="0.25">
      <c r="C106" s="91"/>
    </row>
    <row r="107" spans="2:15" x14ac:dyDescent="0.25">
      <c r="C107" s="91"/>
    </row>
    <row r="108" spans="2:15" ht="25.5" customHeight="1" x14ac:dyDescent="0.25">
      <c r="B108" s="93" t="s">
        <v>92</v>
      </c>
      <c r="C108" s="93"/>
      <c r="D108" s="93"/>
      <c r="E108" s="93"/>
      <c r="F108" s="93"/>
      <c r="G108" s="93"/>
      <c r="H108" s="93"/>
      <c r="I108" s="93"/>
      <c r="J108" s="94"/>
      <c r="K108" s="94"/>
      <c r="L108" s="94"/>
      <c r="M108" s="94"/>
      <c r="N108" s="94"/>
      <c r="O108" s="94"/>
    </row>
    <row r="109" spans="2:15" ht="13.5" thickBot="1" x14ac:dyDescent="0.3">
      <c r="I109" s="9" t="s">
        <v>4</v>
      </c>
    </row>
    <row r="110" spans="2:15" ht="25.5" customHeight="1" thickBot="1" x14ac:dyDescent="0.3">
      <c r="B110" s="10" t="s">
        <v>5</v>
      </c>
      <c r="C110" s="11"/>
      <c r="D110" s="10" t="s">
        <v>6</v>
      </c>
      <c r="E110" s="11"/>
      <c r="F110" s="10" t="s">
        <v>7</v>
      </c>
      <c r="G110" s="11"/>
      <c r="H110" s="10" t="s">
        <v>8</v>
      </c>
      <c r="I110" s="11"/>
      <c r="J110" s="10" t="s">
        <v>9</v>
      </c>
      <c r="K110" s="11"/>
      <c r="L110" s="10" t="s">
        <v>10</v>
      </c>
      <c r="M110" s="11"/>
      <c r="N110" s="10"/>
      <c r="O110" s="11"/>
    </row>
    <row r="111" spans="2:15" ht="25.5" customHeight="1" thickBot="1" x14ac:dyDescent="0.3">
      <c r="B111" s="12" t="s">
        <v>11</v>
      </c>
      <c r="C111" s="130" t="s">
        <v>12</v>
      </c>
      <c r="D111" s="16" t="s">
        <v>13</v>
      </c>
      <c r="E111" s="15" t="s">
        <v>14</v>
      </c>
      <c r="F111" s="16" t="s">
        <v>13</v>
      </c>
      <c r="G111" s="15" t="s">
        <v>14</v>
      </c>
      <c r="H111" s="16" t="s">
        <v>13</v>
      </c>
      <c r="I111" s="15" t="s">
        <v>14</v>
      </c>
      <c r="J111" s="16" t="s">
        <v>13</v>
      </c>
      <c r="K111" s="15" t="s">
        <v>14</v>
      </c>
      <c r="L111" s="16" t="s">
        <v>13</v>
      </c>
      <c r="M111" s="15" t="s">
        <v>14</v>
      </c>
      <c r="N111" s="16" t="s">
        <v>13</v>
      </c>
      <c r="O111" s="15" t="s">
        <v>14</v>
      </c>
    </row>
    <row r="112" spans="2:15" ht="13.5" thickBot="1" x14ac:dyDescent="0.3">
      <c r="B112" s="36" t="s">
        <v>93</v>
      </c>
      <c r="C112" s="131">
        <v>1</v>
      </c>
      <c r="D112" s="66">
        <f>F112+H112</f>
        <v>0</v>
      </c>
      <c r="E112" s="66">
        <v>0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2:15" ht="13.5" thickBot="1" x14ac:dyDescent="0.3">
      <c r="B113" s="36" t="s">
        <v>94</v>
      </c>
      <c r="C113" s="131">
        <v>2</v>
      </c>
      <c r="D113" s="38">
        <f>F113+H113</f>
        <v>0</v>
      </c>
      <c r="E113" s="66">
        <v>83</v>
      </c>
      <c r="F113" s="38"/>
      <c r="G113" s="66">
        <v>76</v>
      </c>
      <c r="H113" s="38"/>
      <c r="I113" s="66">
        <v>7</v>
      </c>
      <c r="J113" s="38"/>
      <c r="K113" s="66"/>
      <c r="L113" s="38"/>
      <c r="M113" s="66"/>
      <c r="N113" s="38"/>
      <c r="O113" s="66"/>
    </row>
    <row r="114" spans="2:15" s="142" customFormat="1" x14ac:dyDescent="0.25">
      <c r="B114" s="138" t="s">
        <v>95</v>
      </c>
      <c r="C114" s="139">
        <v>3</v>
      </c>
      <c r="D114" s="140">
        <v>0</v>
      </c>
      <c r="E114" s="141">
        <v>0</v>
      </c>
      <c r="F114" s="140"/>
      <c r="G114" s="141"/>
      <c r="H114" s="140"/>
      <c r="I114" s="141"/>
      <c r="J114" s="140"/>
      <c r="K114" s="141"/>
      <c r="L114" s="140"/>
      <c r="M114" s="141"/>
      <c r="N114" s="140"/>
      <c r="O114" s="141"/>
    </row>
    <row r="115" spans="2:15" s="142" customFormat="1" x14ac:dyDescent="0.25">
      <c r="B115" s="49" t="s">
        <v>96</v>
      </c>
      <c r="C115" s="143">
        <v>4</v>
      </c>
      <c r="D115" s="51">
        <f>SUM(F115,H115)</f>
        <v>0</v>
      </c>
      <c r="E115" s="61">
        <v>83</v>
      </c>
      <c r="F115" s="51"/>
      <c r="G115" s="61">
        <v>76</v>
      </c>
      <c r="H115" s="51"/>
      <c r="I115" s="61">
        <v>7</v>
      </c>
      <c r="J115" s="51"/>
      <c r="K115" s="61"/>
      <c r="L115" s="51"/>
      <c r="M115" s="61"/>
      <c r="N115" s="51"/>
      <c r="O115" s="61"/>
    </row>
    <row r="116" spans="2:15" s="142" customFormat="1" x14ac:dyDescent="0.25">
      <c r="B116" s="49" t="s">
        <v>34</v>
      </c>
      <c r="C116" s="143">
        <v>5</v>
      </c>
      <c r="D116" s="51">
        <v>0</v>
      </c>
      <c r="E116" s="61">
        <v>0</v>
      </c>
      <c r="F116" s="51"/>
      <c r="G116" s="61"/>
      <c r="H116" s="51"/>
      <c r="I116" s="61"/>
      <c r="J116" s="51"/>
      <c r="K116" s="61"/>
      <c r="L116" s="51"/>
      <c r="M116" s="61"/>
      <c r="N116" s="51"/>
      <c r="O116" s="61"/>
    </row>
    <row r="117" spans="2:15" s="142" customFormat="1" ht="13.5" thickBot="1" x14ac:dyDescent="0.3">
      <c r="B117" s="49" t="s">
        <v>35</v>
      </c>
      <c r="C117" s="143">
        <v>6</v>
      </c>
      <c r="D117" s="51">
        <v>0</v>
      </c>
      <c r="E117" s="61">
        <v>0</v>
      </c>
      <c r="F117" s="51"/>
      <c r="G117" s="61"/>
      <c r="H117" s="51"/>
      <c r="I117" s="61"/>
      <c r="J117" s="51"/>
      <c r="K117" s="61"/>
      <c r="L117" s="51"/>
      <c r="M117" s="61"/>
      <c r="N117" s="51"/>
      <c r="O117" s="61"/>
    </row>
    <row r="118" spans="2:15" ht="13.5" thickBot="1" x14ac:dyDescent="0.3">
      <c r="B118" s="144" t="s">
        <v>97</v>
      </c>
      <c r="C118" s="131">
        <v>7</v>
      </c>
      <c r="D118" s="38">
        <f>+F118</f>
        <v>0</v>
      </c>
      <c r="E118" s="66">
        <v>0</v>
      </c>
      <c r="F118" s="38"/>
      <c r="G118" s="66"/>
      <c r="H118" s="38"/>
      <c r="I118" s="66"/>
      <c r="J118" s="38"/>
      <c r="K118" s="66"/>
      <c r="L118" s="38"/>
      <c r="M118" s="66"/>
      <c r="N118" s="38"/>
      <c r="O118" s="66"/>
    </row>
    <row r="119" spans="2:15" ht="18" customHeight="1" thickBot="1" x14ac:dyDescent="0.3">
      <c r="B119" s="76" t="s">
        <v>98</v>
      </c>
      <c r="C119" s="117">
        <v>8</v>
      </c>
      <c r="D119" s="79">
        <f>+D112+D113+D118</f>
        <v>0</v>
      </c>
      <c r="E119" s="146">
        <v>0</v>
      </c>
      <c r="F119" s="79"/>
      <c r="G119" s="146">
        <v>76</v>
      </c>
      <c r="H119" s="79"/>
      <c r="I119" s="146">
        <v>7</v>
      </c>
      <c r="J119" s="79"/>
      <c r="K119" s="146"/>
      <c r="L119" s="79"/>
      <c r="M119" s="146"/>
      <c r="N119" s="79"/>
      <c r="O119" s="146"/>
    </row>
    <row r="120" spans="2:15" x14ac:dyDescent="0.25">
      <c r="C120" s="91"/>
    </row>
    <row r="121" spans="2:15" x14ac:dyDescent="0.25">
      <c r="B121" s="147"/>
      <c r="C121" s="91"/>
      <c r="F121" s="8"/>
    </row>
    <row r="122" spans="2:15" ht="25.5" customHeight="1" x14ac:dyDescent="0.25">
      <c r="B122" s="93" t="s">
        <v>99</v>
      </c>
      <c r="C122" s="93"/>
      <c r="D122" s="93"/>
      <c r="E122" s="93"/>
      <c r="F122" s="93"/>
      <c r="G122" s="93"/>
      <c r="H122" s="93"/>
      <c r="I122" s="93"/>
      <c r="J122" s="94"/>
      <c r="K122" s="94"/>
      <c r="L122" s="94"/>
      <c r="M122" s="94"/>
      <c r="N122" s="94"/>
      <c r="O122" s="94"/>
    </row>
    <row r="123" spans="2:15" ht="12.75" customHeight="1" x14ac:dyDescent="0.25">
      <c r="B123" s="128"/>
      <c r="C123" s="128"/>
      <c r="D123" s="129"/>
      <c r="E123" s="129"/>
    </row>
    <row r="124" spans="2:15" ht="13.5" thickBot="1" x14ac:dyDescent="0.3">
      <c r="C124" s="91"/>
      <c r="I124" s="9" t="s">
        <v>4</v>
      </c>
    </row>
    <row r="125" spans="2:15" ht="25.5" customHeight="1" thickBot="1" x14ac:dyDescent="0.3">
      <c r="B125" s="10" t="s">
        <v>5</v>
      </c>
      <c r="C125" s="11"/>
      <c r="D125" s="10" t="s">
        <v>6</v>
      </c>
      <c r="E125" s="11"/>
      <c r="F125" s="10" t="s">
        <v>7</v>
      </c>
      <c r="G125" s="11"/>
      <c r="H125" s="10" t="s">
        <v>8</v>
      </c>
      <c r="I125" s="11"/>
      <c r="J125" s="10" t="s">
        <v>9</v>
      </c>
      <c r="K125" s="11"/>
      <c r="L125" s="10" t="s">
        <v>10</v>
      </c>
      <c r="M125" s="11"/>
      <c r="N125" s="10"/>
      <c r="O125" s="11"/>
    </row>
    <row r="126" spans="2:15" ht="25.5" customHeight="1" thickBot="1" x14ac:dyDescent="0.3">
      <c r="B126" s="148" t="s">
        <v>5</v>
      </c>
      <c r="C126" s="97" t="s">
        <v>100</v>
      </c>
      <c r="D126" s="149" t="s">
        <v>101</v>
      </c>
      <c r="E126" s="150" t="s">
        <v>102</v>
      </c>
      <c r="F126" s="149" t="s">
        <v>101</v>
      </c>
      <c r="G126" s="150" t="s">
        <v>102</v>
      </c>
      <c r="H126" s="149" t="s">
        <v>101</v>
      </c>
      <c r="I126" s="150" t="s">
        <v>102</v>
      </c>
      <c r="J126" s="149" t="s">
        <v>101</v>
      </c>
      <c r="K126" s="150" t="s">
        <v>102</v>
      </c>
      <c r="L126" s="149" t="s">
        <v>101</v>
      </c>
      <c r="M126" s="150" t="s">
        <v>102</v>
      </c>
      <c r="N126" s="149" t="s">
        <v>101</v>
      </c>
      <c r="O126" s="150" t="s">
        <v>102</v>
      </c>
    </row>
    <row r="127" spans="2:15" x14ac:dyDescent="0.25">
      <c r="B127" s="151" t="s">
        <v>103</v>
      </c>
      <c r="C127" s="152">
        <v>1</v>
      </c>
      <c r="D127" s="132">
        <f>F127</f>
        <v>0</v>
      </c>
      <c r="E127" s="153">
        <f>G127</f>
        <v>0</v>
      </c>
      <c r="F127" s="132"/>
      <c r="G127" s="153"/>
      <c r="H127" s="132">
        <v>0</v>
      </c>
      <c r="I127" s="153">
        <v>0</v>
      </c>
      <c r="J127" s="132">
        <v>0</v>
      </c>
      <c r="K127" s="153">
        <v>0</v>
      </c>
      <c r="L127" s="132">
        <v>0</v>
      </c>
      <c r="M127" s="153">
        <v>0</v>
      </c>
      <c r="N127" s="132">
        <v>0</v>
      </c>
      <c r="O127" s="153">
        <v>0</v>
      </c>
    </row>
    <row r="128" spans="2:15" x14ac:dyDescent="0.25">
      <c r="B128" s="154" t="s">
        <v>104</v>
      </c>
      <c r="C128" s="155">
        <v>2</v>
      </c>
      <c r="D128" s="30">
        <v>0</v>
      </c>
      <c r="E128" s="82">
        <v>0</v>
      </c>
      <c r="F128" s="30"/>
      <c r="G128" s="82"/>
      <c r="H128" s="30">
        <v>0</v>
      </c>
      <c r="I128" s="82">
        <v>0</v>
      </c>
      <c r="J128" s="30">
        <v>0</v>
      </c>
      <c r="K128" s="82">
        <v>0</v>
      </c>
      <c r="L128" s="30">
        <v>0</v>
      </c>
      <c r="M128" s="82">
        <v>0</v>
      </c>
      <c r="N128" s="30">
        <v>0</v>
      </c>
      <c r="O128" s="82">
        <v>0</v>
      </c>
    </row>
    <row r="129" spans="2:15" x14ac:dyDescent="0.25">
      <c r="B129" s="154" t="s">
        <v>105</v>
      </c>
      <c r="C129" s="155">
        <v>3</v>
      </c>
      <c r="D129" s="30">
        <v>0</v>
      </c>
      <c r="E129" s="82">
        <v>0</v>
      </c>
      <c r="F129" s="30"/>
      <c r="G129" s="82"/>
      <c r="H129" s="30">
        <v>0</v>
      </c>
      <c r="I129" s="82">
        <v>0</v>
      </c>
      <c r="J129" s="30">
        <v>0</v>
      </c>
      <c r="K129" s="82">
        <v>0</v>
      </c>
      <c r="L129" s="30">
        <v>0</v>
      </c>
      <c r="M129" s="82">
        <v>0</v>
      </c>
      <c r="N129" s="30">
        <v>0</v>
      </c>
      <c r="O129" s="82">
        <v>0</v>
      </c>
    </row>
    <row r="130" spans="2:15" x14ac:dyDescent="0.25">
      <c r="B130" s="156" t="s">
        <v>106</v>
      </c>
      <c r="C130" s="155">
        <v>4</v>
      </c>
      <c r="D130" s="30">
        <v>0</v>
      </c>
      <c r="E130" s="82">
        <v>0</v>
      </c>
      <c r="F130" s="30"/>
      <c r="G130" s="82"/>
      <c r="H130" s="30">
        <v>0</v>
      </c>
      <c r="I130" s="82">
        <v>0</v>
      </c>
      <c r="J130" s="30">
        <v>0</v>
      </c>
      <c r="K130" s="82">
        <v>0</v>
      </c>
      <c r="L130" s="30">
        <v>0</v>
      </c>
      <c r="M130" s="82">
        <v>0</v>
      </c>
      <c r="N130" s="30">
        <v>0</v>
      </c>
      <c r="O130" s="82">
        <v>0</v>
      </c>
    </row>
    <row r="131" spans="2:15" ht="13.5" thickBot="1" x14ac:dyDescent="0.3">
      <c r="B131" s="157" t="s">
        <v>107</v>
      </c>
      <c r="C131" s="158">
        <v>5</v>
      </c>
      <c r="D131" s="136">
        <v>0</v>
      </c>
      <c r="E131" s="159">
        <v>0</v>
      </c>
      <c r="F131" s="136"/>
      <c r="G131" s="159"/>
      <c r="H131" s="136">
        <v>0</v>
      </c>
      <c r="I131" s="159">
        <v>0</v>
      </c>
      <c r="J131" s="136">
        <v>0</v>
      </c>
      <c r="K131" s="159">
        <v>0</v>
      </c>
      <c r="L131" s="136">
        <v>0</v>
      </c>
      <c r="M131" s="159">
        <v>0</v>
      </c>
      <c r="N131" s="136">
        <v>0</v>
      </c>
      <c r="O131" s="159">
        <v>0</v>
      </c>
    </row>
    <row r="132" spans="2:15" ht="18" customHeight="1" thickBot="1" x14ac:dyDescent="0.3">
      <c r="B132" s="88" t="s">
        <v>108</v>
      </c>
      <c r="C132" s="117">
        <v>6</v>
      </c>
      <c r="D132" s="79">
        <f>SUM(D127:D131)</f>
        <v>0</v>
      </c>
      <c r="E132" s="80">
        <f>SUM(E127:E131)</f>
        <v>0</v>
      </c>
      <c r="F132" s="79"/>
      <c r="G132" s="80"/>
      <c r="H132" s="79">
        <v>0</v>
      </c>
      <c r="I132" s="80">
        <v>0</v>
      </c>
      <c r="J132" s="79">
        <v>0</v>
      </c>
      <c r="K132" s="80">
        <v>0</v>
      </c>
      <c r="L132" s="79">
        <v>0</v>
      </c>
      <c r="M132" s="80">
        <v>0</v>
      </c>
      <c r="N132" s="79">
        <v>0</v>
      </c>
      <c r="O132" s="80">
        <v>0</v>
      </c>
    </row>
    <row r="133" spans="2:15" x14ac:dyDescent="0.25">
      <c r="C133" s="91"/>
    </row>
    <row r="135" spans="2:15" ht="25.5" customHeight="1" x14ac:dyDescent="0.25">
      <c r="B135" s="93" t="s">
        <v>109</v>
      </c>
      <c r="C135" s="93"/>
      <c r="D135" s="93"/>
      <c r="E135" s="93"/>
      <c r="F135" s="93"/>
      <c r="G135" s="93"/>
      <c r="H135" s="93"/>
      <c r="I135" s="93"/>
      <c r="J135" s="94"/>
      <c r="K135" s="94"/>
      <c r="L135" s="94"/>
      <c r="M135" s="94"/>
      <c r="N135" s="94"/>
      <c r="O135" s="94"/>
    </row>
    <row r="136" spans="2:15" ht="12.75" customHeight="1" x14ac:dyDescent="0.25">
      <c r="B136" s="128"/>
      <c r="C136" s="128"/>
      <c r="D136" s="129"/>
      <c r="E136" s="129"/>
    </row>
    <row r="137" spans="2:15" ht="13.5" thickBot="1" x14ac:dyDescent="0.3">
      <c r="B137" s="147"/>
      <c r="I137" s="9" t="s">
        <v>4</v>
      </c>
    </row>
    <row r="138" spans="2:15" ht="25.5" customHeight="1" thickBot="1" x14ac:dyDescent="0.3">
      <c r="B138" s="10" t="s">
        <v>5</v>
      </c>
      <c r="C138" s="11"/>
      <c r="D138" s="10" t="s">
        <v>6</v>
      </c>
      <c r="E138" s="11"/>
      <c r="F138" s="10" t="s">
        <v>7</v>
      </c>
      <c r="G138" s="11"/>
      <c r="H138" s="10" t="s">
        <v>8</v>
      </c>
      <c r="I138" s="11"/>
      <c r="J138" s="10" t="s">
        <v>9</v>
      </c>
      <c r="K138" s="11"/>
      <c r="L138" s="10" t="s">
        <v>10</v>
      </c>
      <c r="M138" s="11"/>
      <c r="N138" s="10"/>
      <c r="O138" s="11"/>
    </row>
    <row r="139" spans="2:15" ht="25.5" customHeight="1" thickBot="1" x14ac:dyDescent="0.3">
      <c r="B139" s="148" t="s">
        <v>5</v>
      </c>
      <c r="C139" s="160" t="s">
        <v>100</v>
      </c>
      <c r="D139" s="149" t="s">
        <v>101</v>
      </c>
      <c r="E139" s="150" t="s">
        <v>110</v>
      </c>
      <c r="F139" s="149" t="s">
        <v>101</v>
      </c>
      <c r="G139" s="150" t="s">
        <v>110</v>
      </c>
      <c r="H139" s="149" t="s">
        <v>101</v>
      </c>
      <c r="I139" s="150" t="s">
        <v>110</v>
      </c>
      <c r="J139" s="149" t="s">
        <v>101</v>
      </c>
      <c r="K139" s="150" t="s">
        <v>110</v>
      </c>
      <c r="L139" s="149" t="s">
        <v>101</v>
      </c>
      <c r="M139" s="150" t="s">
        <v>110</v>
      </c>
      <c r="N139" s="149" t="s">
        <v>101</v>
      </c>
      <c r="O139" s="150" t="s">
        <v>110</v>
      </c>
    </row>
    <row r="140" spans="2:15" x14ac:dyDescent="0.25">
      <c r="B140" s="151" t="s">
        <v>111</v>
      </c>
      <c r="C140" s="152">
        <v>1</v>
      </c>
      <c r="D140" s="132"/>
      <c r="E140" s="153">
        <v>0</v>
      </c>
      <c r="F140" s="132"/>
      <c r="G140" s="153">
        <v>0</v>
      </c>
      <c r="H140" s="132"/>
      <c r="I140" s="153">
        <v>0</v>
      </c>
      <c r="J140" s="132"/>
      <c r="K140" s="153">
        <v>0</v>
      </c>
      <c r="L140" s="132"/>
      <c r="M140" s="153">
        <v>0</v>
      </c>
      <c r="N140" s="132"/>
      <c r="O140" s="153">
        <v>0</v>
      </c>
    </row>
    <row r="141" spans="2:15" ht="13.5" thickBot="1" x14ac:dyDescent="0.3">
      <c r="B141" s="157" t="s">
        <v>112</v>
      </c>
      <c r="C141" s="158">
        <v>2</v>
      </c>
      <c r="D141" s="136"/>
      <c r="E141" s="159">
        <v>0</v>
      </c>
      <c r="F141" s="136"/>
      <c r="G141" s="159">
        <v>0</v>
      </c>
      <c r="H141" s="136"/>
      <c r="I141" s="159">
        <v>0</v>
      </c>
      <c r="J141" s="136"/>
      <c r="K141" s="159">
        <v>0</v>
      </c>
      <c r="L141" s="136"/>
      <c r="M141" s="159">
        <v>0</v>
      </c>
      <c r="N141" s="136"/>
      <c r="O141" s="159">
        <v>0</v>
      </c>
    </row>
    <row r="142" spans="2:15" ht="18" customHeight="1" thickBot="1" x14ac:dyDescent="0.3">
      <c r="B142" s="88" t="s">
        <v>108</v>
      </c>
      <c r="C142" s="117">
        <v>3</v>
      </c>
      <c r="D142" s="79"/>
      <c r="E142" s="80">
        <v>0</v>
      </c>
      <c r="F142" s="79"/>
      <c r="G142" s="80">
        <v>0</v>
      </c>
      <c r="H142" s="79"/>
      <c r="I142" s="80">
        <v>0</v>
      </c>
      <c r="J142" s="79"/>
      <c r="K142" s="80">
        <v>0</v>
      </c>
      <c r="L142" s="79"/>
      <c r="M142" s="80">
        <v>0</v>
      </c>
      <c r="N142" s="79"/>
      <c r="O142" s="80">
        <v>0</v>
      </c>
    </row>
    <row r="144" spans="2:15" x14ac:dyDescent="0.25">
      <c r="B144" s="161"/>
    </row>
    <row r="145" spans="2:8" s="95" customFormat="1" x14ac:dyDescent="0.25">
      <c r="B145" s="1" t="s">
        <v>113</v>
      </c>
      <c r="D145" s="8"/>
      <c r="E145" s="8"/>
      <c r="F145" s="1"/>
      <c r="G145" s="1"/>
      <c r="H145" s="1"/>
    </row>
  </sheetData>
  <mergeCells count="153">
    <mergeCell ref="L125:M125"/>
    <mergeCell ref="N125:O125"/>
    <mergeCell ref="B135:I135"/>
    <mergeCell ref="B138:C138"/>
    <mergeCell ref="D138:E138"/>
    <mergeCell ref="F138:G138"/>
    <mergeCell ref="H138:I138"/>
    <mergeCell ref="J138:K138"/>
    <mergeCell ref="L138:M138"/>
    <mergeCell ref="N138:O138"/>
    <mergeCell ref="B122:I122"/>
    <mergeCell ref="B125:C125"/>
    <mergeCell ref="D125:E125"/>
    <mergeCell ref="F125:G125"/>
    <mergeCell ref="H125:I125"/>
    <mergeCell ref="J125:K125"/>
    <mergeCell ref="L84:M84"/>
    <mergeCell ref="N84:O84"/>
    <mergeCell ref="B108:I108"/>
    <mergeCell ref="B110:C110"/>
    <mergeCell ref="D110:E110"/>
    <mergeCell ref="F110:G110"/>
    <mergeCell ref="H110:I110"/>
    <mergeCell ref="J110:K110"/>
    <mergeCell ref="L110:M110"/>
    <mergeCell ref="N110:O110"/>
    <mergeCell ref="B81:E81"/>
    <mergeCell ref="B84:C84"/>
    <mergeCell ref="D84:E84"/>
    <mergeCell ref="F84:G84"/>
    <mergeCell ref="H84:I84"/>
    <mergeCell ref="J84:K84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6:E76"/>
    <mergeCell ref="F76:G76"/>
    <mergeCell ref="H76:I76"/>
    <mergeCell ref="J76:K76"/>
    <mergeCell ref="L76:M76"/>
    <mergeCell ref="N76:O76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9:E69"/>
    <mergeCell ref="F69:G69"/>
    <mergeCell ref="H69:I69"/>
    <mergeCell ref="J69:K69"/>
    <mergeCell ref="L69:M69"/>
    <mergeCell ref="N69:O69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N62:O62"/>
    <mergeCell ref="D63:E63"/>
    <mergeCell ref="F63:G63"/>
    <mergeCell ref="H63:I63"/>
    <mergeCell ref="J63:K63"/>
    <mergeCell ref="L63:M63"/>
    <mergeCell ref="N63:O63"/>
    <mergeCell ref="J7:K7"/>
    <mergeCell ref="L7:M7"/>
    <mergeCell ref="N7:O7"/>
    <mergeCell ref="B60:I60"/>
    <mergeCell ref="B62:C62"/>
    <mergeCell ref="D62:E62"/>
    <mergeCell ref="F62:G62"/>
    <mergeCell ref="H62:I62"/>
    <mergeCell ref="J62:K62"/>
    <mergeCell ref="L62:M62"/>
    <mergeCell ref="B1:E1"/>
    <mergeCell ref="B2:I2"/>
    <mergeCell ref="B3:I3"/>
    <mergeCell ref="B5:I5"/>
    <mergeCell ref="B7:C7"/>
    <mergeCell ref="D7:E7"/>
    <mergeCell ref="F7:G7"/>
    <mergeCell ref="H7:I7"/>
  </mergeCells>
  <printOptions horizontalCentered="1"/>
  <pageMargins left="0.39370078740157483" right="0.39370078740157483" top="0.39370078740157483" bottom="0.39370078740157483" header="0.19685039370078741" footer="0.19685039370078741"/>
  <pageSetup paperSize="8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16.mell.vagyonkim.</vt:lpstr>
      <vt:lpstr>'16.mell.vagyonkim.'!Nyomtatási_terület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2021-05-27T13:18:17Z</dcterms:created>
  <dcterms:modified xsi:type="dcterms:W3CDTF">2021-05-27T13:18:29Z</dcterms:modified>
</cp:coreProperties>
</file>