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6. mell.Bevétel cofog" sheetId="1" r:id="rId1"/>
  </sheets>
  <definedNames>
    <definedName name="_xlnm.Print_Area" localSheetId="0">'6. mell.Bevétel cofog'!$A$1:$V$97</definedName>
  </definedNames>
  <calcPr calcId="145621"/>
</workbook>
</file>

<file path=xl/calcChain.xml><?xml version="1.0" encoding="utf-8"?>
<calcChain xmlns="http://schemas.openxmlformats.org/spreadsheetml/2006/main">
  <c r="E94" i="1" l="1"/>
  <c r="D94" i="1"/>
  <c r="V93" i="1"/>
  <c r="U93" i="1"/>
  <c r="S93" i="1" s="1"/>
  <c r="Q93" i="1" s="1"/>
  <c r="T93" i="1"/>
  <c r="R93" i="1" s="1"/>
  <c r="P93" i="1" s="1"/>
  <c r="N93" i="1" s="1"/>
  <c r="E92" i="1"/>
  <c r="D92" i="1"/>
  <c r="E91" i="1"/>
  <c r="D91" i="1"/>
  <c r="E90" i="1"/>
  <c r="D90" i="1"/>
  <c r="E89" i="1"/>
  <c r="D89" i="1"/>
  <c r="V88" i="1"/>
  <c r="U88" i="1"/>
  <c r="T88" i="1"/>
  <c r="S88" i="1"/>
  <c r="R88" i="1"/>
  <c r="Q88" i="1"/>
  <c r="P88" i="1"/>
  <c r="O88" i="1"/>
  <c r="E87" i="1"/>
  <c r="D87" i="1"/>
  <c r="E86" i="1"/>
  <c r="D86" i="1"/>
  <c r="D85" i="1"/>
  <c r="E84" i="1"/>
  <c r="D84" i="1"/>
  <c r="E83" i="1"/>
  <c r="D83" i="1"/>
  <c r="V82" i="1"/>
  <c r="V95" i="1" s="1"/>
  <c r="U82" i="1"/>
  <c r="U95" i="1" s="1"/>
  <c r="T82" i="1"/>
  <c r="T95" i="1" s="1"/>
  <c r="S82" i="1"/>
  <c r="R82" i="1"/>
  <c r="Q82" i="1"/>
  <c r="Q95" i="1" s="1"/>
  <c r="P82" i="1"/>
  <c r="P95" i="1" s="1"/>
  <c r="O82" i="1"/>
  <c r="N82" i="1"/>
  <c r="M82" i="1"/>
  <c r="L82" i="1"/>
  <c r="K82" i="1"/>
  <c r="J82" i="1"/>
  <c r="I82" i="1"/>
  <c r="H82" i="1"/>
  <c r="G82" i="1"/>
  <c r="F82" i="1"/>
  <c r="D82" i="1"/>
  <c r="E81" i="1"/>
  <c r="E82" i="1" s="1"/>
  <c r="D81" i="1"/>
  <c r="D80" i="1"/>
  <c r="E79" i="1"/>
  <c r="D79" i="1"/>
  <c r="E78" i="1"/>
  <c r="D78" i="1"/>
  <c r="E77" i="1"/>
  <c r="D77" i="1"/>
  <c r="E76" i="1"/>
  <c r="D76" i="1"/>
  <c r="E75" i="1"/>
  <c r="D75" i="1"/>
  <c r="D74" i="1"/>
  <c r="E73" i="1"/>
  <c r="D73" i="1"/>
  <c r="E72" i="1"/>
  <c r="D72" i="1"/>
  <c r="E71" i="1"/>
  <c r="E74" i="1" s="1"/>
  <c r="D71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F69" i="1"/>
  <c r="D68" i="1"/>
  <c r="E67" i="1"/>
  <c r="D67" i="1"/>
  <c r="D66" i="1"/>
  <c r="D65" i="1"/>
  <c r="E64" i="1"/>
  <c r="D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 s="1"/>
  <c r="E62" i="1"/>
  <c r="D62" i="1"/>
  <c r="E61" i="1"/>
  <c r="D61" i="1"/>
  <c r="E60" i="1"/>
  <c r="D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E59" i="1"/>
  <c r="E58" i="1"/>
  <c r="D58" i="1"/>
  <c r="E57" i="1"/>
  <c r="D57" i="1"/>
  <c r="E56" i="1"/>
  <c r="D56" i="1"/>
  <c r="D55" i="1"/>
  <c r="E54" i="1"/>
  <c r="D54" i="1"/>
  <c r="D59" i="1" s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D53" i="1" s="1"/>
  <c r="H53" i="1"/>
  <c r="G53" i="1"/>
  <c r="F53" i="1"/>
  <c r="E52" i="1"/>
  <c r="D52" i="1"/>
  <c r="E51" i="1"/>
  <c r="D51" i="1"/>
  <c r="E50" i="1"/>
  <c r="D50" i="1"/>
  <c r="E49" i="1"/>
  <c r="D49" i="1"/>
  <c r="D48" i="1"/>
  <c r="D47" i="1"/>
  <c r="D46" i="1"/>
  <c r="E45" i="1"/>
  <c r="D45" i="1"/>
  <c r="D44" i="1"/>
  <c r="D43" i="1"/>
  <c r="V42" i="1"/>
  <c r="R42" i="1"/>
  <c r="N42" i="1"/>
  <c r="J42" i="1"/>
  <c r="F42" i="1"/>
  <c r="D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E39" i="1"/>
  <c r="D39" i="1"/>
  <c r="D38" i="1"/>
  <c r="E37" i="1"/>
  <c r="D37" i="1"/>
  <c r="D36" i="1"/>
  <c r="D35" i="1"/>
  <c r="D34" i="1"/>
  <c r="E33" i="1"/>
  <c r="D33" i="1"/>
  <c r="E32" i="1"/>
  <c r="D32" i="1"/>
  <c r="V31" i="1"/>
  <c r="U31" i="1"/>
  <c r="U42" i="1" s="1"/>
  <c r="T31" i="1"/>
  <c r="T42" i="1" s="1"/>
  <c r="S31" i="1"/>
  <c r="S42" i="1" s="1"/>
  <c r="R31" i="1"/>
  <c r="Q31" i="1"/>
  <c r="Q42" i="1" s="1"/>
  <c r="P31" i="1"/>
  <c r="P42" i="1" s="1"/>
  <c r="O31" i="1"/>
  <c r="O42" i="1" s="1"/>
  <c r="N31" i="1"/>
  <c r="M31" i="1"/>
  <c r="M42" i="1" s="1"/>
  <c r="L31" i="1"/>
  <c r="L42" i="1" s="1"/>
  <c r="K31" i="1"/>
  <c r="K42" i="1" s="1"/>
  <c r="J31" i="1"/>
  <c r="I31" i="1"/>
  <c r="I42" i="1" s="1"/>
  <c r="H31" i="1"/>
  <c r="H42" i="1" s="1"/>
  <c r="G31" i="1"/>
  <c r="E31" i="1" s="1"/>
  <c r="F31" i="1"/>
  <c r="D31" i="1" s="1"/>
  <c r="E30" i="1"/>
  <c r="D30" i="1"/>
  <c r="E29" i="1"/>
  <c r="D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 s="1"/>
  <c r="E27" i="1"/>
  <c r="D27" i="1"/>
  <c r="E26" i="1"/>
  <c r="D26" i="1"/>
  <c r="E25" i="1"/>
  <c r="D25" i="1"/>
  <c r="E24" i="1"/>
  <c r="D24" i="1"/>
  <c r="E23" i="1"/>
  <c r="D23" i="1"/>
  <c r="E22" i="1"/>
  <c r="D22" i="1"/>
  <c r="U21" i="1"/>
  <c r="Q21" i="1"/>
  <c r="M21" i="1"/>
  <c r="I21" i="1"/>
  <c r="I70" i="1" s="1"/>
  <c r="D20" i="1"/>
  <c r="E19" i="1"/>
  <c r="D19" i="1"/>
  <c r="E18" i="1"/>
  <c r="D18" i="1"/>
  <c r="E17" i="1"/>
  <c r="D17" i="1"/>
  <c r="E16" i="1"/>
  <c r="D16" i="1"/>
  <c r="V15" i="1"/>
  <c r="V21" i="1" s="1"/>
  <c r="V70" i="1" s="1"/>
  <c r="U15" i="1"/>
  <c r="T15" i="1"/>
  <c r="T21" i="1" s="1"/>
  <c r="T70" i="1" s="1"/>
  <c r="S15" i="1"/>
  <c r="S21" i="1" s="1"/>
  <c r="R15" i="1"/>
  <c r="R21" i="1" s="1"/>
  <c r="R70" i="1" s="1"/>
  <c r="Q15" i="1"/>
  <c r="P15" i="1"/>
  <c r="P21" i="1" s="1"/>
  <c r="P70" i="1" s="1"/>
  <c r="O15" i="1"/>
  <c r="O21" i="1" s="1"/>
  <c r="N15" i="1"/>
  <c r="N21" i="1" s="1"/>
  <c r="N70" i="1" s="1"/>
  <c r="M15" i="1"/>
  <c r="L15" i="1"/>
  <c r="L21" i="1" s="1"/>
  <c r="L70" i="1" s="1"/>
  <c r="K15" i="1"/>
  <c r="K21" i="1" s="1"/>
  <c r="J15" i="1"/>
  <c r="J21" i="1" s="1"/>
  <c r="J70" i="1" s="1"/>
  <c r="I15" i="1"/>
  <c r="H15" i="1"/>
  <c r="H21" i="1" s="1"/>
  <c r="H70" i="1" s="1"/>
  <c r="G15" i="1"/>
  <c r="G21" i="1" s="1"/>
  <c r="F15" i="1"/>
  <c r="F21" i="1" s="1"/>
  <c r="D15" i="1"/>
  <c r="E14" i="1"/>
  <c r="D14" i="1"/>
  <c r="E13" i="1"/>
  <c r="E15" i="1" s="1"/>
  <c r="D13" i="1"/>
  <c r="D12" i="1"/>
  <c r="D11" i="1"/>
  <c r="D10" i="1"/>
  <c r="D9" i="1"/>
  <c r="D8" i="1"/>
  <c r="M70" i="1" l="1"/>
  <c r="M95" i="1"/>
  <c r="O93" i="1"/>
  <c r="M93" i="1" s="1"/>
  <c r="K93" i="1" s="1"/>
  <c r="F70" i="1"/>
  <c r="D21" i="1"/>
  <c r="D70" i="1" s="1"/>
  <c r="Q70" i="1"/>
  <c r="R95" i="1"/>
  <c r="K70" i="1"/>
  <c r="O70" i="1"/>
  <c r="S70" i="1"/>
  <c r="U70" i="1"/>
  <c r="K95" i="1"/>
  <c r="S95" i="1"/>
  <c r="G42" i="1"/>
  <c r="D42" i="1" s="1"/>
  <c r="M88" i="1"/>
  <c r="D28" i="1"/>
  <c r="D63" i="1"/>
  <c r="N88" i="1"/>
  <c r="N95" i="1" s="1"/>
  <c r="G70" i="1" l="1"/>
  <c r="XFD70" i="1" s="1"/>
  <c r="O95" i="1"/>
  <c r="L93" i="1"/>
  <c r="D88" i="1"/>
  <c r="J93" i="1" l="1"/>
  <c r="L95" i="1"/>
  <c r="I93" i="1"/>
  <c r="G93" i="1" l="1"/>
  <c r="G95" i="1" s="1"/>
  <c r="I95" i="1"/>
  <c r="H93" i="1"/>
  <c r="J95" i="1"/>
  <c r="F93" i="1" l="1"/>
  <c r="H95" i="1"/>
  <c r="E93" i="1" l="1"/>
  <c r="E95" i="1" s="1"/>
  <c r="F95" i="1"/>
  <c r="D93" i="1"/>
  <c r="D95" i="1" s="1"/>
  <c r="D97" i="1" s="1"/>
</calcChain>
</file>

<file path=xl/sharedStrings.xml><?xml version="1.0" encoding="utf-8"?>
<sst xmlns="http://schemas.openxmlformats.org/spreadsheetml/2006/main" count="200" uniqueCount="199">
  <si>
    <t xml:space="preserve"> 6. melléklet a 1/2021. (III.9.) önkormányzati rendelethez</t>
  </si>
  <si>
    <t>Kunbaja Község Önkormányzata  2021. évi költségvetés</t>
  </si>
  <si>
    <t>Kunbaja Község Önkormányzata</t>
  </si>
  <si>
    <t>Kunbajai Közös Önkormányzati Hivatal</t>
  </si>
  <si>
    <t>Aranyfürt Óvoda és Mini Bölcsőde</t>
  </si>
  <si>
    <t>Szivárvány Szociális Szolgltató Központ</t>
  </si>
  <si>
    <t>Ssz</t>
  </si>
  <si>
    <t>Bevételi jogcím</t>
  </si>
  <si>
    <t>Rovat szám</t>
  </si>
  <si>
    <t>Eredeti előirányzat</t>
  </si>
  <si>
    <t>Módosított előirányzat</t>
  </si>
  <si>
    <t>011130 Önkormány-zatok és önk.hiv.jogalkotó és ig.tev.</t>
  </si>
  <si>
    <t>018010       Önkorm. elszám. Központi költség- vetéssel</t>
  </si>
  <si>
    <t>041237 Közfoglal-koztatási minta- program</t>
  </si>
  <si>
    <t>041233 Hosszabb időtartamú közfoglalkoztatás</t>
  </si>
  <si>
    <t>074031 Család- és nővédelmi egészség-ügyi gondozás</t>
  </si>
  <si>
    <t>066020 Város- és község- gazdálkodás</t>
  </si>
  <si>
    <t>072311 Fogorvosi ellátás</t>
  </si>
  <si>
    <t xml:space="preserve">082092 Közösségi tér működ- tetése </t>
  </si>
  <si>
    <t>096015 Gyermek- étkeztetés köznevelési intézmény- ben</t>
  </si>
  <si>
    <t>011130 Önkormány- zatok általános  igazgatási tevékeny- sége</t>
  </si>
  <si>
    <t>091110 Óvodai nevelés</t>
  </si>
  <si>
    <t>107054 Család- segítés</t>
  </si>
  <si>
    <t>107051 Szociális étkeztetés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</si>
  <si>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</si>
  <si>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</si>
  <si>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</si>
  <si>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</si>
  <si>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feladatainak támogatása</t>
  </si>
  <si>
    <t>B1131</t>
  </si>
  <si>
    <t>Települési önkormányzatok gyermekétkeztetési feladatainak támogatása</t>
  </si>
  <si>
    <t>B1132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</si>
  <si>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</si>
  <si>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</si>
  <si>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</si>
  <si>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</si>
  <si>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</si>
  <si>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</si>
  <si>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</si>
  <si>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</si>
  <si>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</si>
  <si>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</si>
  <si>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</si>
  <si>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</si>
  <si>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</si>
  <si>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</si>
  <si>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kívülről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</si>
  <si>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</si>
  <si>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</si>
  <si>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</si>
  <si>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</si>
  <si>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</si>
  <si>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</si>
  <si>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</si>
  <si>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</si>
  <si>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</si>
  <si>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</si>
  <si>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</si>
  <si>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</si>
  <si>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</si>
  <si>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</si>
  <si>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</si>
  <si>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Egyéb felhalmozási célú támogatások bevételei államháztartáson kívülről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</si>
  <si>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</si>
  <si>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</si>
  <si>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</si>
  <si>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</si>
  <si>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</si>
  <si>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</si>
  <si>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</si>
  <si>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</si>
  <si>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</si>
  <si>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</si>
  <si>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</si>
  <si>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</si>
  <si>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</si>
  <si>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</si>
  <si>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</si>
  <si>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</si>
  <si>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</si>
  <si>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</si>
  <si>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</si>
  <si>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</si>
  <si>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</si>
  <si>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</si>
  <si>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</si>
  <si>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</si>
  <si>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</si>
  <si>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</si>
  <si>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</si>
  <si>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</si>
  <si>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</si>
  <si>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</si>
  <si>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</si>
  <si>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</si>
  <si>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</si>
  <si>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</si>
  <si>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</si>
  <si>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</si>
  <si>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</si>
  <si>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</si>
  <si>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</si>
  <si>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</si>
  <si>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</si>
  <si>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</si>
  <si>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</si>
  <si>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</si>
  <si>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</si>
  <si>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</si>
  <si>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</si>
  <si>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</si>
  <si>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</si>
  <si>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</si>
  <si>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</si>
  <si>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</si>
  <si>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</si>
  <si>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</si>
  <si>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</si>
  <si>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</si>
  <si>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</si>
  <si>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</si>
  <si>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 egyéb bevételek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</si>
  <si>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</si>
  <si>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</si>
  <si>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</si>
  <si>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</si>
  <si>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</si>
  <si>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</si>
  <si>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</si>
  <si>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</si>
  <si>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</si>
  <si>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</si>
  <si>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</si>
  <si>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</si>
  <si>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</si>
  <si>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államháztart. kívülről</t>
  </si>
  <si>
    <t>B71</t>
  </si>
  <si>
    <t>Felhalmozási célú visszatérítendő támogatások, kölcösnök visszatérülése az Európai Uniótól</t>
  </si>
  <si>
    <t>B72</t>
  </si>
  <si>
    <t>Felhalmozási célú visszatérítendő támogatások, kölcösnök visszatérülése kormányoktól és más nemzetközi szervezetektől</t>
  </si>
  <si>
    <t>B73</t>
  </si>
  <si>
    <t>Felhalmozási célú visszatérítendő támogatások, kölcsönök visszatérülése államházt. kívülről</t>
  </si>
  <si>
    <t>B74</t>
  </si>
  <si>
    <t>Egyéb felhalmozási célú átvett pénzeszközök</t>
  </si>
  <si>
    <t>B75</t>
  </si>
  <si>
    <t>Felhalmozási célú átvett pénzeszközök (=55+56+57)</t>
  </si>
  <si>
    <t>B7</t>
  </si>
  <si>
    <t xml:space="preserve">Költségvetési bevételek 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</si>
  <si>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</si>
  <si>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</si>
  <si>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</si>
  <si>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</si>
  <si>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</si>
  <si>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</si>
  <si>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</si>
  <si>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Hitel-, kölcsönfelvétel államháztartáson kívülről (=01+02+03)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</si>
  <si>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</si>
  <si>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</si>
  <si>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</si>
  <si>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</si>
  <si>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</si>
  <si>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</si>
  <si>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</si>
  <si>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</si>
  <si>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</si>
  <si>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</si>
  <si>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</si>
  <si>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</si>
  <si>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</si>
  <si>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</si>
  <si>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</si>
  <si>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</si>
  <si>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</si>
  <si>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</si>
  <si>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</si>
  <si>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</si>
  <si>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</si>
  <si>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</si>
  <si>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</si>
  <si>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</si>
  <si>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</si>
  <si>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</si>
  <si>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</si>
  <si>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</si>
  <si>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</si>
  <si>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</si>
  <si>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</si>
  <si>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</si>
  <si>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</si>
  <si>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</si>
  <si>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</si>
  <si>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</si>
  <si>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</si>
  <si>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Külföldi finanszírozás bevételei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</si>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</sst>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8" fillId="2" borderId="0" applyNumberFormat="0" applyBorder="0" applyProtection="0">
      <alignment horizontal="center" vertical="center" wrapText="1"/>
    </xf>
    <xf numFmtId="0" fontId="9" fillId="2" borderId="0" applyNumberFormat="0" applyAlignment="0" applyProtection="0"/>
    <xf numFmtId="0" fontId="11" fillId="0" borderId="7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2" fillId="0" borderId="0"/>
    <xf numFmtId="0" fontId="13" fillId="0" borderId="0"/>
    <xf numFmtId="0" fontId="1" fillId="0" borderId="0"/>
    <xf numFmtId="0" fontId="2" fillId="0" borderId="0"/>
    <xf numFmtId="0" fontId="1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/>
    <xf numFmtId="0" fontId="2" fillId="0" borderId="0" xfId="1"/>
    <xf numFmtId="0" fontId="2" fillId="0" borderId="0" xfId="1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2" xfId="1" applyBorder="1"/>
    <xf numFmtId="0" fontId="7" fillId="0" borderId="3" xfId="1" quotePrefix="1" applyFont="1" applyBorder="1" applyAlignment="1">
      <alignment horizontal="center" vertical="center"/>
    </xf>
    <xf numFmtId="0" fontId="7" fillId="0" borderId="3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3" fontId="7" fillId="0" borderId="3" xfId="1" applyNumberFormat="1" applyFont="1" applyBorder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3" fontId="5" fillId="0" borderId="3" xfId="1" applyNumberFormat="1" applyFont="1" applyBorder="1" applyAlignment="1">
      <alignment vertical="center"/>
    </xf>
    <xf numFmtId="0" fontId="4" fillId="0" borderId="3" xfId="1" applyFont="1" applyBorder="1"/>
    <xf numFmtId="0" fontId="4" fillId="0" borderId="2" xfId="1" applyFont="1" applyBorder="1"/>
    <xf numFmtId="3" fontId="2" fillId="0" borderId="2" xfId="1" applyNumberFormat="1" applyBorder="1"/>
    <xf numFmtId="3" fontId="5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vertical="center" wrapText="1"/>
    </xf>
    <xf numFmtId="3" fontId="2" fillId="0" borderId="2" xfId="1" applyNumberFormat="1" applyFont="1" applyBorder="1"/>
    <xf numFmtId="0" fontId="4" fillId="0" borderId="3" xfId="1" applyFont="1" applyBorder="1" applyAlignment="1">
      <alignment vertical="center" wrapText="1"/>
    </xf>
    <xf numFmtId="3" fontId="4" fillId="0" borderId="3" xfId="1" applyNumberFormat="1" applyFont="1" applyBorder="1"/>
    <xf numFmtId="3" fontId="7" fillId="0" borderId="2" xfId="1" applyNumberFormat="1" applyFont="1" applyBorder="1" applyAlignment="1">
      <alignment vertical="center"/>
    </xf>
    <xf numFmtId="0" fontId="2" fillId="0" borderId="3" xfId="1" applyBorder="1"/>
    <xf numFmtId="0" fontId="5" fillId="0" borderId="3" xfId="1" quotePrefix="1" applyFont="1" applyBorder="1" applyAlignment="1">
      <alignment horizontal="center" vertical="center"/>
    </xf>
    <xf numFmtId="0" fontId="4" fillId="0" borderId="0" xfId="1" applyFont="1"/>
    <xf numFmtId="0" fontId="2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3" fontId="2" fillId="0" borderId="0" xfId="1" applyNumberFormat="1"/>
  </cellXfs>
  <cellStyles count="15">
    <cellStyle name="Cím 2" xfId="2"/>
    <cellStyle name="Címsor 1 2" xfId="3"/>
    <cellStyle name="Címsor 2 2" xfId="4"/>
    <cellStyle name="Ezres 2" xfId="5"/>
    <cellStyle name="Ezres 3" xfId="6"/>
    <cellStyle name="Normál" xfId="0" builtinId="0"/>
    <cellStyle name="Normál 2" xfId="7"/>
    <cellStyle name="Normál 3" xfId="8"/>
    <cellStyle name="Normál 4" xfId="9"/>
    <cellStyle name="Normál 5" xfId="10"/>
    <cellStyle name="Normál 6" xfId="11"/>
    <cellStyle name="Normál 7" xfId="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2:XFD97"/>
  <sheetViews>
    <sheetView tabSelected="1" zoomScaleNormal="100" workbookViewId="0">
      <selection activeCell="A2" sqref="A2:B2"/>
    </sheetView>
  </sheetViews>
  <sheetFormatPr defaultRowHeight="13.2" x14ac:dyDescent="0.25"/>
  <cols>
    <col min="1" max="1" width="4.33203125" style="3" customWidth="1"/>
    <col min="2" max="2" width="85.5546875" style="4" customWidth="1"/>
    <col min="3" max="3" width="7.5546875" style="3" customWidth="1"/>
    <col min="4" max="4" width="13.5546875" style="4" customWidth="1"/>
    <col min="5" max="5" width="10.88671875" style="4" customWidth="1"/>
    <col min="6" max="7" width="11.5546875" style="4" customWidth="1"/>
    <col min="8" max="10" width="10.6640625" style="4" customWidth="1"/>
    <col min="11" max="11" width="11.88671875" style="4" customWidth="1"/>
    <col min="12" max="12" width="10.6640625" style="4" customWidth="1"/>
    <col min="13" max="14" width="11.109375" style="4" customWidth="1"/>
    <col min="15" max="15" width="10.6640625" style="4" customWidth="1"/>
    <col min="16" max="16" width="11.6640625" style="4" customWidth="1"/>
    <col min="17" max="17" width="10.6640625" style="4" customWidth="1"/>
    <col min="18" max="18" width="11.6640625" style="4" customWidth="1"/>
    <col min="19" max="21" width="10.6640625" style="4" customWidth="1"/>
    <col min="22" max="22" width="11.6640625" style="4" customWidth="1"/>
    <col min="23" max="264" width="8.88671875" style="4"/>
    <col min="265" max="265" width="4.33203125" style="4" customWidth="1"/>
    <col min="266" max="266" width="85.5546875" style="4" customWidth="1"/>
    <col min="267" max="267" width="7.5546875" style="4" customWidth="1"/>
    <col min="268" max="268" width="10.88671875" style="4" customWidth="1"/>
    <col min="269" max="269" width="18.33203125" style="4" customWidth="1"/>
    <col min="270" max="273" width="17.6640625" style="4" customWidth="1"/>
    <col min="274" max="520" width="8.88671875" style="4"/>
    <col min="521" max="521" width="4.33203125" style="4" customWidth="1"/>
    <col min="522" max="522" width="85.5546875" style="4" customWidth="1"/>
    <col min="523" max="523" width="7.5546875" style="4" customWidth="1"/>
    <col min="524" max="524" width="10.88671875" style="4" customWidth="1"/>
    <col min="525" max="525" width="18.33203125" style="4" customWidth="1"/>
    <col min="526" max="529" width="17.6640625" style="4" customWidth="1"/>
    <col min="530" max="776" width="8.88671875" style="4"/>
    <col min="777" max="777" width="4.33203125" style="4" customWidth="1"/>
    <col min="778" max="778" width="85.5546875" style="4" customWidth="1"/>
    <col min="779" max="779" width="7.5546875" style="4" customWidth="1"/>
    <col min="780" max="780" width="10.88671875" style="4" customWidth="1"/>
    <col min="781" max="781" width="18.33203125" style="4" customWidth="1"/>
    <col min="782" max="785" width="17.6640625" style="4" customWidth="1"/>
    <col min="786" max="1032" width="8.88671875" style="4"/>
    <col min="1033" max="1033" width="4.33203125" style="4" customWidth="1"/>
    <col min="1034" max="1034" width="85.5546875" style="4" customWidth="1"/>
    <col min="1035" max="1035" width="7.5546875" style="4" customWidth="1"/>
    <col min="1036" max="1036" width="10.88671875" style="4" customWidth="1"/>
    <col min="1037" max="1037" width="18.33203125" style="4" customWidth="1"/>
    <col min="1038" max="1041" width="17.6640625" style="4" customWidth="1"/>
    <col min="1042" max="1288" width="8.88671875" style="4"/>
    <col min="1289" max="1289" width="4.33203125" style="4" customWidth="1"/>
    <col min="1290" max="1290" width="85.5546875" style="4" customWidth="1"/>
    <col min="1291" max="1291" width="7.5546875" style="4" customWidth="1"/>
    <col min="1292" max="1292" width="10.88671875" style="4" customWidth="1"/>
    <col min="1293" max="1293" width="18.33203125" style="4" customWidth="1"/>
    <col min="1294" max="1297" width="17.6640625" style="4" customWidth="1"/>
    <col min="1298" max="1544" width="8.88671875" style="4"/>
    <col min="1545" max="1545" width="4.33203125" style="4" customWidth="1"/>
    <col min="1546" max="1546" width="85.5546875" style="4" customWidth="1"/>
    <col min="1547" max="1547" width="7.5546875" style="4" customWidth="1"/>
    <col min="1548" max="1548" width="10.88671875" style="4" customWidth="1"/>
    <col min="1549" max="1549" width="18.33203125" style="4" customWidth="1"/>
    <col min="1550" max="1553" width="17.6640625" style="4" customWidth="1"/>
    <col min="1554" max="1800" width="8.88671875" style="4"/>
    <col min="1801" max="1801" width="4.33203125" style="4" customWidth="1"/>
    <col min="1802" max="1802" width="85.5546875" style="4" customWidth="1"/>
    <col min="1803" max="1803" width="7.5546875" style="4" customWidth="1"/>
    <col min="1804" max="1804" width="10.88671875" style="4" customWidth="1"/>
    <col min="1805" max="1805" width="18.33203125" style="4" customWidth="1"/>
    <col min="1806" max="1809" width="17.6640625" style="4" customWidth="1"/>
    <col min="1810" max="2056" width="8.88671875" style="4"/>
    <col min="2057" max="2057" width="4.33203125" style="4" customWidth="1"/>
    <col min="2058" max="2058" width="85.5546875" style="4" customWidth="1"/>
    <col min="2059" max="2059" width="7.5546875" style="4" customWidth="1"/>
    <col min="2060" max="2060" width="10.88671875" style="4" customWidth="1"/>
    <col min="2061" max="2061" width="18.33203125" style="4" customWidth="1"/>
    <col min="2062" max="2065" width="17.6640625" style="4" customWidth="1"/>
    <col min="2066" max="2312" width="8.88671875" style="4"/>
    <col min="2313" max="2313" width="4.33203125" style="4" customWidth="1"/>
    <col min="2314" max="2314" width="85.5546875" style="4" customWidth="1"/>
    <col min="2315" max="2315" width="7.5546875" style="4" customWidth="1"/>
    <col min="2316" max="2316" width="10.88671875" style="4" customWidth="1"/>
    <col min="2317" max="2317" width="18.33203125" style="4" customWidth="1"/>
    <col min="2318" max="2321" width="17.6640625" style="4" customWidth="1"/>
    <col min="2322" max="2568" width="8.88671875" style="4"/>
    <col min="2569" max="2569" width="4.33203125" style="4" customWidth="1"/>
    <col min="2570" max="2570" width="85.5546875" style="4" customWidth="1"/>
    <col min="2571" max="2571" width="7.5546875" style="4" customWidth="1"/>
    <col min="2572" max="2572" width="10.88671875" style="4" customWidth="1"/>
    <col min="2573" max="2573" width="18.33203125" style="4" customWidth="1"/>
    <col min="2574" max="2577" width="17.6640625" style="4" customWidth="1"/>
    <col min="2578" max="2824" width="8.88671875" style="4"/>
    <col min="2825" max="2825" width="4.33203125" style="4" customWidth="1"/>
    <col min="2826" max="2826" width="85.5546875" style="4" customWidth="1"/>
    <col min="2827" max="2827" width="7.5546875" style="4" customWidth="1"/>
    <col min="2828" max="2828" width="10.88671875" style="4" customWidth="1"/>
    <col min="2829" max="2829" width="18.33203125" style="4" customWidth="1"/>
    <col min="2830" max="2833" width="17.6640625" style="4" customWidth="1"/>
    <col min="2834" max="3080" width="8.88671875" style="4"/>
    <col min="3081" max="3081" width="4.33203125" style="4" customWidth="1"/>
    <col min="3082" max="3082" width="85.5546875" style="4" customWidth="1"/>
    <col min="3083" max="3083" width="7.5546875" style="4" customWidth="1"/>
    <col min="3084" max="3084" width="10.88671875" style="4" customWidth="1"/>
    <col min="3085" max="3085" width="18.33203125" style="4" customWidth="1"/>
    <col min="3086" max="3089" width="17.6640625" style="4" customWidth="1"/>
    <col min="3090" max="3336" width="8.88671875" style="4"/>
    <col min="3337" max="3337" width="4.33203125" style="4" customWidth="1"/>
    <col min="3338" max="3338" width="85.5546875" style="4" customWidth="1"/>
    <col min="3339" max="3339" width="7.5546875" style="4" customWidth="1"/>
    <col min="3340" max="3340" width="10.88671875" style="4" customWidth="1"/>
    <col min="3341" max="3341" width="18.33203125" style="4" customWidth="1"/>
    <col min="3342" max="3345" width="17.6640625" style="4" customWidth="1"/>
    <col min="3346" max="3592" width="8.88671875" style="4"/>
    <col min="3593" max="3593" width="4.33203125" style="4" customWidth="1"/>
    <col min="3594" max="3594" width="85.5546875" style="4" customWidth="1"/>
    <col min="3595" max="3595" width="7.5546875" style="4" customWidth="1"/>
    <col min="3596" max="3596" width="10.88671875" style="4" customWidth="1"/>
    <col min="3597" max="3597" width="18.33203125" style="4" customWidth="1"/>
    <col min="3598" max="3601" width="17.6640625" style="4" customWidth="1"/>
    <col min="3602" max="3848" width="8.88671875" style="4"/>
    <col min="3849" max="3849" width="4.33203125" style="4" customWidth="1"/>
    <col min="3850" max="3850" width="85.5546875" style="4" customWidth="1"/>
    <col min="3851" max="3851" width="7.5546875" style="4" customWidth="1"/>
    <col min="3852" max="3852" width="10.88671875" style="4" customWidth="1"/>
    <col min="3853" max="3853" width="18.33203125" style="4" customWidth="1"/>
    <col min="3854" max="3857" width="17.6640625" style="4" customWidth="1"/>
    <col min="3858" max="4104" width="8.88671875" style="4"/>
    <col min="4105" max="4105" width="4.33203125" style="4" customWidth="1"/>
    <col min="4106" max="4106" width="85.5546875" style="4" customWidth="1"/>
    <col min="4107" max="4107" width="7.5546875" style="4" customWidth="1"/>
    <col min="4108" max="4108" width="10.88671875" style="4" customWidth="1"/>
    <col min="4109" max="4109" width="18.33203125" style="4" customWidth="1"/>
    <col min="4110" max="4113" width="17.6640625" style="4" customWidth="1"/>
    <col min="4114" max="4360" width="8.88671875" style="4"/>
    <col min="4361" max="4361" width="4.33203125" style="4" customWidth="1"/>
    <col min="4362" max="4362" width="85.5546875" style="4" customWidth="1"/>
    <col min="4363" max="4363" width="7.5546875" style="4" customWidth="1"/>
    <col min="4364" max="4364" width="10.88671875" style="4" customWidth="1"/>
    <col min="4365" max="4365" width="18.33203125" style="4" customWidth="1"/>
    <col min="4366" max="4369" width="17.6640625" style="4" customWidth="1"/>
    <col min="4370" max="4616" width="8.88671875" style="4"/>
    <col min="4617" max="4617" width="4.33203125" style="4" customWidth="1"/>
    <col min="4618" max="4618" width="85.5546875" style="4" customWidth="1"/>
    <col min="4619" max="4619" width="7.5546875" style="4" customWidth="1"/>
    <col min="4620" max="4620" width="10.88671875" style="4" customWidth="1"/>
    <col min="4621" max="4621" width="18.33203125" style="4" customWidth="1"/>
    <col min="4622" max="4625" width="17.6640625" style="4" customWidth="1"/>
    <col min="4626" max="4872" width="8.88671875" style="4"/>
    <col min="4873" max="4873" width="4.33203125" style="4" customWidth="1"/>
    <col min="4874" max="4874" width="85.5546875" style="4" customWidth="1"/>
    <col min="4875" max="4875" width="7.5546875" style="4" customWidth="1"/>
    <col min="4876" max="4876" width="10.88671875" style="4" customWidth="1"/>
    <col min="4877" max="4877" width="18.33203125" style="4" customWidth="1"/>
    <col min="4878" max="4881" width="17.6640625" style="4" customWidth="1"/>
    <col min="4882" max="5128" width="8.88671875" style="4"/>
    <col min="5129" max="5129" width="4.33203125" style="4" customWidth="1"/>
    <col min="5130" max="5130" width="85.5546875" style="4" customWidth="1"/>
    <col min="5131" max="5131" width="7.5546875" style="4" customWidth="1"/>
    <col min="5132" max="5132" width="10.88671875" style="4" customWidth="1"/>
    <col min="5133" max="5133" width="18.33203125" style="4" customWidth="1"/>
    <col min="5134" max="5137" width="17.6640625" style="4" customWidth="1"/>
    <col min="5138" max="5384" width="8.88671875" style="4"/>
    <col min="5385" max="5385" width="4.33203125" style="4" customWidth="1"/>
    <col min="5386" max="5386" width="85.5546875" style="4" customWidth="1"/>
    <col min="5387" max="5387" width="7.5546875" style="4" customWidth="1"/>
    <col min="5388" max="5388" width="10.88671875" style="4" customWidth="1"/>
    <col min="5389" max="5389" width="18.33203125" style="4" customWidth="1"/>
    <col min="5390" max="5393" width="17.6640625" style="4" customWidth="1"/>
    <col min="5394" max="5640" width="8.88671875" style="4"/>
    <col min="5641" max="5641" width="4.33203125" style="4" customWidth="1"/>
    <col min="5642" max="5642" width="85.5546875" style="4" customWidth="1"/>
    <col min="5643" max="5643" width="7.5546875" style="4" customWidth="1"/>
    <col min="5644" max="5644" width="10.88671875" style="4" customWidth="1"/>
    <col min="5645" max="5645" width="18.33203125" style="4" customWidth="1"/>
    <col min="5646" max="5649" width="17.6640625" style="4" customWidth="1"/>
    <col min="5650" max="5896" width="8.88671875" style="4"/>
    <col min="5897" max="5897" width="4.33203125" style="4" customWidth="1"/>
    <col min="5898" max="5898" width="85.5546875" style="4" customWidth="1"/>
    <col min="5899" max="5899" width="7.5546875" style="4" customWidth="1"/>
    <col min="5900" max="5900" width="10.88671875" style="4" customWidth="1"/>
    <col min="5901" max="5901" width="18.33203125" style="4" customWidth="1"/>
    <col min="5902" max="5905" width="17.6640625" style="4" customWidth="1"/>
    <col min="5906" max="6152" width="8.88671875" style="4"/>
    <col min="6153" max="6153" width="4.33203125" style="4" customWidth="1"/>
    <col min="6154" max="6154" width="85.5546875" style="4" customWidth="1"/>
    <col min="6155" max="6155" width="7.5546875" style="4" customWidth="1"/>
    <col min="6156" max="6156" width="10.88671875" style="4" customWidth="1"/>
    <col min="6157" max="6157" width="18.33203125" style="4" customWidth="1"/>
    <col min="6158" max="6161" width="17.6640625" style="4" customWidth="1"/>
    <col min="6162" max="6408" width="8.88671875" style="4"/>
    <col min="6409" max="6409" width="4.33203125" style="4" customWidth="1"/>
    <col min="6410" max="6410" width="85.5546875" style="4" customWidth="1"/>
    <col min="6411" max="6411" width="7.5546875" style="4" customWidth="1"/>
    <col min="6412" max="6412" width="10.88671875" style="4" customWidth="1"/>
    <col min="6413" max="6413" width="18.33203125" style="4" customWidth="1"/>
    <col min="6414" max="6417" width="17.6640625" style="4" customWidth="1"/>
    <col min="6418" max="6664" width="8.88671875" style="4"/>
    <col min="6665" max="6665" width="4.33203125" style="4" customWidth="1"/>
    <col min="6666" max="6666" width="85.5546875" style="4" customWidth="1"/>
    <col min="6667" max="6667" width="7.5546875" style="4" customWidth="1"/>
    <col min="6668" max="6668" width="10.88671875" style="4" customWidth="1"/>
    <col min="6669" max="6669" width="18.33203125" style="4" customWidth="1"/>
    <col min="6670" max="6673" width="17.6640625" style="4" customWidth="1"/>
    <col min="6674" max="6920" width="8.88671875" style="4"/>
    <col min="6921" max="6921" width="4.33203125" style="4" customWidth="1"/>
    <col min="6922" max="6922" width="85.5546875" style="4" customWidth="1"/>
    <col min="6923" max="6923" width="7.5546875" style="4" customWidth="1"/>
    <col min="6924" max="6924" width="10.88671875" style="4" customWidth="1"/>
    <col min="6925" max="6925" width="18.33203125" style="4" customWidth="1"/>
    <col min="6926" max="6929" width="17.6640625" style="4" customWidth="1"/>
    <col min="6930" max="7176" width="8.88671875" style="4"/>
    <col min="7177" max="7177" width="4.33203125" style="4" customWidth="1"/>
    <col min="7178" max="7178" width="85.5546875" style="4" customWidth="1"/>
    <col min="7179" max="7179" width="7.5546875" style="4" customWidth="1"/>
    <col min="7180" max="7180" width="10.88671875" style="4" customWidth="1"/>
    <col min="7181" max="7181" width="18.33203125" style="4" customWidth="1"/>
    <col min="7182" max="7185" width="17.6640625" style="4" customWidth="1"/>
    <col min="7186" max="7432" width="8.88671875" style="4"/>
    <col min="7433" max="7433" width="4.33203125" style="4" customWidth="1"/>
    <col min="7434" max="7434" width="85.5546875" style="4" customWidth="1"/>
    <col min="7435" max="7435" width="7.5546875" style="4" customWidth="1"/>
    <col min="7436" max="7436" width="10.88671875" style="4" customWidth="1"/>
    <col min="7437" max="7437" width="18.33203125" style="4" customWidth="1"/>
    <col min="7438" max="7441" width="17.6640625" style="4" customWidth="1"/>
    <col min="7442" max="7688" width="8.88671875" style="4"/>
    <col min="7689" max="7689" width="4.33203125" style="4" customWidth="1"/>
    <col min="7690" max="7690" width="85.5546875" style="4" customWidth="1"/>
    <col min="7691" max="7691" width="7.5546875" style="4" customWidth="1"/>
    <col min="7692" max="7692" width="10.88671875" style="4" customWidth="1"/>
    <col min="7693" max="7693" width="18.33203125" style="4" customWidth="1"/>
    <col min="7694" max="7697" width="17.6640625" style="4" customWidth="1"/>
    <col min="7698" max="7944" width="8.88671875" style="4"/>
    <col min="7945" max="7945" width="4.33203125" style="4" customWidth="1"/>
    <col min="7946" max="7946" width="85.5546875" style="4" customWidth="1"/>
    <col min="7947" max="7947" width="7.5546875" style="4" customWidth="1"/>
    <col min="7948" max="7948" width="10.88671875" style="4" customWidth="1"/>
    <col min="7949" max="7949" width="18.33203125" style="4" customWidth="1"/>
    <col min="7950" max="7953" width="17.6640625" style="4" customWidth="1"/>
    <col min="7954" max="8200" width="8.88671875" style="4"/>
    <col min="8201" max="8201" width="4.33203125" style="4" customWidth="1"/>
    <col min="8202" max="8202" width="85.5546875" style="4" customWidth="1"/>
    <col min="8203" max="8203" width="7.5546875" style="4" customWidth="1"/>
    <col min="8204" max="8204" width="10.88671875" style="4" customWidth="1"/>
    <col min="8205" max="8205" width="18.33203125" style="4" customWidth="1"/>
    <col min="8206" max="8209" width="17.6640625" style="4" customWidth="1"/>
    <col min="8210" max="8456" width="8.88671875" style="4"/>
    <col min="8457" max="8457" width="4.33203125" style="4" customWidth="1"/>
    <col min="8458" max="8458" width="85.5546875" style="4" customWidth="1"/>
    <col min="8459" max="8459" width="7.5546875" style="4" customWidth="1"/>
    <col min="8460" max="8460" width="10.88671875" style="4" customWidth="1"/>
    <col min="8461" max="8461" width="18.33203125" style="4" customWidth="1"/>
    <col min="8462" max="8465" width="17.6640625" style="4" customWidth="1"/>
    <col min="8466" max="8712" width="8.88671875" style="4"/>
    <col min="8713" max="8713" width="4.33203125" style="4" customWidth="1"/>
    <col min="8714" max="8714" width="85.5546875" style="4" customWidth="1"/>
    <col min="8715" max="8715" width="7.5546875" style="4" customWidth="1"/>
    <col min="8716" max="8716" width="10.88671875" style="4" customWidth="1"/>
    <col min="8717" max="8717" width="18.33203125" style="4" customWidth="1"/>
    <col min="8718" max="8721" width="17.6640625" style="4" customWidth="1"/>
    <col min="8722" max="8968" width="8.88671875" style="4"/>
    <col min="8969" max="8969" width="4.33203125" style="4" customWidth="1"/>
    <col min="8970" max="8970" width="85.5546875" style="4" customWidth="1"/>
    <col min="8971" max="8971" width="7.5546875" style="4" customWidth="1"/>
    <col min="8972" max="8972" width="10.88671875" style="4" customWidth="1"/>
    <col min="8973" max="8973" width="18.33203125" style="4" customWidth="1"/>
    <col min="8974" max="8977" width="17.6640625" style="4" customWidth="1"/>
    <col min="8978" max="9224" width="8.88671875" style="4"/>
    <col min="9225" max="9225" width="4.33203125" style="4" customWidth="1"/>
    <col min="9226" max="9226" width="85.5546875" style="4" customWidth="1"/>
    <col min="9227" max="9227" width="7.5546875" style="4" customWidth="1"/>
    <col min="9228" max="9228" width="10.88671875" style="4" customWidth="1"/>
    <col min="9229" max="9229" width="18.33203125" style="4" customWidth="1"/>
    <col min="9230" max="9233" width="17.6640625" style="4" customWidth="1"/>
    <col min="9234" max="9480" width="8.88671875" style="4"/>
    <col min="9481" max="9481" width="4.33203125" style="4" customWidth="1"/>
    <col min="9482" max="9482" width="85.5546875" style="4" customWidth="1"/>
    <col min="9483" max="9483" width="7.5546875" style="4" customWidth="1"/>
    <col min="9484" max="9484" width="10.88671875" style="4" customWidth="1"/>
    <col min="9485" max="9485" width="18.33203125" style="4" customWidth="1"/>
    <col min="9486" max="9489" width="17.6640625" style="4" customWidth="1"/>
    <col min="9490" max="9736" width="8.88671875" style="4"/>
    <col min="9737" max="9737" width="4.33203125" style="4" customWidth="1"/>
    <col min="9738" max="9738" width="85.5546875" style="4" customWidth="1"/>
    <col min="9739" max="9739" width="7.5546875" style="4" customWidth="1"/>
    <col min="9740" max="9740" width="10.88671875" style="4" customWidth="1"/>
    <col min="9741" max="9741" width="18.33203125" style="4" customWidth="1"/>
    <col min="9742" max="9745" width="17.6640625" style="4" customWidth="1"/>
    <col min="9746" max="9992" width="8.88671875" style="4"/>
    <col min="9993" max="9993" width="4.33203125" style="4" customWidth="1"/>
    <col min="9994" max="9994" width="85.5546875" style="4" customWidth="1"/>
    <col min="9995" max="9995" width="7.5546875" style="4" customWidth="1"/>
    <col min="9996" max="9996" width="10.88671875" style="4" customWidth="1"/>
    <col min="9997" max="9997" width="18.33203125" style="4" customWidth="1"/>
    <col min="9998" max="10001" width="17.6640625" style="4" customWidth="1"/>
    <col min="10002" max="10248" width="8.88671875" style="4"/>
    <col min="10249" max="10249" width="4.33203125" style="4" customWidth="1"/>
    <col min="10250" max="10250" width="85.5546875" style="4" customWidth="1"/>
    <col min="10251" max="10251" width="7.5546875" style="4" customWidth="1"/>
    <col min="10252" max="10252" width="10.88671875" style="4" customWidth="1"/>
    <col min="10253" max="10253" width="18.33203125" style="4" customWidth="1"/>
    <col min="10254" max="10257" width="17.6640625" style="4" customWidth="1"/>
    <col min="10258" max="10504" width="8.88671875" style="4"/>
    <col min="10505" max="10505" width="4.33203125" style="4" customWidth="1"/>
    <col min="10506" max="10506" width="85.5546875" style="4" customWidth="1"/>
    <col min="10507" max="10507" width="7.5546875" style="4" customWidth="1"/>
    <col min="10508" max="10508" width="10.88671875" style="4" customWidth="1"/>
    <col min="10509" max="10509" width="18.33203125" style="4" customWidth="1"/>
    <col min="10510" max="10513" width="17.6640625" style="4" customWidth="1"/>
    <col min="10514" max="10760" width="8.88671875" style="4"/>
    <col min="10761" max="10761" width="4.33203125" style="4" customWidth="1"/>
    <col min="10762" max="10762" width="85.5546875" style="4" customWidth="1"/>
    <col min="10763" max="10763" width="7.5546875" style="4" customWidth="1"/>
    <col min="10764" max="10764" width="10.88671875" style="4" customWidth="1"/>
    <col min="10765" max="10765" width="18.33203125" style="4" customWidth="1"/>
    <col min="10766" max="10769" width="17.6640625" style="4" customWidth="1"/>
    <col min="10770" max="11016" width="8.88671875" style="4"/>
    <col min="11017" max="11017" width="4.33203125" style="4" customWidth="1"/>
    <col min="11018" max="11018" width="85.5546875" style="4" customWidth="1"/>
    <col min="11019" max="11019" width="7.5546875" style="4" customWidth="1"/>
    <col min="11020" max="11020" width="10.88671875" style="4" customWidth="1"/>
    <col min="11021" max="11021" width="18.33203125" style="4" customWidth="1"/>
    <col min="11022" max="11025" width="17.6640625" style="4" customWidth="1"/>
    <col min="11026" max="11272" width="8.88671875" style="4"/>
    <col min="11273" max="11273" width="4.33203125" style="4" customWidth="1"/>
    <col min="11274" max="11274" width="85.5546875" style="4" customWidth="1"/>
    <col min="11275" max="11275" width="7.5546875" style="4" customWidth="1"/>
    <col min="11276" max="11276" width="10.88671875" style="4" customWidth="1"/>
    <col min="11277" max="11277" width="18.33203125" style="4" customWidth="1"/>
    <col min="11278" max="11281" width="17.6640625" style="4" customWidth="1"/>
    <col min="11282" max="11528" width="8.88671875" style="4"/>
    <col min="11529" max="11529" width="4.33203125" style="4" customWidth="1"/>
    <col min="11530" max="11530" width="85.5546875" style="4" customWidth="1"/>
    <col min="11531" max="11531" width="7.5546875" style="4" customWidth="1"/>
    <col min="11532" max="11532" width="10.88671875" style="4" customWidth="1"/>
    <col min="11533" max="11533" width="18.33203125" style="4" customWidth="1"/>
    <col min="11534" max="11537" width="17.6640625" style="4" customWidth="1"/>
    <col min="11538" max="11784" width="8.88671875" style="4"/>
    <col min="11785" max="11785" width="4.33203125" style="4" customWidth="1"/>
    <col min="11786" max="11786" width="85.5546875" style="4" customWidth="1"/>
    <col min="11787" max="11787" width="7.5546875" style="4" customWidth="1"/>
    <col min="11788" max="11788" width="10.88671875" style="4" customWidth="1"/>
    <col min="11789" max="11789" width="18.33203125" style="4" customWidth="1"/>
    <col min="11790" max="11793" width="17.6640625" style="4" customWidth="1"/>
    <col min="11794" max="12040" width="8.88671875" style="4"/>
    <col min="12041" max="12041" width="4.33203125" style="4" customWidth="1"/>
    <col min="12042" max="12042" width="85.5546875" style="4" customWidth="1"/>
    <col min="12043" max="12043" width="7.5546875" style="4" customWidth="1"/>
    <col min="12044" max="12044" width="10.88671875" style="4" customWidth="1"/>
    <col min="12045" max="12045" width="18.33203125" style="4" customWidth="1"/>
    <col min="12046" max="12049" width="17.6640625" style="4" customWidth="1"/>
    <col min="12050" max="12296" width="8.88671875" style="4"/>
    <col min="12297" max="12297" width="4.33203125" style="4" customWidth="1"/>
    <col min="12298" max="12298" width="85.5546875" style="4" customWidth="1"/>
    <col min="12299" max="12299" width="7.5546875" style="4" customWidth="1"/>
    <col min="12300" max="12300" width="10.88671875" style="4" customWidth="1"/>
    <col min="12301" max="12301" width="18.33203125" style="4" customWidth="1"/>
    <col min="12302" max="12305" width="17.6640625" style="4" customWidth="1"/>
    <col min="12306" max="12552" width="8.88671875" style="4"/>
    <col min="12553" max="12553" width="4.33203125" style="4" customWidth="1"/>
    <col min="12554" max="12554" width="85.5546875" style="4" customWidth="1"/>
    <col min="12555" max="12555" width="7.5546875" style="4" customWidth="1"/>
    <col min="12556" max="12556" width="10.88671875" style="4" customWidth="1"/>
    <col min="12557" max="12557" width="18.33203125" style="4" customWidth="1"/>
    <col min="12558" max="12561" width="17.6640625" style="4" customWidth="1"/>
    <col min="12562" max="12808" width="8.88671875" style="4"/>
    <col min="12809" max="12809" width="4.33203125" style="4" customWidth="1"/>
    <col min="12810" max="12810" width="85.5546875" style="4" customWidth="1"/>
    <col min="12811" max="12811" width="7.5546875" style="4" customWidth="1"/>
    <col min="12812" max="12812" width="10.88671875" style="4" customWidth="1"/>
    <col min="12813" max="12813" width="18.33203125" style="4" customWidth="1"/>
    <col min="12814" max="12817" width="17.6640625" style="4" customWidth="1"/>
    <col min="12818" max="13064" width="8.88671875" style="4"/>
    <col min="13065" max="13065" width="4.33203125" style="4" customWidth="1"/>
    <col min="13066" max="13066" width="85.5546875" style="4" customWidth="1"/>
    <col min="13067" max="13067" width="7.5546875" style="4" customWidth="1"/>
    <col min="13068" max="13068" width="10.88671875" style="4" customWidth="1"/>
    <col min="13069" max="13069" width="18.33203125" style="4" customWidth="1"/>
    <col min="13070" max="13073" width="17.6640625" style="4" customWidth="1"/>
    <col min="13074" max="13320" width="8.88671875" style="4"/>
    <col min="13321" max="13321" width="4.33203125" style="4" customWidth="1"/>
    <col min="13322" max="13322" width="85.5546875" style="4" customWidth="1"/>
    <col min="13323" max="13323" width="7.5546875" style="4" customWidth="1"/>
    <col min="13324" max="13324" width="10.88671875" style="4" customWidth="1"/>
    <col min="13325" max="13325" width="18.33203125" style="4" customWidth="1"/>
    <col min="13326" max="13329" width="17.6640625" style="4" customWidth="1"/>
    <col min="13330" max="13576" width="8.88671875" style="4"/>
    <col min="13577" max="13577" width="4.33203125" style="4" customWidth="1"/>
    <col min="13578" max="13578" width="85.5546875" style="4" customWidth="1"/>
    <col min="13579" max="13579" width="7.5546875" style="4" customWidth="1"/>
    <col min="13580" max="13580" width="10.88671875" style="4" customWidth="1"/>
    <col min="13581" max="13581" width="18.33203125" style="4" customWidth="1"/>
    <col min="13582" max="13585" width="17.6640625" style="4" customWidth="1"/>
    <col min="13586" max="13832" width="8.88671875" style="4"/>
    <col min="13833" max="13833" width="4.33203125" style="4" customWidth="1"/>
    <col min="13834" max="13834" width="85.5546875" style="4" customWidth="1"/>
    <col min="13835" max="13835" width="7.5546875" style="4" customWidth="1"/>
    <col min="13836" max="13836" width="10.88671875" style="4" customWidth="1"/>
    <col min="13837" max="13837" width="18.33203125" style="4" customWidth="1"/>
    <col min="13838" max="13841" width="17.6640625" style="4" customWidth="1"/>
    <col min="13842" max="14088" width="8.88671875" style="4"/>
    <col min="14089" max="14089" width="4.33203125" style="4" customWidth="1"/>
    <col min="14090" max="14090" width="85.5546875" style="4" customWidth="1"/>
    <col min="14091" max="14091" width="7.5546875" style="4" customWidth="1"/>
    <col min="14092" max="14092" width="10.88671875" style="4" customWidth="1"/>
    <col min="14093" max="14093" width="18.33203125" style="4" customWidth="1"/>
    <col min="14094" max="14097" width="17.6640625" style="4" customWidth="1"/>
    <col min="14098" max="14344" width="8.88671875" style="4"/>
    <col min="14345" max="14345" width="4.33203125" style="4" customWidth="1"/>
    <col min="14346" max="14346" width="85.5546875" style="4" customWidth="1"/>
    <col min="14347" max="14347" width="7.5546875" style="4" customWidth="1"/>
    <col min="14348" max="14348" width="10.88671875" style="4" customWidth="1"/>
    <col min="14349" max="14349" width="18.33203125" style="4" customWidth="1"/>
    <col min="14350" max="14353" width="17.6640625" style="4" customWidth="1"/>
    <col min="14354" max="14600" width="8.88671875" style="4"/>
    <col min="14601" max="14601" width="4.33203125" style="4" customWidth="1"/>
    <col min="14602" max="14602" width="85.5546875" style="4" customWidth="1"/>
    <col min="14603" max="14603" width="7.5546875" style="4" customWidth="1"/>
    <col min="14604" max="14604" width="10.88671875" style="4" customWidth="1"/>
    <col min="14605" max="14605" width="18.33203125" style="4" customWidth="1"/>
    <col min="14606" max="14609" width="17.6640625" style="4" customWidth="1"/>
    <col min="14610" max="14856" width="8.88671875" style="4"/>
    <col min="14857" max="14857" width="4.33203125" style="4" customWidth="1"/>
    <col min="14858" max="14858" width="85.5546875" style="4" customWidth="1"/>
    <col min="14859" max="14859" width="7.5546875" style="4" customWidth="1"/>
    <col min="14860" max="14860" width="10.88671875" style="4" customWidth="1"/>
    <col min="14861" max="14861" width="18.33203125" style="4" customWidth="1"/>
    <col min="14862" max="14865" width="17.6640625" style="4" customWidth="1"/>
    <col min="14866" max="15112" width="8.88671875" style="4"/>
    <col min="15113" max="15113" width="4.33203125" style="4" customWidth="1"/>
    <col min="15114" max="15114" width="85.5546875" style="4" customWidth="1"/>
    <col min="15115" max="15115" width="7.5546875" style="4" customWidth="1"/>
    <col min="15116" max="15116" width="10.88671875" style="4" customWidth="1"/>
    <col min="15117" max="15117" width="18.33203125" style="4" customWidth="1"/>
    <col min="15118" max="15121" width="17.6640625" style="4" customWidth="1"/>
    <col min="15122" max="15368" width="8.88671875" style="4"/>
    <col min="15369" max="15369" width="4.33203125" style="4" customWidth="1"/>
    <col min="15370" max="15370" width="85.5546875" style="4" customWidth="1"/>
    <col min="15371" max="15371" width="7.5546875" style="4" customWidth="1"/>
    <col min="15372" max="15372" width="10.88671875" style="4" customWidth="1"/>
    <col min="15373" max="15373" width="18.33203125" style="4" customWidth="1"/>
    <col min="15374" max="15377" width="17.6640625" style="4" customWidth="1"/>
    <col min="15378" max="15624" width="8.88671875" style="4"/>
    <col min="15625" max="15625" width="4.33203125" style="4" customWidth="1"/>
    <col min="15626" max="15626" width="85.5546875" style="4" customWidth="1"/>
    <col min="15627" max="15627" width="7.5546875" style="4" customWidth="1"/>
    <col min="15628" max="15628" width="10.88671875" style="4" customWidth="1"/>
    <col min="15629" max="15629" width="18.33203125" style="4" customWidth="1"/>
    <col min="15630" max="15633" width="17.6640625" style="4" customWidth="1"/>
    <col min="15634" max="15880" width="8.88671875" style="4"/>
    <col min="15881" max="15881" width="4.33203125" style="4" customWidth="1"/>
    <col min="15882" max="15882" width="85.5546875" style="4" customWidth="1"/>
    <col min="15883" max="15883" width="7.5546875" style="4" customWidth="1"/>
    <col min="15884" max="15884" width="10.88671875" style="4" customWidth="1"/>
    <col min="15885" max="15885" width="18.33203125" style="4" customWidth="1"/>
    <col min="15886" max="15889" width="17.6640625" style="4" customWidth="1"/>
    <col min="15890" max="16136" width="8.88671875" style="4"/>
    <col min="16137" max="16137" width="4.33203125" style="4" customWidth="1"/>
    <col min="16138" max="16138" width="85.5546875" style="4" customWidth="1"/>
    <col min="16139" max="16139" width="7.5546875" style="4" customWidth="1"/>
    <col min="16140" max="16140" width="10.88671875" style="4" customWidth="1"/>
    <col min="16141" max="16141" width="18.33203125" style="4" customWidth="1"/>
    <col min="16142" max="16145" width="17.6640625" style="4" customWidth="1"/>
    <col min="16146" max="16384" width="8.88671875" style="4"/>
  </cols>
  <sheetData>
    <row r="2" spans="1:22" x14ac:dyDescent="0.25">
      <c r="A2" s="1" t="s">
        <v>0</v>
      </c>
      <c r="B2" s="2"/>
    </row>
    <row r="3" spans="1:22" ht="23.2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R3" s="6"/>
      <c r="V3" s="6"/>
    </row>
    <row r="4" spans="1:22" ht="6" customHeight="1" x14ac:dyDescent="0.25">
      <c r="A4" s="6"/>
      <c r="B4" s="6"/>
      <c r="C4" s="6"/>
    </row>
    <row r="5" spans="1:22" ht="39.9" customHeight="1" x14ac:dyDescent="0.25">
      <c r="A5" s="7"/>
      <c r="C5" s="8"/>
      <c r="D5" s="9"/>
      <c r="E5" s="9"/>
      <c r="F5" s="10" t="s">
        <v>2</v>
      </c>
      <c r="G5" s="11"/>
      <c r="H5" s="11"/>
      <c r="I5" s="11"/>
      <c r="J5" s="11"/>
      <c r="K5" s="11"/>
      <c r="L5" s="11"/>
      <c r="M5" s="11"/>
      <c r="N5" s="12"/>
      <c r="O5" s="10" t="s">
        <v>3</v>
      </c>
      <c r="P5" s="12"/>
      <c r="Q5" s="10" t="s">
        <v>4</v>
      </c>
      <c r="R5" s="12"/>
      <c r="S5" s="10" t="s">
        <v>5</v>
      </c>
      <c r="T5" s="11"/>
      <c r="U5" s="11"/>
      <c r="V5" s="12"/>
    </row>
    <row r="6" spans="1:22" s="17" customFormat="1" ht="84" x14ac:dyDescent="0.3">
      <c r="A6" s="13" t="s">
        <v>6</v>
      </c>
      <c r="B6" s="13" t="s">
        <v>7</v>
      </c>
      <c r="C6" s="13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15" t="s">
        <v>13</v>
      </c>
      <c r="I6" s="15" t="s">
        <v>14</v>
      </c>
      <c r="J6" s="15" t="s">
        <v>15</v>
      </c>
      <c r="K6" s="15" t="s">
        <v>16</v>
      </c>
      <c r="L6" s="15" t="s">
        <v>17</v>
      </c>
      <c r="M6" s="15" t="s">
        <v>18</v>
      </c>
      <c r="N6" s="16" t="s">
        <v>19</v>
      </c>
      <c r="O6" s="16" t="s">
        <v>20</v>
      </c>
      <c r="P6" s="16"/>
      <c r="Q6" s="15" t="s">
        <v>21</v>
      </c>
      <c r="R6" s="15"/>
      <c r="S6" s="15" t="s">
        <v>22</v>
      </c>
      <c r="T6" s="15" t="s">
        <v>23</v>
      </c>
      <c r="U6" s="15"/>
      <c r="V6" s="15"/>
    </row>
    <row r="7" spans="1:22" ht="4.5" customHeight="1" x14ac:dyDescent="0.25">
      <c r="H7" s="18"/>
      <c r="I7" s="18"/>
      <c r="J7" s="18"/>
      <c r="K7" s="18"/>
      <c r="L7" s="18"/>
      <c r="M7" s="18"/>
      <c r="O7" s="18"/>
      <c r="P7" s="18"/>
      <c r="Q7" s="18"/>
      <c r="R7" s="18"/>
      <c r="S7" s="18"/>
      <c r="T7" s="18"/>
      <c r="U7" s="18"/>
      <c r="V7" s="18"/>
    </row>
    <row r="8" spans="1:22" ht="15" customHeight="1" x14ac:dyDescent="0.25">
      <c r="A8" s="19"/>
      <c r="B8" s="20" t="s">
        <v>24</v>
      </c>
      <c r="C8" s="21" t="s">
        <v>25</v>
      </c>
      <c r="D8" s="22">
        <f>SUM(F8:V8)</f>
        <v>103260363</v>
      </c>
      <c r="E8" s="22">
        <v>0</v>
      </c>
      <c r="F8" s="22"/>
      <c r="G8" s="22">
        <v>103260363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ht="15" customHeight="1" x14ac:dyDescent="0.25">
      <c r="A9" s="19"/>
      <c r="B9" s="20" t="s">
        <v>26</v>
      </c>
      <c r="C9" s="21" t="s">
        <v>27</v>
      </c>
      <c r="D9" s="22">
        <f t="shared" ref="D9:D68" si="0">SUM(F9:V9)</f>
        <v>29894200</v>
      </c>
      <c r="E9" s="22">
        <v>0</v>
      </c>
      <c r="F9" s="22"/>
      <c r="G9" s="22">
        <v>29894200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ht="15" customHeight="1" x14ac:dyDescent="0.25">
      <c r="A10" s="19"/>
      <c r="B10" s="20" t="s">
        <v>28</v>
      </c>
      <c r="C10" s="21" t="s">
        <v>29</v>
      </c>
      <c r="D10" s="22">
        <f t="shared" si="0"/>
        <v>51291047</v>
      </c>
      <c r="E10" s="22">
        <v>0</v>
      </c>
      <c r="F10" s="22"/>
      <c r="G10" s="22">
        <v>51291047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5" customHeight="1" x14ac:dyDescent="0.25">
      <c r="A11" s="19"/>
      <c r="B11" s="20" t="s">
        <v>30</v>
      </c>
      <c r="C11" s="21" t="s">
        <v>31</v>
      </c>
      <c r="D11" s="22">
        <f t="shared" si="0"/>
        <v>27775519</v>
      </c>
      <c r="E11" s="22">
        <v>0</v>
      </c>
      <c r="F11" s="22"/>
      <c r="G11" s="22">
        <v>27775519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15" customHeight="1" x14ac:dyDescent="0.25">
      <c r="A12" s="19"/>
      <c r="B12" s="20" t="s">
        <v>32</v>
      </c>
      <c r="C12" s="21" t="s">
        <v>33</v>
      </c>
      <c r="D12" s="22">
        <f t="shared" si="0"/>
        <v>3294060</v>
      </c>
      <c r="E12" s="22">
        <v>0</v>
      </c>
      <c r="F12" s="22"/>
      <c r="G12" s="22">
        <v>3294060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ht="15" customHeight="1" x14ac:dyDescent="0.25">
      <c r="A13" s="19"/>
      <c r="B13" s="20" t="s">
        <v>34</v>
      </c>
      <c r="C13" s="21" t="s">
        <v>35</v>
      </c>
      <c r="D13" s="22">
        <f t="shared" si="0"/>
        <v>0</v>
      </c>
      <c r="E13" s="22">
        <f t="shared" ref="E13:E14" si="1">SUM(F13:Q13)</f>
        <v>0</v>
      </c>
      <c r="F13" s="22"/>
      <c r="G13" s="22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ht="15" customHeight="1" x14ac:dyDescent="0.25">
      <c r="A14" s="19"/>
      <c r="B14" s="20" t="s">
        <v>36</v>
      </c>
      <c r="C14" s="21" t="s">
        <v>37</v>
      </c>
      <c r="D14" s="22">
        <f t="shared" si="0"/>
        <v>0</v>
      </c>
      <c r="E14" s="22">
        <f t="shared" si="1"/>
        <v>0</v>
      </c>
      <c r="F14" s="22"/>
      <c r="G14" s="22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ht="15" customHeight="1" x14ac:dyDescent="0.25">
      <c r="A15" s="19"/>
      <c r="B15" s="23" t="s">
        <v>38</v>
      </c>
      <c r="C15" s="24" t="s">
        <v>39</v>
      </c>
      <c r="D15" s="25">
        <f t="shared" si="0"/>
        <v>215515189</v>
      </c>
      <c r="E15" s="25">
        <f t="shared" ref="E15:P15" si="2">SUM(E8:E14)</f>
        <v>0</v>
      </c>
      <c r="F15" s="25">
        <f t="shared" si="2"/>
        <v>0</v>
      </c>
      <c r="G15" s="25">
        <f t="shared" si="2"/>
        <v>215515189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7">
        <f>SUM(N8:N14)</f>
        <v>0</v>
      </c>
      <c r="O15" s="26">
        <f>SUM(O8:O14)</f>
        <v>0</v>
      </c>
      <c r="P15" s="27">
        <f t="shared" si="2"/>
        <v>0</v>
      </c>
      <c r="Q15" s="26">
        <f>SUM(Q8:Q14)</f>
        <v>0</v>
      </c>
      <c r="R15" s="27">
        <f t="shared" ref="R15" si="3">SUM(R8:R14)</f>
        <v>0</v>
      </c>
      <c r="S15" s="26">
        <f>SUM(S8:S14)</f>
        <v>0</v>
      </c>
      <c r="T15" s="26">
        <f t="shared" ref="T15:V15" si="4">SUM(T8:T14)</f>
        <v>0</v>
      </c>
      <c r="U15" s="27">
        <f t="shared" si="4"/>
        <v>0</v>
      </c>
      <c r="V15" s="27">
        <f t="shared" si="4"/>
        <v>0</v>
      </c>
    </row>
    <row r="16" spans="1:22" ht="15" customHeight="1" x14ac:dyDescent="0.25">
      <c r="A16" s="19"/>
      <c r="B16" s="20" t="s">
        <v>40</v>
      </c>
      <c r="C16" s="21" t="s">
        <v>41</v>
      </c>
      <c r="D16" s="22">
        <f t="shared" si="0"/>
        <v>0</v>
      </c>
      <c r="E16" s="22">
        <f>SUM(F16:Q16)</f>
        <v>0</v>
      </c>
      <c r="F16" s="22"/>
      <c r="G16" s="22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15" customHeight="1" x14ac:dyDescent="0.25">
      <c r="A17" s="19"/>
      <c r="B17" s="20" t="s">
        <v>42</v>
      </c>
      <c r="C17" s="21" t="s">
        <v>43</v>
      </c>
      <c r="D17" s="22">
        <f t="shared" si="0"/>
        <v>0</v>
      </c>
      <c r="E17" s="22">
        <f>SUM(F17:Q17)</f>
        <v>0</v>
      </c>
      <c r="F17" s="22"/>
      <c r="G17" s="22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ht="15" customHeight="1" x14ac:dyDescent="0.25">
      <c r="A18" s="19"/>
      <c r="B18" s="20" t="s">
        <v>44</v>
      </c>
      <c r="C18" s="21" t="s">
        <v>45</v>
      </c>
      <c r="D18" s="22">
        <f t="shared" si="0"/>
        <v>0</v>
      </c>
      <c r="E18" s="22">
        <f>SUM(F18:Q18)</f>
        <v>0</v>
      </c>
      <c r="F18" s="22"/>
      <c r="G18" s="22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ht="15" customHeight="1" x14ac:dyDescent="0.25">
      <c r="A19" s="19"/>
      <c r="B19" s="20" t="s">
        <v>46</v>
      </c>
      <c r="C19" s="21" t="s">
        <v>47</v>
      </c>
      <c r="D19" s="22">
        <f t="shared" si="0"/>
        <v>0</v>
      </c>
      <c r="E19" s="22">
        <f>SUM(F19:Q19)</f>
        <v>0</v>
      </c>
      <c r="F19" s="22"/>
      <c r="G19" s="22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ht="15" customHeight="1" x14ac:dyDescent="0.25">
      <c r="A20" s="19"/>
      <c r="B20" s="20" t="s">
        <v>48</v>
      </c>
      <c r="C20" s="21" t="s">
        <v>49</v>
      </c>
      <c r="D20" s="22">
        <f t="shared" si="0"/>
        <v>16513960</v>
      </c>
      <c r="E20" s="22">
        <v>0</v>
      </c>
      <c r="F20" s="22">
        <v>7000000</v>
      </c>
      <c r="G20" s="22"/>
      <c r="H20" s="28">
        <v>3513960</v>
      </c>
      <c r="I20" s="28"/>
      <c r="J20" s="28">
        <v>6000000</v>
      </c>
      <c r="K20" s="18"/>
      <c r="L20" s="2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ht="15" customHeight="1" x14ac:dyDescent="0.25">
      <c r="A21" s="19"/>
      <c r="B21" s="23" t="s">
        <v>50</v>
      </c>
      <c r="C21" s="24" t="s">
        <v>51</v>
      </c>
      <c r="D21" s="25">
        <f t="shared" si="0"/>
        <v>232029149</v>
      </c>
      <c r="E21" s="25">
        <v>0</v>
      </c>
      <c r="F21" s="25">
        <f t="shared" ref="F21:M21" si="5">SUM(F15:F20)</f>
        <v>7000000</v>
      </c>
      <c r="G21" s="25">
        <f t="shared" si="5"/>
        <v>215515189</v>
      </c>
      <c r="H21" s="25">
        <f t="shared" si="5"/>
        <v>3513960</v>
      </c>
      <c r="I21" s="25">
        <f t="shared" si="5"/>
        <v>0</v>
      </c>
      <c r="J21" s="25">
        <f>SUM(J15:J20)</f>
        <v>6000000</v>
      </c>
      <c r="K21" s="25">
        <f t="shared" ref="K21:L21" si="6">SUM(K15:K20)</f>
        <v>0</v>
      </c>
      <c r="L21" s="25">
        <f t="shared" si="6"/>
        <v>0</v>
      </c>
      <c r="M21" s="25">
        <f t="shared" si="5"/>
        <v>0</v>
      </c>
      <c r="N21" s="27">
        <f>SUM(N15:N20)</f>
        <v>0</v>
      </c>
      <c r="O21" s="26">
        <f>SUM(O15:O20)</f>
        <v>0</v>
      </c>
      <c r="P21" s="27">
        <f t="shared" ref="P21:R21" si="7">SUM(P15:P20)</f>
        <v>0</v>
      </c>
      <c r="Q21" s="26">
        <f>SUM(Q15:Q20)</f>
        <v>0</v>
      </c>
      <c r="R21" s="27">
        <f t="shared" si="7"/>
        <v>0</v>
      </c>
      <c r="S21" s="26">
        <f>SUM(S15:S20)</f>
        <v>0</v>
      </c>
      <c r="T21" s="26">
        <f t="shared" ref="T21:V21" si="8">SUM(T15:T20)</f>
        <v>0</v>
      </c>
      <c r="U21" s="27">
        <f t="shared" si="8"/>
        <v>0</v>
      </c>
      <c r="V21" s="27">
        <f t="shared" si="8"/>
        <v>0</v>
      </c>
    </row>
    <row r="22" spans="1:22" ht="15" customHeight="1" x14ac:dyDescent="0.25">
      <c r="A22" s="19"/>
      <c r="B22" s="20" t="s">
        <v>52</v>
      </c>
      <c r="C22" s="21" t="s">
        <v>53</v>
      </c>
      <c r="D22" s="22">
        <f t="shared" si="0"/>
        <v>0</v>
      </c>
      <c r="E22" s="22">
        <f>SUM(F22:Q22)</f>
        <v>0</v>
      </c>
      <c r="F22" s="22"/>
      <c r="G22" s="2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ht="15" customHeight="1" x14ac:dyDescent="0.25">
      <c r="A23" s="19"/>
      <c r="B23" s="20" t="s">
        <v>54</v>
      </c>
      <c r="C23" s="21" t="s">
        <v>55</v>
      </c>
      <c r="D23" s="22">
        <f t="shared" si="0"/>
        <v>0</v>
      </c>
      <c r="E23" s="22">
        <f>SUM(F23:Q23)</f>
        <v>0</v>
      </c>
      <c r="F23" s="22"/>
      <c r="G23" s="22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ht="15" customHeight="1" x14ac:dyDescent="0.25">
      <c r="A24" s="19"/>
      <c r="B24" s="20" t="s">
        <v>56</v>
      </c>
      <c r="C24" s="21" t="s">
        <v>57</v>
      </c>
      <c r="D24" s="22">
        <f t="shared" si="0"/>
        <v>0</v>
      </c>
      <c r="E24" s="22">
        <f>SUM(F24:Q24)</f>
        <v>0</v>
      </c>
      <c r="F24" s="22"/>
      <c r="G24" s="22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ht="15" customHeight="1" x14ac:dyDescent="0.25">
      <c r="A25" s="19"/>
      <c r="B25" s="20" t="s">
        <v>58</v>
      </c>
      <c r="C25" s="21" t="s">
        <v>59</v>
      </c>
      <c r="D25" s="22">
        <f t="shared" si="0"/>
        <v>0</v>
      </c>
      <c r="E25" s="22">
        <f>SUM(F25:Q25)</f>
        <v>0</v>
      </c>
      <c r="F25" s="22"/>
      <c r="G25" s="22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ht="15" customHeight="1" x14ac:dyDescent="0.25">
      <c r="A26" s="19"/>
      <c r="B26" s="20" t="s">
        <v>60</v>
      </c>
      <c r="C26" s="21" t="s">
        <v>61</v>
      </c>
      <c r="D26" s="22">
        <f t="shared" si="0"/>
        <v>0</v>
      </c>
      <c r="E26" s="25">
        <f>SUM(F26:Q26)</f>
        <v>0</v>
      </c>
      <c r="F26" s="22"/>
      <c r="G26" s="22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15" customHeight="1" x14ac:dyDescent="0.25">
      <c r="A27" s="19"/>
      <c r="B27" s="20" t="s">
        <v>62</v>
      </c>
      <c r="C27" s="21" t="s">
        <v>61</v>
      </c>
      <c r="D27" s="22">
        <f t="shared" si="0"/>
        <v>0</v>
      </c>
      <c r="E27" s="25">
        <f>SUM(F27:FS27)</f>
        <v>0</v>
      </c>
      <c r="F27" s="22"/>
      <c r="G27" s="22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ht="15" customHeight="1" x14ac:dyDescent="0.25">
      <c r="A28" s="19"/>
      <c r="B28" s="23" t="s">
        <v>63</v>
      </c>
      <c r="C28" s="24" t="s">
        <v>64</v>
      </c>
      <c r="D28" s="25">
        <f t="shared" si="0"/>
        <v>0</v>
      </c>
      <c r="E28" s="25">
        <f>SUM(F28:Q28)</f>
        <v>0</v>
      </c>
      <c r="F28" s="26">
        <f t="shared" ref="F28:M28" si="9">SUM(F22:F27)</f>
        <v>0</v>
      </c>
      <c r="G28" s="26">
        <f t="shared" si="9"/>
        <v>0</v>
      </c>
      <c r="H28" s="26">
        <f t="shared" si="9"/>
        <v>0</v>
      </c>
      <c r="I28" s="26">
        <f t="shared" si="9"/>
        <v>0</v>
      </c>
      <c r="J28" s="26">
        <f t="shared" si="9"/>
        <v>0</v>
      </c>
      <c r="K28" s="26">
        <f t="shared" si="9"/>
        <v>0</v>
      </c>
      <c r="L28" s="26">
        <f t="shared" si="9"/>
        <v>0</v>
      </c>
      <c r="M28" s="26">
        <f t="shared" si="9"/>
        <v>0</v>
      </c>
      <c r="N28" s="27">
        <f>SUM(N22:N27)</f>
        <v>0</v>
      </c>
      <c r="O28" s="26">
        <f>SUM(O22:O27)</f>
        <v>0</v>
      </c>
      <c r="P28" s="27">
        <f t="shared" ref="P28:R28" si="10">SUM(P22:P27)</f>
        <v>0</v>
      </c>
      <c r="Q28" s="26">
        <f>SUM(Q22:Q27)</f>
        <v>0</v>
      </c>
      <c r="R28" s="27">
        <f t="shared" si="10"/>
        <v>0</v>
      </c>
      <c r="S28" s="26">
        <f>SUM(S22:S27)</f>
        <v>0</v>
      </c>
      <c r="T28" s="26">
        <f t="shared" ref="T28:V28" si="11">SUM(T22:T27)</f>
        <v>0</v>
      </c>
      <c r="U28" s="27">
        <f t="shared" si="11"/>
        <v>0</v>
      </c>
      <c r="V28" s="27">
        <f t="shared" si="11"/>
        <v>0</v>
      </c>
    </row>
    <row r="29" spans="1:22" ht="15" customHeight="1" x14ac:dyDescent="0.25">
      <c r="A29" s="19"/>
      <c r="B29" s="20" t="s">
        <v>65</v>
      </c>
      <c r="C29" s="21" t="s">
        <v>66</v>
      </c>
      <c r="D29" s="22">
        <f t="shared" si="0"/>
        <v>0</v>
      </c>
      <c r="E29" s="25">
        <f>SUM(F29:Q29)</f>
        <v>0</v>
      </c>
      <c r="F29" s="22"/>
      <c r="G29" s="22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5" customHeight="1" x14ac:dyDescent="0.25">
      <c r="A30" s="19"/>
      <c r="B30" s="20" t="s">
        <v>67</v>
      </c>
      <c r="C30" s="21" t="s">
        <v>68</v>
      </c>
      <c r="D30" s="22">
        <f t="shared" si="0"/>
        <v>0</v>
      </c>
      <c r="E30" s="25">
        <f>SUM(F30:Q30)</f>
        <v>0</v>
      </c>
      <c r="F30" s="22"/>
      <c r="G30" s="22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5" customHeight="1" x14ac:dyDescent="0.25">
      <c r="A31" s="19"/>
      <c r="B31" s="23" t="s">
        <v>69</v>
      </c>
      <c r="C31" s="24" t="s">
        <v>70</v>
      </c>
      <c r="D31" s="22">
        <f t="shared" si="0"/>
        <v>0</v>
      </c>
      <c r="E31" s="25">
        <f>SUM(F31:Q31)</f>
        <v>0</v>
      </c>
      <c r="F31" s="26">
        <f>SUM(F29:F30)</f>
        <v>0</v>
      </c>
      <c r="G31" s="26">
        <f>SUM(G29:G30)</f>
        <v>0</v>
      </c>
      <c r="H31" s="26">
        <f>SUM(H29:H30)</f>
        <v>0</v>
      </c>
      <c r="I31" s="26">
        <f>SUM(I29:I30)</f>
        <v>0</v>
      </c>
      <c r="J31" s="26">
        <f>SUM(J29:J30)</f>
        <v>0</v>
      </c>
      <c r="K31" s="26">
        <f t="shared" ref="K31:V31" si="12">SUM(K29:K30)</f>
        <v>0</v>
      </c>
      <c r="L31" s="26">
        <f t="shared" si="12"/>
        <v>0</v>
      </c>
      <c r="M31" s="26">
        <f t="shared" si="12"/>
        <v>0</v>
      </c>
      <c r="N31" s="26">
        <f t="shared" si="12"/>
        <v>0</v>
      </c>
      <c r="O31" s="26">
        <f t="shared" si="12"/>
        <v>0</v>
      </c>
      <c r="P31" s="26">
        <f t="shared" si="12"/>
        <v>0</v>
      </c>
      <c r="Q31" s="26">
        <f t="shared" si="12"/>
        <v>0</v>
      </c>
      <c r="R31" s="26">
        <f t="shared" si="12"/>
        <v>0</v>
      </c>
      <c r="S31" s="26">
        <f t="shared" si="12"/>
        <v>0</v>
      </c>
      <c r="T31" s="26">
        <f t="shared" si="12"/>
        <v>0</v>
      </c>
      <c r="U31" s="27">
        <f t="shared" si="12"/>
        <v>0</v>
      </c>
      <c r="V31" s="27">
        <f t="shared" si="12"/>
        <v>0</v>
      </c>
    </row>
    <row r="32" spans="1:22" ht="15" customHeight="1" x14ac:dyDescent="0.25">
      <c r="A32" s="19"/>
      <c r="B32" s="20" t="s">
        <v>71</v>
      </c>
      <c r="C32" s="21" t="s">
        <v>72</v>
      </c>
      <c r="D32" s="22">
        <f t="shared" si="0"/>
        <v>0</v>
      </c>
      <c r="E32" s="25">
        <f>SUM(F32:Q32)</f>
        <v>0</v>
      </c>
      <c r="F32" s="22"/>
      <c r="G32" s="2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5" customHeight="1" x14ac:dyDescent="0.25">
      <c r="A33" s="19"/>
      <c r="B33" s="20" t="s">
        <v>73</v>
      </c>
      <c r="C33" s="21" t="s">
        <v>74</v>
      </c>
      <c r="D33" s="22">
        <f t="shared" si="0"/>
        <v>0</v>
      </c>
      <c r="E33" s="25">
        <f>SUM(F33:FS33)</f>
        <v>0</v>
      </c>
      <c r="F33" s="22"/>
      <c r="G33" s="2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5" customHeight="1" x14ac:dyDescent="0.25">
      <c r="A34" s="19"/>
      <c r="B34" s="20" t="s">
        <v>75</v>
      </c>
      <c r="C34" s="21" t="s">
        <v>76</v>
      </c>
      <c r="D34" s="22">
        <f t="shared" si="0"/>
        <v>1250000</v>
      </c>
      <c r="E34" s="25">
        <v>0</v>
      </c>
      <c r="F34" s="22">
        <v>1250000</v>
      </c>
      <c r="G34" s="22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5" customHeight="1" x14ac:dyDescent="0.25">
      <c r="A35" s="19"/>
      <c r="B35" s="20" t="s">
        <v>77</v>
      </c>
      <c r="C35" s="21" t="s">
        <v>78</v>
      </c>
      <c r="D35" s="22">
        <f t="shared" si="0"/>
        <v>6620608</v>
      </c>
      <c r="E35" s="25">
        <v>0</v>
      </c>
      <c r="F35" s="22">
        <v>6620608</v>
      </c>
      <c r="G35" s="22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5" customHeight="1" x14ac:dyDescent="0.25">
      <c r="A36" s="19"/>
      <c r="B36" s="20" t="s">
        <v>79</v>
      </c>
      <c r="C36" s="21" t="s">
        <v>80</v>
      </c>
      <c r="D36" s="22">
        <f t="shared" si="0"/>
        <v>0</v>
      </c>
      <c r="E36" s="25">
        <v>0</v>
      </c>
      <c r="F36" s="22"/>
      <c r="G36" s="22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5" customHeight="1" x14ac:dyDescent="0.25">
      <c r="A37" s="19"/>
      <c r="B37" s="20" t="s">
        <v>81</v>
      </c>
      <c r="C37" s="21" t="s">
        <v>82</v>
      </c>
      <c r="D37" s="22">
        <f t="shared" si="0"/>
        <v>0</v>
      </c>
      <c r="E37" s="25">
        <f>SUM(F37:Q37)</f>
        <v>0</v>
      </c>
      <c r="F37" s="22"/>
      <c r="G37" s="22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5" customHeight="1" x14ac:dyDescent="0.25">
      <c r="A38" s="19"/>
      <c r="B38" s="20" t="s">
        <v>83</v>
      </c>
      <c r="C38" s="21" t="s">
        <v>84</v>
      </c>
      <c r="D38" s="22">
        <f t="shared" si="0"/>
        <v>0</v>
      </c>
      <c r="E38" s="25">
        <v>0</v>
      </c>
      <c r="F38" s="22"/>
      <c r="G38" s="22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5" customHeight="1" x14ac:dyDescent="0.25">
      <c r="A39" s="19"/>
      <c r="B39" s="20" t="s">
        <v>85</v>
      </c>
      <c r="C39" s="21" t="s">
        <v>86</v>
      </c>
      <c r="D39" s="22">
        <f t="shared" si="0"/>
        <v>0</v>
      </c>
      <c r="E39" s="25">
        <f>SUM(F39:Q39)</f>
        <v>0</v>
      </c>
      <c r="F39" s="22"/>
      <c r="G39" s="22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5" customHeight="1" x14ac:dyDescent="0.25">
      <c r="A40" s="19"/>
      <c r="B40" s="23" t="s">
        <v>87</v>
      </c>
      <c r="C40" s="24" t="s">
        <v>88</v>
      </c>
      <c r="D40" s="25">
        <f t="shared" si="0"/>
        <v>7870608</v>
      </c>
      <c r="E40" s="25">
        <v>0</v>
      </c>
      <c r="F40" s="25">
        <f>SUM(F32:F39)</f>
        <v>7870608</v>
      </c>
      <c r="G40" s="25">
        <f>SUM(G32:G39)</f>
        <v>0</v>
      </c>
      <c r="H40" s="25">
        <f t="shared" ref="H40:P40" si="13">SUM(H32:H39)</f>
        <v>0</v>
      </c>
      <c r="I40" s="25">
        <f t="shared" si="13"/>
        <v>0</v>
      </c>
      <c r="J40" s="25">
        <f t="shared" si="13"/>
        <v>0</v>
      </c>
      <c r="K40" s="25">
        <f t="shared" si="13"/>
        <v>0</v>
      </c>
      <c r="L40" s="25">
        <f t="shared" si="13"/>
        <v>0</v>
      </c>
      <c r="M40" s="25">
        <f t="shared" si="13"/>
        <v>0</v>
      </c>
      <c r="N40" s="25">
        <f>SUM(N32:N39)</f>
        <v>0</v>
      </c>
      <c r="O40" s="25">
        <f>SUM(O32:O39)</f>
        <v>0</v>
      </c>
      <c r="P40" s="25">
        <f t="shared" si="13"/>
        <v>0</v>
      </c>
      <c r="Q40" s="25">
        <f>SUM(Q32:Q39)</f>
        <v>0</v>
      </c>
      <c r="R40" s="25">
        <f t="shared" ref="R40" si="14">SUM(R32:R39)</f>
        <v>0</v>
      </c>
      <c r="S40" s="25">
        <f>SUM(S32:S39)</f>
        <v>0</v>
      </c>
      <c r="T40" s="25">
        <f t="shared" ref="T40:V40" si="15">SUM(T32:T39)</f>
        <v>0</v>
      </c>
      <c r="U40" s="25">
        <f t="shared" si="15"/>
        <v>0</v>
      </c>
      <c r="V40" s="29">
        <f t="shared" si="15"/>
        <v>0</v>
      </c>
    </row>
    <row r="41" spans="1:22" ht="15" customHeight="1" x14ac:dyDescent="0.25">
      <c r="A41" s="19"/>
      <c r="B41" s="20" t="s">
        <v>89</v>
      </c>
      <c r="C41" s="21" t="s">
        <v>90</v>
      </c>
      <c r="D41" s="22">
        <f t="shared" si="0"/>
        <v>100000</v>
      </c>
      <c r="E41" s="25">
        <v>0</v>
      </c>
      <c r="F41" s="22">
        <v>100000</v>
      </c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5" customHeight="1" x14ac:dyDescent="0.25">
      <c r="A42" s="19"/>
      <c r="B42" s="23" t="s">
        <v>91</v>
      </c>
      <c r="C42" s="24" t="s">
        <v>92</v>
      </c>
      <c r="D42" s="25">
        <f t="shared" si="0"/>
        <v>7970608</v>
      </c>
      <c r="E42" s="25">
        <v>0</v>
      </c>
      <c r="F42" s="25">
        <f t="shared" ref="F42:P42" si="16">F31+F40+F41</f>
        <v>7970608</v>
      </c>
      <c r="G42" s="25">
        <f t="shared" si="16"/>
        <v>0</v>
      </c>
      <c r="H42" s="25">
        <f t="shared" si="16"/>
        <v>0</v>
      </c>
      <c r="I42" s="25">
        <f t="shared" si="16"/>
        <v>0</v>
      </c>
      <c r="J42" s="25">
        <f>J31+J40+J41</f>
        <v>0</v>
      </c>
      <c r="K42" s="25">
        <f t="shared" si="16"/>
        <v>0</v>
      </c>
      <c r="L42" s="25">
        <f>L31+L40+L41</f>
        <v>0</v>
      </c>
      <c r="M42" s="25">
        <f t="shared" si="16"/>
        <v>0</v>
      </c>
      <c r="N42" s="25">
        <f>N31+N40+N41</f>
        <v>0</v>
      </c>
      <c r="O42" s="25">
        <f>O31+O40+O41</f>
        <v>0</v>
      </c>
      <c r="P42" s="25">
        <f t="shared" si="16"/>
        <v>0</v>
      </c>
      <c r="Q42" s="25">
        <f>Q31+Q40+Q41</f>
        <v>0</v>
      </c>
      <c r="R42" s="25">
        <f t="shared" ref="R42" si="17">R31+R40+R41</f>
        <v>0</v>
      </c>
      <c r="S42" s="25">
        <f>S31+S40+S41</f>
        <v>0</v>
      </c>
      <c r="T42" s="25">
        <f t="shared" ref="T42:V42" si="18">T31+T40+T41</f>
        <v>0</v>
      </c>
      <c r="U42" s="25">
        <f t="shared" si="18"/>
        <v>0</v>
      </c>
      <c r="V42" s="25">
        <f t="shared" si="18"/>
        <v>0</v>
      </c>
    </row>
    <row r="43" spans="1:22" ht="15" customHeight="1" x14ac:dyDescent="0.25">
      <c r="A43" s="19"/>
      <c r="B43" s="30" t="s">
        <v>93</v>
      </c>
      <c r="C43" s="21" t="s">
        <v>94</v>
      </c>
      <c r="D43" s="22">
        <f t="shared" si="0"/>
        <v>0</v>
      </c>
      <c r="E43" s="25">
        <v>0</v>
      </c>
      <c r="F43" s="22"/>
      <c r="G43" s="22"/>
      <c r="H43" s="18"/>
      <c r="I43" s="18"/>
      <c r="J43" s="18"/>
      <c r="K43" s="2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5" customHeight="1" x14ac:dyDescent="0.25">
      <c r="A44" s="19"/>
      <c r="B44" s="30" t="s">
        <v>95</v>
      </c>
      <c r="C44" s="21" t="s">
        <v>96</v>
      </c>
      <c r="D44" s="22">
        <f t="shared" si="0"/>
        <v>8903269</v>
      </c>
      <c r="E44" s="25">
        <v>0</v>
      </c>
      <c r="F44" s="22">
        <v>2103269</v>
      </c>
      <c r="G44" s="22"/>
      <c r="H44" s="18"/>
      <c r="I44" s="18"/>
      <c r="J44" s="18"/>
      <c r="K44" s="28">
        <v>6300000</v>
      </c>
      <c r="L44" s="18"/>
      <c r="M44" s="31"/>
      <c r="N44" s="18"/>
      <c r="O44" s="18"/>
      <c r="P44" s="18"/>
      <c r="Q44" s="18"/>
      <c r="R44" s="18"/>
      <c r="S44" s="18"/>
      <c r="T44" s="28">
        <v>500000</v>
      </c>
      <c r="U44" s="18"/>
      <c r="V44" s="18"/>
    </row>
    <row r="45" spans="1:22" ht="15" customHeight="1" x14ac:dyDescent="0.25">
      <c r="A45" s="19"/>
      <c r="B45" s="30" t="s">
        <v>97</v>
      </c>
      <c r="C45" s="21" t="s">
        <v>98</v>
      </c>
      <c r="D45" s="22">
        <f t="shared" si="0"/>
        <v>21000000</v>
      </c>
      <c r="E45" s="25">
        <f>SUM(H45:FS45)</f>
        <v>0</v>
      </c>
      <c r="F45" s="22">
        <v>21000000</v>
      </c>
      <c r="G45" s="22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5" customHeight="1" x14ac:dyDescent="0.25">
      <c r="A46" s="19"/>
      <c r="B46" s="30" t="s">
        <v>99</v>
      </c>
      <c r="C46" s="21" t="s">
        <v>100</v>
      </c>
      <c r="D46" s="22">
        <f t="shared" si="0"/>
        <v>0</v>
      </c>
      <c r="E46" s="22">
        <v>0</v>
      </c>
      <c r="F46" s="22"/>
      <c r="G46" s="22"/>
      <c r="H46" s="18"/>
      <c r="I46" s="18"/>
      <c r="J46" s="18"/>
      <c r="K46" s="2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5" customHeight="1" x14ac:dyDescent="0.25">
      <c r="A47" s="19"/>
      <c r="B47" s="30" t="s">
        <v>101</v>
      </c>
      <c r="C47" s="21" t="s">
        <v>102</v>
      </c>
      <c r="D47" s="22">
        <f t="shared" si="0"/>
        <v>8000000</v>
      </c>
      <c r="E47" s="22">
        <v>0</v>
      </c>
      <c r="F47" s="22"/>
      <c r="G47" s="22"/>
      <c r="H47" s="18"/>
      <c r="I47" s="18"/>
      <c r="J47" s="18"/>
      <c r="K47" s="18"/>
      <c r="L47" s="18"/>
      <c r="M47" s="18"/>
      <c r="N47" s="28"/>
      <c r="O47" s="18"/>
      <c r="P47" s="18"/>
      <c r="Q47" s="18"/>
      <c r="R47" s="18"/>
      <c r="S47" s="18"/>
      <c r="T47" s="28">
        <v>8000000</v>
      </c>
      <c r="U47" s="18"/>
      <c r="V47" s="18"/>
    </row>
    <row r="48" spans="1:22" ht="15" customHeight="1" x14ac:dyDescent="0.25">
      <c r="A48" s="19"/>
      <c r="B48" s="30" t="s">
        <v>103</v>
      </c>
      <c r="C48" s="21" t="s">
        <v>104</v>
      </c>
      <c r="D48" s="22">
        <f t="shared" si="0"/>
        <v>7375000</v>
      </c>
      <c r="E48" s="22">
        <v>0</v>
      </c>
      <c r="F48" s="22">
        <v>4500000</v>
      </c>
      <c r="G48" s="22"/>
      <c r="H48" s="18"/>
      <c r="I48" s="18"/>
      <c r="J48" s="18"/>
      <c r="K48" s="28">
        <v>1700000</v>
      </c>
      <c r="L48" s="18"/>
      <c r="M48" s="18"/>
      <c r="N48" s="18"/>
      <c r="O48" s="18"/>
      <c r="P48" s="18"/>
      <c r="Q48" s="18"/>
      <c r="R48" s="18"/>
      <c r="S48" s="18"/>
      <c r="T48" s="28">
        <v>1175000</v>
      </c>
      <c r="U48" s="18"/>
      <c r="V48" s="18"/>
    </row>
    <row r="49" spans="1:22" ht="15" customHeight="1" x14ac:dyDescent="0.25">
      <c r="A49" s="19"/>
      <c r="B49" s="30" t="s">
        <v>105</v>
      </c>
      <c r="C49" s="21" t="s">
        <v>106</v>
      </c>
      <c r="D49" s="22">
        <f t="shared" si="0"/>
        <v>1400000</v>
      </c>
      <c r="E49" s="22">
        <f>SUM(F49:Q49)</f>
        <v>0</v>
      </c>
      <c r="F49" s="22"/>
      <c r="G49" s="22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>
        <v>1400000</v>
      </c>
      <c r="U49" s="18"/>
      <c r="V49" s="18"/>
    </row>
    <row r="50" spans="1:22" ht="15" customHeight="1" x14ac:dyDescent="0.25">
      <c r="A50" s="19"/>
      <c r="B50" s="30" t="s">
        <v>107</v>
      </c>
      <c r="C50" s="21" t="s">
        <v>108</v>
      </c>
      <c r="D50" s="22">
        <f t="shared" si="0"/>
        <v>0</v>
      </c>
      <c r="E50" s="22">
        <f>SUM(F50:Q50)</f>
        <v>0</v>
      </c>
      <c r="F50" s="22"/>
      <c r="G50" s="22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5" customHeight="1" x14ac:dyDescent="0.25">
      <c r="A51" s="19"/>
      <c r="B51" s="30" t="s">
        <v>109</v>
      </c>
      <c r="C51" s="21" t="s">
        <v>110</v>
      </c>
      <c r="D51" s="22">
        <f t="shared" si="0"/>
        <v>0</v>
      </c>
      <c r="E51" s="22">
        <f>SUM(F51:Q51)</f>
        <v>0</v>
      </c>
      <c r="F51" s="22"/>
      <c r="G51" s="22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5" customHeight="1" x14ac:dyDescent="0.25">
      <c r="A52" s="19"/>
      <c r="B52" s="30" t="s">
        <v>111</v>
      </c>
      <c r="C52" s="21" t="s">
        <v>112</v>
      </c>
      <c r="D52" s="22">
        <f t="shared" si="0"/>
        <v>0</v>
      </c>
      <c r="E52" s="22">
        <f>SUM(F52:Q52)</f>
        <v>0</v>
      </c>
      <c r="F52" s="22"/>
      <c r="G52" s="22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5" customHeight="1" x14ac:dyDescent="0.25">
      <c r="A53" s="19"/>
      <c r="B53" s="32" t="s">
        <v>113</v>
      </c>
      <c r="C53" s="24" t="s">
        <v>114</v>
      </c>
      <c r="D53" s="25">
        <f t="shared" si="0"/>
        <v>46678269</v>
      </c>
      <c r="E53" s="25">
        <v>0</v>
      </c>
      <c r="F53" s="33">
        <f>SUM(F43:F52)</f>
        <v>27603269</v>
      </c>
      <c r="G53" s="33">
        <f>SUM(G43:G52)</f>
        <v>0</v>
      </c>
      <c r="H53" s="26">
        <f t="shared" ref="H53:P53" si="19">SUM(H43:H52)</f>
        <v>0</v>
      </c>
      <c r="I53" s="26">
        <f t="shared" si="19"/>
        <v>0</v>
      </c>
      <c r="J53" s="26">
        <f t="shared" si="19"/>
        <v>0</v>
      </c>
      <c r="K53" s="33">
        <f t="shared" si="19"/>
        <v>8000000</v>
      </c>
      <c r="L53" s="33">
        <f t="shared" si="19"/>
        <v>0</v>
      </c>
      <c r="M53" s="33">
        <f>SUM(M43:M52)</f>
        <v>0</v>
      </c>
      <c r="N53" s="33">
        <f>SUM(N43:N52)</f>
        <v>0</v>
      </c>
      <c r="O53" s="26">
        <f>SUM(O43:O52)</f>
        <v>0</v>
      </c>
      <c r="P53" s="27">
        <f t="shared" si="19"/>
        <v>0</v>
      </c>
      <c r="Q53" s="26">
        <f>SUM(Q43:Q52)</f>
        <v>0</v>
      </c>
      <c r="R53" s="27">
        <f t="shared" ref="R53" si="20">SUM(R43:R52)</f>
        <v>0</v>
      </c>
      <c r="S53" s="26">
        <f>SUM(S43:S52)</f>
        <v>0</v>
      </c>
      <c r="T53" s="33">
        <f t="shared" ref="T53:V53" si="21">SUM(T43:T52)</f>
        <v>11075000</v>
      </c>
      <c r="U53" s="26">
        <f t="shared" si="21"/>
        <v>0</v>
      </c>
      <c r="V53" s="26">
        <f t="shared" si="21"/>
        <v>0</v>
      </c>
    </row>
    <row r="54" spans="1:22" ht="15" customHeight="1" x14ac:dyDescent="0.25">
      <c r="A54" s="19"/>
      <c r="B54" s="30" t="s">
        <v>115</v>
      </c>
      <c r="C54" s="21" t="s">
        <v>116</v>
      </c>
      <c r="D54" s="22">
        <f t="shared" si="0"/>
        <v>0</v>
      </c>
      <c r="E54" s="22">
        <f>SUM(F54:Q54)</f>
        <v>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34"/>
      <c r="V54" s="34"/>
    </row>
    <row r="55" spans="1:22" ht="15" customHeight="1" x14ac:dyDescent="0.25">
      <c r="A55" s="19"/>
      <c r="B55" s="30" t="s">
        <v>117</v>
      </c>
      <c r="C55" s="21" t="s">
        <v>118</v>
      </c>
      <c r="D55" s="22">
        <f t="shared" si="0"/>
        <v>1900000</v>
      </c>
      <c r="E55" s="22">
        <v>0</v>
      </c>
      <c r="F55" s="22">
        <v>1900000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34"/>
      <c r="V55" s="34"/>
    </row>
    <row r="56" spans="1:22" ht="15" customHeight="1" x14ac:dyDescent="0.25">
      <c r="A56" s="19"/>
      <c r="B56" s="30" t="s">
        <v>119</v>
      </c>
      <c r="C56" s="21" t="s">
        <v>120</v>
      </c>
      <c r="D56" s="22">
        <f t="shared" si="0"/>
        <v>0</v>
      </c>
      <c r="E56" s="22">
        <f t="shared" ref="E56:E59" si="22">SUM(F56:Q56)</f>
        <v>0</v>
      </c>
      <c r="F56" s="22"/>
      <c r="G56" s="22"/>
      <c r="H56" s="18"/>
      <c r="I56" s="18"/>
      <c r="J56" s="18"/>
      <c r="K56" s="18"/>
      <c r="L56" s="18"/>
      <c r="M56" s="18"/>
      <c r="N56" s="22"/>
      <c r="O56" s="18"/>
      <c r="P56" s="35"/>
      <c r="Q56" s="18"/>
      <c r="R56" s="35"/>
      <c r="S56" s="18"/>
      <c r="T56" s="35"/>
      <c r="U56" s="18"/>
      <c r="V56" s="18"/>
    </row>
    <row r="57" spans="1:22" ht="15" customHeight="1" x14ac:dyDescent="0.25">
      <c r="A57" s="19"/>
      <c r="B57" s="30" t="s">
        <v>121</v>
      </c>
      <c r="C57" s="21" t="s">
        <v>122</v>
      </c>
      <c r="D57" s="22">
        <f t="shared" si="0"/>
        <v>0</v>
      </c>
      <c r="E57" s="22">
        <f t="shared" si="22"/>
        <v>0</v>
      </c>
      <c r="F57" s="22"/>
      <c r="G57" s="22"/>
      <c r="H57" s="18"/>
      <c r="I57" s="18"/>
      <c r="J57" s="18"/>
      <c r="K57" s="18"/>
      <c r="L57" s="18"/>
      <c r="M57" s="18"/>
      <c r="N57" s="22"/>
      <c r="O57" s="18"/>
      <c r="P57" s="35"/>
      <c r="Q57" s="18"/>
      <c r="R57" s="35"/>
      <c r="S57" s="18"/>
      <c r="T57" s="35"/>
      <c r="U57" s="18"/>
      <c r="V57" s="18"/>
    </row>
    <row r="58" spans="1:22" ht="15" customHeight="1" x14ac:dyDescent="0.25">
      <c r="A58" s="19"/>
      <c r="B58" s="30" t="s">
        <v>123</v>
      </c>
      <c r="C58" s="21" t="s">
        <v>124</v>
      </c>
      <c r="D58" s="22">
        <f t="shared" si="0"/>
        <v>0</v>
      </c>
      <c r="E58" s="22">
        <f t="shared" si="22"/>
        <v>0</v>
      </c>
      <c r="F58" s="22"/>
      <c r="G58" s="22"/>
      <c r="H58" s="18"/>
      <c r="I58" s="18"/>
      <c r="J58" s="18"/>
      <c r="K58" s="18"/>
      <c r="L58" s="18"/>
      <c r="M58" s="18"/>
      <c r="N58" s="22"/>
      <c r="O58" s="18"/>
      <c r="P58" s="35"/>
      <c r="Q58" s="18"/>
      <c r="R58" s="35"/>
      <c r="S58" s="18"/>
      <c r="T58" s="35"/>
      <c r="U58" s="18"/>
      <c r="V58" s="18"/>
    </row>
    <row r="59" spans="1:22" ht="15" customHeight="1" x14ac:dyDescent="0.25">
      <c r="A59" s="19"/>
      <c r="B59" s="23" t="s">
        <v>125</v>
      </c>
      <c r="C59" s="24" t="s">
        <v>126</v>
      </c>
      <c r="D59" s="25">
        <f>SUM(D54:D58)</f>
        <v>1900000</v>
      </c>
      <c r="E59" s="22">
        <f t="shared" si="22"/>
        <v>0</v>
      </c>
      <c r="F59" s="25">
        <v>0</v>
      </c>
      <c r="G59" s="25">
        <v>0</v>
      </c>
      <c r="H59" s="26">
        <f t="shared" ref="H59:P59" si="23">SUM(H54:H58)</f>
        <v>0</v>
      </c>
      <c r="I59" s="26">
        <f t="shared" si="23"/>
        <v>0</v>
      </c>
      <c r="J59" s="26">
        <f t="shared" si="23"/>
        <v>0</v>
      </c>
      <c r="K59" s="26">
        <f t="shared" si="23"/>
        <v>0</v>
      </c>
      <c r="L59" s="26">
        <f t="shared" si="23"/>
        <v>0</v>
      </c>
      <c r="M59" s="26">
        <f t="shared" si="23"/>
        <v>0</v>
      </c>
      <c r="N59" s="27">
        <f>SUM(N54:N58)</f>
        <v>0</v>
      </c>
      <c r="O59" s="26">
        <f>SUM(O54:O58)</f>
        <v>0</v>
      </c>
      <c r="P59" s="27">
        <f t="shared" si="23"/>
        <v>0</v>
      </c>
      <c r="Q59" s="26">
        <f>SUM(Q54:Q58)</f>
        <v>0</v>
      </c>
      <c r="R59" s="27">
        <f t="shared" ref="R59" si="24">SUM(R54:R58)</f>
        <v>0</v>
      </c>
      <c r="S59" s="26">
        <f>SUM(S54:S58)</f>
        <v>0</v>
      </c>
      <c r="T59" s="26">
        <f t="shared" ref="T59:V59" si="25">SUM(T54:T58)</f>
        <v>0</v>
      </c>
      <c r="U59" s="26">
        <f t="shared" si="25"/>
        <v>0</v>
      </c>
      <c r="V59" s="26">
        <f t="shared" si="25"/>
        <v>0</v>
      </c>
    </row>
    <row r="60" spans="1:22" ht="15" customHeight="1" x14ac:dyDescent="0.25">
      <c r="A60" s="19"/>
      <c r="B60" s="30" t="s">
        <v>127</v>
      </c>
      <c r="C60" s="21" t="s">
        <v>128</v>
      </c>
      <c r="D60" s="22">
        <f t="shared" si="0"/>
        <v>0</v>
      </c>
      <c r="E60" s="22">
        <f>SUM(F60:Q60)</f>
        <v>0</v>
      </c>
      <c r="F60" s="22"/>
      <c r="G60" s="22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ht="15" customHeight="1" x14ac:dyDescent="0.25">
      <c r="A61" s="19"/>
      <c r="B61" s="20" t="s">
        <v>129</v>
      </c>
      <c r="C61" s="21" t="s">
        <v>130</v>
      </c>
      <c r="D61" s="22">
        <f t="shared" si="0"/>
        <v>0</v>
      </c>
      <c r="E61" s="22">
        <f>SUM(F61:Q61)</f>
        <v>0</v>
      </c>
      <c r="F61" s="22"/>
      <c r="G61" s="22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ht="15" customHeight="1" x14ac:dyDescent="0.25">
      <c r="A62" s="19"/>
      <c r="B62" s="30" t="s">
        <v>131</v>
      </c>
      <c r="C62" s="21" t="s">
        <v>132</v>
      </c>
      <c r="D62" s="22">
        <f t="shared" si="0"/>
        <v>0</v>
      </c>
      <c r="E62" s="22">
        <f>SUM(F62:Q62)</f>
        <v>0</v>
      </c>
      <c r="F62" s="22"/>
      <c r="G62" s="22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s="37" customFormat="1" ht="15" customHeight="1" x14ac:dyDescent="0.25">
      <c r="A63" s="36"/>
      <c r="B63" s="23" t="s">
        <v>133</v>
      </c>
      <c r="C63" s="24" t="s">
        <v>134</v>
      </c>
      <c r="D63" s="25">
        <f t="shared" si="0"/>
        <v>0</v>
      </c>
      <c r="E63" s="25">
        <f>SUM(F63:Q63)</f>
        <v>0</v>
      </c>
      <c r="F63" s="25">
        <f t="shared" ref="F63:P63" si="26">SUM(F60:F62)</f>
        <v>0</v>
      </c>
      <c r="G63" s="25">
        <f t="shared" si="26"/>
        <v>0</v>
      </c>
      <c r="H63" s="26">
        <f t="shared" si="26"/>
        <v>0</v>
      </c>
      <c r="I63" s="26">
        <f t="shared" si="26"/>
        <v>0</v>
      </c>
      <c r="J63" s="26">
        <f t="shared" si="26"/>
        <v>0</v>
      </c>
      <c r="K63" s="26">
        <f t="shared" si="26"/>
        <v>0</v>
      </c>
      <c r="L63" s="26">
        <f t="shared" si="26"/>
        <v>0</v>
      </c>
      <c r="M63" s="26">
        <f t="shared" si="26"/>
        <v>0</v>
      </c>
      <c r="N63" s="27">
        <f>SUM(N60:N62)</f>
        <v>0</v>
      </c>
      <c r="O63" s="26">
        <f>SUM(O60:O62)</f>
        <v>0</v>
      </c>
      <c r="P63" s="27">
        <f t="shared" si="26"/>
        <v>0</v>
      </c>
      <c r="Q63" s="26">
        <f>SUM(Q60:Q62)</f>
        <v>0</v>
      </c>
      <c r="R63" s="27">
        <f t="shared" ref="R63" si="27">SUM(R60:R62)</f>
        <v>0</v>
      </c>
      <c r="S63" s="26">
        <f>SUM(S60:S62)</f>
        <v>0</v>
      </c>
      <c r="T63" s="26">
        <f t="shared" ref="T63:V63" si="28">SUM(T60:T62)</f>
        <v>0</v>
      </c>
      <c r="U63" s="26">
        <f t="shared" si="28"/>
        <v>0</v>
      </c>
      <c r="V63" s="26">
        <f t="shared" si="28"/>
        <v>0</v>
      </c>
    </row>
    <row r="64" spans="1:22" ht="15" customHeight="1" x14ac:dyDescent="0.25">
      <c r="A64" s="19"/>
      <c r="B64" s="30" t="s">
        <v>135</v>
      </c>
      <c r="C64" s="21" t="s">
        <v>136</v>
      </c>
      <c r="D64" s="22">
        <f t="shared" si="0"/>
        <v>0</v>
      </c>
      <c r="E64" s="22">
        <f>SUM(F64:Q64)</f>
        <v>0</v>
      </c>
      <c r="F64" s="22"/>
      <c r="G64" s="22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 16384:16384" ht="15" customHeight="1" x14ac:dyDescent="0.25">
      <c r="A65" s="19"/>
      <c r="B65" s="30" t="s">
        <v>137</v>
      </c>
      <c r="C65" s="21" t="s">
        <v>138</v>
      </c>
      <c r="D65" s="22">
        <f t="shared" si="0"/>
        <v>0</v>
      </c>
      <c r="E65" s="22"/>
      <c r="F65" s="22"/>
      <c r="G65" s="22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 16384:16384" ht="27.75" customHeight="1" x14ac:dyDescent="0.25">
      <c r="A66" s="19"/>
      <c r="B66" s="30" t="s">
        <v>139</v>
      </c>
      <c r="C66" s="21" t="s">
        <v>140</v>
      </c>
      <c r="D66" s="22">
        <f t="shared" si="0"/>
        <v>0</v>
      </c>
      <c r="E66" s="22"/>
      <c r="F66" s="22"/>
      <c r="G66" s="22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 16384:16384" ht="15" customHeight="1" x14ac:dyDescent="0.25">
      <c r="A67" s="19"/>
      <c r="B67" s="20" t="s">
        <v>141</v>
      </c>
      <c r="C67" s="21" t="s">
        <v>142</v>
      </c>
      <c r="D67" s="22">
        <f t="shared" si="0"/>
        <v>0</v>
      </c>
      <c r="E67" s="22">
        <f t="shared" ref="E67:E73" si="29">SUM(F67:Q67)</f>
        <v>0</v>
      </c>
      <c r="F67" s="22"/>
      <c r="G67" s="22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 16384:16384" ht="15" customHeight="1" x14ac:dyDescent="0.25">
      <c r="A68" s="19"/>
      <c r="B68" s="30" t="s">
        <v>143</v>
      </c>
      <c r="C68" s="21" t="s">
        <v>144</v>
      </c>
      <c r="D68" s="22">
        <f t="shared" si="0"/>
        <v>0</v>
      </c>
      <c r="E68" s="22">
        <v>0</v>
      </c>
      <c r="F68" s="22"/>
      <c r="G68" s="22"/>
      <c r="H68" s="18"/>
      <c r="I68" s="18"/>
      <c r="J68" s="18"/>
      <c r="K68" s="18"/>
      <c r="L68" s="18"/>
      <c r="M68" s="28"/>
      <c r="N68" s="18"/>
      <c r="O68" s="28"/>
      <c r="P68" s="28"/>
      <c r="Q68" s="28"/>
      <c r="R68" s="28"/>
      <c r="S68" s="28"/>
      <c r="T68" s="28"/>
      <c r="U68" s="28"/>
      <c r="V68" s="28"/>
    </row>
    <row r="69" spans="1:22 16384:16384" ht="15" customHeight="1" x14ac:dyDescent="0.25">
      <c r="A69" s="19"/>
      <c r="B69" s="23" t="s">
        <v>145</v>
      </c>
      <c r="C69" s="24" t="s">
        <v>146</v>
      </c>
      <c r="D69" s="25">
        <v>0</v>
      </c>
      <c r="E69" s="25">
        <v>0</v>
      </c>
      <c r="F69" s="25">
        <f>SUM(F64:F68)</f>
        <v>0</v>
      </c>
      <c r="G69" s="25"/>
      <c r="H69" s="26">
        <f t="shared" ref="H69:V69" si="30">SUM(H64:H68)</f>
        <v>0</v>
      </c>
      <c r="I69" s="26">
        <f t="shared" si="30"/>
        <v>0</v>
      </c>
      <c r="J69" s="26">
        <f t="shared" si="30"/>
        <v>0</v>
      </c>
      <c r="K69" s="26">
        <f t="shared" si="30"/>
        <v>0</v>
      </c>
      <c r="L69" s="26">
        <f t="shared" si="30"/>
        <v>0</v>
      </c>
      <c r="M69" s="26">
        <f t="shared" si="30"/>
        <v>0</v>
      </c>
      <c r="N69" s="26">
        <f t="shared" si="30"/>
        <v>0</v>
      </c>
      <c r="O69" s="26">
        <f t="shared" si="30"/>
        <v>0</v>
      </c>
      <c r="P69" s="26">
        <f t="shared" si="30"/>
        <v>0</v>
      </c>
      <c r="Q69" s="26">
        <f t="shared" si="30"/>
        <v>0</v>
      </c>
      <c r="R69" s="26">
        <f t="shared" si="30"/>
        <v>0</v>
      </c>
      <c r="S69" s="26">
        <f t="shared" si="30"/>
        <v>0</v>
      </c>
      <c r="T69" s="26">
        <f t="shared" si="30"/>
        <v>0</v>
      </c>
      <c r="U69" s="26">
        <f t="shared" si="30"/>
        <v>0</v>
      </c>
      <c r="V69" s="26">
        <f t="shared" si="30"/>
        <v>0</v>
      </c>
    </row>
    <row r="70" spans="1:22 16384:16384" ht="15" customHeight="1" x14ac:dyDescent="0.25">
      <c r="A70" s="19"/>
      <c r="B70" s="32" t="s">
        <v>147</v>
      </c>
      <c r="C70" s="24" t="s">
        <v>148</v>
      </c>
      <c r="D70" s="25">
        <f>SUM(D59,D21,D42,D53)</f>
        <v>288578026</v>
      </c>
      <c r="E70" s="25">
        <v>0</v>
      </c>
      <c r="F70" s="33">
        <f>F21+F42+F63+F69+F28+F53+F59</f>
        <v>42573877</v>
      </c>
      <c r="G70" s="33">
        <f>G21+G42+G63+G69+G28+G53+G59</f>
        <v>215515189</v>
      </c>
      <c r="H70" s="33">
        <f t="shared" ref="H70:P70" si="31">H21+H42+H63+H69+H28+H53+H59</f>
        <v>3513960</v>
      </c>
      <c r="I70" s="33">
        <f t="shared" si="31"/>
        <v>0</v>
      </c>
      <c r="J70" s="33">
        <f>J21+J42+J63+J69+J28+J53+J59</f>
        <v>6000000</v>
      </c>
      <c r="K70" s="33">
        <f t="shared" si="31"/>
        <v>8000000</v>
      </c>
      <c r="L70" s="33">
        <f>L21+L42+L63+L69+L28+L53+L59</f>
        <v>0</v>
      </c>
      <c r="M70" s="33">
        <f t="shared" si="31"/>
        <v>0</v>
      </c>
      <c r="N70" s="33">
        <f>N21+N42+N63+N69+N28+N53+N59</f>
        <v>0</v>
      </c>
      <c r="O70" s="33">
        <f>O21+O42+O63+O69+O28+O53+O59</f>
        <v>0</v>
      </c>
      <c r="P70" s="33">
        <f t="shared" si="31"/>
        <v>0</v>
      </c>
      <c r="Q70" s="33">
        <f>Q21+Q42+Q63+Q69+Q28+Q53+Q59</f>
        <v>0</v>
      </c>
      <c r="R70" s="33">
        <f t="shared" ref="R70" si="32">R21+R42+R63+R69+R28+R53+R59</f>
        <v>0</v>
      </c>
      <c r="S70" s="33">
        <f>S21+S42+S63+S69+S28+S53+S59</f>
        <v>0</v>
      </c>
      <c r="T70" s="33">
        <f t="shared" ref="T70:V70" si="33">T21+T42+T63+T69+T28+T53+T59</f>
        <v>11075000</v>
      </c>
      <c r="U70" s="33">
        <f t="shared" si="33"/>
        <v>0</v>
      </c>
      <c r="V70" s="33">
        <f t="shared" si="33"/>
        <v>0</v>
      </c>
      <c r="XFD70" s="4">
        <f>SUM(A70:XFC70)</f>
        <v>575256052</v>
      </c>
    </row>
    <row r="71" spans="1:22 16384:16384" ht="15" customHeight="1" x14ac:dyDescent="0.25">
      <c r="B71" s="38" t="s">
        <v>149</v>
      </c>
      <c r="C71" s="20" t="s">
        <v>150</v>
      </c>
      <c r="D71" s="22">
        <f t="shared" ref="D71:D79" si="34">SUM(F71:P71)</f>
        <v>0</v>
      </c>
      <c r="E71" s="25">
        <f t="shared" si="29"/>
        <v>0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 16384:16384" ht="15" customHeight="1" x14ac:dyDescent="0.25">
      <c r="B72" s="30" t="s">
        <v>151</v>
      </c>
      <c r="C72" s="20" t="s">
        <v>152</v>
      </c>
      <c r="D72" s="22">
        <f t="shared" si="34"/>
        <v>0</v>
      </c>
      <c r="E72" s="25">
        <f t="shared" si="29"/>
        <v>0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 16384:16384" ht="15" customHeight="1" x14ac:dyDescent="0.25">
      <c r="B73" s="38" t="s">
        <v>153</v>
      </c>
      <c r="C73" s="20" t="s">
        <v>154</v>
      </c>
      <c r="D73" s="22">
        <f t="shared" si="34"/>
        <v>0</v>
      </c>
      <c r="E73" s="25">
        <f t="shared" si="29"/>
        <v>0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 16384:16384" ht="15" customHeight="1" x14ac:dyDescent="0.25">
      <c r="B74" s="32" t="s">
        <v>155</v>
      </c>
      <c r="C74" s="23" t="s">
        <v>156</v>
      </c>
      <c r="D74" s="22">
        <f t="shared" si="34"/>
        <v>0</v>
      </c>
      <c r="E74" s="25">
        <f>SUM(E71:E73)</f>
        <v>0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 16384:16384" ht="15" customHeight="1" x14ac:dyDescent="0.25">
      <c r="B75" s="30" t="s">
        <v>157</v>
      </c>
      <c r="C75" s="20" t="s">
        <v>158</v>
      </c>
      <c r="D75" s="22">
        <f t="shared" si="34"/>
        <v>0</v>
      </c>
      <c r="E75" s="25">
        <f t="shared" ref="E75:E79" si="35">SUM(F75:Q75)</f>
        <v>0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 16384:16384" ht="15" customHeight="1" x14ac:dyDescent="0.25">
      <c r="B76" s="38" t="s">
        <v>159</v>
      </c>
      <c r="C76" s="20" t="s">
        <v>160</v>
      </c>
      <c r="D76" s="22">
        <f t="shared" si="34"/>
        <v>0</v>
      </c>
      <c r="E76" s="25">
        <f t="shared" si="35"/>
        <v>0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 16384:16384" ht="15" customHeight="1" x14ac:dyDescent="0.25">
      <c r="B77" s="30" t="s">
        <v>161</v>
      </c>
      <c r="C77" s="20" t="s">
        <v>162</v>
      </c>
      <c r="D77" s="22">
        <f t="shared" si="34"/>
        <v>0</v>
      </c>
      <c r="E77" s="25">
        <f t="shared" si="35"/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 16384:16384" ht="15" customHeight="1" x14ac:dyDescent="0.25">
      <c r="B78" s="38" t="s">
        <v>163</v>
      </c>
      <c r="C78" s="20" t="s">
        <v>164</v>
      </c>
      <c r="D78" s="22">
        <f t="shared" si="34"/>
        <v>0</v>
      </c>
      <c r="E78" s="25">
        <f t="shared" si="35"/>
        <v>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 16384:16384" ht="15" customHeight="1" x14ac:dyDescent="0.25">
      <c r="B79" s="39" t="s">
        <v>165</v>
      </c>
      <c r="C79" s="23" t="s">
        <v>166</v>
      </c>
      <c r="D79" s="22">
        <f t="shared" si="34"/>
        <v>0</v>
      </c>
      <c r="E79" s="25">
        <f t="shared" si="35"/>
        <v>0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 16384:16384" ht="15" customHeight="1" x14ac:dyDescent="0.25">
      <c r="B80" s="20" t="s">
        <v>167</v>
      </c>
      <c r="C80" s="20" t="s">
        <v>168</v>
      </c>
      <c r="D80" s="22">
        <f t="shared" ref="D80:D87" si="36">SUM(Q80,S80,F80:O80)</f>
        <v>50962582</v>
      </c>
      <c r="E80" s="40"/>
      <c r="F80" s="22">
        <v>46404207</v>
      </c>
      <c r="G80" s="22"/>
      <c r="H80" s="22"/>
      <c r="I80" s="22"/>
      <c r="J80" s="22"/>
      <c r="K80" s="22"/>
      <c r="L80" s="22"/>
      <c r="M80" s="22"/>
      <c r="N80" s="22"/>
      <c r="O80" s="22">
        <v>4176801</v>
      </c>
      <c r="P80" s="22"/>
      <c r="Q80" s="22">
        <v>66167</v>
      </c>
      <c r="R80" s="22"/>
      <c r="S80" s="22">
        <v>315407</v>
      </c>
      <c r="T80" s="18"/>
      <c r="U80" s="18"/>
      <c r="V80" s="18"/>
    </row>
    <row r="81" spans="1:22" ht="15" customHeight="1" x14ac:dyDescent="0.25">
      <c r="B81" s="20" t="s">
        <v>169</v>
      </c>
      <c r="C81" s="20" t="s">
        <v>170</v>
      </c>
      <c r="D81" s="22">
        <f t="shared" si="36"/>
        <v>0</v>
      </c>
      <c r="E81" s="40">
        <f>SUM(H81:Q81)</f>
        <v>0</v>
      </c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1:22" s="37" customFormat="1" ht="15" customHeight="1" x14ac:dyDescent="0.25">
      <c r="A82" s="41"/>
      <c r="B82" s="23" t="s">
        <v>171</v>
      </c>
      <c r="C82" s="23" t="s">
        <v>172</v>
      </c>
      <c r="D82" s="25">
        <f t="shared" si="36"/>
        <v>50962582</v>
      </c>
      <c r="E82" s="42">
        <f t="shared" ref="E82:P82" si="37">SUM(E80:E81)</f>
        <v>0</v>
      </c>
      <c r="F82" s="25">
        <f t="shared" si="37"/>
        <v>46404207</v>
      </c>
      <c r="G82" s="25">
        <f t="shared" si="37"/>
        <v>0</v>
      </c>
      <c r="H82" s="25">
        <f t="shared" si="37"/>
        <v>0</v>
      </c>
      <c r="I82" s="25">
        <f t="shared" si="37"/>
        <v>0</v>
      </c>
      <c r="J82" s="25">
        <f t="shared" si="37"/>
        <v>0</v>
      </c>
      <c r="K82" s="25">
        <f t="shared" si="37"/>
        <v>0</v>
      </c>
      <c r="L82" s="25">
        <f t="shared" si="37"/>
        <v>0</v>
      </c>
      <c r="M82" s="25">
        <f t="shared" si="37"/>
        <v>0</v>
      </c>
      <c r="N82" s="25">
        <f>SUM(N80:N81)</f>
        <v>0</v>
      </c>
      <c r="O82" s="25">
        <f>SUM(O80:O81)</f>
        <v>4176801</v>
      </c>
      <c r="P82" s="25">
        <f t="shared" si="37"/>
        <v>0</v>
      </c>
      <c r="Q82" s="25">
        <f>SUM(Q80:Q81)</f>
        <v>66167</v>
      </c>
      <c r="R82" s="25">
        <f t="shared" ref="R82" si="38">SUM(R80:R81)</f>
        <v>0</v>
      </c>
      <c r="S82" s="25">
        <f>SUM(S80:S81)</f>
        <v>315407</v>
      </c>
      <c r="T82" s="25">
        <f t="shared" ref="T82:V82" si="39">SUM(T80:T81)</f>
        <v>0</v>
      </c>
      <c r="U82" s="25">
        <f t="shared" si="39"/>
        <v>0</v>
      </c>
      <c r="V82" s="25">
        <f t="shared" si="39"/>
        <v>0</v>
      </c>
    </row>
    <row r="83" spans="1:22" ht="15" customHeight="1" x14ac:dyDescent="0.25">
      <c r="B83" s="38" t="s">
        <v>173</v>
      </c>
      <c r="C83" s="20" t="s">
        <v>174</v>
      </c>
      <c r="D83" s="22">
        <f t="shared" si="36"/>
        <v>0</v>
      </c>
      <c r="E83" s="40">
        <f t="shared" ref="E83:E94" si="40">SUM(F83:Q83)</f>
        <v>0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40"/>
      <c r="U83" s="40"/>
      <c r="V83" s="40"/>
    </row>
    <row r="84" spans="1:22" ht="15" customHeight="1" x14ac:dyDescent="0.25">
      <c r="B84" s="38" t="s">
        <v>175</v>
      </c>
      <c r="C84" s="20" t="s">
        <v>176</v>
      </c>
      <c r="D84" s="22">
        <f t="shared" si="36"/>
        <v>0</v>
      </c>
      <c r="E84" s="40">
        <f t="shared" si="40"/>
        <v>0</v>
      </c>
      <c r="F84" s="18"/>
      <c r="G84" s="18"/>
      <c r="H84" s="18"/>
      <c r="I84" s="18"/>
      <c r="J84" s="18"/>
      <c r="K84" s="18"/>
      <c r="L84" s="18"/>
      <c r="M84" s="18"/>
      <c r="N84" s="18"/>
      <c r="O84" s="22"/>
      <c r="P84" s="22"/>
      <c r="Q84" s="22"/>
      <c r="R84" s="22"/>
      <c r="S84" s="22"/>
      <c r="T84" s="18"/>
      <c r="U84" s="18"/>
      <c r="V84" s="18"/>
    </row>
    <row r="85" spans="1:22" ht="15" customHeight="1" x14ac:dyDescent="0.25">
      <c r="B85" s="38" t="s">
        <v>177</v>
      </c>
      <c r="C85" s="20" t="s">
        <v>178</v>
      </c>
      <c r="D85" s="22">
        <f t="shared" si="36"/>
        <v>128015489</v>
      </c>
      <c r="E85" s="40">
        <v>0</v>
      </c>
      <c r="F85" s="18"/>
      <c r="G85" s="18"/>
      <c r="H85" s="18"/>
      <c r="I85" s="18"/>
      <c r="J85" s="18"/>
      <c r="K85" s="18"/>
      <c r="L85" s="18"/>
      <c r="M85" s="18"/>
      <c r="N85" s="18"/>
      <c r="O85" s="22">
        <v>61089636</v>
      </c>
      <c r="P85" s="22"/>
      <c r="Q85" s="22">
        <v>44398053</v>
      </c>
      <c r="R85" s="22"/>
      <c r="S85" s="22">
        <v>22527800</v>
      </c>
      <c r="T85" s="18"/>
      <c r="U85" s="18"/>
      <c r="V85" s="18"/>
    </row>
    <row r="86" spans="1:22" ht="15" customHeight="1" x14ac:dyDescent="0.25">
      <c r="B86" s="38" t="s">
        <v>179</v>
      </c>
      <c r="C86" s="20" t="s">
        <v>180</v>
      </c>
      <c r="D86" s="22">
        <f t="shared" si="36"/>
        <v>0</v>
      </c>
      <c r="E86" s="40">
        <f t="shared" si="40"/>
        <v>0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ht="15" customHeight="1" x14ac:dyDescent="0.25">
      <c r="B87" s="30" t="s">
        <v>181</v>
      </c>
      <c r="C87" s="20" t="s">
        <v>182</v>
      </c>
      <c r="D87" s="22">
        <f t="shared" si="36"/>
        <v>0</v>
      </c>
      <c r="E87" s="40">
        <f t="shared" si="40"/>
        <v>0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ht="15" customHeight="1" x14ac:dyDescent="0.25">
      <c r="B88" s="32" t="s">
        <v>183</v>
      </c>
      <c r="C88" s="23" t="s">
        <v>184</v>
      </c>
      <c r="D88" s="25">
        <f>SUM(F88:O88,Q88,S88)</f>
        <v>128015489</v>
      </c>
      <c r="E88" s="25">
        <v>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f t="shared" ref="M88:N88" si="41">SUM(M82:M87)</f>
        <v>0</v>
      </c>
      <c r="N88" s="42">
        <f t="shared" si="41"/>
        <v>0</v>
      </c>
      <c r="O88" s="25">
        <f>SUM(O83:O87)</f>
        <v>61089636</v>
      </c>
      <c r="P88" s="25">
        <f t="shared" ref="P88:V88" si="42">SUM(P83:P87)</f>
        <v>0</v>
      </c>
      <c r="Q88" s="25">
        <f t="shared" si="42"/>
        <v>44398053</v>
      </c>
      <c r="R88" s="25">
        <f t="shared" si="42"/>
        <v>0</v>
      </c>
      <c r="S88" s="25">
        <f t="shared" si="42"/>
        <v>22527800</v>
      </c>
      <c r="T88" s="25">
        <f t="shared" si="42"/>
        <v>0</v>
      </c>
      <c r="U88" s="25">
        <f t="shared" si="42"/>
        <v>0</v>
      </c>
      <c r="V88" s="25">
        <f t="shared" si="42"/>
        <v>0</v>
      </c>
    </row>
    <row r="89" spans="1:22" ht="15" customHeight="1" x14ac:dyDescent="0.25">
      <c r="B89" s="30" t="s">
        <v>185</v>
      </c>
      <c r="C89" s="20" t="s">
        <v>186</v>
      </c>
      <c r="D89" s="22">
        <f t="shared" ref="D89:D94" si="43">SUM(Q89,S89,F89:O89)</f>
        <v>0</v>
      </c>
      <c r="E89" s="40">
        <f t="shared" si="40"/>
        <v>0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ht="15" customHeight="1" x14ac:dyDescent="0.25">
      <c r="B90" s="30" t="s">
        <v>187</v>
      </c>
      <c r="C90" s="20" t="s">
        <v>188</v>
      </c>
      <c r="D90" s="22">
        <f t="shared" si="43"/>
        <v>0</v>
      </c>
      <c r="E90" s="40">
        <f t="shared" si="40"/>
        <v>0</v>
      </c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ht="15" customHeight="1" x14ac:dyDescent="0.25">
      <c r="B91" s="38" t="s">
        <v>189</v>
      </c>
      <c r="C91" s="20" t="s">
        <v>190</v>
      </c>
      <c r="D91" s="22">
        <f t="shared" si="43"/>
        <v>0</v>
      </c>
      <c r="E91" s="40">
        <f t="shared" si="40"/>
        <v>0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5" customHeight="1" x14ac:dyDescent="0.25">
      <c r="B92" s="38" t="s">
        <v>191</v>
      </c>
      <c r="C92" s="20" t="s">
        <v>192</v>
      </c>
      <c r="D92" s="22">
        <f t="shared" si="43"/>
        <v>0</v>
      </c>
      <c r="E92" s="40">
        <f t="shared" si="40"/>
        <v>0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ht="15" customHeight="1" x14ac:dyDescent="0.25">
      <c r="B93" s="39" t="s">
        <v>193</v>
      </c>
      <c r="C93" s="23" t="s">
        <v>194</v>
      </c>
      <c r="D93" s="22">
        <f t="shared" si="43"/>
        <v>0</v>
      </c>
      <c r="E93" s="40">
        <f t="shared" si="40"/>
        <v>0</v>
      </c>
      <c r="F93" s="40">
        <f>SUM(H93:Q93)</f>
        <v>0</v>
      </c>
      <c r="G93" s="40">
        <f t="shared" ref="G93:V93" si="44">SUM(I93:R93)</f>
        <v>0</v>
      </c>
      <c r="H93" s="40">
        <f t="shared" si="44"/>
        <v>0</v>
      </c>
      <c r="I93" s="40">
        <f t="shared" si="44"/>
        <v>0</v>
      </c>
      <c r="J93" s="40">
        <f t="shared" si="44"/>
        <v>0</v>
      </c>
      <c r="K93" s="40">
        <f t="shared" si="44"/>
        <v>0</v>
      </c>
      <c r="L93" s="40">
        <f t="shared" si="44"/>
        <v>0</v>
      </c>
      <c r="M93" s="40">
        <f t="shared" si="44"/>
        <v>0</v>
      </c>
      <c r="N93" s="40">
        <f t="shared" si="44"/>
        <v>0</v>
      </c>
      <c r="O93" s="40">
        <f t="shared" si="44"/>
        <v>0</v>
      </c>
      <c r="P93" s="40">
        <f t="shared" si="44"/>
        <v>0</v>
      </c>
      <c r="Q93" s="40">
        <f t="shared" si="44"/>
        <v>0</v>
      </c>
      <c r="R93" s="40">
        <f t="shared" si="44"/>
        <v>0</v>
      </c>
      <c r="S93" s="40">
        <f t="shared" si="44"/>
        <v>0</v>
      </c>
      <c r="T93" s="40">
        <f t="shared" si="44"/>
        <v>0</v>
      </c>
      <c r="U93" s="40">
        <f t="shared" si="44"/>
        <v>0</v>
      </c>
      <c r="V93" s="40">
        <f t="shared" si="44"/>
        <v>0</v>
      </c>
    </row>
    <row r="94" spans="1:22" ht="15" customHeight="1" x14ac:dyDescent="0.25">
      <c r="B94" s="30" t="s">
        <v>195</v>
      </c>
      <c r="C94" s="20" t="s">
        <v>196</v>
      </c>
      <c r="D94" s="22">
        <f t="shared" si="43"/>
        <v>0</v>
      </c>
      <c r="E94" s="40">
        <f t="shared" si="40"/>
        <v>0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s="37" customFormat="1" ht="15" customHeight="1" x14ac:dyDescent="0.25">
      <c r="A95" s="41"/>
      <c r="B95" s="39" t="s">
        <v>197</v>
      </c>
      <c r="C95" s="23" t="s">
        <v>198</v>
      </c>
      <c r="D95" s="25">
        <f>SUM(D74,D79,D82,D88,D93)</f>
        <v>178978071</v>
      </c>
      <c r="E95" s="25">
        <f t="shared" ref="E95:V95" si="45">SUM(E74,E79,E82,E88,E93)</f>
        <v>0</v>
      </c>
      <c r="F95" s="25">
        <f t="shared" si="45"/>
        <v>46404207</v>
      </c>
      <c r="G95" s="25">
        <f t="shared" si="45"/>
        <v>0</v>
      </c>
      <c r="H95" s="25">
        <f t="shared" si="45"/>
        <v>0</v>
      </c>
      <c r="I95" s="25">
        <f t="shared" si="45"/>
        <v>0</v>
      </c>
      <c r="J95" s="25">
        <f t="shared" si="45"/>
        <v>0</v>
      </c>
      <c r="K95" s="25">
        <f t="shared" si="45"/>
        <v>0</v>
      </c>
      <c r="L95" s="25">
        <f t="shared" si="45"/>
        <v>0</v>
      </c>
      <c r="M95" s="25">
        <f t="shared" si="45"/>
        <v>0</v>
      </c>
      <c r="N95" s="25">
        <f t="shared" si="45"/>
        <v>0</v>
      </c>
      <c r="O95" s="25">
        <f t="shared" si="45"/>
        <v>65266437</v>
      </c>
      <c r="P95" s="25">
        <f t="shared" si="45"/>
        <v>0</v>
      </c>
      <c r="Q95" s="25">
        <f t="shared" si="45"/>
        <v>44464220</v>
      </c>
      <c r="R95" s="25">
        <f t="shared" si="45"/>
        <v>0</v>
      </c>
      <c r="S95" s="25">
        <f t="shared" si="45"/>
        <v>22843207</v>
      </c>
      <c r="T95" s="25">
        <f t="shared" si="45"/>
        <v>0</v>
      </c>
      <c r="U95" s="25">
        <f t="shared" si="45"/>
        <v>0</v>
      </c>
      <c r="V95" s="25">
        <f t="shared" si="45"/>
        <v>0</v>
      </c>
    </row>
    <row r="97" spans="4:4" x14ac:dyDescent="0.25">
      <c r="D97" s="43">
        <f>SUM(D95,D70)</f>
        <v>467556097</v>
      </c>
    </row>
  </sheetData>
  <mergeCells count="6">
    <mergeCell ref="A2:B2"/>
    <mergeCell ref="A3:O3"/>
    <mergeCell ref="F5:N5"/>
    <mergeCell ref="O5:P5"/>
    <mergeCell ref="Q5:R5"/>
    <mergeCell ref="S5:V5"/>
  </mergeCells>
  <printOptions horizontalCentered="1"/>
  <pageMargins left="0.31496062992125984" right="0.31496062992125984" top="0" bottom="0" header="0.31496062992125984" footer="0.31496062992125984"/>
  <pageSetup paperSize="8" scale="55" fitToWidth="0" orientation="landscape" r:id="rId1"/>
  <rowBreaks count="1" manualBreakCount="1">
    <brk id="9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mell.Bevétel cofog</vt:lpstr>
      <vt:lpstr>'6. mell.Bevétel cofog'!Nyomtatási_terület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2021-06-14T14:34:47Z</dcterms:created>
  <dcterms:modified xsi:type="dcterms:W3CDTF">2021-06-14T14:35:00Z</dcterms:modified>
</cp:coreProperties>
</file>